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slicers/slicer4.xml" ContentType="application/vnd.ms-excel.slicer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8.xml" ContentType="application/vnd.openxmlformats-officedocument.drawingml.chart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slicers/slicer5.xml" ContentType="application/vnd.ms-excel.slicer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 hidePivotFieldList="1"/>
  <mc:AlternateContent xmlns:mc="http://schemas.openxmlformats.org/markup-compatibility/2006">
    <mc:Choice Requires="x15">
      <x15ac:absPath xmlns:x15ac="http://schemas.microsoft.com/office/spreadsheetml/2010/11/ac" url="D:\Ultron\"/>
    </mc:Choice>
  </mc:AlternateContent>
  <xr:revisionPtr revIDLastSave="2" documentId="8_{B246C5DE-4C13-43E8-8C81-4A1B4762B41C}" xr6:coauthVersionLast="47" xr6:coauthVersionMax="47" xr10:uidLastSave="{6C7C719D-4C12-4ABF-99BA-E29A1EC02EC9}"/>
  <bookViews>
    <workbookView xWindow="-120" yWindow="-120" windowWidth="38640" windowHeight="15840" tabRatio="634" firstSheet="1" activeTab="1" xr2:uid="{2E1054DC-1F7B-47EC-BD30-7149517FA65F}"/>
  </bookViews>
  <sheets>
    <sheet name="Capa " sheetId="29" r:id="rId1"/>
    <sheet name="Dashboard" sheetId="25" r:id="rId2"/>
    <sheet name="Dados" sheetId="1" r:id="rId3"/>
    <sheet name="Cálculo_Endividamento" sheetId="31" r:id="rId4"/>
    <sheet name="Receitas" sheetId="7" r:id="rId5"/>
    <sheet name="Despesas" sheetId="8" r:id="rId6"/>
    <sheet name="Cálculo_Receita_Despesas" sheetId="30" r:id="rId7"/>
    <sheet name="Maiores_Despesas_Receitas" sheetId="26" r:id="rId8"/>
    <sheet name="Supeávit_Déficit" sheetId="12" r:id="rId9"/>
    <sheet name="Incidência_Pobreza" sheetId="9" r:id="rId10"/>
    <sheet name="Índice_Gini" sheetId="24" r:id="rId11"/>
  </sheets>
  <definedNames>
    <definedName name="SegmentaçãodeDados_Ano1">#N/A</definedName>
    <definedName name="SegmentaçãodeDados_Município1">#N/A</definedName>
    <definedName name="SegmentaçãodeDados_Município2">#N/A</definedName>
    <definedName name="SegmentaçãodeDados_Nome_da_Microregião">#N/A</definedName>
  </definedNames>
  <calcPr calcId="191028"/>
  <pivotCaches>
    <pivotCache cacheId="3588" r:id="rId12"/>
    <pivotCache cacheId="3589" r:id="rId13"/>
    <pivotCache cacheId="3590" r:id="rId14"/>
    <pivotCache cacheId="359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K173" i="26"/>
  <c r="V854" i="1"/>
  <c r="U854" i="1"/>
  <c r="S854" i="1"/>
  <c r="V853" i="1"/>
  <c r="U853" i="1"/>
  <c r="S853" i="1"/>
  <c r="V852" i="1"/>
  <c r="U852" i="1"/>
  <c r="S852" i="1"/>
  <c r="V851" i="1"/>
  <c r="U851" i="1"/>
  <c r="S851" i="1"/>
  <c r="V850" i="1"/>
  <c r="U850" i="1"/>
  <c r="S850" i="1"/>
  <c r="V849" i="1"/>
  <c r="U849" i="1"/>
  <c r="S849" i="1"/>
  <c r="V848" i="1"/>
  <c r="U848" i="1"/>
  <c r="S848" i="1"/>
  <c r="V847" i="1"/>
  <c r="U847" i="1"/>
  <c r="S847" i="1"/>
  <c r="V846" i="1"/>
  <c r="U846" i="1"/>
  <c r="S846" i="1"/>
  <c r="V845" i="1"/>
  <c r="U845" i="1"/>
  <c r="S845" i="1"/>
  <c r="V844" i="1"/>
  <c r="U844" i="1"/>
  <c r="S844" i="1"/>
  <c r="V843" i="1"/>
  <c r="U843" i="1"/>
  <c r="S843" i="1"/>
  <c r="V842" i="1"/>
  <c r="U842" i="1"/>
  <c r="S842" i="1"/>
  <c r="V841" i="1"/>
  <c r="U841" i="1"/>
  <c r="S841" i="1"/>
  <c r="V840" i="1"/>
  <c r="U840" i="1"/>
  <c r="S840" i="1"/>
  <c r="V839" i="1"/>
  <c r="U839" i="1"/>
  <c r="S839" i="1"/>
  <c r="V838" i="1"/>
  <c r="U838" i="1"/>
  <c r="S838" i="1"/>
  <c r="V837" i="1"/>
  <c r="U837" i="1"/>
  <c r="S837" i="1"/>
  <c r="V836" i="1"/>
  <c r="U836" i="1"/>
  <c r="S836" i="1"/>
  <c r="V835" i="1"/>
  <c r="U835" i="1"/>
  <c r="S835" i="1"/>
  <c r="V834" i="1"/>
  <c r="U834" i="1"/>
  <c r="S834" i="1"/>
  <c r="V833" i="1"/>
  <c r="U833" i="1"/>
  <c r="S833" i="1"/>
  <c r="V832" i="1"/>
  <c r="U832" i="1"/>
  <c r="S832" i="1"/>
  <c r="V831" i="1"/>
  <c r="U831" i="1"/>
  <c r="S831" i="1"/>
  <c r="V830" i="1"/>
  <c r="U830" i="1"/>
  <c r="S830" i="1"/>
  <c r="V829" i="1"/>
  <c r="U829" i="1"/>
  <c r="S829" i="1"/>
  <c r="V828" i="1"/>
  <c r="U828" i="1"/>
  <c r="S828" i="1"/>
  <c r="V827" i="1"/>
  <c r="U827" i="1"/>
  <c r="S827" i="1"/>
  <c r="V826" i="1"/>
  <c r="U826" i="1"/>
  <c r="S826" i="1"/>
  <c r="V825" i="1"/>
  <c r="U825" i="1"/>
  <c r="S825" i="1"/>
  <c r="V824" i="1"/>
  <c r="U824" i="1"/>
  <c r="S824" i="1"/>
  <c r="V823" i="1"/>
  <c r="U823" i="1"/>
  <c r="S823" i="1"/>
  <c r="V822" i="1"/>
  <c r="U822" i="1"/>
  <c r="S822" i="1"/>
  <c r="V821" i="1"/>
  <c r="U821" i="1"/>
  <c r="S821" i="1"/>
  <c r="V820" i="1"/>
  <c r="U820" i="1"/>
  <c r="S820" i="1"/>
  <c r="V819" i="1"/>
  <c r="U819" i="1"/>
  <c r="S819" i="1"/>
  <c r="V818" i="1"/>
  <c r="U818" i="1"/>
  <c r="S818" i="1"/>
  <c r="V817" i="1"/>
  <c r="U817" i="1"/>
  <c r="S817" i="1"/>
  <c r="V816" i="1"/>
  <c r="U816" i="1"/>
  <c r="S816" i="1"/>
  <c r="V815" i="1"/>
  <c r="U815" i="1"/>
  <c r="S815" i="1"/>
  <c r="V814" i="1"/>
  <c r="U814" i="1"/>
  <c r="S814" i="1"/>
  <c r="V813" i="1"/>
  <c r="U813" i="1"/>
  <c r="S813" i="1"/>
  <c r="V812" i="1"/>
  <c r="U812" i="1"/>
  <c r="S812" i="1"/>
  <c r="V811" i="1"/>
  <c r="U811" i="1"/>
  <c r="S811" i="1"/>
  <c r="V810" i="1"/>
  <c r="U810" i="1"/>
  <c r="S810" i="1"/>
  <c r="V809" i="1"/>
  <c r="U809" i="1"/>
  <c r="S809" i="1"/>
  <c r="V808" i="1"/>
  <c r="U808" i="1"/>
  <c r="S808" i="1"/>
  <c r="V807" i="1"/>
  <c r="U807" i="1"/>
  <c r="S807" i="1"/>
  <c r="V806" i="1"/>
  <c r="U806" i="1"/>
  <c r="S806" i="1"/>
  <c r="V805" i="1"/>
  <c r="U805" i="1"/>
  <c r="S805" i="1"/>
  <c r="V804" i="1"/>
  <c r="U804" i="1"/>
  <c r="S804" i="1"/>
  <c r="V803" i="1"/>
  <c r="U803" i="1"/>
  <c r="S803" i="1"/>
  <c r="V802" i="1"/>
  <c r="U802" i="1"/>
  <c r="S802" i="1"/>
  <c r="V801" i="1"/>
  <c r="U801" i="1"/>
  <c r="S801" i="1"/>
  <c r="V800" i="1"/>
  <c r="U800" i="1"/>
  <c r="S800" i="1"/>
  <c r="V799" i="1"/>
  <c r="U799" i="1"/>
  <c r="S799" i="1"/>
  <c r="V798" i="1"/>
  <c r="U798" i="1"/>
  <c r="S798" i="1"/>
  <c r="V797" i="1"/>
  <c r="U797" i="1"/>
  <c r="S797" i="1"/>
  <c r="V796" i="1"/>
  <c r="U796" i="1"/>
  <c r="S796" i="1"/>
  <c r="V795" i="1"/>
  <c r="U795" i="1"/>
  <c r="S795" i="1"/>
  <c r="V794" i="1"/>
  <c r="U794" i="1"/>
  <c r="S794" i="1"/>
  <c r="V793" i="1"/>
  <c r="U793" i="1"/>
  <c r="S793" i="1"/>
  <c r="V792" i="1"/>
  <c r="U792" i="1"/>
  <c r="S792" i="1"/>
  <c r="V791" i="1"/>
  <c r="U791" i="1"/>
  <c r="S791" i="1"/>
  <c r="V790" i="1"/>
  <c r="U790" i="1"/>
  <c r="S790" i="1"/>
  <c r="V789" i="1"/>
  <c r="U789" i="1"/>
  <c r="S789" i="1"/>
  <c r="V788" i="1"/>
  <c r="U788" i="1"/>
  <c r="S788" i="1"/>
  <c r="V787" i="1"/>
  <c r="U787" i="1"/>
  <c r="S787" i="1"/>
  <c r="V786" i="1"/>
  <c r="U786" i="1"/>
  <c r="S786" i="1"/>
  <c r="V785" i="1"/>
  <c r="U785" i="1"/>
  <c r="S785" i="1"/>
  <c r="V784" i="1"/>
  <c r="U784" i="1"/>
  <c r="S784" i="1"/>
  <c r="V783" i="1"/>
  <c r="U783" i="1"/>
  <c r="S783" i="1"/>
  <c r="V782" i="1"/>
  <c r="U782" i="1"/>
  <c r="S782" i="1"/>
  <c r="V781" i="1"/>
  <c r="U781" i="1"/>
  <c r="S781" i="1"/>
  <c r="V780" i="1"/>
  <c r="U780" i="1"/>
  <c r="S780" i="1"/>
  <c r="V779" i="1"/>
  <c r="U779" i="1"/>
  <c r="S779" i="1"/>
  <c r="V778" i="1"/>
  <c r="U778" i="1"/>
  <c r="S778" i="1"/>
  <c r="V777" i="1"/>
  <c r="U777" i="1"/>
  <c r="S777" i="1"/>
  <c r="V776" i="1"/>
  <c r="U776" i="1"/>
  <c r="S776" i="1"/>
  <c r="V775" i="1"/>
  <c r="U775" i="1"/>
  <c r="S775" i="1"/>
  <c r="V774" i="1"/>
  <c r="U774" i="1"/>
  <c r="S774" i="1"/>
  <c r="V773" i="1"/>
  <c r="U773" i="1"/>
  <c r="S773" i="1"/>
  <c r="V772" i="1"/>
  <c r="U772" i="1"/>
  <c r="S772" i="1"/>
  <c r="V771" i="1"/>
  <c r="U771" i="1"/>
  <c r="S771" i="1"/>
  <c r="V770" i="1"/>
  <c r="U770" i="1"/>
  <c r="S770" i="1"/>
  <c r="V769" i="1"/>
  <c r="U769" i="1"/>
  <c r="S769" i="1"/>
  <c r="V768" i="1"/>
  <c r="U768" i="1"/>
  <c r="S768" i="1"/>
  <c r="V767" i="1"/>
  <c r="U767" i="1"/>
  <c r="S767" i="1"/>
  <c r="V766" i="1"/>
  <c r="U766" i="1"/>
  <c r="S766" i="1"/>
  <c r="V765" i="1"/>
  <c r="U765" i="1"/>
  <c r="S765" i="1"/>
  <c r="V764" i="1"/>
  <c r="U764" i="1"/>
  <c r="S764" i="1"/>
  <c r="V763" i="1"/>
  <c r="U763" i="1"/>
  <c r="S763" i="1"/>
  <c r="V762" i="1"/>
  <c r="U762" i="1"/>
  <c r="S762" i="1"/>
  <c r="V761" i="1"/>
  <c r="U761" i="1"/>
  <c r="S761" i="1"/>
  <c r="V760" i="1"/>
  <c r="U760" i="1"/>
  <c r="S760" i="1"/>
  <c r="V759" i="1"/>
  <c r="U759" i="1"/>
  <c r="S759" i="1"/>
  <c r="V758" i="1"/>
  <c r="U758" i="1"/>
  <c r="S758" i="1"/>
  <c r="V757" i="1"/>
  <c r="U757" i="1"/>
  <c r="S757" i="1"/>
  <c r="V756" i="1"/>
  <c r="U756" i="1"/>
  <c r="S756" i="1"/>
  <c r="V755" i="1"/>
  <c r="U755" i="1"/>
  <c r="S755" i="1"/>
  <c r="V754" i="1"/>
  <c r="U754" i="1"/>
  <c r="S754" i="1"/>
  <c r="V753" i="1"/>
  <c r="U753" i="1"/>
  <c r="S753" i="1"/>
  <c r="V752" i="1"/>
  <c r="U752" i="1"/>
  <c r="S752" i="1"/>
  <c r="V751" i="1"/>
  <c r="U751" i="1"/>
  <c r="S751" i="1"/>
  <c r="V750" i="1"/>
  <c r="U750" i="1"/>
  <c r="S750" i="1"/>
  <c r="V749" i="1"/>
  <c r="U749" i="1"/>
  <c r="S749" i="1"/>
  <c r="V748" i="1"/>
  <c r="U748" i="1"/>
  <c r="S748" i="1"/>
  <c r="V747" i="1"/>
  <c r="U747" i="1"/>
  <c r="S747" i="1"/>
  <c r="V746" i="1"/>
  <c r="U746" i="1"/>
  <c r="S746" i="1"/>
  <c r="V745" i="1"/>
  <c r="U745" i="1"/>
  <c r="S745" i="1"/>
  <c r="V744" i="1"/>
  <c r="U744" i="1"/>
  <c r="S744" i="1"/>
  <c r="V743" i="1"/>
  <c r="U743" i="1"/>
  <c r="S743" i="1"/>
  <c r="V742" i="1"/>
  <c r="U742" i="1"/>
  <c r="S742" i="1"/>
  <c r="V741" i="1"/>
  <c r="U741" i="1"/>
  <c r="S741" i="1"/>
  <c r="V740" i="1"/>
  <c r="U740" i="1"/>
  <c r="S740" i="1"/>
  <c r="V739" i="1"/>
  <c r="U739" i="1"/>
  <c r="S739" i="1"/>
  <c r="V738" i="1"/>
  <c r="U738" i="1"/>
  <c r="S738" i="1"/>
  <c r="V737" i="1"/>
  <c r="U737" i="1"/>
  <c r="S737" i="1"/>
  <c r="V736" i="1"/>
  <c r="U736" i="1"/>
  <c r="S736" i="1"/>
  <c r="V735" i="1"/>
  <c r="U735" i="1"/>
  <c r="S735" i="1"/>
  <c r="V734" i="1"/>
  <c r="U734" i="1"/>
  <c r="S734" i="1"/>
  <c r="V733" i="1"/>
  <c r="U733" i="1"/>
  <c r="S733" i="1"/>
  <c r="V732" i="1"/>
  <c r="U732" i="1"/>
  <c r="S732" i="1"/>
  <c r="V731" i="1"/>
  <c r="U731" i="1"/>
  <c r="S731" i="1"/>
  <c r="V730" i="1"/>
  <c r="U730" i="1"/>
  <c r="S730" i="1"/>
  <c r="V729" i="1"/>
  <c r="U729" i="1"/>
  <c r="S729" i="1"/>
  <c r="V728" i="1"/>
  <c r="U728" i="1"/>
  <c r="S728" i="1"/>
  <c r="V727" i="1"/>
  <c r="U727" i="1"/>
  <c r="S727" i="1"/>
  <c r="V726" i="1"/>
  <c r="U726" i="1"/>
  <c r="S726" i="1"/>
  <c r="V725" i="1"/>
  <c r="U725" i="1"/>
  <c r="S725" i="1"/>
  <c r="V724" i="1"/>
  <c r="U724" i="1"/>
  <c r="S724" i="1"/>
  <c r="V723" i="1"/>
  <c r="U723" i="1"/>
  <c r="S723" i="1"/>
  <c r="V722" i="1"/>
  <c r="U722" i="1"/>
  <c r="S722" i="1"/>
  <c r="V721" i="1"/>
  <c r="U721" i="1"/>
  <c r="S721" i="1"/>
  <c r="V720" i="1"/>
  <c r="U720" i="1"/>
  <c r="S720" i="1"/>
  <c r="V719" i="1"/>
  <c r="U719" i="1"/>
  <c r="S719" i="1"/>
  <c r="V718" i="1"/>
  <c r="U718" i="1"/>
  <c r="S718" i="1"/>
  <c r="V717" i="1"/>
  <c r="U717" i="1"/>
  <c r="S717" i="1"/>
  <c r="V716" i="1"/>
  <c r="U716" i="1"/>
  <c r="S716" i="1"/>
  <c r="V715" i="1"/>
  <c r="U715" i="1"/>
  <c r="S715" i="1"/>
  <c r="V714" i="1"/>
  <c r="U714" i="1"/>
  <c r="S714" i="1"/>
  <c r="V713" i="1"/>
  <c r="U713" i="1"/>
  <c r="S713" i="1"/>
  <c r="V712" i="1"/>
  <c r="U712" i="1"/>
  <c r="S712" i="1"/>
  <c r="V711" i="1"/>
  <c r="U711" i="1"/>
  <c r="S711" i="1"/>
  <c r="V710" i="1"/>
  <c r="U710" i="1"/>
  <c r="S710" i="1"/>
  <c r="V709" i="1"/>
  <c r="U709" i="1"/>
  <c r="S709" i="1"/>
  <c r="V708" i="1"/>
  <c r="U708" i="1"/>
  <c r="S708" i="1"/>
  <c r="V707" i="1"/>
  <c r="U707" i="1"/>
  <c r="S707" i="1"/>
  <c r="V706" i="1"/>
  <c r="U706" i="1"/>
  <c r="S706" i="1"/>
  <c r="V705" i="1"/>
  <c r="U705" i="1"/>
  <c r="S705" i="1"/>
  <c r="V704" i="1"/>
  <c r="U704" i="1"/>
  <c r="S704" i="1"/>
  <c r="V703" i="1"/>
  <c r="U703" i="1"/>
  <c r="S703" i="1"/>
  <c r="V702" i="1"/>
  <c r="U702" i="1"/>
  <c r="S702" i="1"/>
  <c r="V701" i="1"/>
  <c r="U701" i="1"/>
  <c r="S701" i="1"/>
  <c r="V700" i="1"/>
  <c r="U700" i="1"/>
  <c r="S700" i="1"/>
  <c r="V699" i="1"/>
  <c r="U699" i="1"/>
  <c r="S699" i="1"/>
  <c r="V698" i="1"/>
  <c r="U698" i="1"/>
  <c r="S698" i="1"/>
  <c r="V697" i="1"/>
  <c r="U697" i="1"/>
  <c r="S697" i="1"/>
  <c r="V696" i="1"/>
  <c r="U696" i="1"/>
  <c r="S696" i="1"/>
  <c r="V695" i="1"/>
  <c r="U695" i="1"/>
  <c r="S695" i="1"/>
  <c r="V694" i="1"/>
  <c r="U694" i="1"/>
  <c r="S694" i="1"/>
  <c r="V693" i="1"/>
  <c r="U693" i="1"/>
  <c r="S693" i="1"/>
  <c r="V692" i="1"/>
  <c r="U692" i="1"/>
  <c r="S692" i="1"/>
  <c r="V691" i="1"/>
  <c r="U691" i="1"/>
  <c r="S691" i="1"/>
  <c r="V690" i="1"/>
  <c r="U690" i="1"/>
  <c r="S690" i="1"/>
  <c r="V689" i="1"/>
  <c r="U689" i="1"/>
  <c r="S689" i="1"/>
  <c r="V688" i="1"/>
  <c r="U688" i="1"/>
  <c r="S688" i="1"/>
  <c r="V687" i="1"/>
  <c r="U687" i="1"/>
  <c r="S687" i="1"/>
  <c r="V686" i="1"/>
  <c r="U686" i="1"/>
  <c r="S686" i="1"/>
  <c r="V685" i="1"/>
  <c r="U685" i="1"/>
  <c r="S685" i="1"/>
  <c r="V684" i="1"/>
  <c r="U684" i="1"/>
  <c r="S684" i="1"/>
  <c r="V683" i="1"/>
  <c r="U683" i="1"/>
  <c r="S683" i="1"/>
  <c r="V682" i="1"/>
  <c r="U682" i="1"/>
  <c r="S682" i="1"/>
  <c r="V681" i="1"/>
  <c r="U681" i="1"/>
  <c r="S681" i="1"/>
  <c r="V680" i="1"/>
  <c r="U680" i="1"/>
  <c r="S680" i="1"/>
  <c r="V679" i="1"/>
  <c r="U679" i="1"/>
  <c r="S679" i="1"/>
  <c r="V678" i="1"/>
  <c r="U678" i="1"/>
  <c r="S678" i="1"/>
  <c r="V677" i="1"/>
  <c r="U677" i="1"/>
  <c r="S677" i="1"/>
  <c r="V676" i="1"/>
  <c r="U676" i="1"/>
  <c r="S676" i="1"/>
  <c r="V675" i="1"/>
  <c r="U675" i="1"/>
  <c r="S675" i="1"/>
  <c r="V674" i="1"/>
  <c r="U674" i="1"/>
  <c r="S674" i="1"/>
  <c r="V673" i="1"/>
  <c r="U673" i="1"/>
  <c r="S673" i="1"/>
  <c r="V672" i="1"/>
  <c r="U672" i="1"/>
  <c r="S672" i="1"/>
  <c r="V671" i="1"/>
  <c r="U671" i="1"/>
  <c r="S671" i="1"/>
  <c r="V670" i="1"/>
  <c r="U670" i="1"/>
  <c r="S670" i="1"/>
  <c r="V669" i="1"/>
  <c r="U669" i="1"/>
  <c r="S669" i="1"/>
  <c r="V668" i="1"/>
  <c r="U668" i="1"/>
  <c r="S668" i="1"/>
  <c r="V667" i="1"/>
  <c r="U667" i="1"/>
  <c r="S667" i="1"/>
  <c r="V666" i="1"/>
  <c r="U666" i="1"/>
  <c r="S666" i="1"/>
  <c r="V665" i="1"/>
  <c r="U665" i="1"/>
  <c r="S665" i="1"/>
  <c r="V664" i="1"/>
  <c r="U664" i="1"/>
  <c r="S664" i="1"/>
  <c r="V663" i="1"/>
  <c r="U663" i="1"/>
  <c r="S663" i="1"/>
  <c r="V662" i="1"/>
  <c r="U662" i="1"/>
  <c r="S662" i="1"/>
  <c r="V661" i="1"/>
  <c r="U661" i="1"/>
  <c r="S661" i="1"/>
  <c r="V660" i="1"/>
  <c r="U660" i="1"/>
  <c r="S660" i="1"/>
  <c r="V659" i="1"/>
  <c r="U659" i="1"/>
  <c r="S659" i="1"/>
  <c r="V658" i="1"/>
  <c r="U658" i="1"/>
  <c r="S658" i="1"/>
  <c r="V657" i="1"/>
  <c r="U657" i="1"/>
  <c r="S657" i="1"/>
  <c r="V656" i="1"/>
  <c r="U656" i="1"/>
  <c r="S656" i="1"/>
  <c r="V655" i="1"/>
  <c r="U655" i="1"/>
  <c r="S655" i="1"/>
  <c r="V654" i="1"/>
  <c r="U654" i="1"/>
  <c r="S654" i="1"/>
  <c r="V653" i="1"/>
  <c r="U653" i="1"/>
  <c r="S653" i="1"/>
  <c r="V652" i="1"/>
  <c r="U652" i="1"/>
  <c r="S652" i="1"/>
  <c r="V651" i="1"/>
  <c r="U651" i="1"/>
  <c r="S651" i="1"/>
  <c r="V650" i="1"/>
  <c r="U650" i="1"/>
  <c r="S650" i="1"/>
  <c r="V649" i="1"/>
  <c r="U649" i="1"/>
  <c r="S649" i="1"/>
  <c r="V648" i="1"/>
  <c r="U648" i="1"/>
  <c r="S648" i="1"/>
  <c r="V647" i="1"/>
  <c r="U647" i="1"/>
  <c r="S647" i="1"/>
  <c r="V646" i="1"/>
  <c r="U646" i="1"/>
  <c r="S646" i="1"/>
  <c r="V645" i="1"/>
  <c r="U645" i="1"/>
  <c r="S645" i="1"/>
  <c r="V644" i="1"/>
  <c r="U644" i="1"/>
  <c r="S644" i="1"/>
  <c r="V643" i="1"/>
  <c r="U643" i="1"/>
  <c r="S643" i="1"/>
  <c r="V642" i="1"/>
  <c r="U642" i="1"/>
  <c r="S642" i="1"/>
  <c r="V641" i="1"/>
  <c r="U641" i="1"/>
  <c r="S641" i="1"/>
  <c r="V640" i="1"/>
  <c r="U640" i="1"/>
  <c r="S640" i="1"/>
  <c r="V639" i="1"/>
  <c r="U639" i="1"/>
  <c r="S639" i="1"/>
  <c r="V638" i="1"/>
  <c r="U638" i="1"/>
  <c r="S638" i="1"/>
  <c r="V637" i="1"/>
  <c r="U637" i="1"/>
  <c r="S637" i="1"/>
  <c r="V636" i="1"/>
  <c r="U636" i="1"/>
  <c r="S636" i="1"/>
  <c r="V635" i="1"/>
  <c r="U635" i="1"/>
  <c r="S635" i="1"/>
  <c r="V634" i="1"/>
  <c r="U634" i="1"/>
  <c r="S634" i="1"/>
  <c r="V633" i="1"/>
  <c r="U633" i="1"/>
  <c r="S633" i="1"/>
  <c r="V632" i="1"/>
  <c r="U632" i="1"/>
  <c r="S632" i="1"/>
  <c r="V631" i="1"/>
  <c r="U631" i="1"/>
  <c r="S631" i="1"/>
  <c r="V630" i="1"/>
  <c r="U630" i="1"/>
  <c r="S630" i="1"/>
  <c r="V629" i="1"/>
  <c r="U629" i="1"/>
  <c r="S629" i="1"/>
  <c r="V628" i="1"/>
  <c r="U628" i="1"/>
  <c r="S628" i="1"/>
  <c r="V627" i="1"/>
  <c r="U627" i="1"/>
  <c r="S627" i="1"/>
  <c r="V626" i="1"/>
  <c r="U626" i="1"/>
  <c r="S626" i="1"/>
  <c r="V625" i="1"/>
  <c r="U625" i="1"/>
  <c r="S625" i="1"/>
  <c r="V624" i="1"/>
  <c r="U624" i="1"/>
  <c r="S624" i="1"/>
  <c r="V623" i="1"/>
  <c r="U623" i="1"/>
  <c r="S623" i="1"/>
  <c r="V622" i="1"/>
  <c r="U622" i="1"/>
  <c r="S622" i="1"/>
  <c r="V621" i="1"/>
  <c r="U621" i="1"/>
  <c r="S621" i="1"/>
  <c r="V620" i="1"/>
  <c r="U620" i="1"/>
  <c r="S620" i="1"/>
  <c r="V619" i="1"/>
  <c r="U619" i="1"/>
  <c r="S619" i="1"/>
  <c r="V618" i="1"/>
  <c r="U618" i="1"/>
  <c r="S618" i="1"/>
  <c r="V617" i="1"/>
  <c r="U617" i="1"/>
  <c r="S617" i="1"/>
  <c r="V616" i="1"/>
  <c r="U616" i="1"/>
  <c r="S616" i="1"/>
  <c r="V615" i="1"/>
  <c r="U615" i="1"/>
  <c r="S615" i="1"/>
  <c r="V614" i="1"/>
  <c r="U614" i="1"/>
  <c r="S614" i="1"/>
  <c r="V613" i="1"/>
  <c r="U613" i="1"/>
  <c r="S613" i="1"/>
  <c r="V612" i="1"/>
  <c r="U612" i="1"/>
  <c r="S612" i="1"/>
  <c r="V611" i="1"/>
  <c r="U611" i="1"/>
  <c r="S611" i="1"/>
  <c r="V610" i="1"/>
  <c r="U610" i="1"/>
  <c r="S610" i="1"/>
  <c r="V609" i="1"/>
  <c r="U609" i="1"/>
  <c r="S609" i="1"/>
  <c r="V608" i="1"/>
  <c r="U608" i="1"/>
  <c r="S608" i="1"/>
  <c r="V607" i="1"/>
  <c r="U607" i="1"/>
  <c r="S607" i="1"/>
  <c r="V606" i="1"/>
  <c r="U606" i="1"/>
  <c r="S606" i="1"/>
  <c r="V605" i="1"/>
  <c r="U605" i="1"/>
  <c r="S605" i="1"/>
  <c r="V604" i="1"/>
  <c r="U604" i="1"/>
  <c r="S604" i="1"/>
  <c r="V603" i="1"/>
  <c r="U603" i="1"/>
  <c r="S603" i="1"/>
  <c r="V602" i="1"/>
  <c r="U602" i="1"/>
  <c r="S602" i="1"/>
  <c r="V601" i="1"/>
  <c r="U601" i="1"/>
  <c r="S601" i="1"/>
  <c r="V600" i="1"/>
  <c r="U600" i="1"/>
  <c r="S600" i="1"/>
  <c r="V599" i="1"/>
  <c r="U599" i="1"/>
  <c r="S599" i="1"/>
  <c r="V598" i="1"/>
  <c r="U598" i="1"/>
  <c r="S598" i="1"/>
  <c r="V597" i="1"/>
  <c r="U597" i="1"/>
  <c r="S597" i="1"/>
  <c r="V596" i="1"/>
  <c r="U596" i="1"/>
  <c r="S596" i="1"/>
  <c r="V595" i="1"/>
  <c r="U595" i="1"/>
  <c r="S595" i="1"/>
  <c r="V594" i="1"/>
  <c r="U594" i="1"/>
  <c r="S594" i="1"/>
  <c r="V593" i="1"/>
  <c r="U593" i="1"/>
  <c r="S593" i="1"/>
  <c r="V592" i="1"/>
  <c r="U592" i="1"/>
  <c r="S592" i="1"/>
  <c r="V591" i="1"/>
  <c r="U591" i="1"/>
  <c r="S591" i="1"/>
  <c r="V590" i="1"/>
  <c r="U590" i="1"/>
  <c r="S590" i="1"/>
  <c r="V589" i="1"/>
  <c r="U589" i="1"/>
  <c r="S589" i="1"/>
  <c r="V588" i="1"/>
  <c r="U588" i="1"/>
  <c r="S588" i="1"/>
  <c r="V587" i="1"/>
  <c r="U587" i="1"/>
  <c r="S587" i="1"/>
  <c r="V586" i="1"/>
  <c r="U586" i="1"/>
  <c r="S586" i="1"/>
  <c r="V585" i="1"/>
  <c r="U585" i="1"/>
  <c r="S585" i="1"/>
  <c r="V584" i="1"/>
  <c r="U584" i="1"/>
  <c r="S584" i="1"/>
  <c r="V583" i="1"/>
  <c r="U583" i="1"/>
  <c r="S583" i="1"/>
  <c r="V582" i="1"/>
  <c r="U582" i="1"/>
  <c r="S582" i="1"/>
  <c r="V581" i="1"/>
  <c r="U581" i="1"/>
  <c r="S581" i="1"/>
  <c r="V580" i="1"/>
  <c r="U580" i="1"/>
  <c r="S580" i="1"/>
  <c r="V579" i="1"/>
  <c r="U579" i="1"/>
  <c r="S579" i="1"/>
  <c r="V578" i="1"/>
  <c r="U578" i="1"/>
  <c r="S578" i="1"/>
  <c r="V577" i="1"/>
  <c r="U577" i="1"/>
  <c r="S577" i="1"/>
  <c r="V576" i="1"/>
  <c r="U576" i="1"/>
  <c r="S576" i="1"/>
  <c r="V575" i="1"/>
  <c r="U575" i="1"/>
  <c r="S575" i="1"/>
  <c r="V574" i="1"/>
  <c r="U574" i="1"/>
  <c r="S574" i="1"/>
  <c r="V573" i="1"/>
  <c r="U573" i="1"/>
  <c r="S573" i="1"/>
  <c r="V572" i="1"/>
  <c r="U572" i="1"/>
  <c r="S572" i="1"/>
  <c r="V571" i="1"/>
  <c r="U571" i="1"/>
  <c r="S571" i="1"/>
  <c r="V570" i="1"/>
  <c r="U570" i="1"/>
  <c r="S570" i="1"/>
  <c r="V569" i="1"/>
  <c r="U569" i="1"/>
  <c r="S569" i="1"/>
  <c r="V568" i="1"/>
  <c r="U568" i="1"/>
  <c r="S568" i="1"/>
  <c r="V567" i="1"/>
  <c r="U567" i="1"/>
  <c r="S567" i="1"/>
  <c r="V566" i="1"/>
  <c r="U566" i="1"/>
  <c r="S566" i="1"/>
  <c r="V565" i="1"/>
  <c r="U565" i="1"/>
  <c r="S565" i="1"/>
  <c r="V564" i="1"/>
  <c r="U564" i="1"/>
  <c r="S564" i="1"/>
  <c r="V563" i="1"/>
  <c r="U563" i="1"/>
  <c r="S563" i="1"/>
  <c r="V562" i="1"/>
  <c r="U562" i="1"/>
  <c r="S562" i="1"/>
  <c r="V561" i="1"/>
  <c r="U561" i="1"/>
  <c r="S561" i="1"/>
  <c r="V560" i="1"/>
  <c r="U560" i="1"/>
  <c r="S560" i="1"/>
  <c r="V559" i="1"/>
  <c r="U559" i="1"/>
  <c r="S559" i="1"/>
  <c r="V558" i="1"/>
  <c r="U558" i="1"/>
  <c r="S558" i="1"/>
  <c r="V557" i="1"/>
  <c r="U557" i="1"/>
  <c r="S557" i="1"/>
  <c r="V556" i="1"/>
  <c r="U556" i="1"/>
  <c r="S556" i="1"/>
  <c r="V555" i="1"/>
  <c r="U555" i="1"/>
  <c r="S555" i="1"/>
  <c r="V554" i="1"/>
  <c r="U554" i="1"/>
  <c r="S554" i="1"/>
  <c r="V553" i="1"/>
  <c r="U553" i="1"/>
  <c r="S553" i="1"/>
  <c r="V552" i="1"/>
  <c r="U552" i="1"/>
  <c r="S552" i="1"/>
  <c r="V551" i="1"/>
  <c r="U551" i="1"/>
  <c r="S551" i="1"/>
  <c r="V550" i="1"/>
  <c r="U550" i="1"/>
  <c r="S550" i="1"/>
  <c r="V549" i="1"/>
  <c r="U549" i="1"/>
  <c r="S549" i="1"/>
  <c r="V548" i="1"/>
  <c r="U548" i="1"/>
  <c r="S548" i="1"/>
  <c r="V547" i="1"/>
  <c r="U547" i="1"/>
  <c r="S547" i="1"/>
  <c r="V546" i="1"/>
  <c r="U546" i="1"/>
  <c r="S546" i="1"/>
  <c r="V545" i="1"/>
  <c r="U545" i="1"/>
  <c r="S545" i="1"/>
  <c r="V544" i="1"/>
  <c r="U544" i="1"/>
  <c r="S544" i="1"/>
  <c r="V543" i="1"/>
  <c r="U543" i="1"/>
  <c r="S543" i="1"/>
  <c r="V542" i="1"/>
  <c r="U542" i="1"/>
  <c r="S542" i="1"/>
  <c r="V541" i="1"/>
  <c r="U541" i="1"/>
  <c r="S541" i="1"/>
  <c r="V540" i="1"/>
  <c r="U540" i="1"/>
  <c r="S540" i="1"/>
  <c r="V539" i="1"/>
  <c r="U539" i="1"/>
  <c r="S539" i="1"/>
  <c r="V538" i="1"/>
  <c r="U538" i="1"/>
  <c r="S538" i="1"/>
  <c r="V537" i="1"/>
  <c r="U537" i="1"/>
  <c r="S537" i="1"/>
  <c r="V536" i="1"/>
  <c r="U536" i="1"/>
  <c r="S536" i="1"/>
  <c r="V535" i="1"/>
  <c r="U535" i="1"/>
  <c r="S535" i="1"/>
  <c r="V534" i="1"/>
  <c r="U534" i="1"/>
  <c r="S534" i="1"/>
  <c r="V533" i="1"/>
  <c r="U533" i="1"/>
  <c r="S533" i="1"/>
  <c r="V532" i="1"/>
  <c r="U532" i="1"/>
  <c r="S532" i="1"/>
  <c r="V531" i="1"/>
  <c r="U531" i="1"/>
  <c r="S531" i="1"/>
  <c r="V530" i="1"/>
  <c r="U530" i="1"/>
  <c r="S530" i="1"/>
  <c r="V529" i="1"/>
  <c r="U529" i="1"/>
  <c r="S529" i="1"/>
  <c r="V528" i="1"/>
  <c r="U528" i="1"/>
  <c r="S528" i="1"/>
  <c r="V527" i="1"/>
  <c r="U527" i="1"/>
  <c r="S527" i="1"/>
  <c r="V526" i="1"/>
  <c r="U526" i="1"/>
  <c r="S526" i="1"/>
  <c r="V525" i="1"/>
  <c r="U525" i="1"/>
  <c r="S525" i="1"/>
  <c r="V524" i="1"/>
  <c r="U524" i="1"/>
  <c r="S524" i="1"/>
  <c r="V523" i="1"/>
  <c r="U523" i="1"/>
  <c r="S523" i="1"/>
  <c r="V522" i="1"/>
  <c r="U522" i="1"/>
  <c r="S522" i="1"/>
  <c r="V521" i="1"/>
  <c r="U521" i="1"/>
  <c r="S521" i="1"/>
  <c r="V520" i="1"/>
  <c r="U520" i="1"/>
  <c r="S520" i="1"/>
  <c r="V519" i="1"/>
  <c r="U519" i="1"/>
  <c r="S519" i="1"/>
  <c r="V518" i="1"/>
  <c r="U518" i="1"/>
  <c r="S518" i="1"/>
  <c r="V517" i="1"/>
  <c r="U517" i="1"/>
  <c r="S517" i="1"/>
  <c r="V516" i="1"/>
  <c r="U516" i="1"/>
  <c r="S516" i="1"/>
  <c r="V515" i="1"/>
  <c r="U515" i="1"/>
  <c r="S515" i="1"/>
  <c r="V514" i="1"/>
  <c r="U514" i="1"/>
  <c r="S514" i="1"/>
  <c r="V513" i="1"/>
  <c r="U513" i="1"/>
  <c r="S513" i="1"/>
  <c r="V512" i="1"/>
  <c r="U512" i="1"/>
  <c r="S512" i="1"/>
  <c r="V511" i="1"/>
  <c r="U511" i="1"/>
  <c r="S511" i="1"/>
  <c r="V510" i="1"/>
  <c r="U510" i="1"/>
  <c r="S510" i="1"/>
  <c r="V509" i="1"/>
  <c r="U509" i="1"/>
  <c r="S509" i="1"/>
  <c r="V508" i="1"/>
  <c r="U508" i="1"/>
  <c r="S508" i="1"/>
  <c r="V507" i="1"/>
  <c r="U507" i="1"/>
  <c r="S507" i="1"/>
  <c r="V506" i="1"/>
  <c r="U506" i="1"/>
  <c r="S506" i="1"/>
  <c r="V505" i="1"/>
  <c r="U505" i="1"/>
  <c r="S505" i="1"/>
  <c r="V504" i="1"/>
  <c r="U504" i="1"/>
  <c r="S504" i="1"/>
  <c r="V503" i="1"/>
  <c r="U503" i="1"/>
  <c r="S503" i="1"/>
  <c r="V502" i="1"/>
  <c r="U502" i="1"/>
  <c r="S502" i="1"/>
  <c r="V501" i="1"/>
  <c r="U501" i="1"/>
  <c r="S501" i="1"/>
  <c r="V500" i="1"/>
  <c r="U500" i="1"/>
  <c r="S500" i="1"/>
  <c r="V499" i="1"/>
  <c r="U499" i="1"/>
  <c r="S499" i="1"/>
  <c r="V498" i="1"/>
  <c r="U498" i="1"/>
  <c r="S498" i="1"/>
  <c r="V497" i="1"/>
  <c r="U497" i="1"/>
  <c r="S497" i="1"/>
  <c r="V496" i="1"/>
  <c r="U496" i="1"/>
  <c r="S496" i="1"/>
  <c r="V495" i="1"/>
  <c r="U495" i="1"/>
  <c r="S495" i="1"/>
  <c r="V494" i="1"/>
  <c r="U494" i="1"/>
  <c r="S494" i="1"/>
  <c r="V493" i="1"/>
  <c r="U493" i="1"/>
  <c r="S493" i="1"/>
  <c r="V492" i="1"/>
  <c r="U492" i="1"/>
  <c r="S492" i="1"/>
  <c r="V491" i="1"/>
  <c r="U491" i="1"/>
  <c r="S491" i="1"/>
  <c r="V490" i="1"/>
  <c r="U490" i="1"/>
  <c r="S490" i="1"/>
  <c r="V489" i="1"/>
  <c r="U489" i="1"/>
  <c r="S489" i="1"/>
  <c r="V488" i="1"/>
  <c r="U488" i="1"/>
  <c r="S488" i="1"/>
  <c r="V487" i="1"/>
  <c r="U487" i="1"/>
  <c r="S487" i="1"/>
  <c r="V486" i="1"/>
  <c r="U486" i="1"/>
  <c r="S486" i="1"/>
  <c r="V485" i="1"/>
  <c r="U485" i="1"/>
  <c r="S485" i="1"/>
  <c r="V484" i="1"/>
  <c r="U484" i="1"/>
  <c r="S484" i="1"/>
  <c r="V483" i="1"/>
  <c r="U483" i="1"/>
  <c r="S483" i="1"/>
  <c r="V482" i="1"/>
  <c r="U482" i="1"/>
  <c r="S482" i="1"/>
  <c r="V481" i="1"/>
  <c r="U481" i="1"/>
  <c r="S481" i="1"/>
  <c r="V480" i="1"/>
  <c r="U480" i="1"/>
  <c r="S480" i="1"/>
  <c r="V479" i="1"/>
  <c r="U479" i="1"/>
  <c r="S479" i="1"/>
  <c r="V478" i="1"/>
  <c r="U478" i="1"/>
  <c r="S478" i="1"/>
  <c r="V477" i="1"/>
  <c r="U477" i="1"/>
  <c r="S477" i="1"/>
  <c r="V476" i="1"/>
  <c r="U476" i="1"/>
  <c r="S476" i="1"/>
  <c r="V475" i="1"/>
  <c r="U475" i="1"/>
  <c r="S475" i="1"/>
  <c r="V474" i="1"/>
  <c r="U474" i="1"/>
  <c r="S474" i="1"/>
  <c r="V473" i="1"/>
  <c r="U473" i="1"/>
  <c r="S473" i="1"/>
  <c r="V472" i="1"/>
  <c r="U472" i="1"/>
  <c r="S472" i="1"/>
  <c r="V471" i="1"/>
  <c r="U471" i="1"/>
  <c r="S471" i="1"/>
  <c r="V470" i="1"/>
  <c r="U470" i="1"/>
  <c r="S470" i="1"/>
  <c r="V469" i="1"/>
  <c r="U469" i="1"/>
  <c r="S469" i="1"/>
  <c r="V468" i="1"/>
  <c r="U468" i="1"/>
  <c r="S468" i="1"/>
  <c r="V467" i="1"/>
  <c r="U467" i="1"/>
  <c r="S467" i="1"/>
  <c r="V466" i="1"/>
  <c r="U466" i="1"/>
  <c r="S466" i="1"/>
  <c r="V465" i="1"/>
  <c r="U465" i="1"/>
  <c r="S465" i="1"/>
  <c r="V464" i="1"/>
  <c r="U464" i="1"/>
  <c r="S464" i="1"/>
  <c r="V463" i="1"/>
  <c r="U463" i="1"/>
  <c r="S463" i="1"/>
  <c r="V462" i="1"/>
  <c r="U462" i="1"/>
  <c r="S462" i="1"/>
  <c r="V461" i="1"/>
  <c r="U461" i="1"/>
  <c r="S461" i="1"/>
  <c r="V460" i="1"/>
  <c r="U460" i="1"/>
  <c r="S460" i="1"/>
  <c r="V459" i="1"/>
  <c r="U459" i="1"/>
  <c r="S459" i="1"/>
  <c r="V458" i="1"/>
  <c r="U458" i="1"/>
  <c r="S458" i="1"/>
  <c r="V457" i="1"/>
  <c r="U457" i="1"/>
  <c r="S457" i="1"/>
  <c r="V456" i="1"/>
  <c r="U456" i="1"/>
  <c r="S456" i="1"/>
  <c r="V455" i="1"/>
  <c r="U455" i="1"/>
  <c r="S455" i="1"/>
  <c r="V454" i="1"/>
  <c r="U454" i="1"/>
  <c r="S454" i="1"/>
  <c r="V453" i="1"/>
  <c r="U453" i="1"/>
  <c r="S453" i="1"/>
  <c r="V452" i="1"/>
  <c r="U452" i="1"/>
  <c r="S452" i="1"/>
  <c r="V451" i="1"/>
  <c r="U451" i="1"/>
  <c r="S451" i="1"/>
  <c r="V450" i="1"/>
  <c r="U450" i="1"/>
  <c r="S450" i="1"/>
  <c r="V449" i="1"/>
  <c r="U449" i="1"/>
  <c r="S449" i="1"/>
  <c r="V448" i="1"/>
  <c r="U448" i="1"/>
  <c r="S448" i="1"/>
  <c r="V447" i="1"/>
  <c r="U447" i="1"/>
  <c r="S447" i="1"/>
  <c r="V446" i="1"/>
  <c r="U446" i="1"/>
  <c r="S446" i="1"/>
  <c r="V445" i="1"/>
  <c r="U445" i="1"/>
  <c r="S445" i="1"/>
  <c r="V444" i="1"/>
  <c r="U444" i="1"/>
  <c r="S444" i="1"/>
  <c r="V443" i="1"/>
  <c r="U443" i="1"/>
  <c r="S443" i="1"/>
  <c r="V442" i="1"/>
  <c r="U442" i="1"/>
  <c r="S442" i="1"/>
  <c r="V441" i="1"/>
  <c r="U441" i="1"/>
  <c r="S441" i="1"/>
  <c r="V440" i="1"/>
  <c r="U440" i="1"/>
  <c r="S440" i="1"/>
  <c r="V439" i="1"/>
  <c r="U439" i="1"/>
  <c r="S439" i="1"/>
  <c r="V438" i="1"/>
  <c r="U438" i="1"/>
  <c r="S438" i="1"/>
  <c r="V437" i="1"/>
  <c r="U437" i="1"/>
  <c r="S437" i="1"/>
  <c r="V436" i="1"/>
  <c r="U436" i="1"/>
  <c r="S436" i="1"/>
  <c r="V435" i="1"/>
  <c r="U435" i="1"/>
  <c r="S435" i="1"/>
  <c r="V434" i="1"/>
  <c r="U434" i="1"/>
  <c r="S434" i="1"/>
  <c r="V433" i="1"/>
  <c r="U433" i="1"/>
  <c r="S433" i="1"/>
  <c r="V432" i="1"/>
  <c r="U432" i="1"/>
  <c r="S432" i="1"/>
  <c r="V431" i="1"/>
  <c r="U431" i="1"/>
  <c r="S431" i="1"/>
  <c r="V430" i="1"/>
  <c r="U430" i="1"/>
  <c r="S430" i="1"/>
  <c r="V429" i="1"/>
  <c r="U429" i="1"/>
  <c r="S429" i="1"/>
  <c r="V428" i="1"/>
  <c r="U428" i="1"/>
  <c r="S428" i="1"/>
  <c r="V427" i="1"/>
  <c r="U427" i="1"/>
  <c r="S427" i="1"/>
  <c r="V426" i="1"/>
  <c r="U426" i="1"/>
  <c r="S426" i="1"/>
  <c r="V425" i="1"/>
  <c r="U425" i="1"/>
  <c r="S425" i="1"/>
  <c r="V424" i="1"/>
  <c r="U424" i="1"/>
  <c r="S424" i="1"/>
  <c r="V423" i="1"/>
  <c r="U423" i="1"/>
  <c r="S423" i="1"/>
  <c r="V422" i="1"/>
  <c r="U422" i="1"/>
  <c r="S422" i="1"/>
  <c r="V421" i="1"/>
  <c r="U421" i="1"/>
  <c r="S421" i="1"/>
  <c r="V420" i="1"/>
  <c r="U420" i="1"/>
  <c r="S420" i="1"/>
  <c r="V419" i="1"/>
  <c r="U419" i="1"/>
  <c r="S419" i="1"/>
  <c r="V418" i="1"/>
  <c r="U418" i="1"/>
  <c r="S418" i="1"/>
  <c r="V417" i="1"/>
  <c r="U417" i="1"/>
  <c r="S417" i="1"/>
  <c r="V416" i="1"/>
  <c r="U416" i="1"/>
  <c r="S416" i="1"/>
  <c r="V415" i="1"/>
  <c r="U415" i="1"/>
  <c r="S415" i="1"/>
  <c r="V414" i="1"/>
  <c r="U414" i="1"/>
  <c r="S414" i="1"/>
  <c r="V413" i="1"/>
  <c r="U413" i="1"/>
  <c r="S413" i="1"/>
  <c r="V412" i="1"/>
  <c r="U412" i="1"/>
  <c r="S412" i="1"/>
  <c r="V411" i="1"/>
  <c r="U411" i="1"/>
  <c r="S411" i="1"/>
  <c r="V410" i="1"/>
  <c r="U410" i="1"/>
  <c r="S410" i="1"/>
  <c r="V409" i="1"/>
  <c r="U409" i="1"/>
  <c r="S409" i="1"/>
  <c r="V408" i="1"/>
  <c r="U408" i="1"/>
  <c r="S408" i="1"/>
  <c r="V407" i="1"/>
  <c r="U407" i="1"/>
  <c r="S407" i="1"/>
  <c r="V406" i="1"/>
  <c r="U406" i="1"/>
  <c r="S406" i="1"/>
  <c r="V405" i="1"/>
  <c r="U405" i="1"/>
  <c r="S405" i="1"/>
  <c r="V404" i="1"/>
  <c r="U404" i="1"/>
  <c r="S404" i="1"/>
  <c r="V403" i="1"/>
  <c r="U403" i="1"/>
  <c r="S403" i="1"/>
  <c r="V402" i="1"/>
  <c r="U402" i="1"/>
  <c r="S402" i="1"/>
  <c r="V401" i="1"/>
  <c r="U401" i="1"/>
  <c r="S401" i="1"/>
  <c r="V400" i="1"/>
  <c r="U400" i="1"/>
  <c r="S400" i="1"/>
  <c r="V399" i="1"/>
  <c r="U399" i="1"/>
  <c r="S399" i="1"/>
  <c r="V398" i="1"/>
  <c r="U398" i="1"/>
  <c r="S398" i="1"/>
  <c r="V397" i="1"/>
  <c r="U397" i="1"/>
  <c r="S397" i="1"/>
  <c r="V396" i="1"/>
  <c r="U396" i="1"/>
  <c r="S396" i="1"/>
  <c r="V395" i="1"/>
  <c r="U395" i="1"/>
  <c r="S395" i="1"/>
  <c r="V394" i="1"/>
  <c r="U394" i="1"/>
  <c r="S394" i="1"/>
  <c r="V393" i="1"/>
  <c r="U393" i="1"/>
  <c r="S393" i="1"/>
  <c r="V392" i="1"/>
  <c r="U392" i="1"/>
  <c r="S392" i="1"/>
  <c r="V391" i="1"/>
  <c r="U391" i="1"/>
  <c r="S391" i="1"/>
  <c r="V390" i="1"/>
  <c r="U390" i="1"/>
  <c r="S390" i="1"/>
  <c r="V389" i="1"/>
  <c r="U389" i="1"/>
  <c r="S389" i="1"/>
  <c r="V388" i="1"/>
  <c r="U388" i="1"/>
  <c r="S388" i="1"/>
  <c r="V387" i="1"/>
  <c r="U387" i="1"/>
  <c r="S387" i="1"/>
  <c r="V386" i="1"/>
  <c r="U386" i="1"/>
  <c r="S386" i="1"/>
  <c r="V385" i="1"/>
  <c r="U385" i="1"/>
  <c r="S385" i="1"/>
  <c r="V384" i="1"/>
  <c r="U384" i="1"/>
  <c r="S384" i="1"/>
  <c r="V383" i="1"/>
  <c r="U383" i="1"/>
  <c r="S383" i="1"/>
  <c r="V382" i="1"/>
  <c r="U382" i="1"/>
  <c r="S382" i="1"/>
  <c r="V381" i="1"/>
  <c r="U381" i="1"/>
  <c r="S381" i="1"/>
  <c r="V380" i="1"/>
  <c r="U380" i="1"/>
  <c r="S380" i="1"/>
  <c r="V379" i="1"/>
  <c r="U379" i="1"/>
  <c r="S379" i="1"/>
  <c r="V378" i="1"/>
  <c r="U378" i="1"/>
  <c r="S378" i="1"/>
  <c r="V377" i="1"/>
  <c r="U377" i="1"/>
  <c r="S377" i="1"/>
  <c r="V376" i="1"/>
  <c r="U376" i="1"/>
  <c r="S376" i="1"/>
  <c r="V375" i="1"/>
  <c r="U375" i="1"/>
  <c r="S375" i="1"/>
  <c r="V374" i="1"/>
  <c r="U374" i="1"/>
  <c r="S374" i="1"/>
  <c r="V373" i="1"/>
  <c r="U373" i="1"/>
  <c r="S373" i="1"/>
  <c r="V372" i="1"/>
  <c r="U372" i="1"/>
  <c r="S372" i="1"/>
  <c r="V371" i="1"/>
  <c r="U371" i="1"/>
  <c r="S371" i="1"/>
  <c r="V370" i="1"/>
  <c r="U370" i="1"/>
  <c r="S370" i="1"/>
  <c r="V369" i="1"/>
  <c r="U369" i="1"/>
  <c r="S369" i="1"/>
  <c r="V368" i="1"/>
  <c r="U368" i="1"/>
  <c r="S368" i="1"/>
  <c r="V367" i="1"/>
  <c r="U367" i="1"/>
  <c r="S367" i="1"/>
  <c r="V366" i="1"/>
  <c r="U366" i="1"/>
  <c r="S366" i="1"/>
  <c r="V365" i="1"/>
  <c r="U365" i="1"/>
  <c r="S365" i="1"/>
  <c r="V364" i="1"/>
  <c r="U364" i="1"/>
  <c r="S364" i="1"/>
  <c r="V363" i="1"/>
  <c r="U363" i="1"/>
  <c r="S363" i="1"/>
  <c r="V362" i="1"/>
  <c r="U362" i="1"/>
  <c r="S362" i="1"/>
  <c r="V361" i="1"/>
  <c r="U361" i="1"/>
  <c r="S361" i="1"/>
  <c r="V360" i="1"/>
  <c r="U360" i="1"/>
  <c r="S360" i="1"/>
  <c r="V359" i="1"/>
  <c r="U359" i="1"/>
  <c r="S359" i="1"/>
  <c r="V358" i="1"/>
  <c r="U358" i="1"/>
  <c r="S358" i="1"/>
  <c r="V357" i="1"/>
  <c r="U357" i="1"/>
  <c r="S357" i="1"/>
  <c r="V356" i="1"/>
  <c r="U356" i="1"/>
  <c r="S356" i="1"/>
  <c r="V355" i="1"/>
  <c r="U355" i="1"/>
  <c r="S355" i="1"/>
  <c r="V354" i="1"/>
  <c r="U354" i="1"/>
  <c r="S354" i="1"/>
  <c r="V353" i="1"/>
  <c r="U353" i="1"/>
  <c r="S353" i="1"/>
  <c r="V352" i="1"/>
  <c r="U352" i="1"/>
  <c r="S352" i="1"/>
  <c r="V351" i="1"/>
  <c r="U351" i="1"/>
  <c r="S351" i="1"/>
  <c r="V350" i="1"/>
  <c r="U350" i="1"/>
  <c r="S350" i="1"/>
  <c r="V349" i="1"/>
  <c r="U349" i="1"/>
  <c r="S349" i="1"/>
  <c r="V348" i="1"/>
  <c r="U348" i="1"/>
  <c r="S348" i="1"/>
  <c r="V347" i="1"/>
  <c r="U347" i="1"/>
  <c r="S347" i="1"/>
  <c r="V346" i="1"/>
  <c r="U346" i="1"/>
  <c r="S346" i="1"/>
  <c r="V345" i="1"/>
  <c r="U345" i="1"/>
  <c r="S345" i="1"/>
  <c r="V344" i="1"/>
  <c r="U344" i="1"/>
  <c r="S344" i="1"/>
  <c r="V343" i="1"/>
  <c r="U343" i="1"/>
  <c r="S343" i="1"/>
  <c r="V342" i="1"/>
  <c r="U342" i="1"/>
  <c r="S342" i="1"/>
  <c r="V341" i="1"/>
  <c r="U341" i="1"/>
  <c r="S341" i="1"/>
  <c r="V340" i="1"/>
  <c r="U340" i="1"/>
  <c r="S340" i="1"/>
  <c r="V339" i="1"/>
  <c r="U339" i="1"/>
  <c r="S339" i="1"/>
  <c r="V338" i="1"/>
  <c r="U338" i="1"/>
  <c r="S338" i="1"/>
  <c r="V337" i="1"/>
  <c r="U337" i="1"/>
  <c r="S337" i="1"/>
  <c r="V336" i="1"/>
  <c r="U336" i="1"/>
  <c r="S336" i="1"/>
  <c r="V335" i="1"/>
  <c r="U335" i="1"/>
  <c r="S335" i="1"/>
  <c r="V334" i="1"/>
  <c r="U334" i="1"/>
  <c r="S334" i="1"/>
  <c r="V333" i="1"/>
  <c r="U333" i="1"/>
  <c r="S333" i="1"/>
  <c r="V332" i="1"/>
  <c r="U332" i="1"/>
  <c r="S332" i="1"/>
  <c r="V331" i="1"/>
  <c r="U331" i="1"/>
  <c r="S331" i="1"/>
  <c r="V330" i="1"/>
  <c r="U330" i="1"/>
  <c r="S330" i="1"/>
  <c r="V329" i="1"/>
  <c r="U329" i="1"/>
  <c r="S329" i="1"/>
  <c r="V328" i="1"/>
  <c r="U328" i="1"/>
  <c r="S328" i="1"/>
  <c r="V327" i="1"/>
  <c r="U327" i="1"/>
  <c r="S327" i="1"/>
  <c r="V326" i="1"/>
  <c r="U326" i="1"/>
  <c r="S326" i="1"/>
  <c r="V325" i="1"/>
  <c r="U325" i="1"/>
  <c r="S325" i="1"/>
  <c r="V324" i="1"/>
  <c r="U324" i="1"/>
  <c r="S324" i="1"/>
  <c r="V323" i="1"/>
  <c r="U323" i="1"/>
  <c r="S323" i="1"/>
  <c r="V322" i="1"/>
  <c r="U322" i="1"/>
  <c r="S322" i="1"/>
  <c r="V321" i="1"/>
  <c r="U321" i="1"/>
  <c r="S321" i="1"/>
  <c r="V320" i="1"/>
  <c r="U320" i="1"/>
  <c r="S320" i="1"/>
  <c r="V319" i="1"/>
  <c r="U319" i="1"/>
  <c r="S319" i="1"/>
  <c r="V318" i="1"/>
  <c r="U318" i="1"/>
  <c r="S318" i="1"/>
  <c r="V317" i="1"/>
  <c r="U317" i="1"/>
  <c r="S317" i="1"/>
  <c r="V316" i="1"/>
  <c r="U316" i="1"/>
  <c r="S316" i="1"/>
  <c r="V315" i="1"/>
  <c r="U315" i="1"/>
  <c r="S315" i="1"/>
  <c r="V314" i="1"/>
  <c r="U314" i="1"/>
  <c r="S314" i="1"/>
  <c r="V313" i="1"/>
  <c r="U313" i="1"/>
  <c r="S313" i="1"/>
  <c r="V312" i="1"/>
  <c r="U312" i="1"/>
  <c r="S312" i="1"/>
  <c r="V311" i="1"/>
  <c r="U311" i="1"/>
  <c r="S311" i="1"/>
  <c r="V310" i="1"/>
  <c r="U310" i="1"/>
  <c r="S310" i="1"/>
  <c r="V309" i="1"/>
  <c r="U309" i="1"/>
  <c r="S309" i="1"/>
  <c r="V308" i="1"/>
  <c r="U308" i="1"/>
  <c r="S308" i="1"/>
  <c r="V307" i="1"/>
  <c r="U307" i="1"/>
  <c r="S307" i="1"/>
  <c r="V306" i="1"/>
  <c r="U306" i="1"/>
  <c r="S306" i="1"/>
  <c r="V305" i="1"/>
  <c r="U305" i="1"/>
  <c r="S305" i="1"/>
  <c r="V304" i="1"/>
  <c r="U304" i="1"/>
  <c r="S304" i="1"/>
  <c r="V303" i="1"/>
  <c r="U303" i="1"/>
  <c r="S303" i="1"/>
  <c r="V302" i="1"/>
  <c r="U302" i="1"/>
  <c r="S302" i="1"/>
  <c r="V301" i="1"/>
  <c r="U301" i="1"/>
  <c r="S301" i="1"/>
  <c r="V300" i="1"/>
  <c r="U300" i="1"/>
  <c r="S300" i="1"/>
  <c r="V299" i="1"/>
  <c r="U299" i="1"/>
  <c r="S299" i="1"/>
  <c r="V298" i="1"/>
  <c r="U298" i="1"/>
  <c r="S298" i="1"/>
  <c r="V297" i="1"/>
  <c r="U297" i="1"/>
  <c r="S297" i="1"/>
  <c r="V296" i="1"/>
  <c r="U296" i="1"/>
  <c r="S296" i="1"/>
  <c r="V295" i="1"/>
  <c r="U295" i="1"/>
  <c r="S295" i="1"/>
  <c r="V294" i="1"/>
  <c r="U294" i="1"/>
  <c r="S294" i="1"/>
  <c r="V293" i="1"/>
  <c r="U293" i="1"/>
  <c r="S293" i="1"/>
  <c r="V292" i="1"/>
  <c r="U292" i="1"/>
  <c r="S292" i="1"/>
  <c r="V291" i="1"/>
  <c r="U291" i="1"/>
  <c r="S291" i="1"/>
  <c r="V290" i="1"/>
  <c r="U290" i="1"/>
  <c r="S290" i="1"/>
  <c r="V289" i="1"/>
  <c r="U289" i="1"/>
  <c r="S289" i="1"/>
  <c r="V288" i="1"/>
  <c r="U288" i="1"/>
  <c r="S288" i="1"/>
  <c r="V287" i="1"/>
  <c r="U287" i="1"/>
  <c r="S287" i="1"/>
  <c r="V286" i="1"/>
  <c r="U286" i="1"/>
  <c r="S286" i="1"/>
  <c r="V285" i="1"/>
  <c r="U285" i="1"/>
  <c r="S285" i="1"/>
  <c r="V284" i="1"/>
  <c r="U284" i="1"/>
  <c r="S284" i="1"/>
  <c r="V283" i="1"/>
  <c r="U283" i="1"/>
  <c r="S283" i="1"/>
  <c r="V282" i="1"/>
  <c r="U282" i="1"/>
  <c r="S282" i="1"/>
  <c r="V281" i="1"/>
  <c r="U281" i="1"/>
  <c r="S281" i="1"/>
  <c r="V280" i="1"/>
  <c r="U280" i="1"/>
  <c r="S280" i="1"/>
  <c r="V279" i="1"/>
  <c r="U279" i="1"/>
  <c r="S279" i="1"/>
  <c r="V278" i="1"/>
  <c r="U278" i="1"/>
  <c r="S278" i="1"/>
  <c r="V277" i="1"/>
  <c r="U277" i="1"/>
  <c r="S277" i="1"/>
  <c r="V276" i="1"/>
  <c r="U276" i="1"/>
  <c r="S276" i="1"/>
  <c r="V275" i="1"/>
  <c r="U275" i="1"/>
  <c r="S275" i="1"/>
  <c r="V274" i="1"/>
  <c r="U274" i="1"/>
  <c r="S274" i="1"/>
  <c r="V273" i="1"/>
  <c r="U273" i="1"/>
  <c r="S273" i="1"/>
  <c r="V272" i="1"/>
  <c r="U272" i="1"/>
  <c r="S272" i="1"/>
  <c r="V271" i="1"/>
  <c r="U271" i="1"/>
  <c r="S271" i="1"/>
  <c r="V270" i="1"/>
  <c r="U270" i="1"/>
  <c r="S270" i="1"/>
  <c r="V269" i="1"/>
  <c r="U269" i="1"/>
  <c r="S269" i="1"/>
  <c r="V268" i="1"/>
  <c r="U268" i="1"/>
  <c r="S268" i="1"/>
  <c r="V267" i="1"/>
  <c r="U267" i="1"/>
  <c r="S267" i="1"/>
  <c r="V266" i="1"/>
  <c r="U266" i="1"/>
  <c r="S266" i="1"/>
  <c r="V265" i="1"/>
  <c r="U265" i="1"/>
  <c r="S265" i="1"/>
  <c r="V264" i="1"/>
  <c r="U264" i="1"/>
  <c r="S264" i="1"/>
  <c r="V263" i="1"/>
  <c r="U263" i="1"/>
  <c r="S263" i="1"/>
  <c r="V262" i="1"/>
  <c r="U262" i="1"/>
  <c r="S262" i="1"/>
  <c r="V261" i="1"/>
  <c r="U261" i="1"/>
  <c r="S261" i="1"/>
  <c r="V260" i="1"/>
  <c r="U260" i="1"/>
  <c r="S260" i="1"/>
  <c r="V259" i="1"/>
  <c r="U259" i="1"/>
  <c r="S259" i="1"/>
  <c r="V258" i="1"/>
  <c r="U258" i="1"/>
  <c r="S258" i="1"/>
  <c r="V257" i="1"/>
  <c r="U257" i="1"/>
  <c r="S257" i="1"/>
  <c r="V256" i="1"/>
  <c r="U256" i="1"/>
  <c r="S256" i="1"/>
  <c r="V255" i="1"/>
  <c r="U255" i="1"/>
  <c r="S255" i="1"/>
  <c r="V254" i="1"/>
  <c r="U254" i="1"/>
  <c r="S254" i="1"/>
  <c r="V253" i="1"/>
  <c r="U253" i="1"/>
  <c r="S253" i="1"/>
  <c r="V252" i="1"/>
  <c r="U252" i="1"/>
  <c r="S252" i="1"/>
  <c r="V251" i="1"/>
  <c r="U251" i="1"/>
  <c r="S251" i="1"/>
  <c r="V250" i="1"/>
  <c r="U250" i="1"/>
  <c r="S250" i="1"/>
  <c r="V249" i="1"/>
  <c r="U249" i="1"/>
  <c r="S249" i="1"/>
  <c r="V248" i="1"/>
  <c r="U248" i="1"/>
  <c r="S248" i="1"/>
  <c r="V247" i="1"/>
  <c r="U247" i="1"/>
  <c r="S247" i="1"/>
  <c r="V246" i="1"/>
  <c r="U246" i="1"/>
  <c r="S246" i="1"/>
  <c r="V245" i="1"/>
  <c r="U245" i="1"/>
  <c r="S245" i="1"/>
  <c r="V244" i="1"/>
  <c r="U244" i="1"/>
  <c r="S244" i="1"/>
  <c r="V243" i="1"/>
  <c r="U243" i="1"/>
  <c r="S243" i="1"/>
  <c r="V242" i="1"/>
  <c r="U242" i="1"/>
  <c r="S242" i="1"/>
  <c r="V241" i="1"/>
  <c r="U241" i="1"/>
  <c r="S241" i="1"/>
  <c r="V240" i="1"/>
  <c r="U240" i="1"/>
  <c r="S240" i="1"/>
  <c r="V239" i="1"/>
  <c r="U239" i="1"/>
  <c r="S239" i="1"/>
  <c r="V238" i="1"/>
  <c r="U238" i="1"/>
  <c r="S238" i="1"/>
  <c r="V237" i="1"/>
  <c r="U237" i="1"/>
  <c r="S237" i="1"/>
  <c r="V236" i="1"/>
  <c r="U236" i="1"/>
  <c r="S236" i="1"/>
  <c r="V235" i="1"/>
  <c r="U235" i="1"/>
  <c r="S235" i="1"/>
  <c r="V234" i="1"/>
  <c r="U234" i="1"/>
  <c r="S234" i="1"/>
  <c r="V233" i="1"/>
  <c r="U233" i="1"/>
  <c r="S233" i="1"/>
  <c r="V232" i="1"/>
  <c r="U232" i="1"/>
  <c r="S232" i="1"/>
  <c r="V231" i="1"/>
  <c r="U231" i="1"/>
  <c r="S231" i="1"/>
  <c r="V230" i="1"/>
  <c r="U230" i="1"/>
  <c r="S230" i="1"/>
  <c r="V229" i="1"/>
  <c r="U229" i="1"/>
  <c r="S229" i="1"/>
  <c r="V228" i="1"/>
  <c r="U228" i="1"/>
  <c r="S228" i="1"/>
  <c r="V227" i="1"/>
  <c r="U227" i="1"/>
  <c r="S227" i="1"/>
  <c r="V226" i="1"/>
  <c r="U226" i="1"/>
  <c r="S226" i="1"/>
  <c r="V225" i="1"/>
  <c r="U225" i="1"/>
  <c r="S225" i="1"/>
  <c r="V224" i="1"/>
  <c r="U224" i="1"/>
  <c r="S224" i="1"/>
  <c r="V223" i="1"/>
  <c r="U223" i="1"/>
  <c r="S223" i="1"/>
  <c r="V222" i="1"/>
  <c r="U222" i="1"/>
  <c r="S222" i="1"/>
  <c r="V221" i="1"/>
  <c r="U221" i="1"/>
  <c r="S221" i="1"/>
  <c r="V220" i="1"/>
  <c r="U220" i="1"/>
  <c r="S220" i="1"/>
  <c r="V219" i="1"/>
  <c r="U219" i="1"/>
  <c r="S219" i="1"/>
  <c r="V218" i="1"/>
  <c r="U218" i="1"/>
  <c r="S218" i="1"/>
  <c r="V217" i="1"/>
  <c r="U217" i="1"/>
  <c r="S217" i="1"/>
  <c r="V216" i="1"/>
  <c r="U216" i="1"/>
  <c r="S216" i="1"/>
  <c r="V215" i="1"/>
  <c r="U215" i="1"/>
  <c r="S215" i="1"/>
  <c r="V214" i="1"/>
  <c r="U214" i="1"/>
  <c r="S214" i="1"/>
  <c r="V213" i="1"/>
  <c r="U213" i="1"/>
  <c r="S213" i="1"/>
  <c r="V212" i="1"/>
  <c r="U212" i="1"/>
  <c r="S212" i="1"/>
  <c r="V211" i="1"/>
  <c r="U211" i="1"/>
  <c r="S211" i="1"/>
  <c r="V210" i="1"/>
  <c r="U210" i="1"/>
  <c r="S210" i="1"/>
  <c r="V209" i="1"/>
  <c r="U209" i="1"/>
  <c r="S209" i="1"/>
  <c r="V208" i="1"/>
  <c r="U208" i="1"/>
  <c r="S208" i="1"/>
  <c r="V207" i="1"/>
  <c r="U207" i="1"/>
  <c r="S207" i="1"/>
  <c r="V206" i="1"/>
  <c r="U206" i="1"/>
  <c r="S206" i="1"/>
  <c r="V205" i="1"/>
  <c r="U205" i="1"/>
  <c r="S205" i="1"/>
  <c r="V204" i="1"/>
  <c r="U204" i="1"/>
  <c r="S204" i="1"/>
  <c r="V203" i="1"/>
  <c r="U203" i="1"/>
  <c r="S203" i="1"/>
  <c r="V202" i="1"/>
  <c r="U202" i="1"/>
  <c r="S202" i="1"/>
  <c r="V201" i="1"/>
  <c r="U201" i="1"/>
  <c r="S201" i="1"/>
  <c r="V200" i="1"/>
  <c r="U200" i="1"/>
  <c r="S200" i="1"/>
  <c r="V199" i="1"/>
  <c r="U199" i="1"/>
  <c r="S199" i="1"/>
  <c r="V198" i="1"/>
  <c r="U198" i="1"/>
  <c r="S198" i="1"/>
  <c r="V197" i="1"/>
  <c r="U197" i="1"/>
  <c r="S197" i="1"/>
  <c r="V196" i="1"/>
  <c r="U196" i="1"/>
  <c r="S196" i="1"/>
  <c r="V195" i="1"/>
  <c r="U195" i="1"/>
  <c r="S195" i="1"/>
  <c r="V194" i="1"/>
  <c r="U194" i="1"/>
  <c r="S194" i="1"/>
  <c r="V193" i="1"/>
  <c r="U193" i="1"/>
  <c r="S193" i="1"/>
  <c r="V192" i="1"/>
  <c r="U192" i="1"/>
  <c r="S192" i="1"/>
  <c r="V191" i="1"/>
  <c r="U191" i="1"/>
  <c r="S191" i="1"/>
  <c r="V190" i="1"/>
  <c r="U190" i="1"/>
  <c r="S190" i="1"/>
  <c r="V189" i="1"/>
  <c r="U189" i="1"/>
  <c r="S189" i="1"/>
  <c r="V188" i="1"/>
  <c r="U188" i="1"/>
  <c r="S188" i="1"/>
  <c r="V187" i="1"/>
  <c r="U187" i="1"/>
  <c r="S187" i="1"/>
  <c r="V186" i="1"/>
  <c r="U186" i="1"/>
  <c r="S186" i="1"/>
  <c r="V185" i="1"/>
  <c r="U185" i="1"/>
  <c r="S185" i="1"/>
  <c r="V184" i="1"/>
  <c r="U184" i="1"/>
  <c r="S184" i="1"/>
  <c r="V183" i="1"/>
  <c r="U183" i="1"/>
  <c r="S183" i="1"/>
  <c r="V182" i="1"/>
  <c r="U182" i="1"/>
  <c r="S182" i="1"/>
  <c r="V181" i="1"/>
  <c r="U181" i="1"/>
  <c r="S181" i="1"/>
  <c r="V180" i="1"/>
  <c r="U180" i="1"/>
  <c r="S180" i="1"/>
  <c r="V179" i="1"/>
  <c r="U179" i="1"/>
  <c r="S179" i="1"/>
  <c r="V178" i="1"/>
  <c r="U178" i="1"/>
  <c r="S178" i="1"/>
  <c r="V177" i="1"/>
  <c r="U177" i="1"/>
  <c r="S177" i="1"/>
  <c r="V176" i="1"/>
  <c r="U176" i="1"/>
  <c r="S176" i="1"/>
  <c r="V175" i="1"/>
  <c r="U175" i="1"/>
  <c r="S175" i="1"/>
  <c r="V174" i="1"/>
  <c r="U174" i="1"/>
  <c r="S174" i="1"/>
  <c r="V173" i="1"/>
  <c r="U173" i="1"/>
  <c r="S173" i="1"/>
  <c r="V172" i="1"/>
  <c r="U172" i="1"/>
  <c r="S172" i="1"/>
  <c r="V171" i="1"/>
  <c r="U171" i="1"/>
  <c r="S171" i="1"/>
  <c r="V170" i="1"/>
  <c r="U170" i="1"/>
  <c r="S170" i="1"/>
  <c r="V169" i="1"/>
  <c r="U169" i="1"/>
  <c r="S169" i="1"/>
  <c r="V168" i="1"/>
  <c r="U168" i="1"/>
  <c r="S168" i="1"/>
  <c r="V167" i="1"/>
  <c r="U167" i="1"/>
  <c r="S167" i="1"/>
  <c r="V166" i="1"/>
  <c r="U166" i="1"/>
  <c r="S166" i="1"/>
  <c r="V165" i="1"/>
  <c r="U165" i="1"/>
  <c r="S165" i="1"/>
  <c r="V164" i="1"/>
  <c r="U164" i="1"/>
  <c r="S164" i="1"/>
  <c r="V163" i="1"/>
  <c r="U163" i="1"/>
  <c r="S163" i="1"/>
  <c r="V162" i="1"/>
  <c r="U162" i="1"/>
  <c r="S162" i="1"/>
  <c r="V161" i="1"/>
  <c r="U161" i="1"/>
  <c r="S161" i="1"/>
  <c r="V160" i="1"/>
  <c r="U160" i="1"/>
  <c r="S160" i="1"/>
  <c r="V159" i="1"/>
  <c r="U159" i="1"/>
  <c r="S159" i="1"/>
  <c r="V158" i="1"/>
  <c r="U158" i="1"/>
  <c r="S158" i="1"/>
  <c r="V157" i="1"/>
  <c r="U157" i="1"/>
  <c r="S157" i="1"/>
  <c r="V156" i="1"/>
  <c r="U156" i="1"/>
  <c r="S156" i="1"/>
  <c r="V155" i="1"/>
  <c r="U155" i="1"/>
  <c r="S155" i="1"/>
  <c r="V154" i="1"/>
  <c r="U154" i="1"/>
  <c r="S154" i="1"/>
  <c r="V153" i="1"/>
  <c r="U153" i="1"/>
  <c r="S153" i="1"/>
  <c r="V152" i="1"/>
  <c r="U152" i="1"/>
  <c r="S152" i="1"/>
  <c r="V151" i="1"/>
  <c r="U151" i="1"/>
  <c r="S151" i="1"/>
  <c r="V150" i="1"/>
  <c r="U150" i="1"/>
  <c r="S150" i="1"/>
  <c r="V149" i="1"/>
  <c r="U149" i="1"/>
  <c r="S149" i="1"/>
  <c r="V148" i="1"/>
  <c r="U148" i="1"/>
  <c r="S148" i="1"/>
  <c r="V147" i="1"/>
  <c r="U147" i="1"/>
  <c r="S147" i="1"/>
  <c r="V146" i="1"/>
  <c r="U146" i="1"/>
  <c r="S146" i="1"/>
  <c r="V145" i="1"/>
  <c r="U145" i="1"/>
  <c r="S145" i="1"/>
  <c r="V144" i="1"/>
  <c r="U144" i="1"/>
  <c r="S144" i="1"/>
  <c r="V143" i="1"/>
  <c r="U143" i="1"/>
  <c r="S143" i="1"/>
  <c r="V142" i="1"/>
  <c r="U142" i="1"/>
  <c r="S142" i="1"/>
  <c r="V141" i="1"/>
  <c r="U141" i="1"/>
  <c r="S141" i="1"/>
  <c r="V140" i="1"/>
  <c r="U140" i="1"/>
  <c r="S140" i="1"/>
  <c r="V139" i="1"/>
  <c r="U139" i="1"/>
  <c r="S139" i="1"/>
  <c r="V138" i="1"/>
  <c r="U138" i="1"/>
  <c r="S138" i="1"/>
  <c r="V137" i="1"/>
  <c r="U137" i="1"/>
  <c r="S137" i="1"/>
  <c r="V136" i="1"/>
  <c r="U136" i="1"/>
  <c r="S136" i="1"/>
  <c r="V135" i="1"/>
  <c r="U135" i="1"/>
  <c r="S135" i="1"/>
  <c r="V134" i="1"/>
  <c r="U134" i="1"/>
  <c r="S134" i="1"/>
  <c r="V133" i="1"/>
  <c r="U133" i="1"/>
  <c r="S133" i="1"/>
  <c r="V132" i="1"/>
  <c r="U132" i="1"/>
  <c r="S132" i="1"/>
  <c r="V131" i="1"/>
  <c r="U131" i="1"/>
  <c r="S131" i="1"/>
  <c r="V130" i="1"/>
  <c r="U130" i="1"/>
  <c r="S130" i="1"/>
  <c r="V129" i="1"/>
  <c r="U129" i="1"/>
  <c r="S129" i="1"/>
  <c r="V128" i="1"/>
  <c r="U128" i="1"/>
  <c r="S128" i="1"/>
  <c r="V127" i="1"/>
  <c r="U127" i="1"/>
  <c r="S127" i="1"/>
  <c r="V126" i="1"/>
  <c r="U126" i="1"/>
  <c r="S126" i="1"/>
  <c r="V125" i="1"/>
  <c r="U125" i="1"/>
  <c r="S125" i="1"/>
  <c r="V124" i="1"/>
  <c r="U124" i="1"/>
  <c r="S124" i="1"/>
  <c r="V123" i="1"/>
  <c r="U123" i="1"/>
  <c r="S123" i="1"/>
  <c r="V122" i="1"/>
  <c r="U122" i="1"/>
  <c r="S122" i="1"/>
  <c r="V121" i="1"/>
  <c r="U121" i="1"/>
  <c r="S121" i="1"/>
  <c r="V120" i="1"/>
  <c r="U120" i="1"/>
  <c r="S120" i="1"/>
  <c r="V119" i="1"/>
  <c r="U119" i="1"/>
  <c r="S119" i="1"/>
  <c r="V118" i="1"/>
  <c r="U118" i="1"/>
  <c r="S118" i="1"/>
  <c r="V117" i="1"/>
  <c r="U117" i="1"/>
  <c r="S117" i="1"/>
  <c r="V116" i="1"/>
  <c r="U116" i="1"/>
  <c r="S116" i="1"/>
  <c r="V115" i="1"/>
  <c r="U115" i="1"/>
  <c r="S115" i="1"/>
  <c r="V114" i="1"/>
  <c r="U114" i="1"/>
  <c r="S114" i="1"/>
  <c r="V113" i="1"/>
  <c r="U113" i="1"/>
  <c r="S113" i="1"/>
  <c r="V112" i="1"/>
  <c r="U112" i="1"/>
  <c r="S112" i="1"/>
  <c r="V111" i="1"/>
  <c r="U111" i="1"/>
  <c r="S111" i="1"/>
  <c r="V110" i="1"/>
  <c r="U110" i="1"/>
  <c r="S110" i="1"/>
  <c r="V109" i="1"/>
  <c r="U109" i="1"/>
  <c r="S109" i="1"/>
  <c r="V108" i="1"/>
  <c r="U108" i="1"/>
  <c r="S108" i="1"/>
  <c r="V107" i="1"/>
  <c r="U107" i="1"/>
  <c r="S107" i="1"/>
  <c r="V106" i="1"/>
  <c r="U106" i="1"/>
  <c r="S106" i="1"/>
  <c r="V105" i="1"/>
  <c r="U105" i="1"/>
  <c r="S105" i="1"/>
  <c r="V104" i="1"/>
  <c r="U104" i="1"/>
  <c r="S104" i="1"/>
  <c r="V103" i="1"/>
  <c r="U103" i="1"/>
  <c r="S103" i="1"/>
  <c r="V102" i="1"/>
  <c r="U102" i="1"/>
  <c r="S102" i="1"/>
  <c r="V101" i="1"/>
  <c r="U101" i="1"/>
  <c r="S101" i="1"/>
  <c r="V100" i="1"/>
  <c r="U100" i="1"/>
  <c r="S100" i="1"/>
  <c r="V99" i="1"/>
  <c r="U99" i="1"/>
  <c r="S99" i="1"/>
  <c r="V98" i="1"/>
  <c r="U98" i="1"/>
  <c r="S98" i="1"/>
  <c r="V97" i="1"/>
  <c r="U97" i="1"/>
  <c r="S97" i="1"/>
  <c r="V96" i="1"/>
  <c r="U96" i="1"/>
  <c r="S96" i="1"/>
  <c r="V95" i="1"/>
  <c r="U95" i="1"/>
  <c r="S95" i="1"/>
  <c r="V94" i="1"/>
  <c r="U94" i="1"/>
  <c r="S94" i="1"/>
  <c r="V93" i="1"/>
  <c r="U93" i="1"/>
  <c r="S93" i="1"/>
  <c r="V92" i="1"/>
  <c r="U92" i="1"/>
  <c r="S92" i="1"/>
  <c r="V91" i="1"/>
  <c r="U91" i="1"/>
  <c r="S91" i="1"/>
  <c r="V90" i="1"/>
  <c r="U90" i="1"/>
  <c r="S90" i="1"/>
  <c r="V89" i="1"/>
  <c r="U89" i="1"/>
  <c r="S89" i="1"/>
  <c r="V88" i="1"/>
  <c r="U88" i="1"/>
  <c r="S88" i="1"/>
  <c r="V87" i="1"/>
  <c r="U87" i="1"/>
  <c r="S87" i="1"/>
  <c r="V86" i="1"/>
  <c r="U86" i="1"/>
  <c r="S86" i="1"/>
  <c r="V85" i="1"/>
  <c r="U85" i="1"/>
  <c r="S85" i="1"/>
  <c r="V84" i="1"/>
  <c r="U84" i="1"/>
  <c r="S84" i="1"/>
  <c r="V83" i="1"/>
  <c r="U83" i="1"/>
  <c r="S83" i="1"/>
  <c r="V82" i="1"/>
  <c r="U82" i="1"/>
  <c r="S82" i="1"/>
  <c r="V81" i="1"/>
  <c r="U81" i="1"/>
  <c r="S81" i="1"/>
  <c r="V80" i="1"/>
  <c r="U80" i="1"/>
  <c r="S80" i="1"/>
  <c r="V79" i="1"/>
  <c r="U79" i="1"/>
  <c r="S79" i="1"/>
  <c r="V78" i="1"/>
  <c r="U78" i="1"/>
  <c r="S78" i="1"/>
  <c r="V77" i="1"/>
  <c r="U77" i="1"/>
  <c r="S77" i="1"/>
  <c r="V76" i="1"/>
  <c r="U76" i="1"/>
  <c r="S76" i="1"/>
  <c r="V75" i="1"/>
  <c r="U75" i="1"/>
  <c r="S75" i="1"/>
  <c r="V74" i="1"/>
  <c r="U74" i="1"/>
  <c r="S74" i="1"/>
  <c r="V73" i="1"/>
  <c r="U73" i="1"/>
  <c r="S73" i="1"/>
  <c r="V72" i="1"/>
  <c r="U72" i="1"/>
  <c r="S72" i="1"/>
  <c r="V71" i="1"/>
  <c r="U71" i="1"/>
  <c r="S71" i="1"/>
  <c r="V70" i="1"/>
  <c r="U70" i="1"/>
  <c r="S70" i="1"/>
  <c r="V69" i="1"/>
  <c r="U69" i="1"/>
  <c r="S69" i="1"/>
  <c r="V68" i="1"/>
  <c r="U68" i="1"/>
  <c r="S68" i="1"/>
  <c r="V67" i="1"/>
  <c r="U67" i="1"/>
  <c r="S67" i="1"/>
  <c r="V66" i="1"/>
  <c r="U66" i="1"/>
  <c r="S66" i="1"/>
  <c r="V65" i="1"/>
  <c r="U65" i="1"/>
  <c r="S65" i="1"/>
  <c r="V64" i="1"/>
  <c r="U64" i="1"/>
  <c r="S64" i="1"/>
  <c r="V63" i="1"/>
  <c r="U63" i="1"/>
  <c r="S63" i="1"/>
  <c r="V62" i="1"/>
  <c r="U62" i="1"/>
  <c r="S62" i="1"/>
  <c r="V61" i="1"/>
  <c r="U61" i="1"/>
  <c r="S61" i="1"/>
  <c r="V60" i="1"/>
  <c r="U60" i="1"/>
  <c r="S60" i="1"/>
  <c r="V59" i="1"/>
  <c r="U59" i="1"/>
  <c r="S59" i="1"/>
  <c r="V58" i="1"/>
  <c r="U58" i="1"/>
  <c r="S58" i="1"/>
  <c r="V57" i="1"/>
  <c r="U57" i="1"/>
  <c r="S57" i="1"/>
  <c r="V56" i="1"/>
  <c r="U56" i="1"/>
  <c r="S56" i="1"/>
  <c r="V55" i="1"/>
  <c r="U55" i="1"/>
  <c r="S55" i="1"/>
  <c r="V54" i="1"/>
  <c r="U54" i="1"/>
  <c r="S54" i="1"/>
  <c r="V53" i="1"/>
  <c r="U53" i="1"/>
  <c r="S53" i="1"/>
  <c r="V52" i="1"/>
  <c r="U52" i="1"/>
  <c r="S52" i="1"/>
  <c r="V51" i="1"/>
  <c r="U51" i="1"/>
  <c r="S51" i="1"/>
  <c r="V50" i="1"/>
  <c r="U50" i="1"/>
  <c r="S50" i="1"/>
  <c r="V49" i="1"/>
  <c r="U49" i="1"/>
  <c r="S49" i="1"/>
  <c r="V48" i="1"/>
  <c r="U48" i="1"/>
  <c r="S48" i="1"/>
  <c r="V47" i="1"/>
  <c r="U47" i="1"/>
  <c r="S47" i="1"/>
  <c r="V46" i="1"/>
  <c r="U46" i="1"/>
  <c r="S46" i="1"/>
  <c r="V45" i="1"/>
  <c r="U45" i="1"/>
  <c r="S45" i="1"/>
  <c r="V44" i="1"/>
  <c r="U44" i="1"/>
  <c r="S44" i="1"/>
  <c r="V43" i="1"/>
  <c r="U43" i="1"/>
  <c r="S43" i="1"/>
  <c r="V42" i="1"/>
  <c r="U42" i="1"/>
  <c r="S42" i="1"/>
  <c r="V41" i="1"/>
  <c r="U41" i="1"/>
  <c r="S41" i="1"/>
  <c r="V40" i="1"/>
  <c r="U40" i="1"/>
  <c r="S40" i="1"/>
  <c r="V39" i="1"/>
  <c r="U39" i="1"/>
  <c r="S39" i="1"/>
  <c r="V38" i="1"/>
  <c r="U38" i="1"/>
  <c r="S38" i="1"/>
  <c r="V37" i="1"/>
  <c r="U37" i="1"/>
  <c r="S37" i="1"/>
  <c r="V36" i="1"/>
  <c r="U36" i="1"/>
  <c r="S36" i="1"/>
  <c r="V35" i="1"/>
  <c r="U35" i="1"/>
  <c r="S35" i="1"/>
  <c r="V34" i="1"/>
  <c r="U34" i="1"/>
  <c r="S34" i="1"/>
  <c r="V33" i="1"/>
  <c r="U33" i="1"/>
  <c r="S33" i="1"/>
  <c r="V32" i="1"/>
  <c r="U32" i="1"/>
  <c r="S32" i="1"/>
  <c r="V31" i="1"/>
  <c r="U31" i="1"/>
  <c r="S31" i="1"/>
  <c r="V30" i="1"/>
  <c r="U30" i="1"/>
  <c r="S30" i="1"/>
  <c r="V29" i="1"/>
  <c r="U29" i="1"/>
  <c r="S29" i="1"/>
  <c r="V28" i="1"/>
  <c r="U28" i="1"/>
  <c r="S28" i="1"/>
  <c r="V27" i="1"/>
  <c r="U27" i="1"/>
  <c r="S27" i="1"/>
  <c r="V26" i="1"/>
  <c r="U26" i="1"/>
  <c r="S26" i="1"/>
  <c r="V25" i="1"/>
  <c r="U25" i="1"/>
  <c r="S25" i="1"/>
  <c r="V24" i="1"/>
  <c r="U24" i="1"/>
  <c r="S24" i="1"/>
  <c r="V23" i="1"/>
  <c r="U23" i="1"/>
  <c r="S23" i="1"/>
  <c r="V22" i="1"/>
  <c r="U22" i="1"/>
  <c r="S22" i="1"/>
  <c r="V21" i="1"/>
  <c r="U21" i="1"/>
  <c r="S21" i="1"/>
  <c r="V20" i="1"/>
  <c r="U20" i="1"/>
  <c r="S20" i="1"/>
  <c r="V19" i="1"/>
  <c r="U19" i="1"/>
  <c r="S19" i="1"/>
  <c r="V18" i="1"/>
  <c r="U18" i="1"/>
  <c r="S18" i="1"/>
  <c r="V17" i="1"/>
  <c r="U17" i="1"/>
  <c r="S17" i="1"/>
  <c r="V16" i="1"/>
  <c r="U16" i="1"/>
  <c r="S16" i="1"/>
  <c r="V15" i="1"/>
  <c r="U15" i="1"/>
  <c r="S15" i="1"/>
  <c r="V14" i="1"/>
  <c r="U14" i="1"/>
  <c r="S14" i="1"/>
  <c r="V13" i="1"/>
  <c r="U13" i="1"/>
  <c r="S13" i="1"/>
  <c r="V12" i="1"/>
  <c r="U12" i="1"/>
  <c r="S12" i="1"/>
  <c r="V11" i="1"/>
  <c r="U11" i="1"/>
  <c r="S11" i="1"/>
  <c r="V10" i="1"/>
  <c r="U10" i="1"/>
  <c r="S10" i="1"/>
  <c r="V9" i="1"/>
  <c r="U9" i="1"/>
  <c r="S9" i="1"/>
  <c r="V8" i="1"/>
  <c r="U8" i="1"/>
  <c r="S8" i="1"/>
  <c r="V7" i="1"/>
  <c r="U7" i="1"/>
  <c r="S7" i="1"/>
  <c r="V6" i="1"/>
  <c r="U6" i="1"/>
  <c r="S6" i="1"/>
  <c r="V5" i="1"/>
  <c r="U5" i="1"/>
  <c r="S5" i="1"/>
  <c r="V4" i="1"/>
  <c r="U4" i="1"/>
  <c r="S4" i="1"/>
  <c r="V3" i="1"/>
  <c r="U3" i="1"/>
  <c r="S3" i="1"/>
  <c r="V2" i="1"/>
  <c r="U2" i="1"/>
  <c r="S2" i="1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P7" i="12"/>
  <c r="P6" i="12"/>
  <c r="P5" i="12"/>
  <c r="P4" i="12"/>
  <c r="O7" i="12"/>
  <c r="Q7" i="12" s="1"/>
  <c r="R7" i="12" s="1"/>
  <c r="O6" i="12"/>
  <c r="O5" i="12"/>
  <c r="O4" i="12"/>
  <c r="K15" i="1"/>
  <c r="Q6" i="12" l="1"/>
  <c r="R6" i="12" s="1"/>
  <c r="Q5" i="12"/>
  <c r="R5" i="12" s="1"/>
  <c r="Q4" i="12"/>
  <c r="R4" i="12" s="1"/>
</calcChain>
</file>

<file path=xl/sharedStrings.xml><?xml version="1.0" encoding="utf-8"?>
<sst xmlns="http://schemas.openxmlformats.org/spreadsheetml/2006/main" count="7905" uniqueCount="941">
  <si>
    <t>Município</t>
  </si>
  <si>
    <t>Nome da Mesoregião</t>
  </si>
  <si>
    <t>Nome da Microregião</t>
  </si>
  <si>
    <t>Receitas 2005</t>
  </si>
  <si>
    <t>Receitas 2006</t>
  </si>
  <si>
    <t>Receitas 2008</t>
  </si>
  <si>
    <t>Receitas 2009</t>
  </si>
  <si>
    <t>Despesas 2005</t>
  </si>
  <si>
    <t>Despesas 2006</t>
  </si>
  <si>
    <t>Despesas 2008</t>
  </si>
  <si>
    <t>Despesas 2009</t>
  </si>
  <si>
    <t>Incidência da Pobreza 2003</t>
  </si>
  <si>
    <t>Incidência da Pobreza Subjetiva</t>
  </si>
  <si>
    <t>Limite inferior da Incidência de Pobreza</t>
  </si>
  <si>
    <t>Limite superior da Incidência de Pobreza</t>
  </si>
  <si>
    <t>Índice de Gini</t>
  </si>
  <si>
    <t>Limite inferior do Índice de Gini</t>
  </si>
  <si>
    <t>Limite superior do Índice de Gini</t>
  </si>
  <si>
    <t>Endividamento 2005</t>
  </si>
  <si>
    <t>Endividamento 2006</t>
  </si>
  <si>
    <t>Endividamento 2008</t>
  </si>
  <si>
    <t>Endividamento 2009</t>
  </si>
  <si>
    <t>Abadia dos Dourados</t>
  </si>
  <si>
    <t>Triangulo Mineiro/Alto Paranaíba</t>
  </si>
  <si>
    <t>Patrocínio</t>
  </si>
  <si>
    <t>.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</si>
  <si>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</si>
  <si>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</si>
  <si>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</si>
  <si>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</si>
  <si>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</si>
  <si>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</si>
  <si>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</si>
  <si>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</si>
  <si>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</si>
  <si>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</si>
  <si>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</si>
  <si>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</si>
  <si>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</si>
  <si>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</si>
  <si>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</si>
  <si>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</si>
  <si>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</si>
  <si>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</si>
  <si>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</si>
  <si>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</si>
  <si>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</si>
  <si>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</si>
  <si>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</si>
  <si>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</si>
  <si>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</si>
  <si>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</si>
  <si>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</si>
  <si>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</si>
  <si>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</si>
  <si>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</si>
  <si>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</si>
  <si>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</si>
  <si>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</si>
  <si>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</si>
  <si>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</si>
  <si>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</si>
  <si>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</si>
  <si>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</si>
  <si>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</si>
  <si>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</si>
  <si>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</si>
  <si>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</si>
  <si>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</si>
  <si>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</si>
  <si>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</si>
  <si>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</si>
  <si>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</si>
  <si>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Viçosa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</si>
  <si>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</si>
  <si>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</si>
  <si>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</si>
  <si>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</si>
  <si>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</si>
  <si>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</si>
  <si>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</si>
  <si>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</si>
  <si>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</si>
  <si>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</si>
  <si>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</si>
  <si>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</si>
  <si>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</si>
  <si>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</si>
  <si>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</si>
  <si>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</si>
  <si>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</si>
  <si>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</si>
  <si>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</si>
  <si>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</si>
  <si>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</si>
  <si>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Arapuã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</si>
  <si>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</si>
  <si>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</si>
  <si>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</si>
  <si>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</si>
  <si>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</si>
  <si>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</si>
  <si>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</si>
  <si>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</si>
  <si>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</si>
  <si>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</si>
  <si>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</si>
  <si>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</si>
  <si>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</si>
  <si>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</si>
  <si>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</si>
  <si>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</si>
  <si>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</si>
  <si>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</si>
  <si>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</si>
  <si>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</si>
  <si>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</si>
  <si>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</si>
  <si>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</si>
  <si>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</si>
  <si>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</si>
  <si>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</si>
  <si>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</si>
  <si>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</si>
  <si>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</si>
  <si>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Piumhi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</si>
  <si>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</si>
  <si>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</si>
  <si>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</si>
  <si>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</si>
  <si>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</si>
  <si>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</si>
  <si>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</si>
  <si>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</si>
  <si>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</si>
  <si>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</si>
  <si>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</si>
  <si>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</si>
  <si>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</si>
  <si>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</si>
  <si>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</si>
  <si>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</si>
  <si>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</si>
  <si>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</si>
  <si>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</si>
  <si>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</si>
  <si>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</si>
  <si>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</si>
  <si>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</si>
  <si>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</si>
  <si>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</si>
  <si>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</si>
  <si>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</si>
  <si>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</si>
  <si>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</si>
  <si>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</si>
  <si>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Bom Sucesso</t>
  </si>
  <si>
    <t>Oliveira</t>
  </si>
  <si>
    <t>Bonfim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</si>
  <si>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</si>
  <si>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</si>
  <si>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</si>
  <si>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</si>
  <si>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</si>
  <si>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</si>
  <si>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</si>
  <si>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</si>
  <si>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</si>
  <si>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</si>
  <si>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</si>
  <si>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</si>
  <si>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</si>
  <si>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Ganhões</t>
  </si>
  <si>
    <t>Brasópolis</t>
  </si>
  <si>
    <t>Itajubá</t>
  </si>
  <si>
    <t>Brumadinho</t>
  </si>
  <si>
    <t>Bueno Brandão</t>
  </si>
  <si>
    <t>Buenópolis</t>
  </si>
  <si>
    <t>Bugre</t>
  </si>
  <si>
    <t>Buritis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</si>
  <si>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</si>
  <si>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</si>
  <si>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</si>
  <si>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</si>
  <si>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</si>
  <si>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</si>
  <si>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</si>
  <si>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</si>
  <si>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</si>
  <si>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</si>
  <si>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</si>
  <si>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</si>
  <si>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</si>
  <si>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</si>
  <si>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</si>
  <si>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</si>
  <si>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</si>
  <si>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</si>
  <si>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</si>
  <si>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</si>
  <si>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</si>
  <si>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</si>
  <si>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</si>
  <si>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</si>
  <si>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</si>
  <si>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</si>
  <si>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</si>
  <si>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</si>
  <si>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</si>
  <si>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Canápolis</t>
  </si>
  <si>
    <t>Cana Verde</t>
  </si>
  <si>
    <t>Candeias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</si>
  <si>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</si>
  <si>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</si>
  <si>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</si>
  <si>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</si>
  <si>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</si>
  <si>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</si>
  <si>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</si>
  <si>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</si>
  <si>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</si>
  <si>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</si>
  <si>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</si>
  <si>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</si>
  <si>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</si>
  <si>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</si>
  <si>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</si>
  <si>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</si>
  <si>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</si>
  <si>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</si>
  <si>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</si>
  <si>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</si>
  <si>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</si>
  <si>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</si>
  <si>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</si>
  <si>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</si>
  <si>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</si>
  <si>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</si>
  <si>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</si>
  <si>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</si>
  <si>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</si>
  <si>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</si>
  <si>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</si>
  <si>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</si>
  <si>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</si>
  <si>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</si>
  <si>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</si>
  <si>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</si>
  <si>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</si>
  <si>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</si>
  <si>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</si>
  <si>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</si>
  <si>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</si>
  <si>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</si>
  <si>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</si>
  <si>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</si>
  <si>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</si>
  <si>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</si>
  <si>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</si>
  <si>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</si>
  <si>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</si>
  <si>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</si>
  <si>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</si>
  <si>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</si>
  <si>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</si>
  <si>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</si>
  <si>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</si>
  <si>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</si>
  <si>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</si>
  <si>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</si>
  <si>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</si>
  <si>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</si>
  <si>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</si>
  <si>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</si>
  <si>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</si>
  <si>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</si>
  <si>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</si>
  <si>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</si>
  <si>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</si>
  <si>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</si>
  <si>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</si>
  <si>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</si>
  <si>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</si>
  <si>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</si>
  <si>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</si>
  <si>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</si>
  <si>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</si>
  <si>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</si>
  <si>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</si>
  <si>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</si>
  <si>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</si>
  <si>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</si>
  <si>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</si>
  <si>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</si>
  <si>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</si>
  <si>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</si>
  <si>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</si>
  <si>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</si>
  <si>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</si>
  <si>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</si>
  <si>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</si>
  <si>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</si>
  <si>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</si>
  <si>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</si>
  <si>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</si>
  <si>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</si>
  <si>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</si>
  <si>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</si>
  <si>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</si>
  <si>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</si>
  <si>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</si>
  <si>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</si>
  <si>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</si>
  <si>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</si>
  <si>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</si>
  <si>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</si>
  <si>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</si>
  <si>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</si>
  <si>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</si>
  <si>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</si>
  <si>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</si>
  <si>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</si>
  <si>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</si>
  <si>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</si>
  <si>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</si>
  <si>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</si>
  <si>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</si>
  <si>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</si>
  <si>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</si>
  <si>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</si>
  <si>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</si>
  <si>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</si>
  <si>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</si>
  <si>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</si>
  <si>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</si>
  <si>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</si>
  <si>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</si>
  <si>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</si>
  <si>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</si>
  <si>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</si>
  <si>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</si>
  <si>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</si>
  <si>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</si>
  <si>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</si>
  <si>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</si>
  <si>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</si>
  <si>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</si>
  <si>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</si>
  <si>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</si>
  <si>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</si>
  <si>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</si>
  <si>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</si>
  <si>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</si>
  <si>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</si>
  <si>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</si>
  <si>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</si>
  <si>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</si>
  <si>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</si>
  <si>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</si>
  <si>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</si>
  <si>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</si>
  <si>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</si>
  <si>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</si>
  <si>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</si>
  <si>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</si>
  <si>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</si>
  <si>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</si>
  <si>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</si>
  <si>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</si>
  <si>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</si>
  <si>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</si>
  <si>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</si>
  <si>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</si>
  <si>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</si>
  <si>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</si>
  <si>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</si>
  <si>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</si>
  <si>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</si>
  <si>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</si>
  <si>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</si>
  <si>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</si>
  <si>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</si>
  <si>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</si>
  <si>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</si>
  <si>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</si>
  <si>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</si>
  <si>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</si>
  <si>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</si>
  <si>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</si>
  <si>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</si>
  <si>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</si>
  <si>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</si>
  <si>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</si>
  <si>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</si>
  <si>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</si>
  <si>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</si>
  <si>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</si>
  <si>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</si>
  <si>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</si>
  <si>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</si>
  <si>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</si>
  <si>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</si>
  <si>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</si>
  <si>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</si>
  <si>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</si>
  <si>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</si>
  <si>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</si>
  <si>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</si>
  <si>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</si>
  <si>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</si>
  <si>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</si>
  <si>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</si>
  <si>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</si>
  <si>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</si>
  <si>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</si>
  <si>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</si>
  <si>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</si>
  <si>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</si>
  <si>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</si>
  <si>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</si>
  <si>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</si>
  <si>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</si>
  <si>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</si>
  <si>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</si>
  <si>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</si>
  <si>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</si>
  <si>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</si>
  <si>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</si>
  <si>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</si>
  <si>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</si>
  <si>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</si>
  <si>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</si>
  <si>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</si>
  <si>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</si>
  <si>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</si>
  <si>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</si>
  <si>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</si>
  <si>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</si>
  <si>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</si>
  <si>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</si>
  <si>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</si>
  <si>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</si>
  <si>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</si>
  <si>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</si>
  <si>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</si>
  <si>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</si>
  <si>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</si>
  <si>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</si>
  <si>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</si>
  <si>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</si>
  <si>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</si>
  <si>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</si>
  <si>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</si>
  <si>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</si>
  <si>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</si>
  <si>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</si>
  <si>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</si>
  <si>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</si>
  <si>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</si>
  <si>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</si>
  <si>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</si>
  <si>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</si>
  <si>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</si>
  <si>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</si>
  <si>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</si>
  <si>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</si>
  <si>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</si>
  <si>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</si>
  <si>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</si>
  <si>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</si>
  <si>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</si>
  <si>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</si>
  <si>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</si>
  <si>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</si>
  <si>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</si>
  <si>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</si>
  <si>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</si>
  <si>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</si>
  <si>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</si>
  <si>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</si>
  <si>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</si>
  <si>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</si>
  <si>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</si>
  <si>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</si>
  <si>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</si>
  <si>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</si>
  <si>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</si>
  <si>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</si>
  <si>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</si>
  <si>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</si>
  <si>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</si>
  <si>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</si>
  <si>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</si>
  <si>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</si>
  <si>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</si>
  <si>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</si>
  <si>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</si>
  <si>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</si>
  <si>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</si>
  <si>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</si>
  <si>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</si>
  <si>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</si>
  <si>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</si>
  <si>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</si>
  <si>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</si>
  <si>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</si>
  <si>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</si>
  <si>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</si>
  <si>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</si>
  <si>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</si>
  <si>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</si>
  <si>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</si>
  <si>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</si>
  <si>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</si>
  <si>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</si>
  <si>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</si>
  <si>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</si>
  <si>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</si>
  <si>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</si>
  <si>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</si>
  <si>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</si>
  <si>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</si>
  <si>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</si>
  <si>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</si>
  <si>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</si>
  <si>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</si>
  <si>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</si>
  <si>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</si>
  <si>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</si>
  <si>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</si>
  <si>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</si>
  <si>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</si>
  <si>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</si>
  <si>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</si>
  <si>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</si>
  <si>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</si>
  <si>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</si>
  <si>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</si>
  <si>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</si>
  <si>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</si>
  <si>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</si>
  <si>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</si>
  <si>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</si>
  <si>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</si>
  <si>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</si>
  <si>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</si>
  <si>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</si>
  <si>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</si>
  <si>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</si>
  <si>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</si>
  <si>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</si>
  <si>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</si>
  <si>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</si>
  <si>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</si>
  <si>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</si>
  <si>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</si>
  <si>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</si>
  <si>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</si>
  <si>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</si>
  <si>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</si>
  <si>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</si>
  <si>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</si>
  <si>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</si>
  <si>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</si>
  <si>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</si>
  <si>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</si>
  <si>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</si>
  <si>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</si>
  <si>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</si>
  <si>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</si>
  <si>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</si>
  <si>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</si>
  <si>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</si>
  <si>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</si>
  <si>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</si>
  <si>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</si>
  <si>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</si>
  <si>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</si>
  <si>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</si>
  <si>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</si>
  <si>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</si>
  <si>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</si>
  <si>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</si>
  <si>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</si>
  <si>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</si>
  <si>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</si>
  <si>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</si>
  <si>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</si>
  <si>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</si>
  <si>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</si>
  <si>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</si>
  <si>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</si>
  <si>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</si>
  <si>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</si>
  <si>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</si>
  <si>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</si>
  <si>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</si>
  <si>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</si>
  <si>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</si>
  <si>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Branco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</si>
  <si>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</si>
  <si>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</si>
  <si>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</si>
  <si>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</si>
  <si>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</si>
  <si>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</si>
  <si>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</si>
  <si>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</si>
  <si>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</si>
  <si>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</si>
  <si>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</si>
  <si>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</si>
  <si>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</si>
  <si>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</si>
  <si>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</si>
  <si>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</si>
  <si>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</si>
  <si>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</si>
  <si>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</si>
  <si>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</si>
  <si>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</si>
  <si>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</si>
  <si>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</si>
  <si>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</si>
  <si>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</si>
  <si>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</si>
  <si>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</si>
  <si>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</si>
  <si>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</si>
  <si>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</si>
  <si>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</si>
  <si>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</si>
  <si>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</si>
  <si>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</si>
  <si>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</si>
  <si>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</si>
  <si>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</si>
  <si>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</si>
  <si>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</si>
  <si>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</si>
  <si>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</si>
  <si>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</si>
  <si>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</si>
  <si>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</si>
  <si>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</si>
  <si>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</si>
  <si>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</si>
  <si>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</si>
  <si>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</si>
  <si>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</si>
  <si>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</si>
  <si>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</si>
  <si>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</si>
  <si>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</si>
  <si>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</si>
  <si>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</si>
  <si>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</si>
  <si>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</si>
  <si>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</si>
  <si>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</si>
  <si>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</si>
  <si>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</si>
  <si>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</si>
  <si>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</si>
  <si>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</si>
  <si>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</si>
  <si>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</si>
  <si>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</si>
  <si>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</si>
  <si>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</si>
  <si>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</si>
  <si>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</si>
  <si>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</si>
  <si>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</si>
  <si>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</si>
  <si>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</si>
  <si>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</si>
  <si>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</si>
  <si>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</si>
  <si>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</si>
  <si>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</si>
  <si>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</si>
  <si>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</si>
  <si>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</si>
  <si>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</si>
  <si>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</si>
  <si>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</si>
  <si>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</si>
  <si>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</si>
  <si>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</si>
  <si>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</si>
  <si>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</si>
  <si>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</si>
  <si>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</si>
  <si>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</si>
  <si>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</si>
  <si>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</si>
  <si>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</si>
  <si>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</si>
  <si>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</si>
  <si>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</si>
  <si>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</si>
  <si>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</si>
  <si>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</si>
  <si>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</si>
  <si>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</si>
  <si>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</si>
  <si>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</si>
  <si>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</si>
  <si>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</si>
  <si>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</si>
  <si>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</si>
  <si>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</si>
  <si>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</si>
  <si>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</si>
  <si>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</si>
  <si>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</si>
  <si>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</si>
  <si>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</si>
  <si>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</si>
  <si>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</si>
  <si>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</si>
  <si>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</si>
  <si>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</si>
  <si>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</si>
  <si>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</si>
  <si>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</si>
  <si>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</si>
  <si>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</si>
  <si>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</si>
  <si>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</si>
  <si>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</si>
  <si>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</si>
  <si>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</si>
  <si>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</si>
  <si>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</si>
  <si>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</si>
  <si>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</si>
  <si>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</si>
  <si>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</si>
  <si>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</si>
  <si>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</si>
  <si>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</si>
  <si>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</si>
  <si>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</si>
  <si>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</si>
  <si>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</si>
  <si>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</si>
  <si>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</si>
  <si>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</si>
  <si>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</si>
  <si>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</si>
  <si>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</si>
  <si>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</si>
  <si>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</si>
  <si>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</si>
  <si>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</si>
  <si>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</si>
  <si>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</si>
  <si>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</si>
  <si>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</si>
  <si>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</si>
  <si>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</si>
  <si>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</si>
  <si>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</si>
  <si>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</si>
  <si>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</si>
  <si>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</si>
  <si>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</si>
  <si>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</si>
  <si>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</si>
  <si>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</si>
  <si>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</si>
  <si>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</si>
  <si>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</si>
  <si>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</si>
  <si>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</si>
  <si>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</si>
  <si>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</si>
  <si>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</si>
  <si>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</si>
  <si>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</si>
  <si>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</si>
  <si>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</si>
  <si>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</si>
  <si>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</si>
  <si>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</si>
  <si>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</si>
  <si>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</si>
  <si>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</si>
  <si>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</si>
  <si>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</si>
  <si>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</si>
  <si>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</si>
  <si>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</si>
  <si>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</si>
  <si>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</si>
  <si>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</si>
  <si>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</si>
  <si>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</si>
  <si>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</si>
  <si>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</si>
  <si>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</si>
  <si>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</si>
  <si>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</si>
  <si>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</si>
  <si>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</si>
  <si>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</si>
  <si>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</si>
  <si>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</si>
  <si>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</si>
  <si>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</si>
  <si>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</si>
  <si>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</si>
  <si>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</si>
  <si>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</si>
  <si>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</si>
  <si>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</si>
  <si>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</si>
  <si>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</si>
  <si>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</si>
  <si>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</si>
  <si>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</si>
  <si>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</si>
  <si>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</si>
  <si>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</si>
  <si>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</si>
  <si>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</si>
  <si>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</si>
  <si>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</si>
  <si>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</si>
  <si>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</si>
  <si>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</si>
  <si>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</si>
  <si>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</si>
  <si>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</si>
  <si>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</si>
  <si>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</si>
  <si>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</si>
  <si>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</si>
  <si>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</si>
  <si>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</si>
  <si>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</si>
  <si>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</si>
  <si>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</si>
  <si>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</si>
  <si>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</si>
  <si>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</si>
  <si>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</si>
  <si>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</si>
  <si>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</si>
  <si>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</si>
  <si>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</si>
  <si>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</si>
  <si>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</si>
  <si>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</si>
  <si>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</si>
  <si>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</si>
  <si>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</si>
  <si>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</si>
  <si>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</si>
  <si>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</si>
  <si>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</si>
  <si>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</si>
  <si>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</si>
  <si>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</si>
  <si>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</si>
  <si>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</si>
  <si>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</si>
  <si>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</si>
  <si>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</si>
  <si>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</si>
  <si>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</si>
  <si>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</si>
  <si>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</si>
  <si>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</si>
  <si>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</si>
  <si>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</si>
  <si>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</si>
  <si>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</si>
  <si>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</si>
  <si>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</si>
  <si>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</si>
  <si>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</si>
  <si>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</si>
  <si>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</si>
  <si>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</si>
  <si>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</si>
  <si>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</si>
  <si>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</si>
  <si>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Rótulos de Linha</t>
  </si>
  <si>
    <t xml:space="preserve"> 2005</t>
  </si>
  <si>
    <t xml:space="preserve"> 2006</t>
  </si>
  <si>
    <t xml:space="preserve"> 2008</t>
  </si>
  <si>
    <t xml:space="preserve"> 2009</t>
  </si>
  <si>
    <t>Total Geral</t>
  </si>
  <si>
    <t xml:space="preserve"> Receitas 2005</t>
  </si>
  <si>
    <t xml:space="preserve"> Receitas 2006</t>
  </si>
  <si>
    <t xml:space="preserve"> Receitas 2008</t>
  </si>
  <si>
    <t xml:space="preserve"> Receitas 2009</t>
  </si>
  <si>
    <t>Soma de Despesas 2005</t>
  </si>
  <si>
    <t>Soma de Despesas 2006</t>
  </si>
  <si>
    <t>Soma de Despesas 2008</t>
  </si>
  <si>
    <t>Soma de Despesas 2009</t>
  </si>
  <si>
    <t xml:space="preserve">Soma de Maiores Receitas </t>
  </si>
  <si>
    <t>Rótulos de Coluna</t>
  </si>
  <si>
    <t>Soma de Maiores Despesas</t>
  </si>
  <si>
    <t>Ano</t>
  </si>
  <si>
    <t xml:space="preserve">Maiores Receitas </t>
  </si>
  <si>
    <t>Município2</t>
  </si>
  <si>
    <t xml:space="preserve"> Mesoregião</t>
  </si>
  <si>
    <t xml:space="preserve"> Microregião</t>
  </si>
  <si>
    <t>Maiores Despesas</t>
  </si>
  <si>
    <t>ANO</t>
  </si>
  <si>
    <t>RECEITA TOTAL</t>
  </si>
  <si>
    <t>DESPESA TOTAL</t>
  </si>
  <si>
    <t>Endividamento</t>
  </si>
  <si>
    <t>Superávit ou Déficit</t>
  </si>
  <si>
    <t xml:space="preserve">RECEITA </t>
  </si>
  <si>
    <t>DESPESA</t>
  </si>
  <si>
    <t>SUPERÁVIT</t>
  </si>
  <si>
    <t>DÉFICIT</t>
  </si>
  <si>
    <t xml:space="preserve"> Incidência da Pobreza 2003</t>
  </si>
  <si>
    <t xml:space="preserve"> Limite inferior da Incidência de Pobreza</t>
  </si>
  <si>
    <t xml:space="preserve"> Incidência da Pobreza Subjetiva</t>
  </si>
  <si>
    <t xml:space="preserve"> Limite superior da Incidência de Pobreza</t>
  </si>
  <si>
    <t>Soma de Endividamento 2005</t>
  </si>
  <si>
    <t>Soma de Endividamento 2006</t>
  </si>
  <si>
    <t>Soma de Endividamento 2008</t>
  </si>
  <si>
    <t>Soma de Endividamento 2009</t>
  </si>
  <si>
    <t xml:space="preserve"> Receita 2005</t>
  </si>
  <si>
    <t xml:space="preserve"> Receita 2006</t>
  </si>
  <si>
    <t xml:space="preserve"> Receita 2008</t>
  </si>
  <si>
    <t xml:space="preserve"> Receita 2009</t>
  </si>
  <si>
    <t xml:space="preserve"> Despesa 2005</t>
  </si>
  <si>
    <t xml:space="preserve"> Despesa 2006</t>
  </si>
  <si>
    <t xml:space="preserve"> Despesa 2008</t>
  </si>
  <si>
    <t xml:space="preserve"> Despesa 2009</t>
  </si>
  <si>
    <t>Soma de Índice de Gini</t>
  </si>
  <si>
    <t>Soma de Limite inferior do Índice de Gini</t>
  </si>
  <si>
    <t>Soma de Limite superior do Índice de Gini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</si>
</sst>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</patternFill>
    </fill>
    <fill>
      <patternFill patternType="solid">
        <fgColor theme="8" tint="0.79998168889431442"/>
        <bgColor theme="8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rgb="FF7F7F7F"/>
      </left>
      <right/>
      <top/>
      <bottom style="thin">
        <color theme="8" tint="0.39997558519241921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5" fillId="6" borderId="0" applyNumberFormat="0" applyBorder="0" applyAlignment="0" applyProtection="0"/>
    <xf numFmtId="0" fontId="6" fillId="0" borderId="0"/>
  </cellStyleXfs>
  <cellXfs count="6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44" fontId="0" fillId="0" borderId="0" xfId="1" applyFont="1" applyAlignment="1">
      <alignment horizontal="center" vertical="center" wrapText="1"/>
    </xf>
    <xf numFmtId="44" fontId="0" fillId="0" borderId="0" xfId="1" applyFont="1" applyAlignment="1" applyProtection="1">
      <alignment horizontal="center" vertical="center" wrapText="1"/>
      <protection hidden="1"/>
    </xf>
    <xf numFmtId="44" fontId="0" fillId="0" borderId="0" xfId="1" applyFont="1" applyProtection="1">
      <protection hidden="1"/>
    </xf>
    <xf numFmtId="44" fontId="0" fillId="0" borderId="0" xfId="0" applyNumberFormat="1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44" fontId="0" fillId="5" borderId="1" xfId="1" applyFont="1" applyFill="1" applyBorder="1"/>
    <xf numFmtId="44" fontId="0" fillId="0" borderId="1" xfId="1" applyFont="1" applyBorder="1"/>
    <xf numFmtId="44" fontId="0" fillId="5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4" fillId="4" borderId="2" xfId="1" applyFont="1" applyFill="1" applyBorder="1" applyAlignment="1">
      <alignment horizontal="center" vertical="center" wrapText="1"/>
    </xf>
    <xf numFmtId="44" fontId="0" fillId="5" borderId="3" xfId="1" applyFont="1" applyFill="1" applyBorder="1"/>
    <xf numFmtId="44" fontId="0" fillId="5" borderId="3" xfId="1" applyFont="1" applyFill="1" applyBorder="1" applyAlignment="1">
      <alignment horizontal="center"/>
    </xf>
    <xf numFmtId="44" fontId="0" fillId="0" borderId="0" xfId="1" applyFont="1" applyBorder="1"/>
    <xf numFmtId="44" fontId="0" fillId="5" borderId="2" xfId="1" applyFont="1" applyFill="1" applyBorder="1"/>
    <xf numFmtId="0" fontId="6" fillId="0" borderId="0" xfId="5" applyAlignment="1">
      <alignment horizontal="center"/>
    </xf>
    <xf numFmtId="0" fontId="0" fillId="0" borderId="0" xfId="0" pivotButton="1" applyAlignment="1">
      <alignment wrapText="1"/>
    </xf>
    <xf numFmtId="44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wrapText="1"/>
    </xf>
    <xf numFmtId="0" fontId="6" fillId="0" borderId="0" xfId="5" applyAlignment="1">
      <alignment horizontal="center" vertical="center" wrapText="1"/>
    </xf>
    <xf numFmtId="44" fontId="3" fillId="3" borderId="0" xfId="3" applyNumberFormat="1"/>
    <xf numFmtId="44" fontId="2" fillId="2" borderId="0" xfId="2" applyNumberFormat="1"/>
    <xf numFmtId="44" fontId="6" fillId="0" borderId="0" xfId="1" applyFont="1" applyAlignment="1">
      <alignment horizontal="center" vertical="center" wrapText="1"/>
    </xf>
    <xf numFmtId="44" fontId="0" fillId="0" borderId="0" xfId="1" applyFont="1" applyAlignment="1"/>
    <xf numFmtId="44" fontId="0" fillId="0" borderId="0" xfId="1" applyFont="1" applyAlignment="1" applyProtection="1">
      <alignment horizontal="center"/>
      <protection hidden="1"/>
    </xf>
    <xf numFmtId="0" fontId="5" fillId="6" borderId="0" xfId="4" applyAlignment="1">
      <alignment horizontal="center"/>
    </xf>
    <xf numFmtId="44" fontId="5" fillId="6" borderId="0" xfId="4" applyNumberFormat="1" applyAlignment="1">
      <alignment horizontal="center"/>
    </xf>
    <xf numFmtId="0" fontId="5" fillId="6" borderId="5" xfId="4" applyBorder="1" applyAlignment="1">
      <alignment horizontal="center"/>
    </xf>
    <xf numFmtId="0" fontId="5" fillId="6" borderId="4" xfId="4" applyBorder="1" applyAlignment="1">
      <alignment horizontal="center"/>
    </xf>
    <xf numFmtId="44" fontId="5" fillId="6" borderId="4" xfId="4" applyNumberFormat="1" applyBorder="1" applyAlignment="1">
      <alignment horizontal="center"/>
    </xf>
    <xf numFmtId="0" fontId="5" fillId="6" borderId="0" xfId="4" applyAlignment="1"/>
    <xf numFmtId="44" fontId="5" fillId="6" borderId="0" xfId="4" applyNumberFormat="1" applyAlignment="1"/>
    <xf numFmtId="0" fontId="6" fillId="0" borderId="0" xfId="5"/>
    <xf numFmtId="44" fontId="6" fillId="0" borderId="0" xfId="1" applyFont="1" applyAlignment="1"/>
    <xf numFmtId="0" fontId="0" fillId="7" borderId="5" xfId="0" applyFill="1" applyBorder="1"/>
    <xf numFmtId="0" fontId="0" fillId="7" borderId="4" xfId="0" applyFill="1" applyBorder="1"/>
    <xf numFmtId="44" fontId="0" fillId="7" borderId="4" xfId="1" applyFont="1" applyFill="1" applyBorder="1" applyAlignment="1"/>
    <xf numFmtId="0" fontId="0" fillId="0" borderId="5" xfId="0" applyBorder="1"/>
    <xf numFmtId="0" fontId="0" fillId="0" borderId="4" xfId="0" applyBorder="1"/>
    <xf numFmtId="44" fontId="0" fillId="0" borderId="4" xfId="1" applyFont="1" applyBorder="1" applyAlignment="1"/>
    <xf numFmtId="0" fontId="5" fillId="6" borderId="5" xfId="4" applyBorder="1" applyAlignment="1"/>
    <xf numFmtId="0" fontId="5" fillId="6" borderId="4" xfId="4" applyBorder="1" applyAlignment="1"/>
    <xf numFmtId="44" fontId="5" fillId="6" borderId="4" xfId="4" applyNumberFormat="1" applyBorder="1" applyAlignment="1"/>
    <xf numFmtId="44" fontId="0" fillId="7" borderId="6" xfId="1" applyFont="1" applyFill="1" applyBorder="1" applyAlignment="1"/>
    <xf numFmtId="44" fontId="0" fillId="0" borderId="6" xfId="1" applyFont="1" applyBorder="1" applyAlignment="1"/>
    <xf numFmtId="44" fontId="5" fillId="6" borderId="6" xfId="4" applyNumberFormat="1" applyBorder="1" applyAlignment="1"/>
    <xf numFmtId="0" fontId="7" fillId="0" borderId="7" xfId="0" applyFont="1" applyBorder="1" applyAlignment="1">
      <alignment horizontal="center" vertical="center" wrapText="1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/>
    </xf>
    <xf numFmtId="1" fontId="0" fillId="0" borderId="0" xfId="1" applyNumberFormat="1" applyFont="1"/>
    <xf numFmtId="1" fontId="0" fillId="0" borderId="0" xfId="0" applyNumberFormat="1"/>
    <xf numFmtId="44" fontId="0" fillId="0" borderId="0" xfId="1" applyFont="1" applyFill="1" applyProtection="1">
      <protection hidden="1"/>
    </xf>
    <xf numFmtId="44" fontId="0" fillId="0" borderId="0" xfId="1" applyFont="1" applyFill="1"/>
  </cellXfs>
  <cellStyles count="6">
    <cellStyle name="Bom" xfId="2" builtinId="26"/>
    <cellStyle name="Ênfase1" xfId="4" builtinId="29"/>
    <cellStyle name="Moeda" xfId="1" builtinId="4"/>
    <cellStyle name="Normal" xfId="0" builtinId="0"/>
    <cellStyle name="Normal 2" xfId="5" xr:uid="{18177834-B06C-42A1-8140-446F2D81A43D}"/>
    <cellStyle name="Ruim" xfId="3" builtinId="27"/>
  </cellStyles>
  <dxfs count="100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8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theme="8" tint="0.39997558519241921"/>
        </left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theme="8" tint="0.39997558519241921"/>
        </left>
        <right/>
        <top/>
        <bottom/>
      </border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protection locked="1" hidden="1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34" formatCode="_-&quot;R$&quot;\ * #,##0.00_-;\-&quot;R$&quot;\ * #,##0.00_-;_-&quot;R$&quot;\ * &quot;-&quot;??_-;_-@_-"/>
    </dxf>
    <dxf>
      <alignment wrapText="1"/>
    </dxf>
    <dxf>
      <alignment wrapText="1"/>
    </dxf>
    <dxf>
      <numFmt numFmtId="34" formatCode="_-&quot;R$&quot;\ * #,##0.00_-;\-&quot;R$&quot;\ * #,##0.00_-;_-&quot;R$&quot;\ * &quot;-&quot;??_-;_-@_-"/>
    </dxf>
    <dxf>
      <alignment wrapText="1"/>
    </dxf>
    <dxf>
      <alignment wrapText="1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numFmt numFmtId="34" formatCode="_-&quot;R$&quot;\ * #,##0.00_-;\-&quot;R$&quot;\ * #,##0.00_-;_-&quot;R$&quot;\ * &quot;-&quot;??_-;_-@_-"/>
    </dxf>
    <dxf>
      <alignment wrapText="1"/>
    </dxf>
    <dxf>
      <alignment wrapText="1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2" formatCode="_-&quot;R$&quot;\ * #,##0_-;\-&quot;R$&quot;\ * #,##0_-;_-&quot;R$&quot;\ * &quot;-&quot;_-;_-@_-"/>
    </dxf>
    <dxf>
      <numFmt numFmtId="1" formatCode="0"/>
    </dxf>
    <dxf>
      <numFmt numFmtId="1" formatCode="0"/>
    </dxf>
    <dxf>
      <fill>
        <patternFill patternType="solid">
          <bgColor rgb="FFFF0000"/>
        </patternFill>
      </fill>
    </dxf>
    <dxf>
      <fill>
        <patternFill>
          <bgColor rgb="FF585858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fgColor auto="1"/>
          <bgColor theme="0"/>
        </patternFill>
      </fill>
    </dxf>
  </dxfs>
  <tableStyles count="4" defaultTableStyle="Estilo de Tabela 1" defaultPivotStyle="PivotStyleLight16">
    <tableStyle name="Estilo de Segmentação de Dados 1" pivot="0" table="0" count="4" xr9:uid="{51367649-8465-42C4-ADA9-DC5D6AE95634}">
      <tableStyleElement type="wholeTable" dxfId="99"/>
      <tableStyleElement type="headerRow" dxfId="98"/>
    </tableStyle>
    <tableStyle name="Estilo de Tabela 1" pivot="0" count="1" xr9:uid="{4BBA12FC-6A6B-4A54-BE7B-2A80CF00204E}">
      <tableStyleElement type="wholeTable" dxfId="97"/>
    </tableStyle>
    <tableStyle name="ULTRON" pivot="0" table="0" count="0" xr9:uid="{93174ACC-543F-4957-B815-1B4A7EAA3C9D}"/>
    <tableStyle name="ULTRON2.0" pivot="0" table="0" count="10" xr9:uid="{CB552E66-ECB5-445A-AD7E-1397F0974B31}">
      <tableStyleElement type="wholeTable" dxfId="96"/>
      <tableStyleElement type="headerRow" dxfId="95"/>
    </tableStyle>
  </tableStyles>
  <colors>
    <mruColors>
      <color rgb="FFAAA8A8"/>
      <color rgb="FF585858"/>
      <color rgb="FF918F8F"/>
      <color rgb="FF9E9C9C"/>
      <color rgb="FFAFADAD"/>
      <color rgb="FFFF8F8F"/>
      <color rgb="FF909090"/>
      <color rgb="FFFCD0D0"/>
      <color rgb="FFFE8A8A"/>
      <color rgb="FF7F7F7F"/>
    </mruColors>
  </colors>
  <extLst>
    <ext xmlns:x14="http://schemas.microsoft.com/office/spreadsheetml/2009/9/main" uri="{46F421CA-312F-682f-3DD2-61675219B42D}">
      <x14:dxfs count="10">
        <dxf>
          <fill>
            <patternFill>
              <bgColor theme="0" tint="-0.34998626667073579"/>
            </patternFill>
          </fill>
        </dxf>
        <dxf>
          <fill>
            <patternFill>
              <bgColor rgb="FF00B0F0"/>
            </patternFill>
          </fill>
        </dxf>
        <dxf>
          <fill>
            <patternFill>
              <bgColor theme="0" tint="-0.34998626667073579"/>
            </patternFill>
          </fill>
        </dxf>
        <dxf>
          <fill>
            <patternFill>
              <bgColor rgb="FFFF8F8F"/>
            </patternFill>
          </fill>
        </dxf>
        <dxf>
          <fill>
            <patternFill>
              <bgColor theme="2" tint="-9.9948118533890809E-2"/>
            </patternFill>
          </fill>
        </dxf>
        <dxf>
          <fill>
            <patternFill>
              <bgColor rgb="FFAAA8A8"/>
            </patternFill>
          </fill>
        </dxf>
        <dxf>
          <fill>
            <patternFill>
              <bgColor theme="2" tint="-0.24994659260841701"/>
            </patternFill>
          </fill>
        </dxf>
        <dxf>
          <fill>
            <patternFill>
              <bgColor rgb="FFE0E0E0"/>
            </patternFill>
          </fill>
        </dxf>
        <dxf>
          <fill>
            <patternFill>
              <bgColor theme="0" tint="-0.14996795556505021"/>
            </patternFill>
          </fill>
        </dxf>
        <dxf>
          <fill>
            <patternFill>
              <bgColor rgb="FF90909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9"/>
            <x14:slicerStyleElement type="selectedItemWithNoData" dxfId="8"/>
          </x14:slicerStyleElements>
        </x14:slicerStyle>
        <x14:slicerStyle name="ULTRON"/>
        <x14:slicerStyle name="ULTRON2.0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[Ultron_TrabalhoPrático4.0.xlsx]Índice_Gini!Despesas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88048237134682"/>
          <c:y val="7.2274969786268892E-2"/>
          <c:w val="0.41430643875626844"/>
          <c:h val="0.855450060427462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Índice_Gini!$N$1</c:f>
              <c:strCache>
                <c:ptCount val="1"/>
                <c:pt idx="0">
                  <c:v> Despesa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Índice_Gini!$M$2:$M$3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Índice_Gini!$N$2:$N$3</c:f>
              <c:numCache>
                <c:formatCode>_("R$"* #,##0.00_);_("R$"* \(#,##0.00\);_("R$"* "-"??_);_(@_)</c:formatCode>
                <c:ptCount val="1"/>
                <c:pt idx="0">
                  <c:v>44682227.619999997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1-49A4-9AA0-FC85CDA4F3F6}"/>
            </c:ext>
          </c:extLst>
        </c:ser>
        <c:ser>
          <c:idx val="1"/>
          <c:order val="1"/>
          <c:tx>
            <c:strRef>
              <c:f>Índice_Gini!$O$1</c:f>
              <c:strCache>
                <c:ptCount val="1"/>
                <c:pt idx="0">
                  <c:v> Despesa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Índice_Gini!$M$2:$M$3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Índice_Gini!$O$2:$O$3</c:f>
              <c:numCache>
                <c:formatCode>_("R$"* #,##0.00_);_("R$"* \(#,##0.00\);_("R$"* "-"??_);_(@_)</c:formatCode>
                <c:ptCount val="1"/>
                <c:pt idx="0">
                  <c:v>56492506.840000004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1-49A4-9AA0-FC85CDA4F3F6}"/>
            </c:ext>
          </c:extLst>
        </c:ser>
        <c:ser>
          <c:idx val="2"/>
          <c:order val="2"/>
          <c:tx>
            <c:strRef>
              <c:f>Índice_Gini!$P$1</c:f>
              <c:strCache>
                <c:ptCount val="1"/>
                <c:pt idx="0">
                  <c:v> Despesa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Índice_Gini!$M$2:$M$3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Índice_Gini!$P$2:$P$3</c:f>
              <c:numCache>
                <c:formatCode>_("R$"* #,##0.00_);_("R$"* \(#,##0.00\);_("R$"* "-"??_);_(@_)</c:formatCode>
                <c:ptCount val="1"/>
                <c:pt idx="0">
                  <c:v>73100997.030000001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51-49A4-9AA0-FC85CDA4F3F6}"/>
            </c:ext>
          </c:extLst>
        </c:ser>
        <c:ser>
          <c:idx val="3"/>
          <c:order val="3"/>
          <c:tx>
            <c:strRef>
              <c:f>Índice_Gini!$Q$1</c:f>
              <c:strCache>
                <c:ptCount val="1"/>
                <c:pt idx="0">
                  <c:v> Despesa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Índice_Gini!$M$2:$M$3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Índice_Gini!$Q$2:$Q$3</c:f>
              <c:numCache>
                <c:formatCode>_("R$"* #,##0.00_);_("R$"* \(#,##0.00\);_("R$"* "-"??_);_(@_)</c:formatCode>
                <c:ptCount val="1"/>
                <c:pt idx="0">
                  <c:v>81156977.049999997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51-49A4-9AA0-FC85CDA4F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15776"/>
        <c:axId val="405918072"/>
      </c:barChart>
      <c:catAx>
        <c:axId val="405915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5918072"/>
        <c:crosses val="autoZero"/>
        <c:auto val="1"/>
        <c:lblAlgn val="ctr"/>
        <c:lblOffset val="100"/>
        <c:noMultiLvlLbl val="0"/>
      </c:catAx>
      <c:valAx>
        <c:axId val="40591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19921240638403"/>
          <c:y val="8.6727384215394443E-2"/>
          <c:w val="0.17756770985146364"/>
          <c:h val="0.89676189360851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[Ultron_TrabalhoPrático4.0.xlsx]Índice_Gini!Pobreza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12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67468557440704"/>
          <c:y val="7.0079948354018221E-2"/>
          <c:w val="0.48439761931167052"/>
          <c:h val="0.865877712031558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Índice_Gini!$T$1</c:f>
              <c:strCache>
                <c:ptCount val="1"/>
                <c:pt idx="0">
                  <c:v> Incidência da Pobreza 2003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12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Índice_Gini!$S$2:$S$3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Índice_Gini!$T$2:$T$3</c:f>
              <c:numCache>
                <c:formatCode>General</c:formatCode>
                <c:ptCount val="1"/>
                <c:pt idx="0">
                  <c:v>20.84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4-499A-9216-28891798B2C3}"/>
            </c:ext>
          </c:extLst>
        </c:ser>
        <c:ser>
          <c:idx val="1"/>
          <c:order val="1"/>
          <c:tx>
            <c:strRef>
              <c:f>Índice_Gini!$U$1</c:f>
              <c:strCache>
                <c:ptCount val="1"/>
                <c:pt idx="0">
                  <c:v> Incidência da Pobreza Subjetiva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Índice_Gini!$S$2:$S$3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Índice_Gini!$U$2:$U$3</c:f>
              <c:numCache>
                <c:formatCode>General</c:formatCode>
                <c:ptCount val="1"/>
                <c:pt idx="0">
                  <c:v>16.809999999999999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4-499A-9216-28891798B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5905280"/>
        <c:axId val="405905608"/>
      </c:barChart>
      <c:lineChart>
        <c:grouping val="stacked"/>
        <c:varyColors val="0"/>
        <c:ser>
          <c:idx val="2"/>
          <c:order val="2"/>
          <c:tx>
            <c:strRef>
              <c:f>Índice_Gini!$V$1</c:f>
              <c:strCache>
                <c:ptCount val="1"/>
                <c:pt idx="0">
                  <c:v> Limite inferior da Incidência de Pobreza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Índice_Gini!$S$2:$S$3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Índice_Gini!$V$2:$V$3</c:f>
              <c:numCache>
                <c:formatCode>General</c:formatCode>
                <c:ptCount val="1"/>
                <c:pt idx="0">
                  <c:v>13.47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4-499A-9216-28891798B2C3}"/>
            </c:ext>
          </c:extLst>
        </c:ser>
        <c:ser>
          <c:idx val="3"/>
          <c:order val="3"/>
          <c:tx>
            <c:strRef>
              <c:f>Índice_Gini!$W$1</c:f>
              <c:strCache>
                <c:ptCount val="1"/>
                <c:pt idx="0">
                  <c:v> Limite superior da Incidência de Pobreza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Índice_Gini!$S$2:$S$3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Índice_Gini!$W$2:$W$3</c:f>
              <c:numCache>
                <c:formatCode>General</c:formatCode>
                <c:ptCount val="1"/>
                <c:pt idx="0">
                  <c:v>28.22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E4-499A-9216-28891798B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05280"/>
        <c:axId val="405905608"/>
      </c:lineChart>
      <c:catAx>
        <c:axId val="4059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5905608"/>
        <c:crosses val="autoZero"/>
        <c:auto val="1"/>
        <c:lblAlgn val="ctr"/>
        <c:lblOffset val="100"/>
        <c:noMultiLvlLbl val="0"/>
      </c:catAx>
      <c:valAx>
        <c:axId val="4059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12051143385296"/>
          <c:y val="5.9078278280151379E-2"/>
          <c:w val="0.34310628229490298"/>
          <c:h val="0.9108691635128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[Ultron_TrabalhoPrático4.0.xlsx]Índice_Gini!Gini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026881311016013E-2"/>
          <c:y val="0.18032307418895713"/>
          <c:w val="0.55521812191271058"/>
          <c:h val="0.67899044675700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Índice_Gini!$Z$1</c:f>
              <c:strCache>
                <c:ptCount val="1"/>
                <c:pt idx="0">
                  <c:v>Soma de Índice de Gini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Índice_Gini!$Y$2:$Y$3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Índice_Gini!$Z$2:$Z$3</c:f>
              <c:numCache>
                <c:formatCode>General</c:formatCode>
                <c:ptCount val="1"/>
                <c:pt idx="0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B-464F-A40A-5D343763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1274808"/>
        <c:axId val="1151273824"/>
      </c:barChart>
      <c:lineChart>
        <c:grouping val="stacked"/>
        <c:varyColors val="0"/>
        <c:ser>
          <c:idx val="1"/>
          <c:order val="1"/>
          <c:tx>
            <c:strRef>
              <c:f>Índice_Gini!$AA$1</c:f>
              <c:strCache>
                <c:ptCount val="1"/>
                <c:pt idx="0">
                  <c:v>Soma de Limite inferior do Índice de Gini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Índice_Gini!$Y$2:$Y$3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Índice_Gini!$AA$2:$AA$3</c:f>
              <c:numCache>
                <c:formatCode>General</c:formatCode>
                <c:ptCount val="1"/>
                <c:pt idx="0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B-464F-A40A-5D3437635643}"/>
            </c:ext>
          </c:extLst>
        </c:ser>
        <c:ser>
          <c:idx val="2"/>
          <c:order val="2"/>
          <c:tx>
            <c:strRef>
              <c:f>Índice_Gini!$AB$1</c:f>
              <c:strCache>
                <c:ptCount val="1"/>
                <c:pt idx="0">
                  <c:v>Soma de Limite superior do Índice de Gini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Índice_Gini!$Y$2:$Y$3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Índice_Gini!$AB$2:$AB$3</c:f>
              <c:numCache>
                <c:formatCode>General</c:formatCode>
                <c:ptCount val="1"/>
                <c:pt idx="0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CB-464F-A40A-5D343763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74808"/>
        <c:axId val="1151273824"/>
      </c:lineChart>
      <c:catAx>
        <c:axId val="1151274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51273824"/>
        <c:crosses val="autoZero"/>
        <c:auto val="1"/>
        <c:lblAlgn val="ctr"/>
        <c:lblOffset val="100"/>
        <c:noMultiLvlLbl val="0"/>
      </c:catAx>
      <c:valAx>
        <c:axId val="11512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7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[Ultron_TrabalhoPrático4.0.xlsx]Índice_Gini!Endividamento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Índice_Gini!$B$1</c:f>
              <c:strCache>
                <c:ptCount val="1"/>
                <c:pt idx="0">
                  <c:v>Soma de Endividamento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Índice_Gini!$A$2:$A$3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Índice_Gini!$B$2:$B$3</c:f>
              <c:numCache>
                <c:formatCode>General</c:formatCode>
                <c:ptCount val="1"/>
                <c:pt idx="0">
                  <c:v>1939942.2100000009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2-4B09-B6C5-A162100DF5A1}"/>
            </c:ext>
          </c:extLst>
        </c:ser>
        <c:ser>
          <c:idx val="1"/>
          <c:order val="1"/>
          <c:tx>
            <c:strRef>
              <c:f>Índice_Gini!$C$1</c:f>
              <c:strCache>
                <c:ptCount val="1"/>
                <c:pt idx="0">
                  <c:v>Soma de Endividamento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Índice_Gini!$A$2:$A$3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Índice_Gini!$C$2:$C$3</c:f>
              <c:numCache>
                <c:formatCode>General</c:formatCode>
                <c:ptCount val="1"/>
                <c:pt idx="0">
                  <c:v>-329803.96000000089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2-4B09-B6C5-A162100DF5A1}"/>
            </c:ext>
          </c:extLst>
        </c:ser>
        <c:ser>
          <c:idx val="2"/>
          <c:order val="2"/>
          <c:tx>
            <c:strRef>
              <c:f>Índice_Gini!$D$1</c:f>
              <c:strCache>
                <c:ptCount val="1"/>
                <c:pt idx="0">
                  <c:v>Soma de Endividamento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Índice_Gini!$A$2:$A$3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Índice_Gini!$D$2:$D$3</c:f>
              <c:numCache>
                <c:formatCode>General</c:formatCode>
                <c:ptCount val="1"/>
                <c:pt idx="0">
                  <c:v>4239359.3900000006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2-4B09-B6C5-A162100DF5A1}"/>
            </c:ext>
          </c:extLst>
        </c:ser>
        <c:ser>
          <c:idx val="3"/>
          <c:order val="3"/>
          <c:tx>
            <c:strRef>
              <c:f>Índice_Gini!$E$1</c:f>
              <c:strCache>
                <c:ptCount val="1"/>
                <c:pt idx="0">
                  <c:v>Soma de Endividamento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Índice_Gini!$A$2:$A$3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Índice_Gini!$E$2:$E$3</c:f>
              <c:numCache>
                <c:formatCode>General</c:formatCode>
                <c:ptCount val="1"/>
                <c:pt idx="0">
                  <c:v>2286179.5199999958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2-4B09-B6C5-A162100DF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515088"/>
        <c:axId val="550517056"/>
      </c:barChart>
      <c:catAx>
        <c:axId val="550515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517056"/>
        <c:crosses val="autoZero"/>
        <c:auto val="1"/>
        <c:lblAlgn val="ctr"/>
        <c:lblOffset val="100"/>
        <c:noMultiLvlLbl val="0"/>
      </c:catAx>
      <c:valAx>
        <c:axId val="5505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85948940290185"/>
          <c:y val="0.27558302047687078"/>
          <c:w val="0.31816771994228549"/>
          <c:h val="0.56135153991826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[Ultron_TrabalhoPrático4.0.xlsx]Índice_Gini!Receitas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40341506497876"/>
          <c:y val="9.2492549355803436E-2"/>
          <c:w val="0.38754799134021511"/>
          <c:h val="0.85465456529802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Índice_Gini!$H$1</c:f>
              <c:strCache>
                <c:ptCount val="1"/>
                <c:pt idx="0">
                  <c:v> Receita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Índice_Gini!$G$2:$G$3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Índice_Gini!$H$2:$H$3</c:f>
              <c:numCache>
                <c:formatCode>_("R$"* #,##0.00_);_("R$"* \(#,##0.00\);_("R$"* "-"??_);_(@_)</c:formatCode>
                <c:ptCount val="1"/>
                <c:pt idx="0">
                  <c:v>46622169.829999998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D-4E4A-973A-91B9F71DF3CD}"/>
            </c:ext>
          </c:extLst>
        </c:ser>
        <c:ser>
          <c:idx val="1"/>
          <c:order val="1"/>
          <c:tx>
            <c:strRef>
              <c:f>Índice_Gini!$I$1</c:f>
              <c:strCache>
                <c:ptCount val="1"/>
                <c:pt idx="0">
                  <c:v> Receita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Índice_Gini!$G$2:$G$3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Índice_Gini!$I$2:$I$3</c:f>
              <c:numCache>
                <c:formatCode>_("R$"* #,##0.00_);_("R$"* \(#,##0.00\);_("R$"* "-"??_);_(@_)</c:formatCode>
                <c:ptCount val="1"/>
                <c:pt idx="0">
                  <c:v>56162702.880000003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D-4E4A-973A-91B9F71DF3CD}"/>
            </c:ext>
          </c:extLst>
        </c:ser>
        <c:ser>
          <c:idx val="2"/>
          <c:order val="2"/>
          <c:tx>
            <c:strRef>
              <c:f>Índice_Gini!$J$1</c:f>
              <c:strCache>
                <c:ptCount val="1"/>
                <c:pt idx="0">
                  <c:v> Receita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Índice_Gini!$G$2:$G$3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Índice_Gini!$J$2:$J$3</c:f>
              <c:numCache>
                <c:formatCode>_("R$"* #,##0.00_);_("R$"* \(#,##0.00\);_("R$"* "-"??_);_(@_)</c:formatCode>
                <c:ptCount val="1"/>
                <c:pt idx="0">
                  <c:v>77340356.420000002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BD-4E4A-973A-91B9F71DF3CD}"/>
            </c:ext>
          </c:extLst>
        </c:ser>
        <c:ser>
          <c:idx val="3"/>
          <c:order val="3"/>
          <c:tx>
            <c:strRef>
              <c:f>Índice_Gini!$K$1</c:f>
              <c:strCache>
                <c:ptCount val="1"/>
                <c:pt idx="0">
                  <c:v> Receita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Índice_Gini!$G$2:$G$3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Índice_Gini!$K$2:$K$3</c:f>
              <c:numCache>
                <c:formatCode>_("R$"* #,##0.00_);_("R$"* \(#,##0.00\);_("R$"* "-"??_);_(@_)</c:formatCode>
                <c:ptCount val="1"/>
                <c:pt idx="0">
                  <c:v>83443156.569999993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BD-4E4A-973A-91B9F71DF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937312"/>
        <c:axId val="895941576"/>
      </c:barChart>
      <c:catAx>
        <c:axId val="8959373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5941576"/>
        <c:crosses val="autoZero"/>
        <c:auto val="1"/>
        <c:lblAlgn val="ctr"/>
        <c:lblOffset val="100"/>
        <c:noMultiLvlLbl val="0"/>
      </c:catAx>
      <c:valAx>
        <c:axId val="89594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32670538815587"/>
          <c:y val="4.7724993856307241E-2"/>
          <c:w val="0.1743989056763896"/>
          <c:h val="0.93285982663459188"/>
        </c:manualLayout>
      </c:layout>
      <c:overlay val="0"/>
      <c:spPr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Receitas e Despesas MG</a:t>
            </a:r>
          </a:p>
        </c:rich>
      </c:tx>
      <c:layout>
        <c:manualLayout>
          <c:xMode val="edge"/>
          <c:yMode val="edge"/>
          <c:x val="0.18415072845973815"/>
          <c:y val="3.0534274283449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01318769879784"/>
          <c:y val="0.22177653080721227"/>
          <c:w val="0.61820442375115614"/>
          <c:h val="0.62511881417121706"/>
        </c:manualLayout>
      </c:layout>
      <c:barChart>
        <c:barDir val="col"/>
        <c:grouping val="clustered"/>
        <c:varyColors val="0"/>
        <c:ser>
          <c:idx val="1"/>
          <c:order val="1"/>
          <c:tx>
            <c:v> Total Despesas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2005 SUPERÁVIT</c:v>
              </c:pt>
              <c:pt idx="1">
                <c:v>2006 DÉFICIT</c:v>
              </c:pt>
              <c:pt idx="2">
                <c:v>2008 SUPERÁVIT</c:v>
              </c:pt>
              <c:pt idx="3">
                <c:v>2009 DÉFICIT</c:v>
              </c:pt>
            </c:strLit>
          </c:cat>
          <c:val>
            <c:numLit>
              <c:formatCode>General</c:formatCode>
              <c:ptCount val="4"/>
              <c:pt idx="0">
                <c:v>13969004947.430019</c:v>
              </c:pt>
              <c:pt idx="1">
                <c:v>17624955588.840004</c:v>
              </c:pt>
              <c:pt idx="2">
                <c:v>25373438864.529972</c:v>
              </c:pt>
              <c:pt idx="3">
                <c:v>27162026741.000011</c:v>
              </c:pt>
            </c:numLit>
          </c:val>
          <c:extLst>
            <c:ext xmlns:c16="http://schemas.microsoft.com/office/drawing/2014/chart" uri="{C3380CC4-5D6E-409C-BE32-E72D297353CC}">
              <c16:uniqueId val="{00000000-E613-45BC-B59E-18A3C02CDF46}"/>
            </c:ext>
          </c:extLst>
        </c:ser>
        <c:ser>
          <c:idx val="2"/>
          <c:order val="2"/>
          <c:tx>
            <c:v>Superávit 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2005 SUPERÁVIT</c:v>
              </c:pt>
              <c:pt idx="1">
                <c:v>2006 DÉFICIT</c:v>
              </c:pt>
              <c:pt idx="2">
                <c:v>2008 SUPERÁVIT</c:v>
              </c:pt>
              <c:pt idx="3">
                <c:v>2009 DÉFICIT</c:v>
              </c:pt>
            </c:strLit>
          </c:cat>
          <c:val>
            <c:numLit>
              <c:formatCode>General</c:formatCode>
              <c:ptCount val="4"/>
              <c:pt idx="0">
                <c:v>550744886.47998047</c:v>
              </c:pt>
              <c:pt idx="1">
                <c:v>-9688156.4400138855</c:v>
              </c:pt>
              <c:pt idx="2">
                <c:v>1031679464.380043</c:v>
              </c:pt>
              <c:pt idx="3">
                <c:v>-325396518.08002472</c:v>
              </c:pt>
            </c:numLit>
          </c:val>
          <c:extLst>
            <c:ext xmlns:c16="http://schemas.microsoft.com/office/drawing/2014/chart" uri="{C3380CC4-5D6E-409C-BE32-E72D297353CC}">
              <c16:uniqueId val="{00000001-E613-45BC-B59E-18A3C02C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882797120"/>
        <c:axId val="882796464"/>
      </c:barChart>
      <c:barChart>
        <c:barDir val="col"/>
        <c:grouping val="clustered"/>
        <c:varyColors val="0"/>
        <c:ser>
          <c:idx val="0"/>
          <c:order val="0"/>
          <c:tx>
            <c:v> Total Receitas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2005 SUPERÁVIT</c:v>
              </c:pt>
              <c:pt idx="1">
                <c:v>2006 DÉFICIT</c:v>
              </c:pt>
              <c:pt idx="2">
                <c:v>2008 SUPERÁVIT</c:v>
              </c:pt>
              <c:pt idx="3">
                <c:v>2009 DÉFICIT</c:v>
              </c:pt>
            </c:strLit>
          </c:cat>
          <c:val>
            <c:numLit>
              <c:formatCode>General</c:formatCode>
              <c:ptCount val="4"/>
              <c:pt idx="0">
                <c:v>14519749833.91</c:v>
              </c:pt>
              <c:pt idx="1">
                <c:v>17615267432.39999</c:v>
              </c:pt>
              <c:pt idx="2">
                <c:v>26405118328.910015</c:v>
              </c:pt>
              <c:pt idx="3">
                <c:v>26836630222.919987</c:v>
              </c:pt>
            </c:numLit>
          </c:val>
          <c:extLst>
            <c:ext xmlns:c16="http://schemas.microsoft.com/office/drawing/2014/chart" uri="{C3380CC4-5D6E-409C-BE32-E72D297353CC}">
              <c16:uniqueId val="{00000002-E613-45BC-B59E-18A3C02C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16534727"/>
        <c:axId val="16538007"/>
      </c:barChart>
      <c:catAx>
        <c:axId val="88279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>
            <a:softEdge rad="0"/>
          </a:effectLst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6464"/>
        <c:crosses val="autoZero"/>
        <c:auto val="0"/>
        <c:lblAlgn val="ctr"/>
        <c:lblOffset val="100"/>
        <c:tickMarkSkip val="2"/>
        <c:noMultiLvlLbl val="0"/>
      </c:catAx>
      <c:valAx>
        <c:axId val="88279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7120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1.5256938622565607E-3"/>
                <c:y val="0.40609241322289796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pt-BR"/>
                    <a:t>Bilhões de Reais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6538007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6534727"/>
        <c:crosses val="max"/>
        <c:crossBetween val="between"/>
      </c:valAx>
      <c:catAx>
        <c:axId val="16534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380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01849658471272"/>
          <c:y val="0.18686732706798748"/>
          <c:w val="0.16198150341528714"/>
          <c:h val="0.72574760287391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[Ultron_TrabalhoPrático4.0.xlsx]Cálculo_Receita_Despesas!Tabela dinâmica41</c:name>
    <c:fmtId val="15"/>
  </c:pivotSource>
  <c:chart>
    <c:title>
      <c:layout>
        <c:manualLayout>
          <c:xMode val="edge"/>
          <c:yMode val="edge"/>
          <c:x val="0.56900821795908541"/>
          <c:y val="5.1708922557934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73822858511746"/>
          <c:y val="0.21703258552489357"/>
          <c:w val="0.7081553933566237"/>
          <c:h val="0.4272375960052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Cálculo_Receita_Despesas!$I$3:$I$4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18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Cálculo_Receita_Despesas!$H$5:$H$15</c:f>
              <c:strCache>
                <c:ptCount val="10"/>
                <c:pt idx="0">
                  <c:v>Governador Valadares</c:v>
                </c:pt>
                <c:pt idx="1">
                  <c:v>Montes Claros</c:v>
                </c:pt>
                <c:pt idx="2">
                  <c:v>Poços de Caldas</c:v>
                </c:pt>
                <c:pt idx="3">
                  <c:v>Uberaba</c:v>
                </c:pt>
                <c:pt idx="4">
                  <c:v>Ipatinga</c:v>
                </c:pt>
                <c:pt idx="5">
                  <c:v>Juiz de Fora</c:v>
                </c:pt>
                <c:pt idx="6">
                  <c:v>Uberlândia</c:v>
                </c:pt>
                <c:pt idx="7">
                  <c:v>Contagem</c:v>
                </c:pt>
                <c:pt idx="8">
                  <c:v>Betim</c:v>
                </c:pt>
                <c:pt idx="9">
                  <c:v>Belo Horizonte</c:v>
                </c:pt>
              </c:strCache>
            </c:strRef>
          </c:cat>
          <c:val>
            <c:numRef>
              <c:f>Cálculo_Receita_Despesas!$I$5:$I$15</c:f>
              <c:numCache>
                <c:formatCode>_("R$"* #,##0.00_);_("R$"* \(#,##0.00\);_("R$"* "-"??_);_(@_)</c:formatCode>
                <c:ptCount val="10"/>
                <c:pt idx="0">
                  <c:v>252188632</c:v>
                </c:pt>
                <c:pt idx="1">
                  <c:v>267290342.94</c:v>
                </c:pt>
                <c:pt idx="2">
                  <c:v>269160480.64999998</c:v>
                </c:pt>
                <c:pt idx="3">
                  <c:v>317615455.89999998</c:v>
                </c:pt>
                <c:pt idx="4">
                  <c:v>335986015.13999999</c:v>
                </c:pt>
                <c:pt idx="5">
                  <c:v>533692214.19</c:v>
                </c:pt>
                <c:pt idx="6">
                  <c:v>539615306</c:v>
                </c:pt>
                <c:pt idx="7">
                  <c:v>544779801.46000004</c:v>
                </c:pt>
                <c:pt idx="8">
                  <c:v>675758858.62</c:v>
                </c:pt>
                <c:pt idx="9">
                  <c:v>3270289702.9000001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0-4DF1-818F-E7E2F233A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04032"/>
        <c:axId val="654105016"/>
      </c:barChart>
      <c:catAx>
        <c:axId val="6541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5016"/>
        <c:crosses val="autoZero"/>
        <c:auto val="1"/>
        <c:lblAlgn val="ctr"/>
        <c:lblOffset val="100"/>
        <c:noMultiLvlLbl val="0"/>
      </c:catAx>
      <c:valAx>
        <c:axId val="6541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4032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0"/>
                <c:y val="0.19885073920552243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Bilhões de Reais 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74674551347274"/>
          <c:y val="0.52792387118879924"/>
          <c:w val="0.11248851514443664"/>
          <c:h val="0.10714360704911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[Ultron_TrabalhoPrático4.0.xlsx]Cálculo_Receita_Despesas!Tabela dinâmica39</c:name>
    <c:fmtId val="2"/>
  </c:pivotSource>
  <c:chart>
    <c:title>
      <c:layout>
        <c:manualLayout>
          <c:xMode val="edge"/>
          <c:yMode val="edge"/>
          <c:x val="0.54465879393228156"/>
          <c:y val="2.633922632973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18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55601435912692"/>
          <c:y val="0.16975677665737779"/>
          <c:w val="0.71895788306621367"/>
          <c:h val="0.47343392417175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Cálculo_Receita_Despesas!$B$3:$B$4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18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Cálculo_Receita_Despesas!$A$5:$A$15</c:f>
              <c:strCache>
                <c:ptCount val="10"/>
                <c:pt idx="0">
                  <c:v>Governador Valadares</c:v>
                </c:pt>
                <c:pt idx="1">
                  <c:v>Montes Claros</c:v>
                </c:pt>
                <c:pt idx="2">
                  <c:v>Uberaba</c:v>
                </c:pt>
                <c:pt idx="3">
                  <c:v>Ipatinga</c:v>
                </c:pt>
                <c:pt idx="4">
                  <c:v>Poços de Caldas</c:v>
                </c:pt>
                <c:pt idx="5">
                  <c:v>Juiz de Fora</c:v>
                </c:pt>
                <c:pt idx="6">
                  <c:v>Contagem</c:v>
                </c:pt>
                <c:pt idx="7">
                  <c:v>Uberlândia</c:v>
                </c:pt>
                <c:pt idx="8">
                  <c:v>Betim</c:v>
                </c:pt>
                <c:pt idx="9">
                  <c:v>Belo Horizonte</c:v>
                </c:pt>
              </c:strCache>
            </c:strRef>
          </c:cat>
          <c:val>
            <c:numRef>
              <c:f>Cálculo_Receita_Despesas!$B$5:$B$15</c:f>
              <c:numCache>
                <c:formatCode>_("R$"* #,##0.00_);_("R$"* \(#,##0.00\);_("R$"* "-"??_);_(@_)</c:formatCode>
                <c:ptCount val="10"/>
                <c:pt idx="0">
                  <c:v>258886315</c:v>
                </c:pt>
                <c:pt idx="1">
                  <c:v>262495674.06999999</c:v>
                </c:pt>
                <c:pt idx="2">
                  <c:v>317509546.19999999</c:v>
                </c:pt>
                <c:pt idx="3">
                  <c:v>325418003.52999997</c:v>
                </c:pt>
                <c:pt idx="4">
                  <c:v>330287973.20999998</c:v>
                </c:pt>
                <c:pt idx="5">
                  <c:v>516710282.63</c:v>
                </c:pt>
                <c:pt idx="6">
                  <c:v>547175346.80999994</c:v>
                </c:pt>
                <c:pt idx="7">
                  <c:v>561484527</c:v>
                </c:pt>
                <c:pt idx="8">
                  <c:v>702010643.57000005</c:v>
                </c:pt>
                <c:pt idx="9">
                  <c:v>3143488046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7-4580-94B4-7EB7E14EE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833144"/>
        <c:axId val="1228834784"/>
      </c:barChart>
      <c:catAx>
        <c:axId val="12288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34784"/>
        <c:crosses val="autoZero"/>
        <c:auto val="1"/>
        <c:lblAlgn val="ctr"/>
        <c:lblOffset val="100"/>
        <c:noMultiLvlLbl val="0"/>
      </c:catAx>
      <c:valAx>
        <c:axId val="12288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33144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0"/>
                <c:y val="0.20578143064343221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pt-BR"/>
                    <a:t>Bilhões de Reais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39583463351421"/>
          <c:y val="0.52770776264356523"/>
          <c:w val="0.11569620280197047"/>
          <c:h val="0.10753752151989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[Ultron_TrabalhoPrático4.0.xlsx]Cálculo_Endividamento!Tabela dinâmica43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Endividamento</a:t>
            </a:r>
          </a:p>
        </c:rich>
      </c:tx>
      <c:layout>
        <c:manualLayout>
          <c:xMode val="edge"/>
          <c:yMode val="edge"/>
          <c:x val="0.31972826948370642"/>
          <c:y val="1.7935476065672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34979371246367"/>
          <c:y val="0.11739378731504717"/>
          <c:w val="0.41821799916641728"/>
          <c:h val="0.824076497245597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Cálculo_Endividamento!$B$3</c:f>
              <c:strCache>
                <c:ptCount val="1"/>
                <c:pt idx="0">
                  <c:v>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Cálculo_Endividamento!$B$4:$B$5</c:f>
              <c:numCache>
                <c:formatCode>0</c:formatCode>
                <c:ptCount val="1"/>
                <c:pt idx="0">
                  <c:v>1939942.2100000009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3-4F46-B973-929500CFA405}"/>
            </c:ext>
          </c:extLst>
        </c:ser>
        <c:ser>
          <c:idx val="1"/>
          <c:order val="1"/>
          <c:tx>
            <c:strRef>
              <c:f>Cálculo_Endividamento!$C$3</c:f>
              <c:strCache>
                <c:ptCount val="1"/>
                <c:pt idx="0">
                  <c:v>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Cálculo_Endividamento!$C$4:$C$5</c:f>
              <c:numCache>
                <c:formatCode>0</c:formatCode>
                <c:ptCount val="1"/>
                <c:pt idx="0">
                  <c:v>-329803.96000000089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A3-4F46-B973-929500CFA405}"/>
            </c:ext>
          </c:extLst>
        </c:ser>
        <c:ser>
          <c:idx val="2"/>
          <c:order val="2"/>
          <c:tx>
            <c:strRef>
              <c:f>Cálculo_Endividamento!$D$3</c:f>
              <c:strCache>
                <c:ptCount val="1"/>
                <c:pt idx="0">
                  <c:v>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Cálculo_Endividamento!$D$4:$D$5</c:f>
              <c:numCache>
                <c:formatCode>0</c:formatCode>
                <c:ptCount val="1"/>
                <c:pt idx="0">
                  <c:v>4239359.3900000006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A3-4F46-B973-929500CFA405}"/>
            </c:ext>
          </c:extLst>
        </c:ser>
        <c:ser>
          <c:idx val="3"/>
          <c:order val="3"/>
          <c:tx>
            <c:strRef>
              <c:f>Cálculo_Endividamento!$E$3</c:f>
              <c:strCache>
                <c:ptCount val="1"/>
                <c:pt idx="0">
                  <c:v>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Cálculo_Endividamento!$E$4:$E$5</c:f>
              <c:numCache>
                <c:formatCode>0</c:formatCode>
                <c:ptCount val="1"/>
                <c:pt idx="0">
                  <c:v>2286179.5199999958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A3-4F46-B973-929500CFA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864304"/>
        <c:axId val="1228864960"/>
      </c:barChart>
      <c:catAx>
        <c:axId val="122886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8864960"/>
        <c:crosses val="autoZero"/>
        <c:auto val="1"/>
        <c:lblAlgn val="ctr"/>
        <c:lblOffset val="100"/>
        <c:noMultiLvlLbl val="0"/>
      </c:catAx>
      <c:valAx>
        <c:axId val="1228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6430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704777421952522E-4"/>
                <c:y val="0.461659860051504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71399402944639"/>
          <c:y val="0.39263752681385666"/>
          <c:w val="0.22877791994937122"/>
          <c:h val="0.49375299254018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[Ultron_TrabalhoPrático4.0.xlsx]Índice_Gini!Tabela dinâmica1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19282753207251"/>
          <c:y val="4.9172753543365082E-2"/>
          <c:w val="0.41102837566522282"/>
          <c:h val="0.874160313933274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Índice_Gini!$AE$1</c:f>
              <c:strCache>
                <c:ptCount val="1"/>
                <c:pt idx="0">
                  <c:v>Soma de Índice de Gini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Índice_Gini!$AE$2:$AE$3</c:f>
              <c:numCache>
                <c:formatCode>General</c:formatCode>
                <c:ptCount val="1"/>
                <c:pt idx="0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1-4BED-8CC0-16609AAF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8430328"/>
        <c:axId val="548439512"/>
      </c:barChart>
      <c:lineChart>
        <c:grouping val="stacked"/>
        <c:varyColors val="0"/>
        <c:ser>
          <c:idx val="1"/>
          <c:order val="1"/>
          <c:tx>
            <c:strRef>
              <c:f>Índice_Gini!$AF$1</c:f>
              <c:strCache>
                <c:ptCount val="1"/>
                <c:pt idx="0">
                  <c:v>Soma de Limite inferior do Índice de Gini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Índice_Gini!$AF$2:$AF$3</c:f>
              <c:numCache>
                <c:formatCode>General</c:formatCode>
                <c:ptCount val="1"/>
                <c:pt idx="0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1-4BED-8CC0-16609AAFA369}"/>
            </c:ext>
          </c:extLst>
        </c:ser>
        <c:ser>
          <c:idx val="2"/>
          <c:order val="2"/>
          <c:tx>
            <c:strRef>
              <c:f>Índice_Gini!$AG$1</c:f>
              <c:strCache>
                <c:ptCount val="1"/>
                <c:pt idx="0">
                  <c:v>Soma de Limite superior do Índice de Gini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Índice_Gini!$AG$2:$AG$3</c:f>
              <c:numCache>
                <c:formatCode>General</c:formatCode>
                <c:ptCount val="1"/>
                <c:pt idx="0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C1-4BED-8CC0-16609AAF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430328"/>
        <c:axId val="548439512"/>
      </c:lineChart>
      <c:catAx>
        <c:axId val="5484303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8439512"/>
        <c:crosses val="autoZero"/>
        <c:auto val="1"/>
        <c:lblAlgn val="ctr"/>
        <c:lblOffset val="100"/>
        <c:noMultiLvlLbl val="0"/>
      </c:catAx>
      <c:valAx>
        <c:axId val="54843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3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56328490589998"/>
          <c:y val="4.6666692727253434E-2"/>
          <c:w val="0.35528299619912346"/>
          <c:h val="0.94982238779381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/>
      </a:solidFill>
      <a:prstDash val="solid"/>
      <a:round/>
      <a:headEnd type="none" w="med" len="med"/>
      <a:tailEnd type="none" w="med" len="me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[Ultron_TrabalhoPrático4.0.xlsx]Cálculo_Endividamento!Tabela dinâmica43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270100021281122"/>
          <c:y val="0.14342869424264115"/>
          <c:w val="0.54679605589841807"/>
          <c:h val="0.772319689017468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Cálculo_Endividamento!$B$3</c:f>
              <c:strCache>
                <c:ptCount val="1"/>
                <c:pt idx="0">
                  <c:v>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Cálculo_Endividamento!$B$4:$B$5</c:f>
              <c:numCache>
                <c:formatCode>0</c:formatCode>
                <c:ptCount val="1"/>
                <c:pt idx="0">
                  <c:v>1939942.2100000009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2-4CEB-832D-B89A5175A940}"/>
            </c:ext>
          </c:extLst>
        </c:ser>
        <c:ser>
          <c:idx val="1"/>
          <c:order val="1"/>
          <c:tx>
            <c:strRef>
              <c:f>Cálculo_Endividamento!$C$3</c:f>
              <c:strCache>
                <c:ptCount val="1"/>
                <c:pt idx="0">
                  <c:v>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Cálculo_Endividamento!$C$4:$C$5</c:f>
              <c:numCache>
                <c:formatCode>0</c:formatCode>
                <c:ptCount val="1"/>
                <c:pt idx="0">
                  <c:v>-329803.96000000089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2-4CEB-832D-B89A5175A940}"/>
            </c:ext>
          </c:extLst>
        </c:ser>
        <c:ser>
          <c:idx val="2"/>
          <c:order val="2"/>
          <c:tx>
            <c:strRef>
              <c:f>Cálculo_Endividamento!$D$3</c:f>
              <c:strCache>
                <c:ptCount val="1"/>
                <c:pt idx="0">
                  <c:v>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Cálculo_Endividamento!$D$4:$D$5</c:f>
              <c:numCache>
                <c:formatCode>0</c:formatCode>
                <c:ptCount val="1"/>
                <c:pt idx="0">
                  <c:v>4239359.3900000006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2-4CEB-832D-B89A5175A940}"/>
            </c:ext>
          </c:extLst>
        </c:ser>
        <c:ser>
          <c:idx val="3"/>
          <c:order val="3"/>
          <c:tx>
            <c:strRef>
              <c:f>Cálculo_Endividamento!$E$3</c:f>
              <c:strCache>
                <c:ptCount val="1"/>
                <c:pt idx="0">
                  <c:v>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Cálculo_Endividamento!$A$4:$A$5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Cálculo_Endividamento!$E$4:$E$5</c:f>
              <c:numCache>
                <c:formatCode>0</c:formatCode>
                <c:ptCount val="1"/>
                <c:pt idx="0">
                  <c:v>2286179.5199999958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2-4CEB-832D-B89A5175A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864304"/>
        <c:axId val="1228864960"/>
      </c:barChart>
      <c:catAx>
        <c:axId val="122886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8864960"/>
        <c:crosses val="autoZero"/>
        <c:auto val="1"/>
        <c:lblAlgn val="ctr"/>
        <c:lblOffset val="100"/>
        <c:noMultiLvlLbl val="0"/>
      </c:catAx>
      <c:valAx>
        <c:axId val="1228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_);_(&quot;R$&quot;* \(#,##0\);_(&quot;R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[Ultron_TrabalhoPrático4.0.xlsx]Despesas!Tabela dinâmica31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774343969008048"/>
          <c:y val="0.15638670166229221"/>
          <c:w val="0.44150006301404393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Despesas!$B$3</c:f>
              <c:strCache>
                <c:ptCount val="1"/>
                <c:pt idx="0">
                  <c:v>Soma de Despesas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Despesas!$B$4:$B$5</c:f>
              <c:numCache>
                <c:formatCode>_("R$"* #,##0.00_);_("R$"* \(#,##0.00\);_("R$"* "-"??_);_(@_)</c:formatCode>
                <c:ptCount val="1"/>
                <c:pt idx="0">
                  <c:v>9960024.6999999993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C-4CEF-8E78-00F6145F946A}"/>
            </c:ext>
          </c:extLst>
        </c:ser>
        <c:ser>
          <c:idx val="1"/>
          <c:order val="1"/>
          <c:tx>
            <c:strRef>
              <c:f>Despesas!$C$3</c:f>
              <c:strCache>
                <c:ptCount val="1"/>
                <c:pt idx="0">
                  <c:v>Soma de Despesas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Despesas!$C$4:$C$5</c:f>
              <c:numCache>
                <c:formatCode>_("R$"* #,##0.00_);_("R$"* \(#,##0.00\);_("R$"* "-"??_);_(@_)</c:formatCode>
                <c:ptCount val="1"/>
                <c:pt idx="0">
                  <c:v>12955231.529999999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C-4CEF-8E78-00F6145F946A}"/>
            </c:ext>
          </c:extLst>
        </c:ser>
        <c:ser>
          <c:idx val="2"/>
          <c:order val="2"/>
          <c:tx>
            <c:strRef>
              <c:f>Despesas!$D$3</c:f>
              <c:strCache>
                <c:ptCount val="1"/>
                <c:pt idx="0">
                  <c:v>Soma de Despesas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Despesas!$D$4:$D$5</c:f>
              <c:numCache>
                <c:formatCode>_("R$"* #,##0.00_);_("R$"* \(#,##0.00\);_("R$"* "-"??_);_(@_)</c:formatCode>
                <c:ptCount val="1"/>
                <c:pt idx="0">
                  <c:v>16223928.34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C-4CEF-8E78-00F6145F946A}"/>
            </c:ext>
          </c:extLst>
        </c:ser>
        <c:ser>
          <c:idx val="3"/>
          <c:order val="3"/>
          <c:tx>
            <c:strRef>
              <c:f>Despesas!$E$3</c:f>
              <c:strCache>
                <c:ptCount val="1"/>
                <c:pt idx="0">
                  <c:v>Soma de Despesas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Despesas!$E$4:$E$5</c:f>
              <c:numCache>
                <c:formatCode>_("R$"* #,##0.00_);_("R$"* \(#,##0.00\);_("R$"* "-"??_);_(@_)</c:formatCode>
                <c:ptCount val="1"/>
                <c:pt idx="0">
                  <c:v>16178099.09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C-4CEF-8E78-00F6145F9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152568"/>
        <c:axId val="1056153224"/>
      </c:barChart>
      <c:catAx>
        <c:axId val="105615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53224"/>
        <c:crosses val="autoZero"/>
        <c:auto val="1"/>
        <c:lblAlgn val="ctr"/>
        <c:lblOffset val="100"/>
        <c:noMultiLvlLbl val="0"/>
      </c:catAx>
      <c:valAx>
        <c:axId val="10561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5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[Ultron_TrabalhoPrático4.0.xlsx]Receitas!Tabela dinâmica32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Receitas!$B$2</c:f>
              <c:strCache>
                <c:ptCount val="1"/>
                <c:pt idx="0">
                  <c:v> Receitas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Receitas!$A$3:$A$4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Receitas!$B$3:$B$4</c:f>
              <c:numCache>
                <c:formatCode>General</c:formatCode>
                <c:ptCount val="1"/>
                <c:pt idx="0">
                  <c:v>10227725.960000001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9-421E-B86A-31BF3D8CD440}"/>
            </c:ext>
          </c:extLst>
        </c:ser>
        <c:ser>
          <c:idx val="1"/>
          <c:order val="1"/>
          <c:tx>
            <c:strRef>
              <c:f>Receitas!$C$2</c:f>
              <c:strCache>
                <c:ptCount val="1"/>
                <c:pt idx="0">
                  <c:v> Receitas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Receitas!$A$3:$A$4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Receitas!$C$3:$C$4</c:f>
              <c:numCache>
                <c:formatCode>General</c:formatCode>
                <c:ptCount val="1"/>
                <c:pt idx="0">
                  <c:v>12981607.130000001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9-421E-B86A-31BF3D8CD440}"/>
            </c:ext>
          </c:extLst>
        </c:ser>
        <c:ser>
          <c:idx val="2"/>
          <c:order val="2"/>
          <c:tx>
            <c:strRef>
              <c:f>Receitas!$D$2</c:f>
              <c:strCache>
                <c:ptCount val="1"/>
                <c:pt idx="0">
                  <c:v> Receitas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Receitas!$A$3:$A$4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Receitas!$D$3:$D$4</c:f>
              <c:numCache>
                <c:formatCode>General</c:formatCode>
                <c:ptCount val="1"/>
                <c:pt idx="0">
                  <c:v>16687890.210000001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9-421E-B86A-31BF3D8CD440}"/>
            </c:ext>
          </c:extLst>
        </c:ser>
        <c:ser>
          <c:idx val="3"/>
          <c:order val="3"/>
          <c:tx>
            <c:strRef>
              <c:f>Receitas!$E$2</c:f>
              <c:strCache>
                <c:ptCount val="1"/>
                <c:pt idx="0">
                  <c:v> Receitas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Receitas!$A$3:$A$4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Receitas!$E$3:$E$4</c:f>
              <c:numCache>
                <c:formatCode>General</c:formatCode>
                <c:ptCount val="1"/>
                <c:pt idx="0">
                  <c:v>15153220.32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9-421E-B86A-31BF3D8C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6308904"/>
        <c:axId val="1116311200"/>
      </c:barChart>
      <c:catAx>
        <c:axId val="111630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11200"/>
        <c:crosses val="autoZero"/>
        <c:auto val="1"/>
        <c:lblAlgn val="ctr"/>
        <c:lblOffset val="100"/>
        <c:noMultiLvlLbl val="0"/>
      </c:catAx>
      <c:valAx>
        <c:axId val="11163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0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[Ultron_TrabalhoPrático4.0.xlsx]Despesas!Tabela dinâmica31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Despesas!$B$3</c:f>
              <c:strCache>
                <c:ptCount val="1"/>
                <c:pt idx="0">
                  <c:v>Soma de Despesas 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Despesas!$B$4:$B$5</c:f>
              <c:numCache>
                <c:formatCode>_("R$"* #,##0.00_);_("R$"* \(#,##0.00\);_("R$"* "-"??_);_(@_)</c:formatCode>
                <c:ptCount val="1"/>
                <c:pt idx="0">
                  <c:v>9960024.6999999993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9-461B-936B-1057943ABBEA}"/>
            </c:ext>
          </c:extLst>
        </c:ser>
        <c:ser>
          <c:idx val="1"/>
          <c:order val="1"/>
          <c:tx>
            <c:strRef>
              <c:f>Despesas!$C$3</c:f>
              <c:strCache>
                <c:ptCount val="1"/>
                <c:pt idx="0">
                  <c:v>Soma de Despesas 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Despesas!$C$4:$C$5</c:f>
              <c:numCache>
                <c:formatCode>_("R$"* #,##0.00_);_("R$"* \(#,##0.00\);_("R$"* "-"??_);_(@_)</c:formatCode>
                <c:ptCount val="1"/>
                <c:pt idx="0">
                  <c:v>12955231.529999999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9-461B-936B-1057943ABBEA}"/>
            </c:ext>
          </c:extLst>
        </c:ser>
        <c:ser>
          <c:idx val="2"/>
          <c:order val="2"/>
          <c:tx>
            <c:strRef>
              <c:f>Despesas!$D$3</c:f>
              <c:strCache>
                <c:ptCount val="1"/>
                <c:pt idx="0">
                  <c:v>Soma de Despesas 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Despesas!$D$4:$D$5</c:f>
              <c:numCache>
                <c:formatCode>_("R$"* #,##0.00_);_("R$"* \(#,##0.00\);_("R$"* "-"??_);_(@_)</c:formatCode>
                <c:ptCount val="1"/>
                <c:pt idx="0">
                  <c:v>16223928.34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9-461B-936B-1057943ABBEA}"/>
            </c:ext>
          </c:extLst>
        </c:ser>
        <c:ser>
          <c:idx val="3"/>
          <c:order val="3"/>
          <c:tx>
            <c:strRef>
              <c:f>Despesas!$E$3</c:f>
              <c:strCache>
                <c:ptCount val="1"/>
                <c:pt idx="0">
                  <c:v>Soma de Despesas 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Despesas!$A$4:$A$5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Despesas!$E$4:$E$5</c:f>
              <c:numCache>
                <c:formatCode>_("R$"* #,##0.00_);_("R$"* \(#,##0.00\);_("R$"* "-"??_);_(@_)</c:formatCode>
                <c:ptCount val="1"/>
                <c:pt idx="0">
                  <c:v>16178099.09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59-461B-936B-1057943A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152568"/>
        <c:axId val="1056153224"/>
      </c:barChart>
      <c:catAx>
        <c:axId val="105615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53224"/>
        <c:crosses val="autoZero"/>
        <c:auto val="1"/>
        <c:lblAlgn val="ctr"/>
        <c:lblOffset val="100"/>
        <c:noMultiLvlLbl val="0"/>
      </c:catAx>
      <c:valAx>
        <c:axId val="10561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5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[Ultron_TrabalhoPrático4.0.xlsx]Cálculo_Receita_Despesas!Tabela dinâmica39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Cálculo_Receita_Despesas!$B$3:$B$4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Cálculo_Receita_Despesas!$A$5:$A$15</c:f>
              <c:strCache>
                <c:ptCount val="10"/>
                <c:pt idx="0">
                  <c:v>Governador Valadares</c:v>
                </c:pt>
                <c:pt idx="1">
                  <c:v>Montes Claros</c:v>
                </c:pt>
                <c:pt idx="2">
                  <c:v>Uberaba</c:v>
                </c:pt>
                <c:pt idx="3">
                  <c:v>Ipatinga</c:v>
                </c:pt>
                <c:pt idx="4">
                  <c:v>Poços de Caldas</c:v>
                </c:pt>
                <c:pt idx="5">
                  <c:v>Juiz de Fora</c:v>
                </c:pt>
                <c:pt idx="6">
                  <c:v>Contagem</c:v>
                </c:pt>
                <c:pt idx="7">
                  <c:v>Uberlândia</c:v>
                </c:pt>
                <c:pt idx="8">
                  <c:v>Betim</c:v>
                </c:pt>
                <c:pt idx="9">
                  <c:v>Belo Horizonte</c:v>
                </c:pt>
              </c:strCache>
            </c:strRef>
          </c:cat>
          <c:val>
            <c:numRef>
              <c:f>Cálculo_Receita_Despesas!$B$5:$B$15</c:f>
              <c:numCache>
                <c:formatCode>_("R$"* #,##0.00_);_("R$"* \(#,##0.00\);_("R$"* "-"??_);_(@_)</c:formatCode>
                <c:ptCount val="10"/>
                <c:pt idx="0">
                  <c:v>258886315</c:v>
                </c:pt>
                <c:pt idx="1">
                  <c:v>262495674.06999999</c:v>
                </c:pt>
                <c:pt idx="2">
                  <c:v>317509546.19999999</c:v>
                </c:pt>
                <c:pt idx="3">
                  <c:v>325418003.52999997</c:v>
                </c:pt>
                <c:pt idx="4">
                  <c:v>330287973.20999998</c:v>
                </c:pt>
                <c:pt idx="5">
                  <c:v>516710282.63</c:v>
                </c:pt>
                <c:pt idx="6">
                  <c:v>547175346.80999994</c:v>
                </c:pt>
                <c:pt idx="7">
                  <c:v>561484527</c:v>
                </c:pt>
                <c:pt idx="8">
                  <c:v>702010643.57000005</c:v>
                </c:pt>
                <c:pt idx="9">
                  <c:v>3143488046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B-4849-B4AA-E511DAA73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833144"/>
        <c:axId val="1228834784"/>
      </c:barChart>
      <c:catAx>
        <c:axId val="12288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34784"/>
        <c:crosses val="autoZero"/>
        <c:auto val="1"/>
        <c:lblAlgn val="ctr"/>
        <c:lblOffset val="100"/>
        <c:noMultiLvlLbl val="0"/>
      </c:catAx>
      <c:valAx>
        <c:axId val="12288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[Ultron_TrabalhoPrático4.0.xlsx]Cálculo_Receita_Despesas!Tabela dinâmica41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Cálculo_Receita_Despesas!$I$3:$I$4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Cálculo_Receita_Despesas!$H$5:$H$15</c:f>
              <c:strCache>
                <c:ptCount val="10"/>
                <c:pt idx="0">
                  <c:v>Governador Valadares</c:v>
                </c:pt>
                <c:pt idx="1">
                  <c:v>Montes Claros</c:v>
                </c:pt>
                <c:pt idx="2">
                  <c:v>Poços de Caldas</c:v>
                </c:pt>
                <c:pt idx="3">
                  <c:v>Uberaba</c:v>
                </c:pt>
                <c:pt idx="4">
                  <c:v>Ipatinga</c:v>
                </c:pt>
                <c:pt idx="5">
                  <c:v>Juiz de Fora</c:v>
                </c:pt>
                <c:pt idx="6">
                  <c:v>Uberlândia</c:v>
                </c:pt>
                <c:pt idx="7">
                  <c:v>Contagem</c:v>
                </c:pt>
                <c:pt idx="8">
                  <c:v>Betim</c:v>
                </c:pt>
                <c:pt idx="9">
                  <c:v>Belo Horizonte</c:v>
                </c:pt>
              </c:strCache>
            </c:strRef>
          </c:cat>
          <c:val>
            <c:numRef>
              <c:f>Cálculo_Receita_Despesas!$I$5:$I$15</c:f>
              <c:numCache>
                <c:formatCode>_("R$"* #,##0.00_);_("R$"* \(#,##0.00\);_("R$"* "-"??_);_(@_)</c:formatCode>
                <c:ptCount val="10"/>
                <c:pt idx="0">
                  <c:v>252188632</c:v>
                </c:pt>
                <c:pt idx="1">
                  <c:v>267290342.94</c:v>
                </c:pt>
                <c:pt idx="2">
                  <c:v>269160480.64999998</c:v>
                </c:pt>
                <c:pt idx="3">
                  <c:v>317615455.89999998</c:v>
                </c:pt>
                <c:pt idx="4">
                  <c:v>335986015.13999999</c:v>
                </c:pt>
                <c:pt idx="5">
                  <c:v>533692214.19</c:v>
                </c:pt>
                <c:pt idx="6">
                  <c:v>539615306</c:v>
                </c:pt>
                <c:pt idx="7">
                  <c:v>544779801.46000004</c:v>
                </c:pt>
                <c:pt idx="8">
                  <c:v>675758858.62</c:v>
                </c:pt>
                <c:pt idx="9">
                  <c:v>3270289702.9000001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62E9-47EC-B6B9-7BEF0792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04032"/>
        <c:axId val="654105016"/>
      </c:barChart>
      <c:catAx>
        <c:axId val="6541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5016"/>
        <c:crosses val="autoZero"/>
        <c:auto val="1"/>
        <c:lblAlgn val="ctr"/>
        <c:lblOffset val="100"/>
        <c:noMultiLvlLbl val="0"/>
      </c:catAx>
      <c:valAx>
        <c:axId val="6541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[Ultron_TrabalhoPrático4.0.xlsx]Cálculo_Receita_Despesas!Tabela dinâmica41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Cálculo_Receita_Despesas!$I$3:$I$4</c:f>
              <c:strCache>
                <c:ptCount val="1"/>
                <c:pt idx="0">
                  <c:v>2006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17-418D-AC74-6B0C81AE6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17-418D-AC74-6B0C81AE6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17-418D-AC74-6B0C81AE6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17-418D-AC74-6B0C81AE6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217-418D-AC74-6B0C81AE6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217-418D-AC74-6B0C81AE6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217-418D-AC74-6B0C81AE61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217-418D-AC74-6B0C81AE61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217-418D-AC74-6B0C81AE61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217-418D-AC74-6B0C81AE61DF}"/>
              </c:ext>
            </c:extLst>
          </c:dPt>
          <c:cat>
            <c:strRef>
              <c:f>Cálculo_Receita_Despesas!$H$5:$H$15</c:f>
              <c:strCache>
                <c:ptCount val="10"/>
                <c:pt idx="0">
                  <c:v>Governador Valadares</c:v>
                </c:pt>
                <c:pt idx="1">
                  <c:v>Montes Claros</c:v>
                </c:pt>
                <c:pt idx="2">
                  <c:v>Poços de Caldas</c:v>
                </c:pt>
                <c:pt idx="3">
                  <c:v>Uberaba</c:v>
                </c:pt>
                <c:pt idx="4">
                  <c:v>Ipatinga</c:v>
                </c:pt>
                <c:pt idx="5">
                  <c:v>Juiz de Fora</c:v>
                </c:pt>
                <c:pt idx="6">
                  <c:v>Uberlândia</c:v>
                </c:pt>
                <c:pt idx="7">
                  <c:v>Contagem</c:v>
                </c:pt>
                <c:pt idx="8">
                  <c:v>Betim</c:v>
                </c:pt>
                <c:pt idx="9">
                  <c:v>Belo Horizonte</c:v>
                </c:pt>
              </c:strCache>
            </c:strRef>
          </c:cat>
          <c:val>
            <c:numRef>
              <c:f>Cálculo_Receita_Despesas!$I$5:$I$15</c:f>
              <c:numCache>
                <c:formatCode>_("R$"* #,##0.00_);_("R$"* \(#,##0.00\);_("R$"* "-"??_);_(@_)</c:formatCode>
                <c:ptCount val="10"/>
                <c:pt idx="0">
                  <c:v>252188632</c:v>
                </c:pt>
                <c:pt idx="1">
                  <c:v>267290342.94</c:v>
                </c:pt>
                <c:pt idx="2">
                  <c:v>269160480.64999998</c:v>
                </c:pt>
                <c:pt idx="3">
                  <c:v>317615455.89999998</c:v>
                </c:pt>
                <c:pt idx="4">
                  <c:v>335986015.13999999</c:v>
                </c:pt>
                <c:pt idx="5">
                  <c:v>533692214.19</c:v>
                </c:pt>
                <c:pt idx="6">
                  <c:v>539615306</c:v>
                </c:pt>
                <c:pt idx="7">
                  <c:v>544779801.46000004</c:v>
                </c:pt>
                <c:pt idx="8">
                  <c:v>675758858.62</c:v>
                </c:pt>
                <c:pt idx="9">
                  <c:v>3270289702.9000001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E9D-4102-B320-D158F9343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75610527542409"/>
          <c:y val="0.19603821994160842"/>
          <c:w val="0.27147644532113158"/>
          <c:h val="0.623241912176708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[Ultron_TrabalhoPrático4.0.xlsx]Supeávit_Déficit!Tabela dinâmica2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8000" rIns="39600" bIns="1800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984091419385924E-3"/>
              <c:y val="-0.38335742992149818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8000" rIns="39600" bIns="1800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7280777685490106E-17"/>
              <c:y val="-0.3299759693383984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8000" rIns="39600" bIns="1800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645800650529048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8000" rIns="39600" bIns="18000" anchor="t" anchorCtr="0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7.6677057072162186E-2"/>
                  <c:h val="6.3893745871127131E-2"/>
                </c:manualLayout>
              </c15:layout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790591187776408E-3"/>
              <c:y val="-0.3898567290970638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8000" rIns="39600" bIns="1800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297317531286403"/>
          <c:y val="6.1726471928394505E-2"/>
          <c:w val="0.64132543393391106"/>
          <c:h val="0.756657043797979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Supeávit_Déficit!$Q$9</c:f>
              <c:strCache>
                <c:ptCount val="1"/>
                <c:pt idx="0">
                  <c:v>RECEITA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57EC-475D-AA1B-BC703C60FDA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7EC-475D-AA1B-BC703C60FDA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57EC-475D-AA1B-BC703C60FDA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57EC-475D-AA1B-BC703C60FDA1}"/>
              </c:ext>
            </c:extLst>
          </c:dPt>
          <c:dLbls>
            <c:dLbl>
              <c:idx val="0"/>
              <c:layout>
                <c:manualLayout>
                  <c:x val="0"/>
                  <c:y val="-0.2645800650529048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8000" rIns="39600" bIns="18000" anchor="t" anchorCtr="0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7.6677057072162186E-2"/>
                      <c:h val="6.38937458711271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57EC-475D-AA1B-BC703C60FDA1}"/>
                </c:ext>
              </c:extLst>
            </c:dLbl>
            <c:dLbl>
              <c:idx val="1"/>
              <c:layout>
                <c:manualLayout>
                  <c:x val="-4.7280777685490106E-17"/>
                  <c:y val="-0.3299759693383984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EC-475D-AA1B-BC703C60FDA1}"/>
                </c:ext>
              </c:extLst>
            </c:dLbl>
            <c:dLbl>
              <c:idx val="2"/>
              <c:layout>
                <c:manualLayout>
                  <c:x val="5.984091419385924E-3"/>
                  <c:y val="-0.383357429921498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EC-475D-AA1B-BC703C60FDA1}"/>
                </c:ext>
              </c:extLst>
            </c:dLbl>
            <c:dLbl>
              <c:idx val="3"/>
              <c:layout>
                <c:manualLayout>
                  <c:x val="2.5790591187776408E-3"/>
                  <c:y val="-0.3898567290970638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7EC-475D-AA1B-BC703C60FDA1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8000" rIns="39600" bIns="1800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Supeávit_Déficit!$P$10:$P$18</c:f>
              <c:multiLvlStrCache>
                <c:ptCount val="4"/>
                <c:lvl>
                  <c:pt idx="0">
                    <c:v>SUPERÁVIT</c:v>
                  </c:pt>
                  <c:pt idx="1">
                    <c:v>DÉFICIT</c:v>
                  </c:pt>
                  <c:pt idx="2">
                    <c:v>SUPERÁVIT</c:v>
                  </c:pt>
                  <c:pt idx="3">
                    <c:v>DÉFICIT</c:v>
                  </c:pt>
                </c:lvl>
                <c:lvl>
                  <c:pt idx="0">
                    <c:v>2005</c:v>
                  </c:pt>
                  <c:pt idx="1">
                    <c:v>2006</c:v>
                  </c:pt>
                  <c:pt idx="2">
                    <c:v>2008</c:v>
                  </c:pt>
                  <c:pt idx="3">
                    <c:v>2009</c:v>
                  </c:pt>
                </c:lvl>
              </c:multiLvlStrCache>
            </c:multiLvlStrRef>
          </c:cat>
          <c:val>
            <c:numRef>
              <c:f>Supeávit_Déficit!$Q$10:$Q$18</c:f>
              <c:numCache>
                <c:formatCode>_("R$"* #,##0.00_);_("R$"* \(#,##0.00\);_("R$"* "-"??_);_(@_)</c:formatCode>
                <c:ptCount val="4"/>
                <c:pt idx="0">
                  <c:v>14519749833.91</c:v>
                </c:pt>
                <c:pt idx="1">
                  <c:v>17615267432.39999</c:v>
                </c:pt>
                <c:pt idx="2">
                  <c:v>26405118328.910015</c:v>
                </c:pt>
                <c:pt idx="3">
                  <c:v>26836630222.919987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7EC-475D-AA1B-BC703C60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303456"/>
        <c:axId val="790305096"/>
      </c:barChart>
      <c:lineChart>
        <c:grouping val="stacked"/>
        <c:varyColors val="0"/>
        <c:ser>
          <c:idx val="1"/>
          <c:order val="1"/>
          <c:tx>
            <c:strRef>
              <c:f>Supeávit_Déficit!$R$9</c:f>
              <c:strCache>
                <c:ptCount val="1"/>
                <c:pt idx="0">
                  <c:v>DESPESA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Supeávit_Déficit!$P$10:$P$18</c:f>
              <c:multiLvlStrCache>
                <c:ptCount val="4"/>
                <c:lvl>
                  <c:pt idx="0">
                    <c:v>SUPERÁVIT</c:v>
                  </c:pt>
                  <c:pt idx="1">
                    <c:v>DÉFICIT</c:v>
                  </c:pt>
                  <c:pt idx="2">
                    <c:v>SUPERÁVIT</c:v>
                  </c:pt>
                  <c:pt idx="3">
                    <c:v>DÉFICIT</c:v>
                  </c:pt>
                </c:lvl>
                <c:lvl>
                  <c:pt idx="0">
                    <c:v>2005</c:v>
                  </c:pt>
                  <c:pt idx="1">
                    <c:v>2006</c:v>
                  </c:pt>
                  <c:pt idx="2">
                    <c:v>2008</c:v>
                  </c:pt>
                  <c:pt idx="3">
                    <c:v>2009</c:v>
                  </c:pt>
                </c:lvl>
              </c:multiLvlStrCache>
            </c:multiLvlStrRef>
          </c:cat>
          <c:val>
            <c:numRef>
              <c:f>Supeávit_Déficit!$R$10:$R$18</c:f>
              <c:numCache>
                <c:formatCode>_("R$"* #,##0.00_);_("R$"* \(#,##0.00\);_("R$"* "-"??_);_(@_)</c:formatCode>
                <c:ptCount val="4"/>
                <c:pt idx="0">
                  <c:v>13969004947.430019</c:v>
                </c:pt>
                <c:pt idx="1">
                  <c:v>17624955588.840004</c:v>
                </c:pt>
                <c:pt idx="2">
                  <c:v>25373438864.529972</c:v>
                </c:pt>
                <c:pt idx="3">
                  <c:v>27162026704.830013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7EC-475D-AA1B-BC703C60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303456"/>
        <c:axId val="790305096"/>
      </c:lineChart>
      <c:catAx>
        <c:axId val="790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05096"/>
        <c:crosses val="autoZero"/>
        <c:auto val="1"/>
        <c:lblAlgn val="ctr"/>
        <c:lblOffset val="100"/>
        <c:noMultiLvlLbl val="0"/>
      </c:catAx>
      <c:valAx>
        <c:axId val="79030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03456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2.7696390251331529E-3"/>
                <c:y val="0.3736012329374055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219612206514435"/>
          <c:y val="0.43241987030412155"/>
          <c:w val="0.17058869378095823"/>
          <c:h val="0.13515994406017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[Ultron_TrabalhoPrático4.0.xlsx]Incidência_Pobreza!Tabela dinâmica33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Incidência_Pobreza!$B$3</c:f>
              <c:strCache>
                <c:ptCount val="1"/>
                <c:pt idx="0">
                  <c:v> Incidência da Pobreza 2003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Incidência_Pobreza!$A$4:$A$5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Incidência_Pobreza!$B$4:$B$5</c:f>
              <c:numCache>
                <c:formatCode>General</c:formatCode>
                <c:ptCount val="1"/>
                <c:pt idx="0">
                  <c:v>43.33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D-4B45-97B8-492B42D523E3}"/>
            </c:ext>
          </c:extLst>
        </c:ser>
        <c:ser>
          <c:idx val="1"/>
          <c:order val="1"/>
          <c:tx>
            <c:strRef>
              <c:f>Incidência_Pobreza!$C$3</c:f>
              <c:strCache>
                <c:ptCount val="1"/>
                <c:pt idx="0">
                  <c:v> Limite inferior da Incidência de Pobreza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Incidência_Pobreza!$A$4:$A$5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Incidência_Pobreza!$C$4:$C$5</c:f>
              <c:numCache>
                <c:formatCode>General</c:formatCode>
                <c:ptCount val="1"/>
                <c:pt idx="0">
                  <c:v>34.82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D-4B45-97B8-492B42D5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2003600"/>
        <c:axId val="842002944"/>
      </c:barChart>
      <c:lineChart>
        <c:grouping val="stacked"/>
        <c:varyColors val="0"/>
        <c:ser>
          <c:idx val="2"/>
          <c:order val="2"/>
          <c:tx>
            <c:strRef>
              <c:f>Incidência_Pobreza!$D$3</c:f>
              <c:strCache>
                <c:ptCount val="1"/>
                <c:pt idx="0">
                  <c:v> Incidência da Pobreza Subjetiva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Incidência_Pobreza!$A$4:$A$5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Incidência_Pobreza!$D$4:$D$5</c:f>
              <c:numCache>
                <c:formatCode>General</c:formatCode>
                <c:ptCount val="1"/>
                <c:pt idx="0">
                  <c:v>45.67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D-4B45-97B8-492B42D523E3}"/>
            </c:ext>
          </c:extLst>
        </c:ser>
        <c:ser>
          <c:idx val="3"/>
          <c:order val="3"/>
          <c:tx>
            <c:strRef>
              <c:f>Incidência_Pobreza!$E$3</c:f>
              <c:strCache>
                <c:ptCount val="1"/>
                <c:pt idx="0">
                  <c:v> Limite superior da Incidência de Pobreza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Incidência_Pobreza!$A$4:$A$5</c:f>
              <c:strCache>
                <c:ptCount val="1"/>
                <c:pt idx="0">
                  <c:v>Antônio Dias</c:v>
                </c:pt>
              </c:strCache>
            </c:strRef>
          </c:cat>
          <c:val>
            <c:numRef>
              <c:f>Incidência_Pobreza!$E$4:$E$5</c:f>
              <c:numCache>
                <c:formatCode>General</c:formatCode>
                <c:ptCount val="1"/>
                <c:pt idx="0">
                  <c:v>51.85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D-4B45-97B8-492B42D5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003600"/>
        <c:axId val="842002944"/>
      </c:lineChart>
      <c:catAx>
        <c:axId val="8420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002944"/>
        <c:crosses val="autoZero"/>
        <c:auto val="1"/>
        <c:lblAlgn val="ctr"/>
        <c:lblOffset val="100"/>
        <c:noMultiLvlLbl val="0"/>
      </c:catAx>
      <c:valAx>
        <c:axId val="8420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0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[Ultron_TrabalhoPrático4.0.xlsx]Índice_Gini!Tabela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899079922701972E-2"/>
          <c:y val="5.6737597101706533E-2"/>
          <c:w val="0.57614240527626359"/>
          <c:h val="0.8706448309815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Índice_Gini!$AE$1</c:f>
              <c:strCache>
                <c:ptCount val="1"/>
                <c:pt idx="0">
                  <c:v>Soma de Índice de Gini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Índice_Gini!$AE$2:$AE$3</c:f>
              <c:numCache>
                <c:formatCode>General</c:formatCode>
                <c:ptCount val="1"/>
                <c:pt idx="0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6-4B88-826E-55B1CE7E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8430328"/>
        <c:axId val="548439512"/>
      </c:barChart>
      <c:lineChart>
        <c:grouping val="stacked"/>
        <c:varyColors val="0"/>
        <c:ser>
          <c:idx val="1"/>
          <c:order val="1"/>
          <c:tx>
            <c:strRef>
              <c:f>Índice_Gini!$AF$1</c:f>
              <c:strCache>
                <c:ptCount val="1"/>
                <c:pt idx="0">
                  <c:v>Soma de Limite inferior do Índice de Gini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Índice_Gini!$AF$2:$AF$3</c:f>
              <c:numCache>
                <c:formatCode>General</c:formatCode>
                <c:ptCount val="1"/>
                <c:pt idx="0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6-4B88-826E-55B1CE7E8EED}"/>
            </c:ext>
          </c:extLst>
        </c:ser>
        <c:ser>
          <c:idx val="2"/>
          <c:order val="2"/>
          <c:tx>
            <c:strRef>
              <c:f>Índice_Gini!$AG$1</c:f>
              <c:strCache>
                <c:ptCount val="1"/>
                <c:pt idx="0">
                  <c:v>Soma de Limite superior do Índice de Gini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Índice_Gini!$AD$2:$AD$3</c:f>
              <c:strCache>
                <c:ptCount val="1"/>
                <c:pt idx="0">
                  <c:v>Viçosa</c:v>
                </c:pt>
              </c:strCache>
            </c:strRef>
          </c:cat>
          <c:val>
            <c:numRef>
              <c:f>Índice_Gini!$AG$2:$AG$3</c:f>
              <c:numCache>
                <c:formatCode>General</c:formatCode>
                <c:ptCount val="1"/>
                <c:pt idx="0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6-4B88-826E-55B1CE7E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430328"/>
        <c:axId val="548439512"/>
      </c:lineChart>
      <c:catAx>
        <c:axId val="54843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39512"/>
        <c:crosses val="autoZero"/>
        <c:auto val="1"/>
        <c:lblAlgn val="ctr"/>
        <c:lblOffset val="100"/>
        <c:noMultiLvlLbl val="0"/>
      </c:catAx>
      <c:valAx>
        <c:axId val="54843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3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4.png"/><Relationship Id="rId5" Type="http://schemas.openxmlformats.org/officeDocument/2006/relationships/chart" Target="../charts/chart5.xml"/><Relationship Id="rId10" Type="http://schemas.openxmlformats.org/officeDocument/2006/relationships/hyperlink" Target="#Dados!A1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pea.gov.br/ipeageo/bases.html" TargetMode="External"/><Relationship Id="rId1" Type="http://schemas.openxmlformats.org/officeDocument/2006/relationships/hyperlink" Target="#dashboard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495299</xdr:colOff>
      <xdr:row>10</xdr:row>
      <xdr:rowOff>0</xdr:rowOff>
    </xdr:from>
    <xdr:to>
      <xdr:col>29</xdr:col>
      <xdr:colOff>0</xdr:colOff>
      <xdr:row>39</xdr:row>
      <xdr:rowOff>10163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F13318B2-3F21-429A-B21F-B30B14F74C77}"/>
            </a:ext>
          </a:extLst>
        </xdr:cNvPr>
        <xdr:cNvSpPr/>
      </xdr:nvSpPr>
      <xdr:spPr>
        <a:xfrm>
          <a:off x="5981699" y="1905000"/>
          <a:ext cx="11696701" cy="5534663"/>
        </a:xfrm>
        <a:prstGeom prst="rect">
          <a:avLst/>
        </a:prstGeom>
        <a:ln>
          <a:noFill/>
        </a:ln>
      </xdr:spPr>
      <xdr:style>
        <a:lnRef idx="0">
          <a:scrgbClr r="0" g="0" b="0"/>
        </a:lnRef>
        <a:fillRef idx="1003">
          <a:schemeClr val="lt2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800"/>
        </a:p>
      </xdr:txBody>
    </xdr:sp>
    <xdr:clientData/>
  </xdr:twoCellAnchor>
  <xdr:twoCellAnchor>
    <xdr:from>
      <xdr:col>9</xdr:col>
      <xdr:colOff>590549</xdr:colOff>
      <xdr:row>10</xdr:row>
      <xdr:rowOff>66676</xdr:rowOff>
    </xdr:from>
    <xdr:to>
      <xdr:col>18</xdr:col>
      <xdr:colOff>542925</xdr:colOff>
      <xdr:row>21</xdr:row>
      <xdr:rowOff>133350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6CE3D8EF-8FBF-41F0-B763-E9534DAB89A1}"/>
            </a:ext>
          </a:extLst>
        </xdr:cNvPr>
        <xdr:cNvSpPr/>
      </xdr:nvSpPr>
      <xdr:spPr>
        <a:xfrm>
          <a:off x="6076949" y="1971676"/>
          <a:ext cx="5438776" cy="2162174"/>
        </a:xfrm>
        <a:prstGeom prst="roundRect">
          <a:avLst/>
        </a:prstGeom>
        <a:solidFill>
          <a:schemeClr val="bg1">
            <a:lumMod val="75000"/>
            <a:alpha val="49804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12</xdr:col>
      <xdr:colOff>28575</xdr:colOff>
      <xdr:row>10</xdr:row>
      <xdr:rowOff>0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6A154BF-BA59-40B3-BAD3-4F8012124419}"/>
            </a:ext>
          </a:extLst>
        </xdr:cNvPr>
        <xdr:cNvSpPr txBox="1"/>
      </xdr:nvSpPr>
      <xdr:spPr>
        <a:xfrm>
          <a:off x="7343775" y="1905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7</xdr:col>
      <xdr:colOff>457200</xdr:colOff>
      <xdr:row>4</xdr:row>
      <xdr:rowOff>68580</xdr:rowOff>
    </xdr:from>
    <xdr:to>
      <xdr:col>14</xdr:col>
      <xdr:colOff>518160</xdr:colOff>
      <xdr:row>8</xdr:row>
      <xdr:rowOff>160020</xdr:rowOff>
    </xdr:to>
    <xdr:sp macro="" textlink="">
      <xdr:nvSpPr>
        <xdr:cNvPr id="3" name="TextBox 14">
          <a:extLst>
            <a:ext uri="{FF2B5EF4-FFF2-40B4-BE49-F238E27FC236}">
              <a16:creationId xmlns:a16="http://schemas.microsoft.com/office/drawing/2014/main" id="{4A71B3A1-8663-41F5-984F-DC72F85CA279}"/>
            </a:ext>
          </a:extLst>
        </xdr:cNvPr>
        <xdr:cNvSpPr txBox="1"/>
      </xdr:nvSpPr>
      <xdr:spPr>
        <a:xfrm>
          <a:off x="4724400" y="830580"/>
          <a:ext cx="4328160" cy="853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>
              <a:solidFill>
                <a:schemeClr val="bg1"/>
              </a:solidFill>
            </a:rPr>
            <a:t>Análise</a:t>
          </a:r>
          <a:r>
            <a:rPr lang="pt-BR" sz="2400" baseline="0">
              <a:solidFill>
                <a:schemeClr val="bg1"/>
              </a:solidFill>
            </a:rPr>
            <a:t> e Desenvolvimento de Software</a:t>
          </a:r>
          <a:endParaRPr lang="pt-BR" sz="2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504826</xdr:colOff>
      <xdr:row>14</xdr:row>
      <xdr:rowOff>133351</xdr:rowOff>
    </xdr:from>
    <xdr:to>
      <xdr:col>29</xdr:col>
      <xdr:colOff>0</xdr:colOff>
      <xdr:row>35</xdr:row>
      <xdr:rowOff>57151</xdr:rowOff>
    </xdr:to>
    <xdr:sp macro="" textlink="">
      <xdr:nvSpPr>
        <xdr:cNvPr id="6" name="TextBox 19">
          <a:extLst>
            <a:ext uri="{FF2B5EF4-FFF2-40B4-BE49-F238E27FC236}">
              <a16:creationId xmlns:a16="http://schemas.microsoft.com/office/drawing/2014/main" id="{8E7C32A7-49CF-49B4-AABA-C242AEB74E87}"/>
            </a:ext>
          </a:extLst>
        </xdr:cNvPr>
        <xdr:cNvSpPr txBox="1"/>
      </xdr:nvSpPr>
      <xdr:spPr>
        <a:xfrm>
          <a:off x="12087226" y="2800351"/>
          <a:ext cx="5591174" cy="3924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800" b="1">
              <a:solidFill>
                <a:schemeClr val="tx1"/>
              </a:solidFill>
            </a:rPr>
            <a:t>Disciplina</a:t>
          </a:r>
          <a:r>
            <a:rPr lang="pt-BR" sz="2800">
              <a:solidFill>
                <a:schemeClr val="tx1"/>
              </a:solidFill>
            </a:rPr>
            <a:t>: ADS001 - Fundamentos</a:t>
          </a:r>
          <a:r>
            <a:rPr lang="pt-BR" sz="2800" baseline="0">
              <a:solidFill>
                <a:schemeClr val="tx1"/>
              </a:solidFill>
            </a:rPr>
            <a:t> em Análise e Desenvolvimento de Sistemas</a:t>
          </a:r>
        </a:p>
        <a:p>
          <a:pPr algn="l"/>
          <a:endParaRPr lang="pt-BR" sz="2800" baseline="0">
            <a:solidFill>
              <a:schemeClr val="tx1"/>
            </a:solidFill>
          </a:endParaRPr>
        </a:p>
        <a:p>
          <a:pPr algn="l"/>
          <a:r>
            <a:rPr lang="pt-BR" sz="2800" b="1" baseline="0">
              <a:solidFill>
                <a:schemeClr val="tx1"/>
              </a:solidFill>
            </a:rPr>
            <a:t>Curso</a:t>
          </a:r>
          <a:r>
            <a:rPr lang="pt-BR" sz="2800" baseline="0">
              <a:solidFill>
                <a:schemeClr val="tx1"/>
              </a:solidFill>
            </a:rPr>
            <a:t>: Análise e Desenvolvimento de Sistemas </a:t>
          </a:r>
        </a:p>
        <a:p>
          <a:pPr algn="l"/>
          <a:endParaRPr lang="pt-BR" sz="2800" baseline="0">
            <a:solidFill>
              <a:schemeClr val="tx1"/>
            </a:solidFill>
          </a:endParaRPr>
        </a:p>
        <a:p>
          <a:pPr algn="l"/>
          <a:r>
            <a:rPr lang="pt-BR" sz="2800" b="1" baseline="0">
              <a:solidFill>
                <a:schemeClr val="tx1"/>
              </a:solidFill>
            </a:rPr>
            <a:t>Grupo</a:t>
          </a:r>
          <a:r>
            <a:rPr lang="pt-BR" sz="2800" baseline="0">
              <a:solidFill>
                <a:schemeClr val="tx1"/>
              </a:solidFill>
            </a:rPr>
            <a:t>: Ultron</a:t>
          </a:r>
        </a:p>
      </xdr:txBody>
    </xdr:sp>
    <xdr:clientData/>
  </xdr:twoCellAnchor>
  <xdr:twoCellAnchor>
    <xdr:from>
      <xdr:col>19</xdr:col>
      <xdr:colOff>561975</xdr:colOff>
      <xdr:row>10</xdr:row>
      <xdr:rowOff>85725</xdr:rowOff>
    </xdr:from>
    <xdr:to>
      <xdr:col>28</xdr:col>
      <xdr:colOff>581026</xdr:colOff>
      <xdr:row>13</xdr:row>
      <xdr:rowOff>171450</xdr:rowOff>
    </xdr:to>
    <xdr:sp macro="" textlink="">
      <xdr:nvSpPr>
        <xdr:cNvPr id="7" name="TextBox 20">
          <a:extLst>
            <a:ext uri="{FF2B5EF4-FFF2-40B4-BE49-F238E27FC236}">
              <a16:creationId xmlns:a16="http://schemas.microsoft.com/office/drawing/2014/main" id="{0B8F16BE-05E3-4E01-A2D6-FE4F9F294988}"/>
            </a:ext>
          </a:extLst>
        </xdr:cNvPr>
        <xdr:cNvSpPr txBox="1"/>
      </xdr:nvSpPr>
      <xdr:spPr>
        <a:xfrm>
          <a:off x="12144375" y="1990725"/>
          <a:ext cx="5505451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3200">
              <a:solidFill>
                <a:schemeClr val="tx1"/>
              </a:solidFill>
            </a:rPr>
            <a:t>Trabalho Prático</a:t>
          </a:r>
          <a:r>
            <a:rPr lang="pt-BR" sz="3200" baseline="0">
              <a:solidFill>
                <a:schemeClr val="tx1"/>
              </a:solidFill>
            </a:rPr>
            <a:t> 1</a:t>
          </a:r>
          <a:endParaRPr lang="pt-BR" sz="3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38100</xdr:colOff>
      <xdr:row>21</xdr:row>
      <xdr:rowOff>190499</xdr:rowOff>
    </xdr:from>
    <xdr:to>
      <xdr:col>19</xdr:col>
      <xdr:colOff>400050</xdr:colOff>
      <xdr:row>38</xdr:row>
      <xdr:rowOff>171450</xdr:rowOff>
    </xdr:to>
    <xdr:sp macro="" textlink="">
      <xdr:nvSpPr>
        <xdr:cNvPr id="8" name="TextBox 21">
          <a:extLst>
            <a:ext uri="{FF2B5EF4-FFF2-40B4-BE49-F238E27FC236}">
              <a16:creationId xmlns:a16="http://schemas.microsoft.com/office/drawing/2014/main" id="{9658CD56-3CC0-4A14-8F67-303B147A9D22}"/>
            </a:ext>
          </a:extLst>
        </xdr:cNvPr>
        <xdr:cNvSpPr txBox="1"/>
      </xdr:nvSpPr>
      <xdr:spPr>
        <a:xfrm>
          <a:off x="6134100" y="4190999"/>
          <a:ext cx="5848350" cy="3219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 b="1">
              <a:solidFill>
                <a:schemeClr val="tx1"/>
              </a:solidFill>
            </a:rPr>
            <a:t>Integrantes</a:t>
          </a:r>
          <a:r>
            <a:rPr lang="pt-BR" sz="2800">
              <a:solidFill>
                <a:schemeClr val="tx1"/>
              </a:solidFill>
            </a:rPr>
            <a:t>:</a:t>
          </a:r>
        </a:p>
        <a:p>
          <a:pPr algn="l"/>
          <a:endParaRPr lang="pt-BR" sz="2400">
            <a:solidFill>
              <a:schemeClr val="tx1"/>
            </a:solidFill>
          </a:endParaRPr>
        </a:p>
        <a:p>
          <a:pPr algn="l"/>
          <a:r>
            <a:rPr lang="pt-BR" sz="2400">
              <a:solidFill>
                <a:schemeClr val="tx1"/>
              </a:solidFill>
            </a:rPr>
            <a:t>25380 - Marcos Vinícius</a:t>
          </a:r>
          <a:r>
            <a:rPr lang="pt-BR" sz="2400" baseline="0">
              <a:solidFill>
                <a:schemeClr val="tx1"/>
              </a:solidFill>
            </a:rPr>
            <a:t> Costa Coelho</a:t>
          </a:r>
        </a:p>
        <a:p>
          <a:pPr algn="l"/>
          <a:r>
            <a:rPr lang="pt-BR" sz="2400" baseline="0">
              <a:solidFill>
                <a:schemeClr val="tx1"/>
              </a:solidFill>
            </a:rPr>
            <a:t>25311 - Higor Luiz Saraiva Rigueira Queiroz</a:t>
          </a:r>
        </a:p>
        <a:p>
          <a:pPr algn="l"/>
          <a:r>
            <a:rPr lang="pt-BR" sz="2400" baseline="0">
              <a:solidFill>
                <a:schemeClr val="tx1"/>
              </a:solidFill>
            </a:rPr>
            <a:t>25276 - Marcelo Lima de Souza</a:t>
          </a:r>
        </a:p>
        <a:p>
          <a:pPr algn="l"/>
          <a:r>
            <a:rPr lang="pt-BR" sz="2400" baseline="0">
              <a:solidFill>
                <a:schemeClr val="tx1"/>
              </a:solidFill>
            </a:rPr>
            <a:t>25375 - João Victor Veríssimo Monteiro</a:t>
          </a:r>
        </a:p>
        <a:p>
          <a:pPr algn="l"/>
          <a:r>
            <a:rPr lang="pt-BR" sz="2400" baseline="0">
              <a:solidFill>
                <a:schemeClr val="tx1"/>
              </a:solidFill>
            </a:rPr>
            <a:t>25582 - José Otávio dos Santos Miguel </a:t>
          </a:r>
        </a:p>
        <a:p>
          <a:pPr algn="l"/>
          <a:r>
            <a:rPr lang="pt-BR" sz="2400" baseline="0">
              <a:solidFill>
                <a:schemeClr val="tx1"/>
              </a:solidFill>
            </a:rPr>
            <a:t>25560 - Thiago Rafaela Paiva</a:t>
          </a:r>
        </a:p>
        <a:p>
          <a:pPr algn="l"/>
          <a:endParaRPr lang="pt-BR" sz="2400"/>
        </a:p>
      </xdr:txBody>
    </xdr:sp>
    <xdr:clientData/>
  </xdr:twoCellAnchor>
  <xdr:oneCellAnchor>
    <xdr:from>
      <xdr:col>10</xdr:col>
      <xdr:colOff>390524</xdr:colOff>
      <xdr:row>11</xdr:row>
      <xdr:rowOff>123825</xdr:rowOff>
    </xdr:from>
    <xdr:ext cx="2260070" cy="1457325"/>
    <xdr:pic>
      <xdr:nvPicPr>
        <xdr:cNvPr id="5" name="Graphic 17">
          <a:extLst>
            <a:ext uri="{FF2B5EF4-FFF2-40B4-BE49-F238E27FC236}">
              <a16:creationId xmlns:a16="http://schemas.microsoft.com/office/drawing/2014/main" id="{0DACFC6D-93EB-400B-BC6D-814B6F8D5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86524" y="2219325"/>
          <a:ext cx="2260070" cy="1457325"/>
        </a:xfrm>
        <a:prstGeom prst="rect">
          <a:avLst/>
        </a:prstGeom>
      </xdr:spPr>
    </xdr:pic>
    <xdr:clientData/>
  </xdr:oneCellAnchor>
  <xdr:twoCellAnchor>
    <xdr:from>
      <xdr:col>14</xdr:col>
      <xdr:colOff>352425</xdr:colOff>
      <xdr:row>11</xdr:row>
      <xdr:rowOff>57151</xdr:rowOff>
    </xdr:from>
    <xdr:to>
      <xdr:col>17</xdr:col>
      <xdr:colOff>361951</xdr:colOff>
      <xdr:row>21</xdr:row>
      <xdr:rowOff>1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3A36416C-1843-43BE-824A-1242AA66099C}"/>
            </a:ext>
          </a:extLst>
        </xdr:cNvPr>
        <xdr:cNvGrpSpPr/>
      </xdr:nvGrpSpPr>
      <xdr:grpSpPr>
        <a:xfrm>
          <a:off x="8886825" y="2152651"/>
          <a:ext cx="1838326" cy="1847850"/>
          <a:chOff x="6196180" y="4652476"/>
          <a:chExt cx="751149" cy="827127"/>
        </a:xfrm>
      </xdr:grpSpPr>
      <xdr:sp macro="" textlink="">
        <xdr:nvSpPr>
          <xdr:cNvPr id="23" name="Meio-quadro 22">
            <a:extLst>
              <a:ext uri="{FF2B5EF4-FFF2-40B4-BE49-F238E27FC236}">
                <a16:creationId xmlns:a16="http://schemas.microsoft.com/office/drawing/2014/main" id="{9716F36F-F7E3-41CE-9A20-2C7C87ED2A1F}"/>
              </a:ext>
            </a:extLst>
          </xdr:cNvPr>
          <xdr:cNvSpPr/>
        </xdr:nvSpPr>
        <xdr:spPr>
          <a:xfrm rot="10800000">
            <a:off x="6433872" y="4783016"/>
            <a:ext cx="513457" cy="522163"/>
          </a:xfrm>
          <a:prstGeom prst="halfFrame">
            <a:avLst/>
          </a:prstGeom>
          <a:solidFill>
            <a:schemeClr val="bg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>
              <a:solidFill>
                <a:schemeClr val="tx1"/>
              </a:solidFill>
            </a:endParaRPr>
          </a:p>
        </xdr:txBody>
      </xdr:sp>
      <xdr:sp macro="" textlink="">
        <xdr:nvSpPr>
          <xdr:cNvPr id="24" name="Meio-quadro 23">
            <a:extLst>
              <a:ext uri="{FF2B5EF4-FFF2-40B4-BE49-F238E27FC236}">
                <a16:creationId xmlns:a16="http://schemas.microsoft.com/office/drawing/2014/main" id="{56D20242-4B66-490D-A741-CB83EDD887CA}"/>
              </a:ext>
            </a:extLst>
          </xdr:cNvPr>
          <xdr:cNvSpPr/>
        </xdr:nvSpPr>
        <xdr:spPr>
          <a:xfrm>
            <a:off x="6300228" y="4652476"/>
            <a:ext cx="513457" cy="522163"/>
          </a:xfrm>
          <a:prstGeom prst="halfFram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>
              <a:solidFill>
                <a:srgbClr val="FF0000"/>
              </a:solidFill>
            </a:endParaRPr>
          </a:p>
        </xdr:txBody>
      </xdr:sp>
      <xdr:pic>
        <xdr:nvPicPr>
          <xdr:cNvPr id="25" name="Imagem 24">
            <a:extLst>
              <a:ext uri="{FF2B5EF4-FFF2-40B4-BE49-F238E27FC236}">
                <a16:creationId xmlns:a16="http://schemas.microsoft.com/office/drawing/2014/main" id="{A3F5B8A0-F7D0-40A1-A14C-84F81AE822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47253" y="4682657"/>
            <a:ext cx="557252" cy="557252"/>
          </a:xfrm>
          <a:prstGeom prst="rect">
            <a:avLst/>
          </a:prstGeom>
        </xdr:spPr>
      </xdr:pic>
      <xdr:sp macro="" textlink="">
        <xdr:nvSpPr>
          <xdr:cNvPr id="26" name="CaixaDeTexto 26">
            <a:extLst>
              <a:ext uri="{FF2B5EF4-FFF2-40B4-BE49-F238E27FC236}">
                <a16:creationId xmlns:a16="http://schemas.microsoft.com/office/drawing/2014/main" id="{9C8D0568-862C-4AE7-ADB8-F3529D97E504}"/>
              </a:ext>
            </a:extLst>
          </xdr:cNvPr>
          <xdr:cNvSpPr txBox="1"/>
        </xdr:nvSpPr>
        <xdr:spPr>
          <a:xfrm>
            <a:off x="6196180" y="5299935"/>
            <a:ext cx="750968" cy="17966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pt-BR" sz="2000">
                <a:solidFill>
                  <a:srgbClr val="FF0000"/>
                </a:solidFill>
                <a:latin typeface="Copperplate Gothic Bold" panose="020E0705020206020404" pitchFamily="34" charset="0"/>
              </a:rPr>
              <a:t> Ultron</a:t>
            </a:r>
            <a:r>
              <a:rPr lang="pt-BR" sz="1800">
                <a:latin typeface="Copperplate Gothic Bold" panose="020E0705020206020404" pitchFamily="34" charset="0"/>
              </a:rPr>
              <a:t> </a:t>
            </a:r>
            <a:r>
              <a:rPr lang="pt-BR" sz="1600">
                <a:solidFill>
                  <a:schemeClr val="bg1">
                    <a:lumMod val="50000"/>
                  </a:schemeClr>
                </a:solidFill>
                <a:latin typeface="Algerian" panose="04020705040A02060702" pitchFamily="82" charset="0"/>
              </a:rPr>
              <a:t>Tec</a:t>
            </a:r>
            <a:endParaRPr lang="pt-BR" sz="1800">
              <a:solidFill>
                <a:schemeClr val="bg1">
                  <a:lumMod val="50000"/>
                </a:schemeClr>
              </a:solidFill>
              <a:latin typeface="Algerian" panose="04020705040A02060702" pitchFamily="82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98578</xdr:colOff>
      <xdr:row>3</xdr:row>
      <xdr:rowOff>156529</xdr:rowOff>
    </xdr:from>
    <xdr:to>
      <xdr:col>21</xdr:col>
      <xdr:colOff>435618</xdr:colOff>
      <xdr:row>33</xdr:row>
      <xdr:rowOff>66409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F6E4E0F2-CBD4-419E-93B9-E7C1FE6A45B8}"/>
            </a:ext>
          </a:extLst>
        </xdr:cNvPr>
        <xdr:cNvSpPr/>
      </xdr:nvSpPr>
      <xdr:spPr>
        <a:xfrm>
          <a:off x="98578" y="728029"/>
          <a:ext cx="13107867" cy="5624880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8</xdr:col>
      <xdr:colOff>600076</xdr:colOff>
      <xdr:row>14</xdr:row>
      <xdr:rowOff>168518</xdr:rowOff>
    </xdr:from>
    <xdr:to>
      <xdr:col>13</xdr:col>
      <xdr:colOff>249115</xdr:colOff>
      <xdr:row>24</xdr:row>
      <xdr:rowOff>7327</xdr:rowOff>
    </xdr:to>
    <xdr:graphicFrame macro="">
      <xdr:nvGraphicFramePr>
        <xdr:cNvPr id="2" name="Despesas">
          <a:extLst>
            <a:ext uri="{FF2B5EF4-FFF2-40B4-BE49-F238E27FC236}">
              <a16:creationId xmlns:a16="http://schemas.microsoft.com/office/drawing/2014/main" id="{3721BCEA-7FBB-4244-9B19-76342F115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275620</xdr:colOff>
      <xdr:row>24</xdr:row>
      <xdr:rowOff>33702</xdr:rowOff>
    </xdr:from>
    <xdr:to>
      <xdr:col>17</xdr:col>
      <xdr:colOff>212482</xdr:colOff>
      <xdr:row>33</xdr:row>
      <xdr:rowOff>29306</xdr:rowOff>
    </xdr:to>
    <xdr:graphicFrame macro="">
      <xdr:nvGraphicFramePr>
        <xdr:cNvPr id="3" name="Pobreza">
          <a:extLst>
            <a:ext uri="{FF2B5EF4-FFF2-40B4-BE49-F238E27FC236}">
              <a16:creationId xmlns:a16="http://schemas.microsoft.com/office/drawing/2014/main" id="{94EA07DE-86E7-42BC-9ADE-96824A753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529071</xdr:colOff>
      <xdr:row>48</xdr:row>
      <xdr:rowOff>5195</xdr:rowOff>
    </xdr:from>
    <xdr:to>
      <xdr:col>46</xdr:col>
      <xdr:colOff>538595</xdr:colOff>
      <xdr:row>62</xdr:row>
      <xdr:rowOff>29009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A80204-13FD-46AA-870E-41AD14EE6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565439</xdr:colOff>
      <xdr:row>48</xdr:row>
      <xdr:rowOff>44161</xdr:rowOff>
    </xdr:from>
    <xdr:to>
      <xdr:col>38</xdr:col>
      <xdr:colOff>565438</xdr:colOff>
      <xdr:row>60</xdr:row>
      <xdr:rowOff>15586</xdr:rowOff>
    </xdr:to>
    <xdr:graphicFrame macro="">
      <xdr:nvGraphicFramePr>
        <xdr:cNvPr id="5" name="Endividamento">
          <a:extLst>
            <a:ext uri="{FF2B5EF4-FFF2-40B4-BE49-F238E27FC236}">
              <a16:creationId xmlns:a16="http://schemas.microsoft.com/office/drawing/2014/main" id="{C16D7A68-0262-4666-A3A6-BE7F7262D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600076</xdr:colOff>
      <xdr:row>24</xdr:row>
      <xdr:rowOff>36636</xdr:rowOff>
    </xdr:from>
    <xdr:to>
      <xdr:col>13</xdr:col>
      <xdr:colOff>247650</xdr:colOff>
      <xdr:row>33</xdr:row>
      <xdr:rowOff>25004</xdr:rowOff>
    </xdr:to>
    <xdr:graphicFrame macro="">
      <xdr:nvGraphicFramePr>
        <xdr:cNvPr id="6" name="Receitas">
          <a:extLst>
            <a:ext uri="{FF2B5EF4-FFF2-40B4-BE49-F238E27FC236}">
              <a16:creationId xmlns:a16="http://schemas.microsoft.com/office/drawing/2014/main" id="{886D071B-EB99-428C-B21F-EF85A5C9B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131885</xdr:colOff>
      <xdr:row>15</xdr:row>
      <xdr:rowOff>47626</xdr:rowOff>
    </xdr:from>
    <xdr:to>
      <xdr:col>4</xdr:col>
      <xdr:colOff>417635</xdr:colOff>
      <xdr:row>33</xdr:row>
      <xdr:rowOff>32718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Município 2">
              <a:extLst>
                <a:ext uri="{FF2B5EF4-FFF2-40B4-BE49-F238E27FC236}">
                  <a16:creationId xmlns:a16="http://schemas.microsoft.com/office/drawing/2014/main" id="{21C1D856-2063-4561-A12D-02197805C0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icíp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85" y="2905126"/>
              <a:ext cx="2718288" cy="3414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507470</xdr:colOff>
      <xdr:row>14</xdr:row>
      <xdr:rowOff>164524</xdr:rowOff>
    </xdr:from>
    <xdr:to>
      <xdr:col>8</xdr:col>
      <xdr:colOff>571500</xdr:colOff>
      <xdr:row>33</xdr:row>
      <xdr:rowOff>28012</xdr:rowOff>
    </xdr:to>
    <xdr:graphicFrame macro="">
      <xdr:nvGraphicFramePr>
        <xdr:cNvPr id="12" name="Endividamento">
          <a:extLst>
            <a:ext uri="{FF2B5EF4-FFF2-40B4-BE49-F238E27FC236}">
              <a16:creationId xmlns:a16="http://schemas.microsoft.com/office/drawing/2014/main" id="{657A8BA1-83CC-44FD-89D9-1C1501E5E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505558</xdr:colOff>
      <xdr:row>4</xdr:row>
      <xdr:rowOff>43962</xdr:rowOff>
    </xdr:from>
    <xdr:to>
      <xdr:col>11</xdr:col>
      <xdr:colOff>103908</xdr:colOff>
      <xdr:row>14</xdr:row>
      <xdr:rowOff>131885</xdr:rowOff>
    </xdr:to>
    <xdr:graphicFrame macro="">
      <xdr:nvGraphicFramePr>
        <xdr:cNvPr id="13" name="Maiores_Despesas">
          <a:extLst>
            <a:ext uri="{FF2B5EF4-FFF2-40B4-BE49-F238E27FC236}">
              <a16:creationId xmlns:a16="http://schemas.microsoft.com/office/drawing/2014/main" id="{103D6C16-5249-4E10-8DE7-DBAED4C08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131885</xdr:colOff>
      <xdr:row>4</xdr:row>
      <xdr:rowOff>43962</xdr:rowOff>
    </xdr:from>
    <xdr:to>
      <xdr:col>17</xdr:col>
      <xdr:colOff>212481</xdr:colOff>
      <xdr:row>14</xdr:row>
      <xdr:rowOff>131885</xdr:rowOff>
    </xdr:to>
    <xdr:graphicFrame macro="">
      <xdr:nvGraphicFramePr>
        <xdr:cNvPr id="14" name="Maiores_Receitas">
          <a:extLst>
            <a:ext uri="{FF2B5EF4-FFF2-40B4-BE49-F238E27FC236}">
              <a16:creationId xmlns:a16="http://schemas.microsoft.com/office/drawing/2014/main" id="{149C2B87-168A-4845-996E-D028FD48F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135165</xdr:colOff>
      <xdr:row>8</xdr:row>
      <xdr:rowOff>22363</xdr:rowOff>
    </xdr:from>
    <xdr:to>
      <xdr:col>4</xdr:col>
      <xdr:colOff>421585</xdr:colOff>
      <xdr:row>11</xdr:row>
      <xdr:rowOff>113472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Ano">
              <a:extLst>
                <a:ext uri="{FF2B5EF4-FFF2-40B4-BE49-F238E27FC236}">
                  <a16:creationId xmlns:a16="http://schemas.microsoft.com/office/drawing/2014/main" id="{9951E375-B29E-4455-89BC-8BEFDD539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65" y="1546363"/>
              <a:ext cx="2730075" cy="6626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17</xdr:col>
      <xdr:colOff>251949</xdr:colOff>
      <xdr:row>4</xdr:row>
      <xdr:rowOff>43963</xdr:rowOff>
    </xdr:from>
    <xdr:to>
      <xdr:col>21</xdr:col>
      <xdr:colOff>376605</xdr:colOff>
      <xdr:row>30</xdr:row>
      <xdr:rowOff>36635</xdr:rowOff>
    </xdr:to>
    <xdr:graphicFrame macro="">
      <xdr:nvGraphicFramePr>
        <xdr:cNvPr id="22" name="Endividamento">
          <a:extLst>
            <a:ext uri="{FF2B5EF4-FFF2-40B4-BE49-F238E27FC236}">
              <a16:creationId xmlns:a16="http://schemas.microsoft.com/office/drawing/2014/main" id="{EC7EEC5C-B000-40CC-9858-7F49BCD15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37367</xdr:colOff>
      <xdr:row>30</xdr:row>
      <xdr:rowOff>133350</xdr:rowOff>
    </xdr:from>
    <xdr:to>
      <xdr:col>21</xdr:col>
      <xdr:colOff>2583</xdr:colOff>
      <xdr:row>33</xdr:row>
      <xdr:rowOff>22954</xdr:rowOff>
    </xdr:to>
    <xdr:sp macro="" textlink="">
      <xdr:nvSpPr>
        <xdr:cNvPr id="8" name="Retângulo: Cantos Arredondados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5855449-3AEB-4B52-BD5A-719E49FA6069}"/>
            </a:ext>
          </a:extLst>
        </xdr:cNvPr>
        <xdr:cNvSpPr/>
      </xdr:nvSpPr>
      <xdr:spPr>
        <a:xfrm>
          <a:off x="10983790" y="5848350"/>
          <a:ext cx="1789620" cy="461104"/>
        </a:xfrm>
        <a:prstGeom prst="roundRect">
          <a:avLst/>
        </a:prstGeom>
        <a:solidFill>
          <a:schemeClr val="bg2">
            <a:lumMod val="5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>
              <a:solidFill>
                <a:schemeClr val="tx1">
                  <a:lumMod val="95000"/>
                  <a:lumOff val="5000"/>
                </a:schemeClr>
              </a:solidFill>
            </a:rPr>
            <a:t>Base</a:t>
          </a:r>
          <a:r>
            <a:rPr lang="pt-BR" sz="2000" baseline="0">
              <a:solidFill>
                <a:schemeClr val="tx1">
                  <a:lumMod val="95000"/>
                  <a:lumOff val="5000"/>
                </a:schemeClr>
              </a:solidFill>
            </a:rPr>
            <a:t> de Dados</a:t>
          </a:r>
          <a:endParaRPr lang="pt-BR" sz="20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295781</xdr:colOff>
      <xdr:row>4</xdr:row>
      <xdr:rowOff>109905</xdr:rowOff>
    </xdr:from>
    <xdr:to>
      <xdr:col>1</xdr:col>
      <xdr:colOff>599687</xdr:colOff>
      <xdr:row>7</xdr:row>
      <xdr:rowOff>71178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7CB16E8-D650-41CA-A929-B9224409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781" y="871905"/>
          <a:ext cx="912041" cy="532773"/>
        </a:xfrm>
        <a:prstGeom prst="rect">
          <a:avLst/>
        </a:prstGeom>
      </xdr:spPr>
    </xdr:pic>
    <xdr:clientData/>
  </xdr:twoCellAnchor>
  <xdr:twoCellAnchor>
    <xdr:from>
      <xdr:col>13</xdr:col>
      <xdr:colOff>277311</xdr:colOff>
      <xdr:row>14</xdr:row>
      <xdr:rowOff>168519</xdr:rowOff>
    </xdr:from>
    <xdr:to>
      <xdr:col>17</xdr:col>
      <xdr:colOff>212483</xdr:colOff>
      <xdr:row>24</xdr:row>
      <xdr:rowOff>7327</xdr:rowOff>
    </xdr:to>
    <xdr:graphicFrame macro="">
      <xdr:nvGraphicFramePr>
        <xdr:cNvPr id="17" name="Índice de Gini">
          <a:extLst>
            <a:ext uri="{FF2B5EF4-FFF2-40B4-BE49-F238E27FC236}">
              <a16:creationId xmlns:a16="http://schemas.microsoft.com/office/drawing/2014/main" id="{4343401D-C3B0-47EA-8DB0-388A7D66F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131886</xdr:colOff>
      <xdr:row>11</xdr:row>
      <xdr:rowOff>139212</xdr:rowOff>
    </xdr:from>
    <xdr:to>
      <xdr:col>4</xdr:col>
      <xdr:colOff>421300</xdr:colOff>
      <xdr:row>15</xdr:row>
      <xdr:rowOff>8793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Nome da Microregião 1">
              <a:extLst>
                <a:ext uri="{FF2B5EF4-FFF2-40B4-BE49-F238E27FC236}">
                  <a16:creationId xmlns:a16="http://schemas.microsoft.com/office/drawing/2014/main" id="{85AB020A-B508-4B62-B4CC-CCF06BAD8C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 da Microregiã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86" y="2234712"/>
              <a:ext cx="2721952" cy="6315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344366</xdr:colOff>
      <xdr:row>4</xdr:row>
      <xdr:rowOff>21981</xdr:rowOff>
    </xdr:from>
    <xdr:to>
      <xdr:col>3</xdr:col>
      <xdr:colOff>578825</xdr:colOff>
      <xdr:row>8</xdr:row>
      <xdr:rowOff>54429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6CE9AA00-0FFF-42E1-80FC-0154AB578FC0}"/>
            </a:ext>
          </a:extLst>
        </xdr:cNvPr>
        <xdr:cNvGrpSpPr/>
      </xdr:nvGrpSpPr>
      <xdr:grpSpPr>
        <a:xfrm>
          <a:off x="1563566" y="783981"/>
          <a:ext cx="844059" cy="794448"/>
          <a:chOff x="6196180" y="4652476"/>
          <a:chExt cx="751149" cy="827127"/>
        </a:xfrm>
      </xdr:grpSpPr>
      <xdr:sp macro="" textlink="">
        <xdr:nvSpPr>
          <xdr:cNvPr id="30" name="Meio-quadro 29">
            <a:extLst>
              <a:ext uri="{FF2B5EF4-FFF2-40B4-BE49-F238E27FC236}">
                <a16:creationId xmlns:a16="http://schemas.microsoft.com/office/drawing/2014/main" id="{691D20D5-147B-45E4-8DB3-C03F99C91118}"/>
              </a:ext>
            </a:extLst>
          </xdr:cNvPr>
          <xdr:cNvSpPr/>
        </xdr:nvSpPr>
        <xdr:spPr>
          <a:xfrm rot="10800000">
            <a:off x="6433872" y="4783016"/>
            <a:ext cx="513457" cy="522163"/>
          </a:xfrm>
          <a:prstGeom prst="halfFrame">
            <a:avLst/>
          </a:prstGeom>
          <a:solidFill>
            <a:schemeClr val="bg2">
              <a:lumMod val="50000"/>
            </a:schemeClr>
          </a:solidFill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>
              <a:solidFill>
                <a:schemeClr val="tx1"/>
              </a:solidFill>
            </a:endParaRPr>
          </a:p>
        </xdr:txBody>
      </xdr:sp>
      <xdr:sp macro="" textlink="">
        <xdr:nvSpPr>
          <xdr:cNvPr id="31" name="Meio-quadro 30">
            <a:extLst>
              <a:ext uri="{FF2B5EF4-FFF2-40B4-BE49-F238E27FC236}">
                <a16:creationId xmlns:a16="http://schemas.microsoft.com/office/drawing/2014/main" id="{39800688-DDD6-4B9F-B8DB-B2EF004A72D2}"/>
              </a:ext>
            </a:extLst>
          </xdr:cNvPr>
          <xdr:cNvSpPr/>
        </xdr:nvSpPr>
        <xdr:spPr>
          <a:xfrm>
            <a:off x="6300228" y="4652476"/>
            <a:ext cx="513457" cy="522163"/>
          </a:xfrm>
          <a:prstGeom prst="halfFrame">
            <a:avLst/>
          </a:prstGeom>
          <a:solidFill>
            <a:srgbClr val="FF0000"/>
          </a:solidFill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>
              <a:solidFill>
                <a:srgbClr val="FF0000"/>
              </a:solidFill>
            </a:endParaRPr>
          </a:p>
        </xdr:txBody>
      </xdr:sp>
      <xdr:pic>
        <xdr:nvPicPr>
          <xdr:cNvPr id="32" name="Imagem 31">
            <a:extLst>
              <a:ext uri="{FF2B5EF4-FFF2-40B4-BE49-F238E27FC236}">
                <a16:creationId xmlns:a16="http://schemas.microsoft.com/office/drawing/2014/main" id="{1A7FCC2E-AA47-4B53-992A-3F2469519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47253" y="4682657"/>
            <a:ext cx="557252" cy="557252"/>
          </a:xfrm>
          <a:prstGeom prst="rect">
            <a:avLst/>
          </a:prstGeom>
          <a:scene3d>
            <a:camera prst="orthographicFront"/>
            <a:lightRig rig="threePt" dir="t"/>
          </a:scene3d>
          <a:sp3d>
            <a:bevelT prst="angle"/>
          </a:sp3d>
        </xdr:spPr>
      </xdr:pic>
      <xdr:sp macro="" textlink="">
        <xdr:nvSpPr>
          <xdr:cNvPr id="33" name="CaixaDeTexto 26">
            <a:extLst>
              <a:ext uri="{FF2B5EF4-FFF2-40B4-BE49-F238E27FC236}">
                <a16:creationId xmlns:a16="http://schemas.microsoft.com/office/drawing/2014/main" id="{2D71B086-5E88-443D-A15E-7EC0007F48B5}"/>
              </a:ext>
            </a:extLst>
          </xdr:cNvPr>
          <xdr:cNvSpPr txBox="1"/>
        </xdr:nvSpPr>
        <xdr:spPr>
          <a:xfrm>
            <a:off x="6196180" y="5299935"/>
            <a:ext cx="750968" cy="179668"/>
          </a:xfrm>
          <a:prstGeom prst="rect">
            <a:avLst/>
          </a:prstGeom>
          <a:noFill/>
          <a:scene3d>
            <a:camera prst="orthographicFront"/>
            <a:lightRig rig="threePt" dir="t"/>
          </a:scene3d>
          <a:sp3d>
            <a:bevelT prst="angle"/>
          </a:sp3d>
        </xdr:spPr>
        <xdr:txBody>
          <a:bodyPr wrap="square" rtlCol="0"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pt-BR" sz="700">
                <a:solidFill>
                  <a:srgbClr val="FF0000"/>
                </a:solidFill>
                <a:latin typeface="Copperplate Gothic Bold" panose="020E0705020206020404" pitchFamily="34" charset="0"/>
              </a:rPr>
              <a:t>      Ultron</a:t>
            </a:r>
            <a:r>
              <a:rPr lang="pt-BR" sz="600">
                <a:latin typeface="Copperplate Gothic Bold" panose="020E0705020206020404" pitchFamily="34" charset="0"/>
              </a:rPr>
              <a:t> </a:t>
            </a:r>
            <a:r>
              <a:rPr lang="pt-BR" sz="500">
                <a:solidFill>
                  <a:schemeClr val="bg1">
                    <a:lumMod val="50000"/>
                  </a:schemeClr>
                </a:solidFill>
                <a:latin typeface="Algerian" panose="04020705040A02060702" pitchFamily="82" charset="0"/>
              </a:rPr>
              <a:t>Tec</a:t>
            </a:r>
            <a:endParaRPr lang="pt-BR" sz="600">
              <a:solidFill>
                <a:schemeClr val="bg1">
                  <a:lumMod val="50000"/>
                </a:schemeClr>
              </a:solidFill>
              <a:latin typeface="Algerian" panose="04020705040A02060702" pitchFamily="82" charset="0"/>
            </a:endParaRPr>
          </a:p>
        </xdr:txBody>
      </xdr:sp>
    </xdr:grpSp>
    <xdr:clientData/>
  </xdr:twoCellAnchor>
  <xdr:twoCellAnchor>
    <xdr:from>
      <xdr:col>12</xdr:col>
      <xdr:colOff>219808</xdr:colOff>
      <xdr:row>4</xdr:row>
      <xdr:rowOff>71070</xdr:rowOff>
    </xdr:from>
    <xdr:to>
      <xdr:col>14</xdr:col>
      <xdr:colOff>448407</xdr:colOff>
      <xdr:row>5</xdr:row>
      <xdr:rowOff>166320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9C7E70-44B2-4E48-A87E-657A0FB56FA2}"/>
            </a:ext>
          </a:extLst>
        </xdr:cNvPr>
        <xdr:cNvSpPr txBox="1"/>
      </xdr:nvSpPr>
      <xdr:spPr>
        <a:xfrm>
          <a:off x="7517423" y="833070"/>
          <a:ext cx="1444869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Maiores Receitas</a:t>
          </a:r>
        </a:p>
      </xdr:txBody>
    </xdr:sp>
    <xdr:clientData/>
  </xdr:twoCellAnchor>
  <xdr:twoCellAnchor>
    <xdr:from>
      <xdr:col>6</xdr:col>
      <xdr:colOff>38833</xdr:colOff>
      <xdr:row>4</xdr:row>
      <xdr:rowOff>124061</xdr:rowOff>
    </xdr:from>
    <xdr:to>
      <xdr:col>8</xdr:col>
      <xdr:colOff>324584</xdr:colOff>
      <xdr:row>6</xdr:row>
      <xdr:rowOff>9761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99DB295F-6F2C-4A92-9E78-4662E38D7D73}"/>
            </a:ext>
          </a:extLst>
        </xdr:cNvPr>
        <xdr:cNvSpPr txBox="1"/>
      </xdr:nvSpPr>
      <xdr:spPr>
        <a:xfrm>
          <a:off x="3687641" y="886061"/>
          <a:ext cx="150202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Maiores Despesas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1523999</xdr:colOff>
      <xdr:row>857</xdr:row>
      <xdr:rowOff>19050</xdr:rowOff>
    </xdr:from>
    <xdr:to>
      <xdr:col>3</xdr:col>
      <xdr:colOff>1304924</xdr:colOff>
      <xdr:row>870</xdr:row>
      <xdr:rowOff>0</xdr:rowOff>
    </xdr:to>
    <xdr:sp macro="" textlink="">
      <xdr:nvSpPr>
        <xdr:cNvPr id="3" name="Retângulo: Único Canto Recortado 2">
          <a:extLst>
            <a:ext uri="{FF2B5EF4-FFF2-40B4-BE49-F238E27FC236}">
              <a16:creationId xmlns:a16="http://schemas.microsoft.com/office/drawing/2014/main" id="{0BDE5E98-8091-4C74-802B-0774CC78C2CE}"/>
            </a:ext>
          </a:extLst>
        </xdr:cNvPr>
        <xdr:cNvSpPr/>
      </xdr:nvSpPr>
      <xdr:spPr>
        <a:xfrm>
          <a:off x="3733799" y="163772850"/>
          <a:ext cx="3781425" cy="2457450"/>
        </a:xfrm>
        <a:prstGeom prst="snip1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2400">
              <a:solidFill>
                <a:schemeClr val="bg1"/>
              </a:solidFill>
            </a:rPr>
            <a:t>LINKS </a:t>
          </a:r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28575</xdr:colOff>
      <xdr:row>861</xdr:row>
      <xdr:rowOff>85725</xdr:rowOff>
    </xdr:from>
    <xdr:to>
      <xdr:col>3</xdr:col>
      <xdr:colOff>419100</xdr:colOff>
      <xdr:row>864</xdr:row>
      <xdr:rowOff>104775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EEF19-3F0A-432F-8D73-9FCCBA0941BF}"/>
            </a:ext>
          </a:extLst>
        </xdr:cNvPr>
        <xdr:cNvSpPr/>
      </xdr:nvSpPr>
      <xdr:spPr>
        <a:xfrm>
          <a:off x="4429125" y="164601525"/>
          <a:ext cx="2200275" cy="590550"/>
        </a:xfrm>
        <a:prstGeom prst="roundRect">
          <a:avLst/>
        </a:prstGeom>
        <a:solidFill>
          <a:schemeClr val="bg1">
            <a:lumMod val="75000"/>
          </a:schemeClr>
        </a:solidFill>
        <a:ln w="28575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>
              <a:solidFill>
                <a:schemeClr val="tx1"/>
              </a:solidFill>
            </a:rPr>
            <a:t>Dashboard</a:t>
          </a:r>
        </a:p>
        <a:p>
          <a:pPr algn="ctr"/>
          <a:endParaRPr lang="pt-BR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28575</xdr:colOff>
      <xdr:row>865</xdr:row>
      <xdr:rowOff>9524</xdr:rowOff>
    </xdr:from>
    <xdr:to>
      <xdr:col>3</xdr:col>
      <xdr:colOff>428625</xdr:colOff>
      <xdr:row>869</xdr:row>
      <xdr:rowOff>133349</xdr:rowOff>
    </xdr:to>
    <xdr:sp macro="" textlink="">
      <xdr:nvSpPr>
        <xdr:cNvPr id="4" name="Retângulo: Cantos Arredond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573EE5-8C64-4BDD-B9D0-20472AB4FA92}"/>
            </a:ext>
          </a:extLst>
        </xdr:cNvPr>
        <xdr:cNvSpPr/>
      </xdr:nvSpPr>
      <xdr:spPr>
        <a:xfrm>
          <a:off x="4429125" y="165287324"/>
          <a:ext cx="2209800" cy="885825"/>
        </a:xfrm>
        <a:prstGeom prst="roundRect">
          <a:avLst/>
        </a:prstGeom>
        <a:solidFill>
          <a:schemeClr val="bg1">
            <a:lumMod val="75000"/>
          </a:schemeClr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>
              <a:solidFill>
                <a:schemeClr val="tx1"/>
              </a:solidFill>
            </a:rPr>
            <a:t>Link</a:t>
          </a:r>
          <a:r>
            <a:rPr lang="pt-BR" sz="2000" baseline="0">
              <a:solidFill>
                <a:schemeClr val="tx1"/>
              </a:solidFill>
            </a:rPr>
            <a:t> para o Banco de Dados do IPEA</a:t>
          </a:r>
          <a:endParaRPr lang="pt-BR" sz="20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</xdr:row>
      <xdr:rowOff>123825</xdr:rowOff>
    </xdr:from>
    <xdr:to>
      <xdr:col>13</xdr:col>
      <xdr:colOff>504825</xdr:colOff>
      <xdr:row>19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193B8B-08C8-48E9-8BC8-E5A92A1C1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457200</xdr:colOff>
      <xdr:row>7</xdr:row>
      <xdr:rowOff>104775</xdr:rowOff>
    </xdr:from>
    <xdr:to>
      <xdr:col>17</xdr:col>
      <xdr:colOff>457200</xdr:colOff>
      <xdr:row>20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unicípio 1">
              <a:extLst>
                <a:ext uri="{FF2B5EF4-FFF2-40B4-BE49-F238E27FC236}">
                  <a16:creationId xmlns:a16="http://schemas.microsoft.com/office/drawing/2014/main" id="{2F7F2692-2A89-48EA-8937-8D75E96537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icíp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01125" y="14382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809625</xdr:colOff>
      <xdr:row>1</xdr:row>
      <xdr:rowOff>0</xdr:rowOff>
    </xdr:from>
    <xdr:to>
      <xdr:col>12</xdr:col>
      <xdr:colOff>333375</xdr:colOff>
      <xdr:row>15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99F0EE7-57FC-4290-B88C-D558DE769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</xdr:colOff>
      <xdr:row>0</xdr:row>
      <xdr:rowOff>185737</xdr:rowOff>
    </xdr:from>
    <xdr:to>
      <xdr:col>8</xdr:col>
      <xdr:colOff>738187</xdr:colOff>
      <xdr:row>15</xdr:row>
      <xdr:rowOff>71437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8D4F2AB-88E3-4471-A5D7-0E2A4DD5E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133350</xdr:colOff>
      <xdr:row>16</xdr:row>
      <xdr:rowOff>47625</xdr:rowOff>
    </xdr:from>
    <xdr:to>
      <xdr:col>9</xdr:col>
      <xdr:colOff>485775</xdr:colOff>
      <xdr:row>29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Município">
              <a:extLst>
                <a:ext uri="{FF2B5EF4-FFF2-40B4-BE49-F238E27FC236}">
                  <a16:creationId xmlns:a16="http://schemas.microsoft.com/office/drawing/2014/main" id="{47F4F27A-31C9-4D01-9313-45ACE5E48D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icíp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1100" y="30956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338697</xdr:colOff>
      <xdr:row>0</xdr:row>
      <xdr:rowOff>152120</xdr:rowOff>
    </xdr:from>
    <xdr:to>
      <xdr:col>13</xdr:col>
      <xdr:colOff>228879</xdr:colOff>
      <xdr:row>15</xdr:row>
      <xdr:rowOff>37820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311452-DDFE-48A7-8CAE-1F5552EAC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1347787</xdr:colOff>
      <xdr:row>17</xdr:row>
      <xdr:rowOff>109537</xdr:rowOff>
    </xdr:from>
    <xdr:to>
      <xdr:col>3</xdr:col>
      <xdr:colOff>1123950</xdr:colOff>
      <xdr:row>31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A1E154-E189-4623-AD67-3DF1E69A2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1290637</xdr:colOff>
      <xdr:row>17</xdr:row>
      <xdr:rowOff>138112</xdr:rowOff>
    </xdr:from>
    <xdr:to>
      <xdr:col>7</xdr:col>
      <xdr:colOff>904875</xdr:colOff>
      <xdr:row>32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721BDA-C5DB-488A-8236-E28565BB9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1090612</xdr:colOff>
      <xdr:row>17</xdr:row>
      <xdr:rowOff>142875</xdr:rowOff>
    </xdr:from>
    <xdr:to>
      <xdr:col>10</xdr:col>
      <xdr:colOff>1281112</xdr:colOff>
      <xdr:row>35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B18EED0-2C4A-4B01-AF47-6EAF60BE0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209550</xdr:colOff>
      <xdr:row>2</xdr:row>
      <xdr:rowOff>38100</xdr:rowOff>
    </xdr:from>
    <xdr:to>
      <xdr:col>6</xdr:col>
      <xdr:colOff>666750</xdr:colOff>
      <xdr:row>15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no 1">
              <a:extLst>
                <a:ext uri="{FF2B5EF4-FFF2-40B4-BE49-F238E27FC236}">
                  <a16:creationId xmlns:a16="http://schemas.microsoft.com/office/drawing/2014/main" id="{53F4635B-DC8E-4488-A7AD-92B2436F3A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6150" y="4191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102704</xdr:colOff>
      <xdr:row>2</xdr:row>
      <xdr:rowOff>6918</xdr:rowOff>
    </xdr:from>
    <xdr:to>
      <xdr:col>20</xdr:col>
      <xdr:colOff>700294</xdr:colOff>
      <xdr:row>14</xdr:row>
      <xdr:rowOff>79513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A0C63E-B3E5-472D-8A6E-082E7334F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28575</xdr:rowOff>
    </xdr:from>
    <xdr:to>
      <xdr:col>14</xdr:col>
      <xdr:colOff>400050</xdr:colOff>
      <xdr:row>15</xdr:row>
      <xdr:rowOff>42862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DECF2B9-6979-4DEE-832F-835F31E98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180975</xdr:colOff>
      <xdr:row>0</xdr:row>
      <xdr:rowOff>285750</xdr:rowOff>
    </xdr:from>
    <xdr:to>
      <xdr:col>43</xdr:col>
      <xdr:colOff>342900</xdr:colOff>
      <xdr:row>11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2A91C5-44CD-4BDD-A8F6-BEB62D627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33</xdr:col>
      <xdr:colOff>590550</xdr:colOff>
      <xdr:row>0</xdr:row>
      <xdr:rowOff>152400</xdr:rowOff>
    </xdr:from>
    <xdr:to>
      <xdr:col>36</xdr:col>
      <xdr:colOff>590550</xdr:colOff>
      <xdr:row>11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unicípio 3">
              <a:extLst>
                <a:ext uri="{FF2B5EF4-FFF2-40B4-BE49-F238E27FC236}">
                  <a16:creationId xmlns:a16="http://schemas.microsoft.com/office/drawing/2014/main" id="{25BD4805-BA01-409A-8076-15B688CA09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icíp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71450" y="152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Otavio" refreshedDate="45100.560357175927" createdVersion="7" refreshedVersion="7" minRefreshableVersion="3" recordCount="41" xr:uid="{DB06E3E3-BBD5-47DE-8A8F-AFF44FC6C7BF}">
  <cacheSource type="worksheet">
    <worksheetSource name="Tabela10"/>
  </cacheSource>
  <cacheFields count="9">
    <cacheField name="Ano" numFmtId="0">
      <sharedItems containsSemiMixedTypes="0" containsString="0" containsNumber="1" containsInteger="1" minValue="2005" maxValue="2009" count="4">
        <n v="2005"/>
        <n v="2006"/>
        <n v="2008"/>
        <n v="2009"/>
      </sharedItems>
    </cacheField>
    <cacheField name="Município" numFmtId="0">
      <sharedItems count="11">
        <s v="Divinópolis"/>
        <s v="Montes Claros"/>
        <s v="Governador Valadares"/>
        <s v="Ipatinga"/>
        <s v="Uberaba"/>
        <s v="Poços de Caldas"/>
        <s v="Contagem"/>
        <s v="Juiz de Fora"/>
        <s v="Uberlândia"/>
        <s v="Betim"/>
        <s v="Belo Horizonte"/>
      </sharedItems>
    </cacheField>
    <cacheField name="Nome da Mesoregião" numFmtId="0">
      <sharedItems/>
    </cacheField>
    <cacheField name="Nome da Microregião" numFmtId="0">
      <sharedItems/>
    </cacheField>
    <cacheField name="Maiores Receitas " numFmtId="44">
      <sharedItems containsSemiMixedTypes="0" containsString="0" containsNumber="1" minValue="168910958.22999999" maxValue="4825925739.3999996"/>
    </cacheField>
    <cacheField name="Município2" numFmtId="0">
      <sharedItems containsBlank="1" count="11">
        <s v="Governador Valadares"/>
        <s v="Montes Claros"/>
        <s v="Poços de Caldas"/>
        <s v="Uberaba"/>
        <s v="Ipatinga"/>
        <s v="Uberlândia"/>
        <s v="Juiz de Fora"/>
        <s v="Contagem"/>
        <s v="Betim"/>
        <s v="Belo Horizonte"/>
        <m/>
      </sharedItems>
    </cacheField>
    <cacheField name=" Mesoregião" numFmtId="0">
      <sharedItems containsBlank="1"/>
    </cacheField>
    <cacheField name=" Microregião" numFmtId="0">
      <sharedItems containsBlank="1"/>
    </cacheField>
    <cacheField name="Maiores Despesas" numFmtId="0">
      <sharedItems containsString="0" containsBlank="1" containsNumber="1" minValue="214269176" maxValue="4989668063.5"/>
    </cacheField>
  </cacheFields>
  <extLst>
    <ext xmlns:x14="http://schemas.microsoft.com/office/spreadsheetml/2009/9/main" uri="{725AE2AE-9491-48be-B2B4-4EB974FC3084}">
      <x14:pivotCacheDefinition pivotCacheId="10064280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Otavio" refreshedDate="45100.560359027775" createdVersion="7" refreshedVersion="7" minRefreshableVersion="3" recordCount="854" xr:uid="{50F0367A-F040-4DB4-96F6-196737443F7B}">
  <cacheSource type="worksheet">
    <worksheetSource ref="A1:V1048576" sheet="Dados"/>
  </cacheSource>
  <cacheFields count="22">
    <cacheField name="Município" numFmtId="0">
      <sharedItems containsBlank="1" count="854">
        <s v="Abadia dos Dourados"/>
        <s v="Abaeté"/>
        <s v="Abre Campo"/>
        <s v="Acaiaca"/>
        <s v="Açucena"/>
        <s v="Água Boa"/>
        <s v="Água Comprida"/>
        <s v="Aguanil"/>
        <s v="Águas Formosas"/>
        <s v="Águas Vermelhas"/>
        <s v="Aimorés"/>
        <s v="Aiuruoca"/>
        <s v="Alagoa"/>
        <s v="Albertina"/>
        <s v="Além Paraíba"/>
        <s v="Alfenas"/>
        <s v="Alfredo Vasconcelos"/>
        <s v="Almenara"/>
        <s v="Alpercata"/>
        <s v="Alpinópolis"/>
        <s v="Alterosa"/>
        <s v="Alto Caparaó"/>
        <s v="Alto Rio Doce"/>
        <s v="Alvarenga"/>
        <s v="Alvinópolis"/>
        <s v="Alvorada de Minas"/>
        <s v="Amparo do Serra"/>
        <s v="Andradas"/>
        <s v="Cachoeira de Pajeú"/>
        <s v="Andrelândia"/>
        <s v="Angelândia"/>
        <s v="Antônio Carlos"/>
        <s v="Antônio Dias"/>
        <s v="Antônio Prado de Minas"/>
        <s v="Araçaí"/>
        <s v="Aracitaba"/>
        <s v="Araçuaí"/>
        <s v="Araguari"/>
        <s v="Arantina"/>
        <s v="Araponga"/>
        <s v="Araporã"/>
        <s v="Arapuá"/>
        <s v="Araújos"/>
        <s v="Araxá"/>
        <s v="Arceburgo"/>
        <s v="Arcos"/>
        <s v="Areado"/>
        <s v="Argirita"/>
        <s v="Aricanduva"/>
        <s v="Arinos"/>
        <s v="Astolfo Dutra"/>
        <s v="Ataléia"/>
        <s v="Augusto de Lima"/>
        <s v="Baependi"/>
        <s v="Baldim"/>
        <s v="Bambuí"/>
        <s v="Bandeira"/>
        <s v="Bandeira do Sul"/>
        <s v="Barão de Cocais"/>
        <s v="Barão de Monte Alto"/>
        <s v="Barbacena"/>
        <s v="Barra Longa"/>
        <s v="Barroso"/>
        <s v="Bela Vista de Minas"/>
        <s v="Belmiro Braga"/>
        <s v="Belo Horizonte"/>
        <s v="Belo Oriente"/>
        <s v="Belo Vale"/>
        <s v="Berilo"/>
        <s v="Bertópolis"/>
        <s v="Berizal"/>
        <s v="Betim"/>
        <s v="Bias Fortes"/>
        <s v="Bicas"/>
        <s v="Biquinhas"/>
        <s v="Boa Esperança"/>
        <s v="Bocaina de Minas"/>
        <s v="Bocaiúva"/>
        <s v="Bom Despacho"/>
        <s v="Bom Jardim de Minas"/>
        <s v="Bom Jesus da Penha"/>
        <s v="Bom Jesus do Amparo"/>
        <s v="Bom Jesus do Galho"/>
        <s v="Bom Repouso"/>
        <s v="Bom Sucesso"/>
        <s v="Bonfim"/>
        <s v="Bonfinópolis de Minas"/>
        <s v="Bonito de Minas"/>
        <s v="Borda da Mata"/>
        <s v="Botelhos"/>
        <s v="Botumirim"/>
        <s v="Brasilândia de Minas"/>
        <s v="Brasília de Minas"/>
        <s v="Brás Pires"/>
        <s v="Braúnas"/>
        <s v="Brasópolis"/>
        <s v="Brumadinho"/>
        <s v="Bueno Brandão"/>
        <s v="Buenópolis"/>
        <s v="Bugre"/>
        <s v="Buritis"/>
        <s v="Buritizeiro"/>
        <s v="Cabeceira Grande"/>
        <s v="Cabo Verde"/>
        <s v="Cachoeira da Prata"/>
        <s v="Cachoeira de Minas"/>
        <s v="Cachoeira Dourada"/>
        <s v="Caetanópolis"/>
        <s v="Caeté"/>
        <s v="Caiana"/>
        <s v="Cajuri"/>
        <s v="Caldas"/>
        <s v="Camacho"/>
        <s v="Camanducaia"/>
        <s v="Cambuí"/>
        <s v="Cambuquira"/>
        <s v="Campanário"/>
        <s v="Campanha"/>
        <s v="Campestre"/>
        <s v="Campina Verde"/>
        <s v="Campo Azul"/>
        <s v="Campo Belo"/>
        <s v="Campo do Meio"/>
        <s v="Campo Florido"/>
        <s v="Campos Altos"/>
        <s v="Campos Gerais"/>
        <s v="Canaã"/>
        <s v="Canápolis"/>
        <s v="Cana Verde"/>
        <s v="Candeias"/>
        <s v="Cantagalo"/>
        <s v="Caparaó"/>
        <s v="Capela Nova"/>
        <s v="Capelinha"/>
        <s v="Capetinga"/>
        <s v="Capim Branco"/>
        <s v="Capinópolis"/>
        <s v="Capitão Andrade"/>
        <s v="Capitão Enéas"/>
        <s v="Capitólio"/>
        <s v="Caputira"/>
        <s v="Caraí"/>
        <s v="Carnaíba"/>
        <s v="Carandaí"/>
        <s v="Carangola"/>
        <s v="Caratinga"/>
        <s v="Carbonita"/>
        <s v="Careaçu"/>
        <s v="Carlos Chagas"/>
        <s v="Carmésia"/>
        <s v="Carmo da Cachoeira"/>
        <s v="Carmo da Mata"/>
        <s v="Carmo de Minas"/>
        <s v="Carmo do Cajuru"/>
        <s v="Carmo do Paranaíba"/>
        <s v="Carmo do Rio Claro"/>
        <s v="Carmópolis de Minas"/>
        <s v="Carneirinho"/>
        <s v="Carrancas"/>
        <s v="Carvalhópolis"/>
        <s v="Carvalhos"/>
        <s v="Casa Grande"/>
        <s v="Cascalho Rico"/>
        <s v="Cássia"/>
        <s v="Conceição da Barra de Minas"/>
        <s v="Cataguases"/>
        <s v="Catas Altas"/>
        <s v="Catas Altas da Noruega"/>
        <s v="Catuji"/>
        <s v="Catuti"/>
        <s v="Caxambu"/>
        <s v="Cedro do Abaeté"/>
        <s v="Central de Minas"/>
        <s v="Centralina"/>
        <s v="Chácara"/>
        <s v="Chalé"/>
        <s v="Chapada do Norte"/>
        <s v="Chapada Gaúcha"/>
        <s v="Chiador"/>
        <s v="Cipotânea"/>
        <s v="Claraval"/>
        <s v="Claro dos Poções"/>
        <s v="Cláudio"/>
        <s v="Coimbra"/>
        <s v="Coluna"/>
        <s v="Comendador Gomes"/>
        <s v="Comercinho"/>
        <s v="Conceição da Aparecida"/>
        <s v="Conceição das Pedras"/>
        <s v="Conceição das Alagoas"/>
        <s v="Conceição de Ipanema"/>
        <s v="Conceição do Mato Dentro"/>
        <s v="Conceição do Pará"/>
        <s v="Conceição do Rio Verde"/>
        <s v="Conceição dos Ouros"/>
        <s v="Cônego Marinho"/>
        <s v="Confins"/>
        <s v="Congonhal"/>
        <s v="Congonhas"/>
        <s v="Congonhas do Norte"/>
        <s v="Conquista"/>
        <s v="Conselheiro Lafaiete"/>
        <s v="Conselheiro Pena"/>
        <s v="Consolação"/>
        <s v="Contagem"/>
        <s v="Coqueiral"/>
        <s v="Coração de Jesus"/>
        <s v="Cordisburgo"/>
        <s v="Cordislândia"/>
        <s v="Corinto"/>
        <s v="Coroaci"/>
        <s v="Coromandel"/>
        <s v="Coronel Fabriciano"/>
        <s v="Coronel Murta"/>
        <s v="Coronel Pacheco"/>
        <s v="Coronel Xavier Chaves"/>
        <s v="Córrego Danta"/>
        <s v="Córrego do Bom Jesus"/>
        <s v="Córrego Fundo"/>
        <s v="Córrego Novo"/>
        <s v="Couto de Magalhães de Minas"/>
        <s v="Crisólita"/>
        <s v="Cristais"/>
        <s v="Cristália"/>
        <s v="Cristiano Otoni"/>
        <s v="Cristina"/>
        <s v="Crucilândia"/>
        <s v="Cruzeiro da Fortaleza"/>
        <s v="Cruzília"/>
        <s v="Cuparaque"/>
        <s v="Curral de Dentro"/>
        <s v="Curvelo"/>
        <s v="Datas"/>
        <s v="Delfim Moreira"/>
        <s v="Delfinópolis"/>
        <s v="Delta"/>
        <s v="Descoberto"/>
        <s v="Desterro de Entre Rios"/>
        <s v="Desterro do Melo"/>
        <s v="Diamantina"/>
        <s v="Diogo de Vasconcelos"/>
        <s v="Dionísio"/>
        <s v="Divinésia"/>
        <s v="Divino"/>
        <s v="Divino das Laranjeiras"/>
        <s v="Divinolândia de Minas"/>
        <s v="Divinópolis"/>
        <s v="Divisa Alegre"/>
        <s v="Divisa Nova"/>
        <s v="Divisópolis"/>
        <s v="Dom Bosco"/>
        <s v="Dom Cavati"/>
        <s v="Dom Joaquim"/>
        <s v="Dom Silvério"/>
        <s v="Dom Viçoso"/>
        <s v="Dona Eusébia"/>
        <s v="Dores de Campos"/>
        <s v="Dores de Guanhães"/>
        <s v="Dores do Indaiá"/>
        <s v="Dores do Turvo"/>
        <s v="Doresópolis"/>
        <s v="Douradoquara"/>
        <s v="Durandé"/>
        <s v="Elói Mendes"/>
        <s v="Engenheiro Caldas"/>
        <s v="Engenheiro Navarro"/>
        <s v="Entre Folhas"/>
        <s v="Entre Rios de Minas"/>
        <s v="Ervália"/>
        <s v="Esmeraldas"/>
        <s v="Espera Feliz"/>
        <s v="Espinosa"/>
        <s v="Espírito Santo do Dourado"/>
        <s v="Estiva"/>
        <s v="Estrela Dalva"/>
        <s v="Estrela do Indaiá"/>
        <s v="Estrela do Sul"/>
        <s v="Eugenópolis"/>
        <s v="Ewbank da Câmara"/>
        <s v="Extrema"/>
        <s v="Fama"/>
        <s v="Faria Lemos"/>
        <s v="Felício dos Santos"/>
        <s v="São Gonçalo do Rio Preto"/>
        <s v="Felisburgo"/>
        <s v="Felixlândia"/>
        <s v="Fernandes Tourinho"/>
        <s v="Ferros"/>
        <s v="Fervedouro"/>
        <s v="Florestal"/>
        <s v="Formiga"/>
        <s v="Formoso"/>
        <s v="Fortaleza de Minas"/>
        <s v="Fortuna de Minas"/>
        <s v="Francisco Badaró"/>
        <s v="Francisco Dumont"/>
        <s v="Francisco Sá"/>
        <s v="Franciscópolis"/>
        <s v="Frei Gaspar"/>
        <s v="Frei Inocêncio"/>
        <s v="Frei Lagonegro"/>
        <s v="Fronteira"/>
        <s v="Fronteira dos Vales"/>
        <s v="Fruta de Leite"/>
        <s v="Frutal"/>
        <s v="Funilândia"/>
        <s v="Galiléia"/>
        <s v="Gameleiras"/>
        <s v="Glaucilândia"/>
        <s v="Goiabeira"/>
        <s v="Goianá"/>
        <s v="Gonçalves"/>
        <s v="Gonzaga"/>
        <s v="Gouveia"/>
        <s v="Governador Valadares"/>
        <s v="Grão Mogol"/>
        <s v="Grupiara"/>
        <s v="Guanhães"/>
        <s v="Guapé"/>
        <s v="Guaraciaba"/>
        <s v="Guaraciama"/>
        <s v="Guaranésia"/>
        <s v="Guarani"/>
        <s v="Guarará"/>
        <s v="Guarda-Mor"/>
        <s v="Guaxupé"/>
        <s v="Guidoval"/>
        <s v="Guimarânia"/>
        <s v="Guiricema"/>
        <s v="Gurinhatã"/>
        <s v="Heliodora"/>
        <s v="Iapu"/>
        <s v="Ibertioga"/>
        <s v="Ibiá"/>
        <s v="Ibiaí"/>
        <s v="Ibiracatu"/>
        <s v="Ibiraci"/>
        <s v="Ibirité"/>
        <s v="Ibitiúra de Minas"/>
        <s v="Ibituruna"/>
        <s v="Icaraí de Minas"/>
        <s v="Igarapé"/>
        <s v="Igaratinga"/>
        <s v="Iguatama"/>
        <s v="Ijaci"/>
        <s v="Ilicínea"/>
        <s v="Imbé de Minas"/>
        <s v="Inconfidentes"/>
        <s v="Indaiabira"/>
        <s v="Indianópolis"/>
        <s v="Ingaí"/>
        <s v="Inhapim"/>
        <s v="Inhaúma"/>
        <s v="Inimutaba"/>
        <s v="Ipaba"/>
        <s v="Ipanema"/>
        <s v="Ipatinga"/>
        <s v="Ipiaçu"/>
        <s v="Ipuiúna"/>
        <s v="Iraí de Minas"/>
        <s v="Itabira"/>
        <s v="Itabirinha"/>
        <s v="Itabirito"/>
        <s v="Itacambira"/>
        <s v="Itacarambi"/>
        <s v="Itaguara"/>
        <s v="Itaipé"/>
        <s v="Itajubá"/>
        <s v="Itamarandiba"/>
        <s v="Itamarati de Minas"/>
        <s v="Itambacuri"/>
        <s v="Itambé do Mato Dentro"/>
        <s v="Itamogi"/>
        <s v="Itamonte"/>
        <s v="Itanhandu"/>
        <s v="Itanhomi"/>
        <s v="Itaobim"/>
        <s v="Itapagipe"/>
        <s v="Itapecerica"/>
        <s v="Itapeva"/>
        <s v="Itatiaiuçu"/>
        <s v="Itaú de Minas"/>
        <s v="Itaúna"/>
        <s v="Itaverava"/>
        <s v="Itinga"/>
        <s v="Itueta"/>
        <s v="Ituiutaba"/>
        <s v="Itumirim"/>
        <s v="Iturama"/>
        <s v="Itutinga"/>
        <s v="Jaboticatubas"/>
        <s v="Jacinto"/>
        <s v="Jacuí"/>
        <s v="Jacutinga"/>
        <s v="Jaguaraçu"/>
        <s v="Jaíba"/>
        <s v="Jampruca"/>
        <s v="Janaúba"/>
        <s v="Januária"/>
        <s v="Japaraíba"/>
        <s v="Japonvar"/>
        <s v="Jeceaba"/>
        <s v="Jenipapo de Minas"/>
        <s v="Jequeri"/>
        <s v="Jequitaí"/>
        <s v="Jequitibá"/>
        <s v="Jequitinhonha"/>
        <s v="Jesuânia"/>
        <s v="Joaíma"/>
        <s v="Joanésia"/>
        <s v="João Monlevade"/>
        <s v="João Pinheiro"/>
        <s v="Joaquim Felício"/>
        <s v="Jordânia"/>
        <s v="José Gonçalves de Minas"/>
        <s v="José Raydan"/>
        <s v="Josenópolis"/>
        <s v="Nova União"/>
        <s v="Juatuba"/>
        <s v="Juiz de Fora"/>
        <s v="Juramento"/>
        <s v="Juruaia"/>
        <s v="Juvenília"/>
        <s v="Ladainha"/>
        <s v="Lagamar"/>
        <s v="Lagoa da Prata"/>
        <s v="Lagoa dos Patos"/>
        <s v="Lagoa Dourada"/>
        <s v="Lagoa Formosa"/>
        <s v="Lagoa Grande"/>
        <s v="Lagoa Santa"/>
        <s v="Lajinha"/>
        <s v="Lambari"/>
        <s v="Lamim"/>
        <s v="Laranjal"/>
        <s v="Lassance"/>
        <s v="Lavras"/>
        <s v="Leandro Ferreira"/>
        <s v="Leme do Prado"/>
        <s v="Leopoldina"/>
        <s v="Liberdade"/>
        <s v="Lima Duarte"/>
        <s v="Limeira do Oeste"/>
        <s v="Lontra"/>
        <s v="Luisburgo"/>
        <s v="Luislândia"/>
        <s v="Luminárias"/>
        <s v="Luz"/>
        <s v="Machacalis"/>
        <s v="Machado"/>
        <s v="Madre de Deus de Minas"/>
        <s v="Malacacheta"/>
        <s v="Mamonas"/>
        <s v="Manga"/>
        <s v="Manhuaçu"/>
        <s v="Manhumirim"/>
        <s v="Mantena"/>
        <s v="Maravilhas"/>
        <s v="Mar de Espanha"/>
        <s v="Maria da Fé"/>
        <s v="Mariana"/>
        <s v="Marilac"/>
        <s v="Mário Campos"/>
        <s v="Maripá de Minas"/>
        <s v="Marliéria"/>
        <s v="Marmelópolis"/>
        <s v="Martinho Campos"/>
        <s v="Martins Soares"/>
        <s v="Mata Verde"/>
        <s v="Materlândia"/>
        <s v="Mateus Leme"/>
        <s v="Matias Barbosa"/>
        <s v="Matias Cardoso"/>
        <s v="Matipó"/>
        <s v="Mato Verde"/>
        <s v="Matozinhos"/>
        <s v="Matutina"/>
        <s v="Medeiros"/>
        <s v="Medina"/>
        <s v="Mendes Pimentel"/>
        <s v="Mercês"/>
        <s v="Mesquita"/>
        <s v="Minas Novas"/>
        <s v="Minduri"/>
        <s v="Mirabela"/>
        <s v="Miradouro"/>
        <s v="Miraí"/>
        <s v="Miravânia"/>
        <s v="Moeda"/>
        <s v="Moema"/>
        <s v="Monjolos"/>
        <s v="Monsenhor Paulo"/>
        <s v="Montalvânia"/>
        <s v="Monte Alegre de Minas"/>
        <s v="Monte Azul"/>
        <s v="Monte Belo"/>
        <s v="Monte Carmelo"/>
        <s v="Monte Formoso"/>
        <s v="Monte Santo de Minas"/>
        <s v="Montes Claros"/>
        <s v="Monte Sião"/>
        <s v="Montezuma"/>
        <s v="Morada Nova de Minas"/>
        <s v="Morro da Garça"/>
        <s v="Morro do Pilar"/>
        <s v="Munhoz"/>
        <s v="Muriaé"/>
        <s v="Mutum"/>
        <s v="Muzambinho"/>
        <s v="Nacip Raydan"/>
        <s v="Nanuque"/>
        <s v="Naque"/>
        <s v="Natalândia"/>
        <s v="Natércia"/>
        <s v="Nazareno"/>
        <s v="Nepomuceno"/>
        <s v="Ninheira"/>
        <s v="Nova Belém"/>
        <s v="Nova Era"/>
        <s v="Nova Lima"/>
        <s v="Nova Módica"/>
        <s v="Nova Ponte"/>
        <s v="Nova Porteirinha"/>
        <s v="Nova Resende"/>
        <s v="Nova Serrana"/>
        <s v="Novo Cruzeiro"/>
        <s v="Novo Oriente de Minas"/>
        <s v="Novorizonte"/>
        <s v="Olaria"/>
        <s v="Olhos-d'Água"/>
        <s v="Olímpio Noronha"/>
        <s v="Oliveira"/>
        <s v="Oliveira Fortes"/>
        <s v="Onça de Pitangui"/>
        <s v="Oratórios"/>
        <s v="Orizânia"/>
        <s v="Ouro Branco"/>
        <s v="Ouro Fino"/>
        <s v="Ouro Preto"/>
        <s v="Ouro Verde de Minas"/>
        <s v="Padre Carvalho"/>
        <s v="Padre Paraíso"/>
        <s v="Paineiras"/>
        <s v="Pains"/>
        <s v="Pai Pedro"/>
        <s v="Paiva"/>
        <s v="Palma"/>
        <s v="Palmópolis"/>
        <s v="Papagaios"/>
        <s v="Paracatu"/>
        <s v="Pará de Minas"/>
        <s v="Paraguaçu"/>
        <s v="Paraisópolis"/>
        <s v="Paraopeba"/>
        <s v="Passabém"/>
        <s v="Passa Quatro"/>
        <s v="Passa Tempo"/>
        <s v="Passa-Vinte"/>
        <s v="Passos"/>
        <s v="Patis"/>
        <s v="Patos de Minas"/>
        <s v="Patrocínio"/>
        <s v="Patrocínio do Muriaé"/>
        <s v="Paula Cândido"/>
        <s v="Paulistas"/>
        <s v="Pavão"/>
        <s v="Peçanha"/>
        <s v="Pedra Azul"/>
        <s v="Pedra Bonita"/>
        <s v="Pedra do Anta"/>
        <s v="Pedra do Indaiá"/>
        <s v="Pedra Dourada"/>
        <s v="Pedralva"/>
        <s v="Pedras de Maria da Cruz"/>
        <s v="Pedrinópolis"/>
        <s v="Pedro Leopoldo"/>
        <s v="Pedro Teixeira"/>
        <s v="Pequeri"/>
        <s v="Pequi"/>
        <s v="Perdigão"/>
        <s v="Perdizes"/>
        <s v="Perdões"/>
        <s v="Periquito"/>
        <s v="Pescador"/>
        <s v="Piau"/>
        <s v="Piedade de Caratinga"/>
        <s v="Piedade de Ponte Nova"/>
        <s v="Piedade do Rio Grande"/>
        <s v="Piedade dos Gerais"/>
        <s v="Pimenta"/>
        <s v="Pingo-d'Água"/>
        <s v="Pintópolis"/>
        <s v="Piracema"/>
        <s v="Pirajuba"/>
        <s v="Piranga"/>
        <s v="Piranguçu"/>
        <s v="Piranguinho"/>
        <s v="Pirapetinga"/>
        <s v="Pirapora"/>
        <s v="Piraúba"/>
        <s v="Pitangui"/>
        <s v="Piumhi"/>
        <s v="Planura"/>
        <s v="Poço Fundo"/>
        <s v="Poços de Caldas"/>
        <s v="Pocrane"/>
        <s v="Pompéu"/>
        <s v="Ponte Nova"/>
        <s v="Ponto Chique"/>
        <s v="Ponto dos Volantes"/>
        <s v="Porteirinha"/>
        <s v="Porto Firme"/>
        <s v="Poté"/>
        <s v="Pouso Alegre"/>
        <s v="Pouso Alto"/>
        <s v="Prados"/>
        <s v="Prata"/>
        <s v="Pratápolis"/>
        <s v="Pratinha"/>
        <s v="Presidente Bernardes"/>
        <s v="Presidente Juscelino"/>
        <s v="Presidente Kubitschek"/>
        <s v="Presidente Olegário"/>
        <s v="Alto Jequitibá"/>
        <s v="Prudente de Morais"/>
        <s v="Quartel Geral"/>
        <s v="Queluzito"/>
        <s v="Raposos"/>
        <s v="Raul Soares"/>
        <s v="Recreio"/>
        <s v="Reduto"/>
        <s v="Resende Costa"/>
        <s v="Resplendor"/>
        <s v="Ressaquinha"/>
        <s v="Riachinho"/>
        <s v="Riacho dos Machados"/>
        <s v="Ribeirão das Neves"/>
        <s v="Ribeirão Vermelho"/>
        <s v="Rio Acima"/>
        <s v="Rio Casca"/>
        <s v="Rio Doce"/>
        <s v="Rio do Prado"/>
        <s v="Rio Espera"/>
        <s v="Rio Manso"/>
        <s v="Rio Novo"/>
        <s v="Rio Paranaíba"/>
        <s v="Rio Pardo de Minas"/>
        <s v="Rio Piracicaba"/>
        <s v="Rio Pomba"/>
        <s v="Rio Preto"/>
        <s v="Rio Vermelho"/>
        <s v="Ritápolis"/>
        <s v="Rochedo de Minas"/>
        <s v="Rodeiro"/>
        <s v="Romaria"/>
        <s v="Rosário da Limeira"/>
        <s v="Rubelita"/>
        <s v="Rubim"/>
        <s v="Sabará"/>
        <s v="Sabinópolis"/>
        <s v="Sacramento"/>
        <s v="Salinas"/>
        <s v="Salto da Divisa"/>
        <s v="Santa Bárbara"/>
        <s v="Santa Bárbara do Leste"/>
        <s v="Santa Bárbara do Monte Verde"/>
        <s v="Santa Bárbara do Tugúrio"/>
        <s v="Santa Cruz de Minas"/>
        <s v="Santa Cruz de Salinas"/>
        <s v="Santa Cruz do Escalvado"/>
        <s v="Santa Efigênia de Minas"/>
        <s v="Santa Fé de Minas"/>
        <s v="Santa Helena de Minas"/>
        <s v="Santa Juliana"/>
        <s v="Santa Luzia"/>
        <s v="Santa Margarida"/>
        <s v="Santa Maria de Itabira"/>
        <s v="Santa Maria do Salto"/>
        <s v="Santa Maria do Suaçuí"/>
        <s v="Santana da Vargem"/>
        <s v="Santana de Cataguases"/>
        <s v="Santana de Pirapama"/>
        <s v="Santana do Deserto"/>
        <s v="Santana do Garambéu"/>
        <s v="Santana do Jacaré"/>
        <s v="Santana do Manhuaçu"/>
        <s v="Santana do Paraíso"/>
        <s v="Santana do Riacho"/>
        <s v="Santana dos Montes"/>
        <s v="Santa Rita de Caldas"/>
        <s v="Santa Rita de Jacutinga"/>
        <s v="Santa Rita de Minas"/>
        <s v="Santa Rita de Ibitipoca"/>
        <s v="Santa Rita do Itueto"/>
        <s v="Santa Rita do Sapucaí"/>
        <s v="Santa Rosa da Serra"/>
        <s v="Santa Vitória"/>
        <s v="Santo Antônio do Amparo"/>
        <s v="Santo Antônio do Aventureiro"/>
        <s v="Santo Antônio do Grama"/>
        <s v="Santo Antônio do Itambé"/>
        <s v="Santo Antônio do Jacinto"/>
        <s v="Santo Antônio do Monte"/>
        <s v="Santo Antônio do Retiro"/>
        <s v="Santo Antônio do Rio Abaixo"/>
        <s v="Santo Hipólito"/>
        <s v="Santos Dumont"/>
        <s v="São Bento Abade"/>
        <s v="São Brás do Suaçuí"/>
        <s v="São Domingos das Dores"/>
        <s v="São Domingos do Prata"/>
        <s v="São Félix de Minas"/>
        <s v="São Francisco"/>
        <s v="São Francisco de Paula"/>
        <s v="São Francisco de Sales"/>
        <s v="São Francisco do Glória"/>
        <s v="São Geraldo"/>
        <s v="São Geraldo da Piedade"/>
        <s v="São Geraldo do Baixio"/>
        <s v="São Gonçalo do Abaeté"/>
        <s v="São Gonçalo do Pará"/>
        <s v="São Gonçalo do Rio Abaixo"/>
        <s v="São Gonçalo do Sapucaí"/>
        <s v="São Gotardo"/>
        <s v="São João Batista do Glória"/>
        <s v="São João da Lagoa"/>
        <s v="São João da Mata"/>
        <s v="São João da Ponte"/>
        <s v="São João das Missões"/>
        <s v="São João del Rei"/>
        <s v="São João do Manhuaçu"/>
        <s v="São João do Manteninha"/>
        <s v="São João do Oriente"/>
        <s v="São João do Pacuí"/>
        <s v="São João do Paraíso"/>
        <s v="São João Evangelista"/>
        <s v="São João Nepomuceno"/>
        <s v="São Joaquim de Bicas"/>
        <s v="São José da Barra"/>
        <s v="São José da Lapa"/>
        <s v="São José da Safira"/>
        <s v="São José da Varginha"/>
        <s v="São José do Alegre"/>
        <s v="São José do Divino"/>
        <s v="São José do Goiabal"/>
        <s v="São José do Jacuri"/>
        <s v="São José do Mantimento"/>
        <s v="São Lourenço"/>
        <s v="São Miguel do Anta"/>
        <s v="São Pedro da União"/>
        <s v="São Pedro dos Ferros"/>
        <s v="São Pedro do Suaçuí"/>
        <s v="São Romão"/>
        <s v="São Roque de Minas"/>
        <s v="São Sebastião da Bela Vista"/>
        <s v="São Sebastião da Vargem Alegre"/>
        <s v="São Sebastião do Anta"/>
        <s v="São Sebastião do Maranhão"/>
        <s v="São Sebastião do Oeste"/>
        <s v="São Sebastião do Paraíso"/>
        <s v="São Sebastião do Rio Preto"/>
        <s v="São Sebastião do Rio Verde"/>
        <s v="São Tiago"/>
        <s v="São Tomás de Aquino"/>
        <s v="São Thomé das Letras"/>
        <s v="São Vicente de Minas"/>
        <s v="Sapucaí-Mirim"/>
        <s v="Sardoá"/>
        <s v="Sarzedo"/>
        <s v="Setubinha"/>
        <s v="Sem-Peixe"/>
        <s v="Senador Amaral"/>
        <s v="Senador Cortes"/>
        <s v="Senador Firmino"/>
        <s v="Senador José Bento"/>
        <s v="Senador Modestino Gonçalves"/>
        <s v="Senhora de Oliveira"/>
        <s v="Senhora do Porto"/>
        <s v="Senhora dos Remédios"/>
        <s v="Sericita"/>
        <s v="Seritinga"/>
        <s v="Serra Azul de Minas"/>
        <s v="Serra da Saudade"/>
        <s v="Serra dos Aimorés"/>
        <s v="Serra do Salitre"/>
        <s v="Serrania"/>
        <s v="Serranópolis de Minas"/>
        <s v="Serranos"/>
        <s v="Serro"/>
        <s v="Sete Lagoas"/>
        <s v="Silveirânia"/>
        <s v="Silvianópolis"/>
        <s v="Simão Pereira"/>
        <s v="Simonésia"/>
        <s v="Sobrália"/>
        <s v="Soledade de Minas"/>
        <s v="Tabuleiro"/>
        <s v="Taiobeiras"/>
        <s v="Taparuba"/>
        <s v="Tapira"/>
        <s v="Tapiraí"/>
        <s v="Taquaraçu de Minas"/>
        <s v="Tarumirim"/>
        <s v="Teixeiras"/>
        <s v="Teófilo Otoni"/>
        <s v="Timóteo"/>
        <s v="Tiradentes"/>
        <s v="Tiros"/>
        <s v="Tocantins"/>
        <s v="Tocos do Moji"/>
        <s v="Toledo"/>
        <s v="Tombos"/>
        <s v="Três Corações"/>
        <s v="Três Marias"/>
        <s v="Três Pontas"/>
        <s v="Tumiritinga"/>
        <s v="Tupaciguara"/>
        <s v="Turmalina"/>
        <s v="Turvolândia"/>
        <s v="Ubá"/>
        <s v="Ubaí"/>
        <s v="Ubaporanga"/>
        <s v="Uberaba"/>
        <s v="Uberlândia"/>
        <s v="Umburatiba"/>
        <s v="Unaí"/>
        <s v="União de Minas"/>
        <s v="Uruana de Minas"/>
        <s v="Urucânia"/>
        <s v="Urucuia"/>
        <s v="Vargem Alegre"/>
        <s v="Vargem Bonita"/>
        <s v="Vargem Grande do Rio Pardo"/>
        <s v="Varginha"/>
        <s v="Varjão de Minas"/>
        <s v="Várzea da Palma"/>
        <s v="Varzelândia"/>
        <s v="Vazante"/>
        <s v="Verdelândia"/>
        <s v="Veredinha"/>
        <s v="Veríssimo"/>
        <s v="Vermelho Novo"/>
        <s v="Vespasiano"/>
        <s v="Viçosa"/>
        <s v="Vieiras"/>
        <s v="Mathias Lobato"/>
        <s v="Virgem da Lapa"/>
        <s v="Virgínia"/>
        <s v="Virginópolis"/>
        <s v="Virgolândia"/>
        <s v="Visconde do Rio Branco"/>
        <s v="Volta Grande"/>
        <s v="Wenceslau Braz"/>
        <m/>
      </sharedItems>
    </cacheField>
    <cacheField name="Nome da Mesoregião" numFmtId="0">
      <sharedItems containsBlank="1"/>
    </cacheField>
    <cacheField name="Nome da Microregião" numFmtId="0">
      <sharedItems containsBlank="1" count="68">
        <s v="Patrocínio"/>
        <s v="Três Marias"/>
        <s v="Manhuaçu"/>
        <s v="Ponte Nova"/>
        <s v="Ipatinga"/>
        <s v="Peçanha"/>
        <s v="Uberaba"/>
        <s v="Campo Belo"/>
        <s v="Nanuque"/>
        <s v="Salinas"/>
        <s v="Aimorés"/>
        <s v="Andrelândia"/>
        <s v="São Lourenço"/>
        <s v="Poços de Caldas"/>
        <s v="Cataguases"/>
        <s v="Alfenas"/>
        <s v="Barbacena"/>
        <s v="Almenara"/>
        <s v="Governador Valadares"/>
        <s v="Passos"/>
        <s v="Viçosa"/>
        <s v="Itabira"/>
        <s v="Conceição do Mato Dentro"/>
        <s v="Pedra Azul"/>
        <s v="Capelinha"/>
        <s v="Muriaé"/>
        <s v="Sete Lagoas"/>
        <s v="Juiz de Fora"/>
        <s v="Arapuã"/>
        <s v="Uberlândia"/>
        <s v="Patos de Minas"/>
        <s v="Bom Despacho"/>
        <s v="Araxá"/>
        <s v="São Sebastião do Paraíso"/>
        <s v="Formiga"/>
        <s v="Unaí"/>
        <s v="Ubá"/>
        <s v="Teófilo Otoni"/>
        <s v="Curvelo"/>
        <s v="Piumhi"/>
        <s v="Belo Horizonte"/>
        <s v="Itaguara"/>
        <s v="Varginha"/>
        <s v="Bocaiúva"/>
        <s v="Caratinga"/>
        <s v="Pouso Alegre"/>
        <s v="Oliveira"/>
        <s v="Januária"/>
        <s v="Grão Mogol"/>
        <s v="Paracatu"/>
        <s v="Montes Claros"/>
        <s v="Ganhões"/>
        <s v="Itajubá"/>
        <s v="Pirapora"/>
        <s v="Santa Rita do Sapucaí"/>
        <s v="Ituiutaba"/>
        <s v="Frutal"/>
        <s v="Arapuá"/>
        <s v="Divinópolis"/>
        <s v="Lavras"/>
        <s v="Conselheiro Lafaiete"/>
        <s v="São João Del Rei"/>
        <s v="Janaúba"/>
        <s v="Mantena"/>
        <s v="Diamantina"/>
        <s v="Ouro Preto"/>
        <s v="Pará de Minas"/>
        <m/>
      </sharedItems>
    </cacheField>
    <cacheField name="Receitas 2005" numFmtId="44">
      <sharedItems containsBlank="1" containsMixedTypes="1" containsNumber="1" minValue="5476.72" maxValue="2877636926.5999999" count="672">
        <n v="6040901.6900000004"/>
        <n v="14447567.43"/>
        <s v="."/>
        <n v="7613809.0999999996"/>
        <n v="5866277.1399999997"/>
        <n v="4420656"/>
        <n v="8240143.1600000001"/>
        <n v="5105815.25"/>
        <n v="4386814.57"/>
        <n v="4774756.16"/>
        <n v="25544236.940000001"/>
        <n v="70105886.790000007"/>
        <n v="5197668.6399999997"/>
        <n v="17669577.649999999"/>
        <n v="11101099.59"/>
        <n v="10187415.859999999"/>
        <n v="4350682"/>
        <n v="7865049.3300000001"/>
        <n v="3834665.65"/>
        <n v="4028993.42"/>
        <n v="4887951"/>
        <n v="26244370.370000001"/>
        <n v="6470209.79"/>
        <n v="7506061.5599999996"/>
        <n v="5578132.9100000001"/>
        <n v="6783653.21"/>
        <n v="10227725.960000001"/>
        <n v="3663062.64"/>
        <n v="3549073"/>
        <n v="3934543.61"/>
        <n v="6485003.0300000003"/>
        <n v="25088204.550000001"/>
        <n v="5026036.87"/>
        <n v="93816750.430000007"/>
        <n v="8825541.2300000004"/>
        <n v="28394247.91"/>
        <n v="4146476.9"/>
        <n v="4061306.19"/>
        <n v="11695017.800000001"/>
        <n v="7612376.6799999997"/>
        <n v="8930986"/>
        <n v="4714760.0199999996"/>
        <n v="13468374.109999999"/>
        <n v="5097549.51"/>
        <n v="13196376.93"/>
        <n v="4009180.91"/>
        <n v="27899779.32"/>
        <n v="106398791.91"/>
        <n v="5607366.0099999998"/>
        <n v="15086128.91"/>
        <n v="6676415"/>
        <n v="4978739.2699999996"/>
        <n v="2877636926.5999999"/>
        <n v="40606107.869999997"/>
        <n v="9704169.6500000004"/>
        <n v="4817711.3600000003"/>
        <n v="544525658.80999994"/>
        <n v="3777696.93"/>
        <n v="10537176.310000001"/>
        <n v="4503960.1100000003"/>
        <n v="27018047.969999999"/>
        <n v="29327123.52"/>
        <n v="25410967"/>
        <n v="5137318.09"/>
        <n v="5760341"/>
        <n v="7246516.1399999997"/>
        <n v="5000220.66"/>
        <n v="9577212.0399999991"/>
        <n v="9604431.6600000001"/>
        <n v="4672891.79"/>
        <n v="7983213.0700000003"/>
        <n v="18117633.510000002"/>
        <n v="4424899.43"/>
        <n v="5931517.1500000004"/>
        <n v="44675807.689999998"/>
        <n v="7651881.5999999996"/>
        <n v="21650817.600000001"/>
        <n v="17000028.98"/>
        <n v="7278861.6299999999"/>
        <n v="8467707.1600000001"/>
        <n v="4620688.1100000003"/>
        <n v="6959587.1699999999"/>
        <n v="6129046.0899999999"/>
        <n v="22505643.100000001"/>
        <n v="4968649.33"/>
        <n v="4713288.13"/>
        <n v="9058065.5600000005"/>
        <n v="3757868"/>
        <n v="16188212.93"/>
        <n v="18008116.129999999"/>
        <n v="11873805.82"/>
        <n v="13360526.289999999"/>
        <n v="4342893.2"/>
        <n v="32941849.789999999"/>
        <n v="9047384.6699999999"/>
        <n v="7732469.3799999999"/>
        <n v="11808897.49"/>
        <n v="15206248.109999999"/>
        <n v="5161403.26"/>
        <n v="12749484.960000001"/>
        <n v="4710089.29"/>
        <n v="9612454"/>
        <n v="4102245.4"/>
        <n v="16119502.039999999"/>
        <n v="5474025"/>
        <n v="9217905.7799999993"/>
        <n v="14090291"/>
        <n v="7615182.5599999996"/>
        <n v="5779299.0199999996"/>
        <n v="12148651.529999999"/>
        <n v="4147224.64"/>
        <n v="16027447.24"/>
        <n v="18353558.809999999"/>
        <n v="45565973.329999998"/>
        <n v="6886988.0800000001"/>
        <n v="5558516.1699999999"/>
        <n v="8092352.7400000002"/>
        <n v="12739466.140000001"/>
        <n v="18573878.719999999"/>
        <n v="15048158.25"/>
        <n v="10206558.369999999"/>
        <n v="27753885.93"/>
        <n v="4919517"/>
        <n v="4411924.93"/>
        <n v="4184911.63"/>
        <n v="6851969.0599999996"/>
        <n v="12525106.42"/>
        <n v="4045734.9"/>
        <n v="44156951.329999998"/>
        <n v="6973699.3600000003"/>
        <n v="3616843.86"/>
        <n v="5335729.28"/>
        <n v="4674196.7699999996"/>
        <n v="15272670.83"/>
        <n v="8872971.9399999995"/>
        <n v="3839030.77"/>
        <n v="4281294.7300000004"/>
        <n v="3990760.48"/>
        <n v="5600788.1600000001"/>
        <n v="5386260.8899999997"/>
        <n v="5898705.0700000003"/>
        <n v="5817952.4500000002"/>
        <n v="5795294.21"/>
        <n v="5886199.29"/>
        <n v="23222217.949999999"/>
        <n v="11219430.32"/>
        <n v="4642681.49"/>
        <n v="7814863.3399999999"/>
        <n v="6023120.1900000004"/>
        <n v="6150355.6299999999"/>
        <n v="68841535.269999996"/>
        <n v="4047166.57"/>
        <n v="8811468.7799999993"/>
        <n v="61561381.200000003"/>
        <n v="15378417.66"/>
        <n v="3321631"/>
        <n v="455371049.98000002"/>
        <n v="13425336.49"/>
        <n v="5452616.4500000002"/>
        <n v="3804250"/>
        <n v="11808053.539999999"/>
        <n v="8153762.5099999998"/>
        <n v="19036396.359999999"/>
        <n v="45718222.950000003"/>
        <n v="4240505.24"/>
        <n v="4101503.93"/>
        <n v="4697998.2"/>
        <n v="3680053.49"/>
        <n v="6048391.5700000003"/>
        <n v="4440474.37"/>
        <n v="4911273.8499999996"/>
        <n v="8291330.6399999997"/>
        <n v="5826734.7300000004"/>
        <n v="4823929.5199999996"/>
        <n v="6901608.71"/>
        <n v="3880645.6"/>
        <n v="5025735"/>
        <n v="9550283.3499999996"/>
        <n v="4202779.92"/>
        <n v="5186844.82"/>
        <n v="38346681.039999999"/>
        <n v="9800313.8699999992"/>
        <n v="8388943.9100000001"/>
        <n v="4942449.0199999996"/>
        <n v="4926897"/>
        <n v="4149547.92"/>
        <n v="4542042.1399999997"/>
        <n v="7491040"/>
        <n v="4304543.4000000004"/>
        <n v="11492906.92"/>
        <n v="4016037.54"/>
        <n v="5523969.7599999998"/>
        <n v="168910958.22999999"/>
        <n v="5933859.7599999998"/>
        <n v="4735654.16"/>
        <n v="3917286.54"/>
        <n v="4115432.47"/>
        <n v="4309323.28"/>
        <n v="4709549.08"/>
        <n v="3559696.65"/>
        <n v="6181226.8499999996"/>
        <n v="5469228.2599999998"/>
        <n v="10783380.720000001"/>
        <n v="3956665.15"/>
        <n v="3843728.08"/>
        <n v="4394978.5"/>
        <n v="6591492"/>
        <n v="5894625.96"/>
        <n v="5273515.76"/>
        <n v="10516719.880000001"/>
        <n v="25809067.719999999"/>
        <n v="12742020.27"/>
        <n v="14171844.720000001"/>
        <n v="4234284.2300000004"/>
        <n v="6527464.6200000001"/>
        <n v="4512747.24"/>
        <n v="8671059.7300000004"/>
        <n v="3807339"/>
        <n v="3988747"/>
        <n v="4284090.17"/>
        <n v="3751327.04"/>
        <n v="5332562.3099999996"/>
        <n v="10226293.98"/>
        <n v="3915996"/>
        <n v="7098489.8399999999"/>
        <n v="5317308.04"/>
        <n v="5846252.0599999996"/>
        <n v="40382446"/>
        <n v="6452276.6500000004"/>
        <n v="10273250"/>
        <n v="4396510.43"/>
        <n v="5771957.9500000002"/>
        <n v="13001336.07"/>
        <n v="4572192.4000000004"/>
        <n v="5555402.3899999997"/>
        <n v="5276749.8499999996"/>
        <n v="4719450.07"/>
        <n v="19234120.059999999"/>
        <n v="4481039"/>
        <n v="4930736.8499999996"/>
        <n v="37979578.049999997"/>
        <n v="3908992.97"/>
        <n v="5581218.8700000001"/>
        <n v="4822922.5999999996"/>
        <n v="4507525.7"/>
        <n v="3778620"/>
        <n v="4173103.8"/>
        <n v="4510616.95"/>
        <n v="6990711.0300000003"/>
        <n v="239449278"/>
        <n v="14652944.66"/>
        <n v="6115928.0899999999"/>
        <n v="21829275"/>
        <n v="5886854.9500000002"/>
        <n v="4580374.43"/>
        <n v="13752822"/>
        <n v="6962752.4000000004"/>
        <n v="4544821.3"/>
        <n v="7798078"/>
        <n v="34592164.18"/>
        <n v="5157737.5599999996"/>
        <n v="5342166.2"/>
        <n v="4982753.76"/>
        <n v="5964894.3600000003"/>
        <n v="4831984.72"/>
        <n v="21236016.859999999"/>
        <n v="5326870.76"/>
        <n v="14748991.789999999"/>
        <n v="74614927.680000007"/>
        <n v="3849826.64"/>
        <n v="3878170.66"/>
        <n v="4900546.5999999996"/>
        <n v="18241003"/>
        <n v="6914616.4900000002"/>
        <n v="7851952"/>
        <n v="6901349.2599999998"/>
        <n v="6591500.0300000003"/>
        <n v="4901332.6100000003"/>
        <n v="5437670.8200000003"/>
        <n v="10233604.800000001"/>
        <n v="3754452.81"/>
        <n v="12494096.810000001"/>
        <n v="5834215.1200000001"/>
        <n v="8164338.6200000001"/>
        <n v="8953613"/>
        <n v="277709966.24000001"/>
        <n v="6050233.0999999996"/>
        <n v="6920246.9500000002"/>
        <n v="6483972.9699999997"/>
        <n v="64595937.640000001"/>
        <n v="4659298.8600000003"/>
        <n v="15219819.4"/>
        <n v="8119995.7999999998"/>
        <n v="7385774.1200000001"/>
        <n v="58309105.219999999"/>
        <n v="15993172.74"/>
        <n v="7813751.7999999998"/>
        <n v="9509096.6799999997"/>
        <n v="11546019.369999999"/>
        <n v="9964759.6400000006"/>
        <n v="11902752.890000001"/>
        <n v="12381381.689999999"/>
        <n v="6699288.9900000002"/>
        <n v="9925775.5800000001"/>
        <n v="21349416.370000001"/>
        <n v="73818109.519999996"/>
        <n v="7659682.8099999996"/>
        <n v="5453769.8200000003"/>
        <n v="81445920.030000001"/>
        <n v="4375627.0999999996"/>
        <n v="49999554.539999999"/>
        <n v="10339260.48"/>
        <n v="5551372.5099999998"/>
        <n v="18480504.359999999"/>
        <n v="4070091.38"/>
        <n v="18400565.52"/>
        <n v="43986906.07"/>
        <n v="30321556.039999999"/>
        <n v="4428978.7699999996"/>
        <n v="8501126.3699999992"/>
        <n v="6765767.0300000003"/>
        <n v="5265357.38"/>
        <n v="12013660.300000001"/>
        <n v="4600124.25"/>
        <n v="9679440.3300000001"/>
        <n v="4607334.1500000004"/>
        <n v="75259825.379999995"/>
        <n v="30713579.620000001"/>
        <n v="4441730.4400000004"/>
        <n v="4636360.3499999996"/>
        <n v="4595202.13"/>
        <n v="4628979.49"/>
        <n v="4307013.66"/>
        <n v="4772050.6399999997"/>
        <n v="24985975.440000001"/>
        <n v="467538341.36000001"/>
        <n v="5529449.2699999996"/>
        <n v="4860256.58"/>
        <n v="9110385.6300000008"/>
        <n v="5897774"/>
        <n v="28086379.960000001"/>
        <n v="4929322.55"/>
        <n v="7702127.3700000001"/>
        <n v="11769230.34"/>
        <n v="10962058"/>
        <n v="13636162.550000001"/>
        <n v="3833935.31"/>
        <n v="4853432.68"/>
        <n v="65372925.079999998"/>
        <n v="3836766.84"/>
        <n v="27520490.07"/>
        <n v="4660307.42"/>
        <n v="10837024.050000001"/>
        <n v="10376250.220000001"/>
        <n v="4802435.9800000004"/>
        <n v="4399519.5"/>
        <n v="4386612.83"/>
        <n v="11988377.99"/>
        <n v="28508422"/>
        <n v="4508721.29"/>
        <n v="13288101.220000001"/>
        <n v="5006479.0599999996"/>
        <n v="12331675.82"/>
        <n v="47767194.490000002"/>
        <n v="12559423.85"/>
        <n v="5179795.41"/>
        <n v="46356230.5"/>
        <n v="8689516.4900000002"/>
        <n v="6824999.7800000003"/>
        <n v="3971762.49"/>
        <n v="4253907.1399999997"/>
        <n v="4814948.9800000004"/>
        <n v="4500181.6399999997"/>
        <n v="16250158.08"/>
        <n v="13099220.109999999"/>
        <n v="7170460.8700000001"/>
        <n v="10394872.689999999"/>
        <n v="24982952.620000001"/>
        <n v="4841092.46"/>
        <n v="4553133.63"/>
        <n v="10941636.800000001"/>
        <n v="5476.72"/>
        <n v="5463616.4100000001"/>
        <n v="16200639.32"/>
        <n v="4566831.8"/>
        <n v="9415648.75"/>
        <n v="8294911.7300000004"/>
        <n v="5419679.5700000003"/>
        <n v="3892187.08"/>
        <n v="8895752.2200000007"/>
        <n v="16924298.690000001"/>
        <n v="12346586.380000001"/>
        <n v="8412613.6999999993"/>
        <n v="29469832.510000002"/>
        <n v="14660850.449999999"/>
        <n v="217215390.66"/>
        <n v="19746694.370000001"/>
        <n v="5085690.1900000004"/>
        <n v="12898660.630000001"/>
        <n v="3990215.74"/>
        <n v="4260849.2300000004"/>
        <n v="64817968.869999997"/>
        <n v="23480453.27"/>
        <n v="4756043.32"/>
        <n v="3949134.36"/>
        <n v="4487549.16"/>
        <n v="6475879.3799999999"/>
        <n v="14608582"/>
        <n v="4994054.75"/>
        <n v="4134404.94"/>
        <n v="13926908.220000001"/>
        <n v="135594957"/>
        <n v="4455265.3499999996"/>
        <n v="15697779.699999999"/>
        <n v="5455355.29"/>
        <n v="34503219.630000003"/>
        <n v="11715448.26"/>
        <n v="6298008.6500000004"/>
        <n v="4614592.03"/>
        <n v="3809664.23"/>
        <n v="5567065.6900000004"/>
        <n v="4767349.12"/>
        <n v="28442901.129999999"/>
        <n v="3878596.24"/>
        <n v="3862930.98"/>
        <n v="5168341.21"/>
        <n v="5426991"/>
        <n v="41288300.439999998"/>
        <n v="4500590.84"/>
        <n v="4399803.67"/>
        <n v="7746108"/>
        <n v="6923129.0899999999"/>
        <n v="3796562.9"/>
        <n v="4260844.63"/>
        <n v="10937692.76"/>
        <n v="59221658.950000003"/>
        <n v="52004160.75"/>
        <n v="15776794.810000001"/>
        <n v="3238667.83"/>
        <n v="10942767.439999999"/>
        <n v="6231872.0300000003"/>
        <n v="3706244.67"/>
        <n v="67912427.849999994"/>
        <n v="5489673.1600000001"/>
        <n v="111787466.01000001"/>
        <n v="77867314.439999998"/>
        <n v="4954963.5999999996"/>
        <n v="9516512.8800000008"/>
        <n v="14124809.09"/>
        <n v="5231285.4800000004"/>
        <n v="4000914"/>
        <n v="4498738.18"/>
        <n v="4160498.67"/>
        <n v="7229432.54"/>
        <n v="6096964.25"/>
        <n v="49046738.259999998"/>
        <n v="3579951.35"/>
        <n v="4133336.26"/>
        <n v="4113865.73"/>
        <n v="5710146.25"/>
        <n v="17052869.23"/>
        <n v="6918432.1900000004"/>
        <n v="4391315.5999999996"/>
        <n v="4814350"/>
        <n v="4444356.42"/>
        <n v="4640925"/>
        <n v="8185055"/>
        <n v="4570955.43"/>
        <n v="5369862.7400000002"/>
        <n v="5013650"/>
        <n v="6863236.8700000001"/>
        <n v="4269876.1399999997"/>
        <n v="5545288.4199999999"/>
        <n v="45094564.68"/>
        <n v="6003638.54"/>
        <n v="11393792.689999999"/>
        <n v="23839832.379999999"/>
        <n v="11674502.18"/>
        <n v="9741917.5099999998"/>
        <n v="296311893.62"/>
        <n v="51452517.619999997"/>
        <n v="7445863.5300000003"/>
        <n v="24070996.350000001"/>
        <n v="4596489.59"/>
        <n v="9276295.0999999996"/>
        <n v="116005205.94"/>
        <n v="5278769.24"/>
        <n v="5213478"/>
        <n v="16402511.5"/>
        <n v="6962806.9400000004"/>
        <n v="4435457.53"/>
        <n v="4688287.9000000004"/>
        <n v="4102970.79"/>
        <n v="4109577.04"/>
        <n v="16801202.66"/>
        <n v="4751352.0999999996"/>
        <n v="6459969.4000000004"/>
        <n v="4413152.84"/>
        <n v="3456069.61"/>
        <n v="7853237.8200000003"/>
        <n v="6435355.71"/>
        <n v="6336362.2699999996"/>
        <n v="5072231.1399999997"/>
        <n v="6756912.8700000001"/>
        <n v="4401344.83"/>
        <n v="17955858.890000001"/>
        <n v="10693943.68"/>
        <n v="4671696.2"/>
        <n v="5286447.08"/>
        <n v="4374778.8099999996"/>
        <n v="12341244"/>
        <n v="18219836.84"/>
        <n v="9278223.9299999997"/>
        <n v="5614247.8799999999"/>
        <n v="4231538.3099999996"/>
        <n v="4198853.25"/>
        <n v="4232895.66"/>
        <n v="4959074.51"/>
        <n v="6432135.75"/>
        <n v="6046170.8899999997"/>
        <n v="66360731.240000002"/>
        <n v="10883383"/>
        <n v="34628977.520000003"/>
        <n v="21159019.579999998"/>
        <n v="5250755.8899999997"/>
        <n v="23904743"/>
        <n v="4028348.01"/>
        <n v="5105661.17"/>
        <n v="5483992.79"/>
        <n v="4228991.8600000003"/>
        <n v="3995900.05"/>
        <n v="10063306.43"/>
        <n v="108016285.67"/>
        <n v="8753569.2699999996"/>
        <n v="7212350.4800000004"/>
        <n v="4695050"/>
        <n v="5193709.45"/>
        <n v="4116173.36"/>
        <n v="5551537.0199999996"/>
        <n v="4399210.16"/>
        <n v="3728583.89"/>
        <n v="4026666.16"/>
        <n v="4710821.97"/>
        <n v="14312392.08"/>
        <n v="4226241.5999999996"/>
        <n v="4295719.47"/>
        <n v="5890041.3200000003"/>
        <n v="5273771"/>
        <n v="3775643.97"/>
        <n v="4621739.6100000003"/>
        <n v="23785733.16"/>
        <n v="4042859.74"/>
        <n v="29536004.100000001"/>
        <n v="13197004.300000001"/>
        <n v="3874837.59"/>
        <n v="4301144"/>
        <n v="4159223.05"/>
        <n v="8657652"/>
        <n v="17429522.059999999"/>
        <n v="5906979.1200000001"/>
        <n v="3421677.07"/>
        <n v="26254524.129999999"/>
        <n v="4578174.09"/>
        <n v="4406889.4000000004"/>
        <n v="4698760.59"/>
        <n v="10001285.810000001"/>
        <n v="29438780"/>
        <n v="5419785.4900000002"/>
        <n v="8139670.0099999998"/>
        <n v="4863930.54"/>
        <n v="4261709.3899999997"/>
        <n v="3932057"/>
        <n v="6278694.0899999999"/>
        <n v="6332627.1900000004"/>
        <n v="20886221.77"/>
        <n v="12910697.57"/>
        <n v="18640034.510000002"/>
        <n v="12579765.32"/>
        <n v="7473999.2800000003"/>
        <n v="5520716.2000000002"/>
        <n v="4138854.2"/>
        <n v="3958588.58"/>
        <n v="11696411.689999999"/>
        <n v="9378655.9100000001"/>
        <n v="14394982"/>
        <n v="11075410.1"/>
        <n v="16590148.73"/>
        <n v="5068190.29"/>
        <n v="3828460.1"/>
        <n v="4905881.46"/>
        <n v="3716585.33"/>
        <n v="35633206.960000001"/>
        <n v="5370010.7800000003"/>
        <n v="4868021"/>
        <n v="4800552.7"/>
        <n v="7586755.8700000001"/>
        <n v="4989979.01"/>
        <n v="5237211.2"/>
        <n v="6877934.1500000004"/>
        <n v="43454043.530000001"/>
        <n v="3645105.08"/>
        <n v="6177308.4000000004"/>
        <n v="6064922.1500000004"/>
        <n v="5605477.0300000003"/>
        <n v="4806944"/>
        <n v="4789779"/>
        <n v="17622866.219999999"/>
        <n v="4676886.88"/>
        <n v="3649976"/>
        <n v="4322708.7699999996"/>
        <n v="5798281.75"/>
        <n v="3616752.96"/>
        <n v="5012577.67"/>
        <n v="4415969.4400000004"/>
        <n v="4837843.22"/>
        <n v="4054329.14"/>
        <n v="3505200.92"/>
        <n v="8266415.3300000001"/>
        <n v="5500119.8099999996"/>
        <n v="4181806.47"/>
        <n v="9903999.8100000005"/>
        <n v="160227644.43000001"/>
        <n v="3592371"/>
        <n v="5205264.95"/>
        <n v="4903896.87"/>
        <n v="4384426"/>
        <n v="4428079.3099999996"/>
        <n v="4018584.96"/>
        <n v="15610116.93"/>
        <n v="3850526"/>
        <n v="13397955.68"/>
        <n v="3542341"/>
        <n v="4846488.5"/>
        <n v="6707262"/>
        <n v="7372196"/>
        <n v="75983240"/>
        <n v="89536525.099999994"/>
        <n v="6177664.1500000004"/>
        <n v="5940217.3099999996"/>
        <n v="9129780.3499999996"/>
        <n v="7166900.4400000004"/>
        <n v="51444.4"/>
        <n v="37038745"/>
        <n v="4547021.6399999997"/>
        <n v="21931645.109999999"/>
        <n v="4576605.38"/>
        <n v="48135231.240000002"/>
        <n v="6729322.3600000003"/>
        <n v="6548946.2699999996"/>
        <n v="277957570.25"/>
        <n v="498426662"/>
        <n v="63865367.509999998"/>
        <n v="5652986.6500000004"/>
        <n v="4933391.25"/>
        <n v="7708460.9400000004"/>
        <n v="4293303.1500000004"/>
        <n v="4171499.38"/>
        <n v="4493194.6100000003"/>
        <n v="5616540.4900000002"/>
        <n v="9561914.3599999994"/>
        <n v="18295028"/>
        <n v="7114530.3200000003"/>
        <n v="4821751.41"/>
        <n v="4855261.9800000004"/>
        <n v="46622169.829999998"/>
        <n v="4046422.73"/>
        <n v="7248536.7599999998"/>
        <n v="4922444.96"/>
        <n v="5780766.2300000004"/>
        <n v="5530237.1299999999"/>
        <n v="3496819.76"/>
        <m/>
      </sharedItems>
    </cacheField>
    <cacheField name="Receitas 2006" numFmtId="44">
      <sharedItems containsBlank="1" containsMixedTypes="1" containsNumber="1" minValue="3709304.92" maxValue="3143488046"/>
    </cacheField>
    <cacheField name="Receitas 2008" numFmtId="44">
      <sharedItems containsBlank="1" containsMixedTypes="1" containsNumber="1" minValue="3424740.32" maxValue="4746659897"/>
    </cacheField>
    <cacheField name="Receitas 2009" numFmtId="44">
      <sharedItems containsBlank="1" containsMixedTypes="1" containsNumber="1" minValue="1565869.88" maxValue="4825925739.3999996"/>
    </cacheField>
    <cacheField name="Despesas 2005" numFmtId="44">
      <sharedItems containsBlank="1" containsMixedTypes="1" containsNumber="1" minValue="5365.52" maxValue="2913112697.4000001"/>
    </cacheField>
    <cacheField name="Despesas 2006" numFmtId="44">
      <sharedItems containsBlank="1" containsMixedTypes="1" containsNumber="1" minValue="0" maxValue="3270289702.9000001"/>
    </cacheField>
    <cacheField name="Despesas 2008" numFmtId="44">
      <sharedItems containsBlank="1" containsMixedTypes="1" containsNumber="1" minValue="3191185.7" maxValue="4605936623"/>
    </cacheField>
    <cacheField name="Despesas 2009" numFmtId="44">
      <sharedItems containsBlank="1" containsMixedTypes="1" containsNumber="1" minValue="4763121.62" maxValue="4989668063.5"/>
    </cacheField>
    <cacheField name="Incidência da Pobreza 2003" numFmtId="0">
      <sharedItems containsString="0" containsBlank="1" containsNumber="1" minValue="5.43" maxValue="71.59"/>
    </cacheField>
    <cacheField name="Incidência da Pobreza Subjetiva" numFmtId="0">
      <sharedItems containsString="0" containsBlank="1" containsNumber="1" minValue="3.64" maxValue="76.78"/>
    </cacheField>
    <cacheField name="Limite inferior da Incidência de Pobreza" numFmtId="0">
      <sharedItems containsString="0" containsBlank="1" containsNumber="1" minValue="1.33" maxValue="62.12"/>
    </cacheField>
    <cacheField name="Limite superior da Incidência de Pobreza" numFmtId="0">
      <sharedItems containsString="0" containsBlank="1" containsNumber="1" minValue="9.3000000000000007" maxValue="83.43"/>
    </cacheField>
    <cacheField name="Índice de Gini" numFmtId="0">
      <sharedItems containsString="0" containsBlank="1" containsNumber="1" minValue="0.31" maxValue="0.54"/>
    </cacheField>
    <cacheField name="Limite inferior do Índice de Gini" numFmtId="0">
      <sharedItems containsString="0" containsBlank="1" containsNumber="1" minValue="0.24" maxValue="0.44"/>
    </cacheField>
    <cacheField name="Limite superior do Índice de Gini" numFmtId="0">
      <sharedItems containsString="0" containsBlank="1" containsNumber="1" minValue="0.35" maxValue="0.69"/>
    </cacheField>
    <cacheField name="Endividamento 2005" numFmtId="0">
      <sharedItems containsBlank="1" containsMixedTypes="1" containsNumber="1" minValue="-39983845.370000005" maxValue="59327656"/>
    </cacheField>
    <cacheField name="Endividamento 2006" numFmtId="0">
      <sharedItems containsBlank="1" containsMixedTypes="1" containsNumber="1" minValue="-126801656.9000001" maxValue="61127492.560000002"/>
    </cacheField>
    <cacheField name="Endividamento 2008" numFmtId="0">
      <sharedItems containsBlank="1" containsMixedTypes="1" containsNumber="1" minValue="-30615895" maxValue="140723274"/>
    </cacheField>
    <cacheField name="Endividamento 2009" numFmtId="0">
      <sharedItems containsBlank="1" containsMixedTypes="1" containsNumber="1" minValue="-163742324.10000038" maxValue="43060002.080000043"/>
    </cacheField>
  </cacheFields>
  <extLst>
    <ext xmlns:x14="http://schemas.microsoft.com/office/spreadsheetml/2009/9/main" uri="{725AE2AE-9491-48be-B2B4-4EB974FC3084}">
      <x14:pivotCacheDefinition pivotCacheId="80554572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Otavio" refreshedDate="45100.560365625002" createdVersion="7" refreshedVersion="7" minRefreshableVersion="3" recordCount="4" xr:uid="{E66F67D7-CCD5-4260-94CC-A197BE8946F0}">
  <cacheSource type="worksheet">
    <worksheetSource name="Tabela4"/>
  </cacheSource>
  <cacheFields count="5">
    <cacheField name="ANO" numFmtId="0">
      <sharedItems containsSemiMixedTypes="0" containsString="0" containsNumber="1" containsInteger="1" minValue="2005" maxValue="2009" count="4">
        <n v="2005"/>
        <n v="2006"/>
        <n v="2008"/>
        <n v="2009"/>
      </sharedItems>
    </cacheField>
    <cacheField name="RECEITA TOTAL" numFmtId="44">
      <sharedItems containsSemiMixedTypes="0" containsString="0" containsNumber="1" minValue="14519749833.91" maxValue="26836630222.919987"/>
    </cacheField>
    <cacheField name="DESPESA TOTAL" numFmtId="44">
      <sharedItems containsSemiMixedTypes="0" containsString="0" containsNumber="1" minValue="13969004947.430019" maxValue="27162026704.830013"/>
    </cacheField>
    <cacheField name="Endividamento" numFmtId="44">
      <sharedItems containsSemiMixedTypes="0" containsString="0" containsNumber="1" minValue="-325396481.91002655" maxValue="1031679464.380043"/>
    </cacheField>
    <cacheField name="Superávit ou Déficit" numFmtId="44">
      <sharedItems count="2">
        <s v="SUPERÁVIT"/>
        <s v="DÉFIC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Otavio" refreshedDate="45100.560366898149" createdVersion="7" refreshedVersion="7" minRefreshableVersion="3" recordCount="853" xr:uid="{607EE980-D70D-49DE-B438-DF626510B92D}">
  <cacheSource type="worksheet">
    <worksheetSource name="Dados"/>
  </cacheSource>
  <cacheFields count="22">
    <cacheField name="Município" numFmtId="0">
      <sharedItems count="853">
        <s v="Abadia dos Dourados"/>
        <s v="Abaeté"/>
        <s v="Abre Campo"/>
        <s v="Acaiaca"/>
        <s v="Açucena"/>
        <s v="Água Boa"/>
        <s v="Água Comprida"/>
        <s v="Aguanil"/>
        <s v="Águas Formosas"/>
        <s v="Águas Vermelhas"/>
        <s v="Aimorés"/>
        <s v="Aiuruoca"/>
        <s v="Alagoa"/>
        <s v="Albertina"/>
        <s v="Além Paraíba"/>
        <s v="Alfenas"/>
        <s v="Alfredo Vasconcelos"/>
        <s v="Almenara"/>
        <s v="Alpercata"/>
        <s v="Alpinópolis"/>
        <s v="Alterosa"/>
        <s v="Alto Caparaó"/>
        <s v="Alto Rio Doce"/>
        <s v="Alvarenga"/>
        <s v="Alvinópolis"/>
        <s v="Alvorada de Minas"/>
        <s v="Amparo do Serra"/>
        <s v="Andradas"/>
        <s v="Cachoeira de Pajeú"/>
        <s v="Andrelândia"/>
        <s v="Angelândia"/>
        <s v="Antônio Carlos"/>
        <s v="Antônio Dias"/>
        <s v="Antônio Prado de Minas"/>
        <s v="Araçaí"/>
        <s v="Aracitaba"/>
        <s v="Araçuaí"/>
        <s v="Araguari"/>
        <s v="Arantina"/>
        <s v="Araponga"/>
        <s v="Araporã"/>
        <s v="Arapuá"/>
        <s v="Araújos"/>
        <s v="Araxá"/>
        <s v="Arceburgo"/>
        <s v="Arcos"/>
        <s v="Areado"/>
        <s v="Argirita"/>
        <s v="Aricanduva"/>
        <s v="Arinos"/>
        <s v="Astolfo Dutra"/>
        <s v="Ataléia"/>
        <s v="Augusto de Lima"/>
        <s v="Baependi"/>
        <s v="Baldim"/>
        <s v="Bambuí"/>
        <s v="Bandeira"/>
        <s v="Bandeira do Sul"/>
        <s v="Barão de Cocais"/>
        <s v="Barão de Monte Alto"/>
        <s v="Barbacena"/>
        <s v="Barra Longa"/>
        <s v="Barroso"/>
        <s v="Bela Vista de Minas"/>
        <s v="Belmiro Braga"/>
        <s v="Belo Horizonte"/>
        <s v="Belo Oriente"/>
        <s v="Belo Vale"/>
        <s v="Berilo"/>
        <s v="Bertópolis"/>
        <s v="Berizal"/>
        <s v="Betim"/>
        <s v="Bias Fortes"/>
        <s v="Bicas"/>
        <s v="Biquinhas"/>
        <s v="Boa Esperança"/>
        <s v="Bocaina de Minas"/>
        <s v="Bocaiúva"/>
        <s v="Bom Despacho"/>
        <s v="Bom Jardim de Minas"/>
        <s v="Bom Jesus da Penha"/>
        <s v="Bom Jesus do Amparo"/>
        <s v="Bom Jesus do Galho"/>
        <s v="Bom Repouso"/>
        <s v="Bom Sucesso"/>
        <s v="Bonfim"/>
        <s v="Bonfinópolis de Minas"/>
        <s v="Bonito de Minas"/>
        <s v="Borda da Mata"/>
        <s v="Botelhos"/>
        <s v="Botumirim"/>
        <s v="Brasilândia de Minas"/>
        <s v="Brasília de Minas"/>
        <s v="Brás Pires"/>
        <s v="Braúnas"/>
        <s v="Brasópolis"/>
        <s v="Brumadinho"/>
        <s v="Bueno Brandão"/>
        <s v="Buenópolis"/>
        <s v="Bugre"/>
        <s v="Buritis"/>
        <s v="Buritizeiro"/>
        <s v="Cabeceira Grande"/>
        <s v="Cabo Verde"/>
        <s v="Cachoeira da Prata"/>
        <s v="Cachoeira de Minas"/>
        <s v="Cachoeira Dourada"/>
        <s v="Caetanópolis"/>
        <s v="Caeté"/>
        <s v="Caiana"/>
        <s v="Cajuri"/>
        <s v="Caldas"/>
        <s v="Camacho"/>
        <s v="Camanducaia"/>
        <s v="Cambuí"/>
        <s v="Cambuquira"/>
        <s v="Campanário"/>
        <s v="Campanha"/>
        <s v="Campestre"/>
        <s v="Campina Verde"/>
        <s v="Campo Azul"/>
        <s v="Campo Belo"/>
        <s v="Campo do Meio"/>
        <s v="Campo Florido"/>
        <s v="Campos Altos"/>
        <s v="Campos Gerais"/>
        <s v="Canaã"/>
        <s v="Canápolis"/>
        <s v="Cana Verde"/>
        <s v="Candeias"/>
        <s v="Cantagalo"/>
        <s v="Caparaó"/>
        <s v="Capela Nova"/>
        <s v="Capelinha"/>
        <s v="Capetinga"/>
        <s v="Capim Branco"/>
        <s v="Capinópolis"/>
        <s v="Capitão Andrade"/>
        <s v="Capitão Enéas"/>
        <s v="Capitólio"/>
        <s v="Caputira"/>
        <s v="Caraí"/>
        <s v="Carnaíba"/>
        <s v="Carandaí"/>
        <s v="Carangola"/>
        <s v="Caratinga"/>
        <s v="Carbonita"/>
        <s v="Careaçu"/>
        <s v="Carlos Chagas"/>
        <s v="Carmésia"/>
        <s v="Carmo da Cachoeira"/>
        <s v="Carmo da Mata"/>
        <s v="Carmo de Minas"/>
        <s v="Carmo do Cajuru"/>
        <s v="Carmo do Paranaíba"/>
        <s v="Carmo do Rio Claro"/>
        <s v="Carmópolis de Minas"/>
        <s v="Carneirinho"/>
        <s v="Carrancas"/>
        <s v="Carvalhópolis"/>
        <s v="Carvalhos"/>
        <s v="Casa Grande"/>
        <s v="Cascalho Rico"/>
        <s v="Cássia"/>
        <s v="Conceição da Barra de Minas"/>
        <s v="Cataguases"/>
        <s v="Catas Altas"/>
        <s v="Catas Altas da Noruega"/>
        <s v="Catuji"/>
        <s v="Catuti"/>
        <s v="Caxambu"/>
        <s v="Cedro do Abaeté"/>
        <s v="Central de Minas"/>
        <s v="Centralina"/>
        <s v="Chácara"/>
        <s v="Chalé"/>
        <s v="Chapada do Norte"/>
        <s v="Chapada Gaúcha"/>
        <s v="Chiador"/>
        <s v="Cipotânea"/>
        <s v="Claraval"/>
        <s v="Claro dos Poções"/>
        <s v="Cláudio"/>
        <s v="Coimbra"/>
        <s v="Coluna"/>
        <s v="Comendador Gomes"/>
        <s v="Comercinho"/>
        <s v="Conceição da Aparecida"/>
        <s v="Conceição das Pedras"/>
        <s v="Conceição das Alagoas"/>
        <s v="Conceição de Ipanema"/>
        <s v="Conceição do Mato Dentro"/>
        <s v="Conceição do Pará"/>
        <s v="Conceição do Rio Verde"/>
        <s v="Conceição dos Ouros"/>
        <s v="Cônego Marinho"/>
        <s v="Confins"/>
        <s v="Congonhal"/>
        <s v="Congonhas"/>
        <s v="Congonhas do Norte"/>
        <s v="Conquista"/>
        <s v="Conselheiro Lafaiete"/>
        <s v="Conselheiro Pena"/>
        <s v="Consolação"/>
        <s v="Contagem"/>
        <s v="Coqueiral"/>
        <s v="Coração de Jesus"/>
        <s v="Cordisburgo"/>
        <s v="Cordislândia"/>
        <s v="Corinto"/>
        <s v="Coroaci"/>
        <s v="Coromandel"/>
        <s v="Coronel Fabriciano"/>
        <s v="Coronel Murta"/>
        <s v="Coronel Pacheco"/>
        <s v="Coronel Xavier Chaves"/>
        <s v="Córrego Danta"/>
        <s v="Córrego do Bom Jesus"/>
        <s v="Córrego Fundo"/>
        <s v="Córrego Novo"/>
        <s v="Couto de Magalhães de Minas"/>
        <s v="Crisólita"/>
        <s v="Cristais"/>
        <s v="Cristália"/>
        <s v="Cristiano Otoni"/>
        <s v="Cristina"/>
        <s v="Crucilândia"/>
        <s v="Cruzeiro da Fortaleza"/>
        <s v="Cruzília"/>
        <s v="Cuparaque"/>
        <s v="Curral de Dentro"/>
        <s v="Curvelo"/>
        <s v="Datas"/>
        <s v="Delfim Moreira"/>
        <s v="Delfinópolis"/>
        <s v="Delta"/>
        <s v="Descoberto"/>
        <s v="Desterro de Entre Rios"/>
        <s v="Desterro do Melo"/>
        <s v="Diamantina"/>
        <s v="Diogo de Vasconcelos"/>
        <s v="Dionísio"/>
        <s v="Divinésia"/>
        <s v="Divino"/>
        <s v="Divino das Laranjeiras"/>
        <s v="Divinolândia de Minas"/>
        <s v="Divinópolis"/>
        <s v="Divisa Alegre"/>
        <s v="Divisa Nova"/>
        <s v="Divisópolis"/>
        <s v="Dom Bosco"/>
        <s v="Dom Cavati"/>
        <s v="Dom Joaquim"/>
        <s v="Dom Silvério"/>
        <s v="Dom Viçoso"/>
        <s v="Dona Eusébia"/>
        <s v="Dores de Campos"/>
        <s v="Dores de Guanhães"/>
        <s v="Dores do Indaiá"/>
        <s v="Dores do Turvo"/>
        <s v="Doresópolis"/>
        <s v="Douradoquara"/>
        <s v="Durandé"/>
        <s v="Elói Mendes"/>
        <s v="Engenheiro Caldas"/>
        <s v="Engenheiro Navarro"/>
        <s v="Entre Folhas"/>
        <s v="Entre Rios de Minas"/>
        <s v="Ervália"/>
        <s v="Esmeraldas"/>
        <s v="Espera Feliz"/>
        <s v="Espinosa"/>
        <s v="Espírito Santo do Dourado"/>
        <s v="Estiva"/>
        <s v="Estrela Dalva"/>
        <s v="Estrela do Indaiá"/>
        <s v="Estrela do Sul"/>
        <s v="Eugenópolis"/>
        <s v="Ewbank da Câmara"/>
        <s v="Extrema"/>
        <s v="Fama"/>
        <s v="Faria Lemos"/>
        <s v="Felício dos Santos"/>
        <s v="São Gonçalo do Rio Preto"/>
        <s v="Felisburgo"/>
        <s v="Felixlândia"/>
        <s v="Fernandes Tourinho"/>
        <s v="Ferros"/>
        <s v="Fervedouro"/>
        <s v="Florestal"/>
        <s v="Formiga"/>
        <s v="Formoso"/>
        <s v="Fortaleza de Minas"/>
        <s v="Fortuna de Minas"/>
        <s v="Francisco Badaró"/>
        <s v="Francisco Dumont"/>
        <s v="Francisco Sá"/>
        <s v="Franciscópolis"/>
        <s v="Frei Gaspar"/>
        <s v="Frei Inocêncio"/>
        <s v="Frei Lagonegro"/>
        <s v="Fronteira"/>
        <s v="Fronteira dos Vales"/>
        <s v="Fruta de Leite"/>
        <s v="Frutal"/>
        <s v="Funilândia"/>
        <s v="Galiléia"/>
        <s v="Gameleiras"/>
        <s v="Glaucilândia"/>
        <s v="Goiabeira"/>
        <s v="Goianá"/>
        <s v="Gonçalves"/>
        <s v="Gonzaga"/>
        <s v="Gouveia"/>
        <s v="Governador Valadares"/>
        <s v="Grão Mogol"/>
        <s v="Grupiara"/>
        <s v="Guanhães"/>
        <s v="Guapé"/>
        <s v="Guaraciaba"/>
        <s v="Guaraciama"/>
        <s v="Guaranésia"/>
        <s v="Guarani"/>
        <s v="Guarará"/>
        <s v="Guarda-Mor"/>
        <s v="Guaxupé"/>
        <s v="Guidoval"/>
        <s v="Guimarânia"/>
        <s v="Guiricema"/>
        <s v="Gurinhatã"/>
        <s v="Heliodora"/>
        <s v="Iapu"/>
        <s v="Ibertioga"/>
        <s v="Ibiá"/>
        <s v="Ibiaí"/>
        <s v="Ibiracatu"/>
        <s v="Ibiraci"/>
        <s v="Ibirité"/>
        <s v="Ibitiúra de Minas"/>
        <s v="Ibituruna"/>
        <s v="Icaraí de Minas"/>
        <s v="Igarapé"/>
        <s v="Igaratinga"/>
        <s v="Iguatama"/>
        <s v="Ijaci"/>
        <s v="Ilicínea"/>
        <s v="Imbé de Minas"/>
        <s v="Inconfidentes"/>
        <s v="Indaiabira"/>
        <s v="Indianópolis"/>
        <s v="Ingaí"/>
        <s v="Inhapim"/>
        <s v="Inhaúma"/>
        <s v="Inimutaba"/>
        <s v="Ipaba"/>
        <s v="Ipanema"/>
        <s v="Ipatinga"/>
        <s v="Ipiaçu"/>
        <s v="Ipuiúna"/>
        <s v="Iraí de Minas"/>
        <s v="Itabira"/>
        <s v="Itabirinha"/>
        <s v="Itabirito"/>
        <s v="Itacambira"/>
        <s v="Itacarambi"/>
        <s v="Itaguara"/>
        <s v="Itaipé"/>
        <s v="Itajubá"/>
        <s v="Itamarandiba"/>
        <s v="Itamarati de Minas"/>
        <s v="Itambacuri"/>
        <s v="Itambé do Mato Dentro"/>
        <s v="Itamogi"/>
        <s v="Itamonte"/>
        <s v="Itanhandu"/>
        <s v="Itanhomi"/>
        <s v="Itaobim"/>
        <s v="Itapagipe"/>
        <s v="Itapecerica"/>
        <s v="Itapeva"/>
        <s v="Itatiaiuçu"/>
        <s v="Itaú de Minas"/>
        <s v="Itaúna"/>
        <s v="Itaverava"/>
        <s v="Itinga"/>
        <s v="Itueta"/>
        <s v="Ituiutaba"/>
        <s v="Itumirim"/>
        <s v="Iturama"/>
        <s v="Itutinga"/>
        <s v="Jaboticatubas"/>
        <s v="Jacinto"/>
        <s v="Jacuí"/>
        <s v="Jacutinga"/>
        <s v="Jaguaraçu"/>
        <s v="Jaíba"/>
        <s v="Jampruca"/>
        <s v="Janaúba"/>
        <s v="Januária"/>
        <s v="Japaraíba"/>
        <s v="Japonvar"/>
        <s v="Jeceaba"/>
        <s v="Jenipapo de Minas"/>
        <s v="Jequeri"/>
        <s v="Jequitaí"/>
        <s v="Jequitibá"/>
        <s v="Jequitinhonha"/>
        <s v="Jesuânia"/>
        <s v="Joaíma"/>
        <s v="Joanésia"/>
        <s v="João Monlevade"/>
        <s v="João Pinheiro"/>
        <s v="Joaquim Felício"/>
        <s v="Jordânia"/>
        <s v="José Gonçalves de Minas"/>
        <s v="José Raydan"/>
        <s v="Josenópolis"/>
        <s v="Nova União"/>
        <s v="Juatuba"/>
        <s v="Juiz de Fora"/>
        <s v="Juramento"/>
        <s v="Juruaia"/>
        <s v="Juvenília"/>
        <s v="Ladainha"/>
        <s v="Lagamar"/>
        <s v="Lagoa da Prata"/>
        <s v="Lagoa dos Patos"/>
        <s v="Lagoa Dourada"/>
        <s v="Lagoa Formosa"/>
        <s v="Lagoa Grande"/>
        <s v="Lagoa Santa"/>
        <s v="Lajinha"/>
        <s v="Lambari"/>
        <s v="Lamim"/>
        <s v="Laranjal"/>
        <s v="Lassance"/>
        <s v="Lavras"/>
        <s v="Leandro Ferreira"/>
        <s v="Leme do Prado"/>
        <s v="Leopoldina"/>
        <s v="Liberdade"/>
        <s v="Lima Duarte"/>
        <s v="Limeira do Oeste"/>
        <s v="Lontra"/>
        <s v="Luisburgo"/>
        <s v="Luislândia"/>
        <s v="Luminárias"/>
        <s v="Luz"/>
        <s v="Machacalis"/>
        <s v="Machado"/>
        <s v="Madre de Deus de Minas"/>
        <s v="Malacacheta"/>
        <s v="Mamonas"/>
        <s v="Manga"/>
        <s v="Manhuaçu"/>
        <s v="Manhumirim"/>
        <s v="Mantena"/>
        <s v="Maravilhas"/>
        <s v="Mar de Espanha"/>
        <s v="Maria da Fé"/>
        <s v="Mariana"/>
        <s v="Marilac"/>
        <s v="Mário Campos"/>
        <s v="Maripá de Minas"/>
        <s v="Marliéria"/>
        <s v="Marmelópolis"/>
        <s v="Martinho Campos"/>
        <s v="Martins Soares"/>
        <s v="Mata Verde"/>
        <s v="Materlândia"/>
        <s v="Mateus Leme"/>
        <s v="Matias Barbosa"/>
        <s v="Matias Cardoso"/>
        <s v="Matipó"/>
        <s v="Mato Verde"/>
        <s v="Matozinhos"/>
        <s v="Matutina"/>
        <s v="Medeiros"/>
        <s v="Medina"/>
        <s v="Mendes Pimentel"/>
        <s v="Mercês"/>
        <s v="Mesquita"/>
        <s v="Minas Novas"/>
        <s v="Minduri"/>
        <s v="Mirabela"/>
        <s v="Miradouro"/>
        <s v="Miraí"/>
        <s v="Miravânia"/>
        <s v="Moeda"/>
        <s v="Moema"/>
        <s v="Monjolos"/>
        <s v="Monsenhor Paulo"/>
        <s v="Montalvânia"/>
        <s v="Monte Alegre de Minas"/>
        <s v="Monte Azul"/>
        <s v="Monte Belo"/>
        <s v="Monte Carmelo"/>
        <s v="Monte Formoso"/>
        <s v="Monte Santo de Minas"/>
        <s v="Montes Claros"/>
        <s v="Monte Sião"/>
        <s v="Montezuma"/>
        <s v="Morada Nova de Minas"/>
        <s v="Morro da Garça"/>
        <s v="Morro do Pilar"/>
        <s v="Munhoz"/>
        <s v="Muriaé"/>
        <s v="Mutum"/>
        <s v="Muzambinho"/>
        <s v="Nacip Raydan"/>
        <s v="Nanuque"/>
        <s v="Naque"/>
        <s v="Natalândia"/>
        <s v="Natércia"/>
        <s v="Nazareno"/>
        <s v="Nepomuceno"/>
        <s v="Ninheira"/>
        <s v="Nova Belém"/>
        <s v="Nova Era"/>
        <s v="Nova Lima"/>
        <s v="Nova Módica"/>
        <s v="Nova Ponte"/>
        <s v="Nova Porteirinha"/>
        <s v="Nova Resende"/>
        <s v="Nova Serrana"/>
        <s v="Novo Cruzeiro"/>
        <s v="Novo Oriente de Minas"/>
        <s v="Novorizonte"/>
        <s v="Olaria"/>
        <s v="Olhos-d'Água"/>
        <s v="Olímpio Noronha"/>
        <s v="Oliveira"/>
        <s v="Oliveira Fortes"/>
        <s v="Onça de Pitangui"/>
        <s v="Oratórios"/>
        <s v="Orizânia"/>
        <s v="Ouro Branco"/>
        <s v="Ouro Fino"/>
        <s v="Ouro Preto"/>
        <s v="Ouro Verde de Minas"/>
        <s v="Padre Carvalho"/>
        <s v="Padre Paraíso"/>
        <s v="Paineiras"/>
        <s v="Pains"/>
        <s v="Pai Pedro"/>
        <s v="Paiva"/>
        <s v="Palma"/>
        <s v="Palmópolis"/>
        <s v="Papagaios"/>
        <s v="Paracatu"/>
        <s v="Pará de Minas"/>
        <s v="Paraguaçu"/>
        <s v="Paraisópolis"/>
        <s v="Paraopeba"/>
        <s v="Passabém"/>
        <s v="Passa Quatro"/>
        <s v="Passa Tempo"/>
        <s v="Passa-Vinte"/>
        <s v="Passos"/>
        <s v="Patis"/>
        <s v="Patos de Minas"/>
        <s v="Patrocínio"/>
        <s v="Patrocínio do Muriaé"/>
        <s v="Paula Cândido"/>
        <s v="Paulistas"/>
        <s v="Pavão"/>
        <s v="Peçanha"/>
        <s v="Pedra Azul"/>
        <s v="Pedra Bonita"/>
        <s v="Pedra do Anta"/>
        <s v="Pedra do Indaiá"/>
        <s v="Pedra Dourada"/>
        <s v="Pedralva"/>
        <s v="Pedras de Maria da Cruz"/>
        <s v="Pedrinópolis"/>
        <s v="Pedro Leopoldo"/>
        <s v="Pedro Teixeira"/>
        <s v="Pequeri"/>
        <s v="Pequi"/>
        <s v="Perdigão"/>
        <s v="Perdizes"/>
        <s v="Perdões"/>
        <s v="Periquito"/>
        <s v="Pescador"/>
        <s v="Piau"/>
        <s v="Piedade de Caratinga"/>
        <s v="Piedade de Ponte Nova"/>
        <s v="Piedade do Rio Grande"/>
        <s v="Piedade dos Gerais"/>
        <s v="Pimenta"/>
        <s v="Pingo-d'Água"/>
        <s v="Pintópolis"/>
        <s v="Piracema"/>
        <s v="Pirajuba"/>
        <s v="Piranga"/>
        <s v="Piranguçu"/>
        <s v="Piranguinho"/>
        <s v="Pirapetinga"/>
        <s v="Pirapora"/>
        <s v="Piraúba"/>
        <s v="Pitangui"/>
        <s v="Piumhi"/>
        <s v="Planura"/>
        <s v="Poço Fundo"/>
        <s v="Poços de Caldas"/>
        <s v="Pocrane"/>
        <s v="Pompéu"/>
        <s v="Ponte Nova"/>
        <s v="Ponto Chique"/>
        <s v="Ponto dos Volantes"/>
        <s v="Porteirinha"/>
        <s v="Porto Firme"/>
        <s v="Poté"/>
        <s v="Pouso Alegre"/>
        <s v="Pouso Alto"/>
        <s v="Prados"/>
        <s v="Prata"/>
        <s v="Pratápolis"/>
        <s v="Pratinha"/>
        <s v="Presidente Bernardes"/>
        <s v="Presidente Juscelino"/>
        <s v="Presidente Kubitschek"/>
        <s v="Presidente Olegário"/>
        <s v="Alto Jequitibá"/>
        <s v="Prudente de Morais"/>
        <s v="Quartel Geral"/>
        <s v="Queluzito"/>
        <s v="Raposos"/>
        <s v="Raul Soares"/>
        <s v="Recreio"/>
        <s v="Reduto"/>
        <s v="Resende Costa"/>
        <s v="Resplendor"/>
        <s v="Ressaquinha"/>
        <s v="Riachinho"/>
        <s v="Riacho dos Machados"/>
        <s v="Ribeirão das Neves"/>
        <s v="Ribeirão Vermelho"/>
        <s v="Rio Acima"/>
        <s v="Rio Casca"/>
        <s v="Rio Doce"/>
        <s v="Rio do Prado"/>
        <s v="Rio Espera"/>
        <s v="Rio Manso"/>
        <s v="Rio Novo"/>
        <s v="Rio Paranaíba"/>
        <s v="Rio Pardo de Minas"/>
        <s v="Rio Piracicaba"/>
        <s v="Rio Pomba"/>
        <s v="Rio Preto"/>
        <s v="Rio Vermelho"/>
        <s v="Ritápolis"/>
        <s v="Rochedo de Minas"/>
        <s v="Rodeiro"/>
        <s v="Romaria"/>
        <s v="Rosário da Limeira"/>
        <s v="Rubelita"/>
        <s v="Rubim"/>
        <s v="Sabará"/>
        <s v="Sabinópolis"/>
        <s v="Sacramento"/>
        <s v="Salinas"/>
        <s v="Salto da Divisa"/>
        <s v="Santa Bárbara"/>
        <s v="Santa Bárbara do Leste"/>
        <s v="Santa Bárbara do Monte Verde"/>
        <s v="Santa Bárbara do Tugúrio"/>
        <s v="Santa Cruz de Minas"/>
        <s v="Santa Cruz de Salinas"/>
        <s v="Santa Cruz do Escalvado"/>
        <s v="Santa Efigênia de Minas"/>
        <s v="Santa Fé de Minas"/>
        <s v="Santa Helena de Minas"/>
        <s v="Santa Juliana"/>
        <s v="Santa Luzia"/>
        <s v="Santa Margarida"/>
        <s v="Santa Maria de Itabira"/>
        <s v="Santa Maria do Salto"/>
        <s v="Santa Maria do Suaçuí"/>
        <s v="Santana da Vargem"/>
        <s v="Santana de Cataguases"/>
        <s v="Santana de Pirapama"/>
        <s v="Santana do Deserto"/>
        <s v="Santana do Garambéu"/>
        <s v="Santana do Jacaré"/>
        <s v="Santana do Manhuaçu"/>
        <s v="Santana do Paraíso"/>
        <s v="Santana do Riacho"/>
        <s v="Santana dos Montes"/>
        <s v="Santa Rita de Caldas"/>
        <s v="Santa Rita de Jacutinga"/>
        <s v="Santa Rita de Minas"/>
        <s v="Santa Rita de Ibitipoca"/>
        <s v="Santa Rita do Itueto"/>
        <s v="Santa Rita do Sapucaí"/>
        <s v="Santa Rosa da Serra"/>
        <s v="Santa Vitória"/>
        <s v="Santo Antônio do Amparo"/>
        <s v="Santo Antônio do Aventureiro"/>
        <s v="Santo Antônio do Grama"/>
        <s v="Santo Antônio do Itambé"/>
        <s v="Santo Antônio do Jacinto"/>
        <s v="Santo Antônio do Monte"/>
        <s v="Santo Antônio do Retiro"/>
        <s v="Santo Antônio do Rio Abaixo"/>
        <s v="Santo Hipólito"/>
        <s v="Santos Dumont"/>
        <s v="São Bento Abade"/>
        <s v="São Brás do Suaçuí"/>
        <s v="São Domingos das Dores"/>
        <s v="São Domingos do Prata"/>
        <s v="São Félix de Minas"/>
        <s v="São Francisco"/>
        <s v="São Francisco de Paula"/>
        <s v="São Francisco de Sales"/>
        <s v="São Francisco do Glória"/>
        <s v="São Geraldo"/>
        <s v="São Geraldo da Piedade"/>
        <s v="São Geraldo do Baixio"/>
        <s v="São Gonçalo do Abaeté"/>
        <s v="São Gonçalo do Pará"/>
        <s v="São Gonçalo do Rio Abaixo"/>
        <s v="São Gonçalo do Sapucaí"/>
        <s v="São Gotardo"/>
        <s v="São João Batista do Glória"/>
        <s v="São João da Lagoa"/>
        <s v="São João da Mata"/>
        <s v="São João da Ponte"/>
        <s v="São João das Missões"/>
        <s v="São João del Rei"/>
        <s v="São João do Manhuaçu"/>
        <s v="São João do Manteninha"/>
        <s v="São João do Oriente"/>
        <s v="São João do Pacuí"/>
        <s v="São João do Paraíso"/>
        <s v="São João Evangelista"/>
        <s v="São João Nepomuceno"/>
        <s v="São Joaquim de Bicas"/>
        <s v="São José da Barra"/>
        <s v="São José da Lapa"/>
        <s v="São José da Safira"/>
        <s v="São José da Varginha"/>
        <s v="São José do Alegre"/>
        <s v="São José do Divino"/>
        <s v="São José do Goiabal"/>
        <s v="São José do Jacuri"/>
        <s v="São José do Mantimento"/>
        <s v="São Lourenço"/>
        <s v="São Miguel do Anta"/>
        <s v="São Pedro da União"/>
        <s v="São Pedro dos Ferros"/>
        <s v="São Pedro do Suaçuí"/>
        <s v="São Romão"/>
        <s v="São Roque de Minas"/>
        <s v="São Sebastião da Bela Vista"/>
        <s v="São Sebastião da Vargem Alegre"/>
        <s v="São Sebastião do Anta"/>
        <s v="São Sebastião do Maranhão"/>
        <s v="São Sebastião do Oeste"/>
        <s v="São Sebastião do Paraíso"/>
        <s v="São Sebastião do Rio Preto"/>
        <s v="São Sebastião do Rio Verde"/>
        <s v="São Tiago"/>
        <s v="São Tomás de Aquino"/>
        <s v="São Thomé das Letras"/>
        <s v="São Vicente de Minas"/>
        <s v="Sapucaí-Mirim"/>
        <s v="Sardoá"/>
        <s v="Sarzedo"/>
        <s v="Setubinha"/>
        <s v="Sem-Peixe"/>
        <s v="Senador Amaral"/>
        <s v="Senador Cortes"/>
        <s v="Senador Firmino"/>
        <s v="Senador José Bento"/>
        <s v="Senador Modestino Gonçalves"/>
        <s v="Senhora de Oliveira"/>
        <s v="Senhora do Porto"/>
        <s v="Senhora dos Remédios"/>
        <s v="Sericita"/>
        <s v="Seritinga"/>
        <s v="Serra Azul de Minas"/>
        <s v="Serra da Saudade"/>
        <s v="Serra dos Aimorés"/>
        <s v="Serra do Salitre"/>
        <s v="Serrania"/>
        <s v="Serranópolis de Minas"/>
        <s v="Serranos"/>
        <s v="Serro"/>
        <s v="Sete Lagoas"/>
        <s v="Silveirânia"/>
        <s v="Silvianópolis"/>
        <s v="Simão Pereira"/>
        <s v="Simonésia"/>
        <s v="Sobrália"/>
        <s v="Soledade de Minas"/>
        <s v="Tabuleiro"/>
        <s v="Taiobeiras"/>
        <s v="Taparuba"/>
        <s v="Tapira"/>
        <s v="Tapiraí"/>
        <s v="Taquaraçu de Minas"/>
        <s v="Tarumirim"/>
        <s v="Teixeiras"/>
        <s v="Teófilo Otoni"/>
        <s v="Timóteo"/>
        <s v="Tiradentes"/>
        <s v="Tiros"/>
        <s v="Tocantins"/>
        <s v="Tocos do Moji"/>
        <s v="Toledo"/>
        <s v="Tombos"/>
        <s v="Três Corações"/>
        <s v="Três Marias"/>
        <s v="Três Pontas"/>
        <s v="Tumiritinga"/>
        <s v="Tupaciguara"/>
        <s v="Turmalina"/>
        <s v="Turvolândia"/>
        <s v="Ubá"/>
        <s v="Ubaí"/>
        <s v="Ubaporanga"/>
        <s v="Uberaba"/>
        <s v="Uberlândia"/>
        <s v="Umburatiba"/>
        <s v="Unaí"/>
        <s v="União de Minas"/>
        <s v="Uruana de Minas"/>
        <s v="Urucânia"/>
        <s v="Urucuia"/>
        <s v="Vargem Alegre"/>
        <s v="Vargem Bonita"/>
        <s v="Vargem Grande do Rio Pardo"/>
        <s v="Varginha"/>
        <s v="Varjão de Minas"/>
        <s v="Várzea da Palma"/>
        <s v="Varzelândia"/>
        <s v="Vazante"/>
        <s v="Verdelândia"/>
        <s v="Veredinha"/>
        <s v="Veríssimo"/>
        <s v="Vermelho Novo"/>
        <s v="Vespasiano"/>
        <s v="Viçosa"/>
        <s v="Vieiras"/>
        <s v="Mathias Lobato"/>
        <s v="Virgem da Lapa"/>
        <s v="Virgínia"/>
        <s v="Virginópolis"/>
        <s v="Virgolândia"/>
        <s v="Visconde do Rio Branco"/>
        <s v="Volta Grande"/>
        <s v="Wenceslau Braz"/>
      </sharedItems>
    </cacheField>
    <cacheField name="Nome da Mesoregião" numFmtId="0">
      <sharedItems/>
    </cacheField>
    <cacheField name="Nome da Microregião" numFmtId="0">
      <sharedItems/>
    </cacheField>
    <cacheField name="Receitas 2005" numFmtId="44">
      <sharedItems containsMixedTypes="1" containsNumber="1" minValue="5476.72" maxValue="2877636926.5999999"/>
    </cacheField>
    <cacheField name="Receitas 2006" numFmtId="44">
      <sharedItems containsMixedTypes="1" containsNumber="1" minValue="3709304.92" maxValue="3143488046"/>
    </cacheField>
    <cacheField name="Receitas 2008" numFmtId="44">
      <sharedItems containsMixedTypes="1" containsNumber="1" minValue="3424740.32" maxValue="4746659897"/>
    </cacheField>
    <cacheField name="Receitas 2009" numFmtId="44">
      <sharedItems containsMixedTypes="1" containsNumber="1" minValue="1565869.88" maxValue="4825925739.3999996"/>
    </cacheField>
    <cacheField name="Despesas 2005" numFmtId="44">
      <sharedItems containsMixedTypes="1" containsNumber="1" minValue="5365.52" maxValue="2913112697.4000001"/>
    </cacheField>
    <cacheField name="Despesas 2006" numFmtId="44">
      <sharedItems containsMixedTypes="1" containsNumber="1" minValue="0" maxValue="3270289702.9000001"/>
    </cacheField>
    <cacheField name="Despesas 2008" numFmtId="44">
      <sharedItems containsMixedTypes="1" containsNumber="1" minValue="3191185.7" maxValue="4605936623"/>
    </cacheField>
    <cacheField name="Despesas 2009" numFmtId="44">
      <sharedItems containsMixedTypes="1" containsNumber="1" minValue="4763121.62" maxValue="4989668063.5"/>
    </cacheField>
    <cacheField name="Incidência da Pobreza 2003" numFmtId="0">
      <sharedItems containsSemiMixedTypes="0" containsString="0" containsNumber="1" minValue="5.43" maxValue="71.59"/>
    </cacheField>
    <cacheField name="Incidência da Pobreza Subjetiva" numFmtId="0">
      <sharedItems containsSemiMixedTypes="0" containsString="0" containsNumber="1" minValue="3.64" maxValue="76.78"/>
    </cacheField>
    <cacheField name="Limite inferior da Incidência de Pobreza" numFmtId="0">
      <sharedItems containsSemiMixedTypes="0" containsString="0" containsNumber="1" minValue="1.33" maxValue="62.12"/>
    </cacheField>
    <cacheField name="Limite superior da Incidência de Pobreza" numFmtId="0">
      <sharedItems containsSemiMixedTypes="0" containsString="0" containsNumber="1" minValue="9.3000000000000007" maxValue="83.43"/>
    </cacheField>
    <cacheField name="Índice de Gini" numFmtId="0">
      <sharedItems containsSemiMixedTypes="0" containsString="0" containsNumber="1" minValue="0.31" maxValue="0.54"/>
    </cacheField>
    <cacheField name="Limite inferior do Índice de Gini" numFmtId="0">
      <sharedItems containsSemiMixedTypes="0" containsString="0" containsNumber="1" minValue="0.24" maxValue="0.44"/>
    </cacheField>
    <cacheField name="Limite superior do Índice de Gini" numFmtId="0">
      <sharedItems containsSemiMixedTypes="0" containsString="0" containsNumber="1" minValue="0.35" maxValue="0.69"/>
    </cacheField>
    <cacheField name="Endividamento 2005" numFmtId="0">
      <sharedItems containsMixedTypes="1" containsNumber="1" minValue="-39983845.370000005" maxValue="59327656"/>
    </cacheField>
    <cacheField name="Endividamento 2006" numFmtId="0">
      <sharedItems containsMixedTypes="1" containsNumber="1" minValue="-126801656.9000001" maxValue="61127492.560000002"/>
    </cacheField>
    <cacheField name="Endividamento 2008" numFmtId="0">
      <sharedItems containsMixedTypes="1" containsNumber="1" minValue="-30615895" maxValue="140723274"/>
    </cacheField>
    <cacheField name="Endividamento 2009" numFmtId="0">
      <sharedItems containsMixedTypes="1" containsNumber="1" minValue="-163742324.10000038" maxValue="43060002.080000043"/>
    </cacheField>
  </cacheFields>
  <extLst>
    <ext xmlns:x14="http://schemas.microsoft.com/office/spreadsheetml/2009/9/main" uri="{725AE2AE-9491-48be-B2B4-4EB974FC3084}">
      <x14:pivotCacheDefinition pivotCacheId="3384082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x v="0"/>
    <s v="Oeste de Minas"/>
    <s v="Divinópolis"/>
    <n v="168910958.22999999"/>
    <x v="0"/>
    <s v="Vale do Rio Doce"/>
    <s v="Governador Valadares"/>
    <n v="214269176"/>
  </r>
  <r>
    <x v="0"/>
    <x v="1"/>
    <s v="Norte de Minas"/>
    <s v="Montes Claros"/>
    <n v="217215390.66"/>
    <x v="1"/>
    <s v="Norte de Minas"/>
    <s v="Montes Claros"/>
    <n v="214456143.43000001"/>
  </r>
  <r>
    <x v="0"/>
    <x v="2"/>
    <s v="Vale do Rio Doce"/>
    <s v="Governador Valadares"/>
    <n v="239449278"/>
    <x v="2"/>
    <s v="Sul/Sudoeste de Minas"/>
    <s v="Poços de Caldas"/>
    <n v="252436389.49000001"/>
  </r>
  <r>
    <x v="0"/>
    <x v="3"/>
    <s v="Vale do Rio Doce"/>
    <s v="Ipatinga"/>
    <n v="277709966.24000001"/>
    <x v="3"/>
    <s v="Triangulo Mineiro/Alto Paranaíba"/>
    <s v="Uberaba"/>
    <n v="253108740.81999999"/>
  </r>
  <r>
    <x v="0"/>
    <x v="4"/>
    <s v="Triangulo Mineiro/Alto Paranaíba"/>
    <s v="Uberaba"/>
    <n v="277957570.25"/>
    <x v="4"/>
    <s v="Vale do Rio Doce"/>
    <s v="Ipatinga"/>
    <n v="260790422.80000001"/>
  </r>
  <r>
    <x v="0"/>
    <x v="5"/>
    <s v="Sul/Sudoeste de Minas"/>
    <s v="Poços de Caldas"/>
    <n v="296311893.62"/>
    <x v="5"/>
    <s v="Triangulo Mineiro/Alto Paranaíba"/>
    <s v="Uberlândia"/>
    <n v="439099006"/>
  </r>
  <r>
    <x v="0"/>
    <x v="6"/>
    <s v="Metropolitana de Belo Horizonte"/>
    <s v="Belo Horizonte"/>
    <n v="455371049.98000002"/>
    <x v="6"/>
    <s v="Zona da Mata"/>
    <s v="Juiz de Fora"/>
    <n v="449387996.38999999"/>
  </r>
  <r>
    <x v="0"/>
    <x v="7"/>
    <s v="Zona da Mata"/>
    <s v="Juiz de Fora"/>
    <n v="467538341.36000001"/>
    <x v="7"/>
    <s v="Metropolitana de Belo Horizonte"/>
    <s v="Belo Horizonte"/>
    <n v="461314234.27999997"/>
  </r>
  <r>
    <x v="0"/>
    <x v="8"/>
    <s v="Triangulo Mineiro/Alto Paranaíba"/>
    <s v="Uberlândia"/>
    <n v="498426662"/>
    <x v="8"/>
    <s v="Metropolitana de Belo Horizonte"/>
    <s v="Belo Horizonte"/>
    <n v="528061374.70999998"/>
  </r>
  <r>
    <x v="0"/>
    <x v="9"/>
    <s v="Metropolitana de Belo Horizonte"/>
    <s v="Belo Horizonte"/>
    <n v="544525658.80999994"/>
    <x v="9"/>
    <s v="Metropolitana de Belo Horizonte"/>
    <s v="Belo Horizonte"/>
    <n v="2913112697.4000001"/>
  </r>
  <r>
    <x v="0"/>
    <x v="10"/>
    <s v="Metropolitana de Belo Horizonte"/>
    <s v="Belo Horizonte"/>
    <n v="2877636926.5999999"/>
    <x v="10"/>
    <m/>
    <m/>
    <m/>
  </r>
  <r>
    <x v="1"/>
    <x v="2"/>
    <s v="Vale do Rio Doce"/>
    <s v="Governador Valadares"/>
    <n v="258886315"/>
    <x v="0"/>
    <s v="Vale do Rio Doce"/>
    <s v="Governador Valadares"/>
    <n v="252188632"/>
  </r>
  <r>
    <x v="1"/>
    <x v="1"/>
    <s v="Norte de Minas"/>
    <s v="Montes Claros"/>
    <n v="262495674.06999999"/>
    <x v="1"/>
    <s v="Norte de Minas"/>
    <s v="Montes Claros"/>
    <n v="267290342.94"/>
  </r>
  <r>
    <x v="1"/>
    <x v="4"/>
    <s v="Triangulo Mineiro/Alto Paranaíba"/>
    <s v="Uberaba"/>
    <n v="317509546.19999999"/>
    <x v="2"/>
    <s v="Sul/Sudoeste de Minas"/>
    <s v="Poços de Caldas"/>
    <n v="269160480.64999998"/>
  </r>
  <r>
    <x v="1"/>
    <x v="3"/>
    <s v="Vale do Rio Doce"/>
    <s v="Ipatinga"/>
    <n v="325418003.52999997"/>
    <x v="3"/>
    <s v="Triangulo Mineiro/Alto Paranaíba"/>
    <s v="Uberaba"/>
    <n v="317615455.89999998"/>
  </r>
  <r>
    <x v="1"/>
    <x v="5"/>
    <s v="Sul/Sudoeste de Minas"/>
    <s v="Poços de Caldas"/>
    <n v="330287973.20999998"/>
    <x v="4"/>
    <s v="Vale do Rio Doce"/>
    <s v="Ipatinga"/>
    <n v="335986015.13999999"/>
  </r>
  <r>
    <x v="1"/>
    <x v="7"/>
    <s v="Zona da Mata"/>
    <s v="Juiz de Fora"/>
    <n v="516710282.63"/>
    <x v="6"/>
    <s v="Zona da Mata"/>
    <s v="Juiz de Fora"/>
    <n v="533692214.19"/>
  </r>
  <r>
    <x v="1"/>
    <x v="6"/>
    <s v="Metropolitana de Belo Horizonte"/>
    <s v="Belo Horizonte"/>
    <n v="547175346.80999994"/>
    <x v="5"/>
    <s v="Triangulo Mineiro/Alto Paranaíba"/>
    <s v="Uberlândia"/>
    <n v="539615306"/>
  </r>
  <r>
    <x v="1"/>
    <x v="8"/>
    <s v="Triangulo Mineiro/Alto Paranaíba"/>
    <s v="Uberlândia"/>
    <n v="561484527"/>
    <x v="7"/>
    <s v="Metropolitana de Belo Horizonte"/>
    <s v="Belo Horizonte"/>
    <n v="544779801.46000004"/>
  </r>
  <r>
    <x v="1"/>
    <x v="9"/>
    <s v="Metropolitana de Belo Horizonte"/>
    <s v="Belo Horizonte"/>
    <n v="702010643.57000005"/>
    <x v="8"/>
    <s v="Metropolitana de Belo Horizonte"/>
    <s v="Belo Horizonte"/>
    <n v="675758858.62"/>
  </r>
  <r>
    <x v="1"/>
    <x v="10"/>
    <s v="Metropolitana de Belo Horizonte"/>
    <s v="Belo Horizonte"/>
    <n v="3143488046"/>
    <x v="9"/>
    <s v="Metropolitana de Belo Horizonte"/>
    <s v="Belo Horizonte"/>
    <n v="3270289702.9000001"/>
  </r>
  <r>
    <x v="2"/>
    <x v="2"/>
    <s v="Vale do Rio Doce"/>
    <s v="Governador Valadares"/>
    <n v="316411984"/>
    <x v="0"/>
    <s v="Vale do Rio Doce"/>
    <s v="Governador Valadares"/>
    <n v="347027879"/>
  </r>
  <r>
    <x v="2"/>
    <x v="3"/>
    <s v="Vale do Rio Doce"/>
    <s v="Ipatinga"/>
    <n v="395486300.60000002"/>
    <x v="4"/>
    <s v="Vale do Rio Doce"/>
    <s v="Ipatinga"/>
    <n v="385091240"/>
  </r>
  <r>
    <x v="2"/>
    <x v="1"/>
    <s v="Norte de Minas"/>
    <s v="Montes Claros"/>
    <n v="398117220"/>
    <x v="3"/>
    <s v="Triangulo Mineiro/Alto Paranaíba"/>
    <s v="Uberaba"/>
    <n v="397042024.10000002"/>
  </r>
  <r>
    <x v="2"/>
    <x v="4"/>
    <s v="Triangulo Mineiro/Alto Paranaíba"/>
    <s v="Uberaba"/>
    <n v="424533067.10000002"/>
    <x v="2"/>
    <s v="Sul/Sudoeste de Minas"/>
    <s v="Poços de Caldas"/>
    <n v="411029797.30000001"/>
  </r>
  <r>
    <x v="2"/>
    <x v="5"/>
    <s v="Sul/Sudoeste de Minas"/>
    <s v="Poços de Caldas"/>
    <n v="445857778"/>
    <x v="1"/>
    <s v="Norte de Minas"/>
    <s v="Montes Claros"/>
    <n v="415135887.69999999"/>
  </r>
  <r>
    <x v="2"/>
    <x v="7"/>
    <s v="Zona da Mata"/>
    <s v="Juiz de Fora"/>
    <n v="659335586.60000002"/>
    <x v="6"/>
    <s v="Zona da Mata"/>
    <s v="Juiz de Fora"/>
    <n v="660703775.20000005"/>
  </r>
  <r>
    <x v="2"/>
    <x v="6"/>
    <s v="Metropolitana de Belo Horizonte"/>
    <s v="Belo Horizonte"/>
    <n v="774410426"/>
    <x v="7"/>
    <s v="Metropolitana de Belo Horizonte"/>
    <s v="Belo Horizonte"/>
    <n v="799243539.10000002"/>
  </r>
  <r>
    <x v="2"/>
    <x v="8"/>
    <s v="Triangulo Mineiro/Alto Paranaíba"/>
    <s v="Uberlândia"/>
    <n v="910486989"/>
    <x v="5"/>
    <s v="Triangulo Mineiro/Alto Paranaíba"/>
    <s v="Uberlândia"/>
    <n v="800715605"/>
  </r>
  <r>
    <x v="2"/>
    <x v="9"/>
    <s v="Metropolitana de Belo Horizonte"/>
    <s v="Belo Horizonte"/>
    <n v="916279888.79999995"/>
    <x v="8"/>
    <s v="Metropolitana de Belo Horizonte"/>
    <s v="Belo Horizonte"/>
    <n v="802663699.5"/>
  </r>
  <r>
    <x v="2"/>
    <x v="10"/>
    <s v="Metropolitana de Belo Horizonte"/>
    <s v="Belo Horizonte"/>
    <n v="4746659897"/>
    <x v="9"/>
    <s v="Metropolitana de Belo Horizonte"/>
    <s v="Belo Horizonte"/>
    <n v="4605936623"/>
  </r>
  <r>
    <x v="3"/>
    <x v="2"/>
    <s v="Vale do Rio Doce"/>
    <s v="Governador Valadares"/>
    <n v="369277415"/>
    <x v="0"/>
    <s v="Vale do Rio Doce"/>
    <s v="Governador Valadares"/>
    <n v="371294100"/>
  </r>
  <r>
    <x v="3"/>
    <x v="1"/>
    <s v="Norte de Minas"/>
    <s v="Montes Claros"/>
    <n v="381904663.72000003"/>
    <x v="1"/>
    <s v="Norte de Minas"/>
    <s v="Montes Claros"/>
    <n v="412162187.81999999"/>
  </r>
  <r>
    <x v="3"/>
    <x v="4"/>
    <s v="Triangulo Mineiro/Alto Paranaíba"/>
    <s v="Uberaba"/>
    <n v="421917422.29000002"/>
    <x v="3"/>
    <s v="Triangulo Mineiro/Alto Paranaíba"/>
    <s v="Uberaba"/>
    <n v="413506408.94"/>
  </r>
  <r>
    <x v="3"/>
    <x v="5"/>
    <s v="Sul/Sudoeste de Minas"/>
    <s v="Poços de Caldas"/>
    <n v="439208666.44"/>
    <x v="4"/>
    <s v="Vale do Rio Doce"/>
    <s v="Ipatinga"/>
    <n v="461441114.68000001"/>
  </r>
  <r>
    <x v="3"/>
    <x v="3"/>
    <s v="Vale do Rio Doce"/>
    <s v="Ipatinga"/>
    <n v="466262876.51999998"/>
    <x v="2"/>
    <s v="Sul/Sudoeste de Minas"/>
    <s v="Poços de Caldas"/>
    <n v="532608939.37"/>
  </r>
  <r>
    <x v="3"/>
    <x v="7"/>
    <s v="Zona da Mata"/>
    <s v="Juiz de Fora"/>
    <n v="731379703.23000002"/>
    <x v="6"/>
    <s v="Zona da Mata"/>
    <s v="Juiz de Fora"/>
    <n v="688319701.14999998"/>
  </r>
  <r>
    <x v="3"/>
    <x v="6"/>
    <s v="Metropolitana de Belo Horizonte"/>
    <s v="Belo Horizonte"/>
    <n v="781099348.74000001"/>
    <x v="7"/>
    <s v="Metropolitana de Belo Horizonte"/>
    <s v="Belo Horizonte"/>
    <n v="777309559.94000006"/>
  </r>
  <r>
    <x v="3"/>
    <x v="8"/>
    <s v="Triangulo Mineiro/Alto Paranaíba"/>
    <s v="Uberlândia"/>
    <n v="853411032"/>
    <x v="5"/>
    <s v="Triangulo Mineiro/Alto Paranaíba"/>
    <s v="Uberlândia"/>
    <n v="840642311"/>
  </r>
  <r>
    <x v="3"/>
    <x v="9"/>
    <s v="Metropolitana de Belo Horizonte"/>
    <s v="Belo Horizonte"/>
    <n v="939279821.44000006"/>
    <x v="8"/>
    <s v="Metropolitana de Belo Horizonte"/>
    <s v="Belo Horizonte"/>
    <n v="911915363"/>
  </r>
  <r>
    <x v="3"/>
    <x v="10"/>
    <s v="Metropolitana de Belo Horizonte"/>
    <s v="Belo Horizonte"/>
    <n v="4825925739.3999996"/>
    <x v="9"/>
    <s v="Metropolitana de Belo Horizonte"/>
    <s v="Belo Horizonte"/>
    <n v="4989668063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4">
  <r>
    <x v="0"/>
    <s v="Triangulo Mineiro/Alto Paranaíba"/>
    <x v="0"/>
    <x v="0"/>
    <s v="."/>
    <n v="10045467.699999999"/>
    <n v="9806213.3100000005"/>
    <n v="5986228.3399999999"/>
    <s v="."/>
    <n v="10893242.619999999"/>
    <n v="9016333.9900000002"/>
    <n v="34.5"/>
    <n v="35.22"/>
    <n v="25.51"/>
    <n v="43.49"/>
    <n v="0.41"/>
    <n v="0.37"/>
    <n v="0.44"/>
    <n v="54673.350000000559"/>
    <e v="#VALUE!"/>
    <n v="-847774.91999999993"/>
    <n v="789879.3200000003"/>
  </r>
  <r>
    <x v="1"/>
    <s v="Central Mineira"/>
    <x v="1"/>
    <x v="1"/>
    <n v="16634513.210000001"/>
    <n v="29229696.899999999"/>
    <n v="23382494.100000001"/>
    <n v="13240410.810000001"/>
    <n v="17012701.75"/>
    <n v="23417284.780000001"/>
    <n v="24633721.510000002"/>
    <n v="36.17"/>
    <n v="31.85"/>
    <n v="26.61"/>
    <n v="45.73"/>
    <n v="0.42"/>
    <n v="0.39"/>
    <n v="0.45"/>
    <n v="1207156.6199999992"/>
    <n v="-378188.53999999911"/>
    <n v="5812412.1199999973"/>
    <n v="-1251227.4100000001"/>
  </r>
  <r>
    <x v="2"/>
    <s v="Zona da Mata"/>
    <x v="2"/>
    <x v="2"/>
    <n v="10060919.49"/>
    <n v="12478698.15"/>
    <s v="."/>
    <s v="."/>
    <n v="10516531.369999999"/>
    <n v="12992919.619999999"/>
    <s v="."/>
    <n v="26.33"/>
    <n v="28.61"/>
    <n v="18.97"/>
    <n v="33.69"/>
    <n v="0.38"/>
    <n v="0.35"/>
    <n v="0.41"/>
    <e v="#VALUE!"/>
    <n v="-455611.87999999896"/>
    <n v="-514221.46999999881"/>
    <e v="#VALUE!"/>
  </r>
  <r>
    <x v="3"/>
    <s v="Zona da Mata"/>
    <x v="3"/>
    <x v="2"/>
    <s v="."/>
    <n v="7182128.9299999997"/>
    <n v="6736174.6900000004"/>
    <s v="."/>
    <s v="."/>
    <n v="7164460.71"/>
    <n v="7053584.4800000004"/>
    <n v="32.11"/>
    <n v="31.33"/>
    <n v="20.38"/>
    <n v="43.85"/>
    <n v="0.35"/>
    <n v="0.31"/>
    <n v="0.38"/>
    <e v="#VALUE!"/>
    <e v="#VALUE!"/>
    <n v="17668.219999999739"/>
    <n v="-317409.79000000004"/>
  </r>
  <r>
    <x v="4"/>
    <s v="Vale do Rio Doce"/>
    <x v="4"/>
    <x v="3"/>
    <n v="8897742.0800000001"/>
    <n v="13098076.77"/>
    <n v="12238808.92"/>
    <n v="7259064.2599999998"/>
    <n v="9368643.4399999995"/>
    <n v="12492058.41"/>
    <n v="12825859.73"/>
    <n v="45.32"/>
    <n v="48.57"/>
    <n v="37.29"/>
    <n v="53.35"/>
    <n v="0.39"/>
    <n v="0.36"/>
    <n v="0.43"/>
    <n v="354744.83999999985"/>
    <n v="-470901.3599999994"/>
    <n v="606018.3599999994"/>
    <n v="-587050.81000000052"/>
  </r>
  <r>
    <x v="5"/>
    <s v="Vale do Rio Doce"/>
    <x v="5"/>
    <x v="2"/>
    <n v="9875874.2300000004"/>
    <n v="12573518.710000001"/>
    <n v="11977563.800000001"/>
    <s v="."/>
    <n v="9850585.1300000008"/>
    <n v="10619937.710000001"/>
    <n v="11105137.539999999"/>
    <n v="51.25"/>
    <n v="57.02"/>
    <n v="39.76"/>
    <n v="62.75"/>
    <n v="0.44"/>
    <n v="0.4"/>
    <n v="0.49"/>
    <e v="#VALUE!"/>
    <n v="25289.099999999627"/>
    <n v="1953581"/>
    <n v="872426.26000000164"/>
  </r>
  <r>
    <x v="6"/>
    <s v="Triangulo Mineiro/Alto Paranaíba"/>
    <x v="6"/>
    <x v="4"/>
    <n v="6752067.2599999998"/>
    <n v="8799406.9900000002"/>
    <n v="8433201.5800000001"/>
    <n v="5778635.4199999999"/>
    <n v="6635406.6299999999"/>
    <n v="8768815.0199999996"/>
    <n v="8248172.6900000004"/>
    <n v="20.91"/>
    <n v="20.92"/>
    <n v="9.41"/>
    <n v="32.42"/>
    <n v="0.37"/>
    <n v="0.31"/>
    <n v="0.43"/>
    <n v="87641.719999999739"/>
    <n v="116660.62999999989"/>
    <n v="30591.970000000671"/>
    <n v="185028.88999999966"/>
  </r>
  <r>
    <x v="7"/>
    <s v="Oeste de Minas"/>
    <x v="7"/>
    <x v="5"/>
    <n v="5300542"/>
    <n v="7250517"/>
    <n v="6920169"/>
    <n v="4206879"/>
    <n v="5013472"/>
    <n v="7735318"/>
    <n v="7192284"/>
    <n v="23.25"/>
    <n v="24.3"/>
    <n v="13.91"/>
    <n v="32.58"/>
    <n v="0.41"/>
    <n v="0.35"/>
    <n v="0.46"/>
    <n v="213777"/>
    <n v="287070"/>
    <n v="-484801"/>
    <n v="-272115"/>
  </r>
  <r>
    <x v="8"/>
    <s v="Vale do Mucuri"/>
    <x v="8"/>
    <x v="2"/>
    <n v="11225676.810000001"/>
    <n v="17545798.699999999"/>
    <n v="16423828.039999999"/>
    <s v="."/>
    <n v="9930007"/>
    <n v="14699756.76"/>
    <n v="17333155.149999999"/>
    <n v="53.92"/>
    <n v="52.01"/>
    <n v="44.51"/>
    <n v="63.34"/>
    <n v="0.45"/>
    <n v="0.41"/>
    <n v="0.48"/>
    <e v="#VALUE!"/>
    <n v="1295669.8100000005"/>
    <n v="2846041.9399999995"/>
    <n v="-909327.1099999994"/>
  </r>
  <r>
    <x v="9"/>
    <s v="Norte de Minas"/>
    <x v="9"/>
    <x v="6"/>
    <n v="9806644.4000000004"/>
    <n v="11840728.890000001"/>
    <n v="12344905.32"/>
    <n v="7920990.9000000004"/>
    <n v="9997430.3699999992"/>
    <n v="11519720.939999999"/>
    <n v="13132387.630000001"/>
    <n v="62.77"/>
    <n v="61.14"/>
    <n v="55.34"/>
    <n v="70.19"/>
    <n v="0.42"/>
    <n v="0.38"/>
    <n v="0.47"/>
    <n v="319152.25999999978"/>
    <n v="-190785.96999999881"/>
    <n v="321007.95000000112"/>
    <n v="-787482.31000000052"/>
  </r>
  <r>
    <x v="10"/>
    <s v="Vale do Rio Doce"/>
    <x v="10"/>
    <x v="2"/>
    <n v="19954358.300000001"/>
    <n v="26803102.48"/>
    <n v="29170917"/>
    <s v="."/>
    <n v="18549002.850000001"/>
    <n v="26966622.82"/>
    <n v="31606125"/>
    <n v="35.130000000000003"/>
    <n v="32.71"/>
    <n v="28.53"/>
    <n v="41.74"/>
    <n v="0.43"/>
    <n v="0.39"/>
    <n v="0.46"/>
    <e v="#VALUE!"/>
    <n v="1405355.4499999993"/>
    <n v="-163520.33999999985"/>
    <n v="-2435208"/>
  </r>
  <r>
    <x v="11"/>
    <s v="Sul/Sudoeste de Minas"/>
    <x v="11"/>
    <x v="7"/>
    <s v="."/>
    <n v="8408346.4800000004"/>
    <n v="7815678.71"/>
    <n v="4748357.45"/>
    <s v="."/>
    <n v="7637720.3300000001"/>
    <n v="8324241.4000000004"/>
    <n v="25.84"/>
    <n v="27"/>
    <n v="16.97"/>
    <n v="34.71"/>
    <n v="0.42"/>
    <n v="0.38"/>
    <n v="0.47"/>
    <n v="357457.79999999981"/>
    <e v="#VALUE!"/>
    <n v="770626.15000000037"/>
    <n v="-508562.69000000041"/>
  </r>
  <r>
    <x v="12"/>
    <s v="Sul/Sudoeste de Minas"/>
    <x v="12"/>
    <x v="8"/>
    <n v="5031479.9800000004"/>
    <n v="6506335.5199999996"/>
    <n v="6483381.4400000004"/>
    <n v="4296525.32"/>
    <n v="5215347.38"/>
    <n v="6613784.2999999998"/>
    <n v="6382690.9100000001"/>
    <n v="29.68"/>
    <n v="33.42"/>
    <n v="18.8"/>
    <n v="40.56"/>
    <n v="0.4"/>
    <n v="0.33"/>
    <n v="0.46"/>
    <n v="90289.25"/>
    <n v="-183867.39999999944"/>
    <n v="-107448.78000000026"/>
    <n v="100690.53000000026"/>
  </r>
  <r>
    <x v="13"/>
    <s v="Sul/Sudoeste de Minas"/>
    <x v="13"/>
    <x v="9"/>
    <s v="."/>
    <n v="7528914.29"/>
    <s v="."/>
    <n v="4470295.45"/>
    <s v="."/>
    <n v="7566407.4800000004"/>
    <n v="24633685.34"/>
    <n v="17.88"/>
    <n v="16.7"/>
    <n v="8.09"/>
    <n v="27.68"/>
    <n v="0.34"/>
    <n v="0.28999999999999998"/>
    <n v="0.4"/>
    <n v="304460.70999999996"/>
    <e v="#VALUE!"/>
    <n v="-37493.19000000041"/>
    <e v="#VALUE!"/>
  </r>
  <r>
    <x v="14"/>
    <s v="Zona da Mata"/>
    <x v="14"/>
    <x v="10"/>
    <n v="29873867.390000001"/>
    <n v="40640528.939999998"/>
    <n v="40329430.82"/>
    <n v="23248414.879999999"/>
    <n v="30468376.379999999"/>
    <n v="36508057.469999999"/>
    <s v="."/>
    <n v="27.99"/>
    <n v="23.57"/>
    <n v="19.309999999999999"/>
    <n v="36.659999999999997"/>
    <n v="0.44"/>
    <n v="0.41"/>
    <n v="0.48"/>
    <n v="2295822.0600000024"/>
    <n v="-594508.98999999836"/>
    <n v="4132471.4699999988"/>
    <e v="#VALUE!"/>
  </r>
  <r>
    <x v="15"/>
    <s v="Sul/Sudoeste de Minas"/>
    <x v="15"/>
    <x v="11"/>
    <n v="78667415.599999994"/>
    <n v="109246208.7"/>
    <n v="107696537.8"/>
    <n v="70479671.329999998"/>
    <n v="84379734.599999994"/>
    <n v="109705822.3"/>
    <n v="116883376.54000001"/>
    <n v="19.61"/>
    <n v="15.4"/>
    <n v="11.39"/>
    <n v="27.84"/>
    <n v="0.42"/>
    <n v="0.4"/>
    <n v="0.44"/>
    <n v="-373784.53999999166"/>
    <n v="-5712319"/>
    <n v="-459613.59999999404"/>
    <n v="-9186838.7400000095"/>
  </r>
  <r>
    <x v="16"/>
    <s v="Campo das Vertentes"/>
    <x v="16"/>
    <x v="12"/>
    <n v="6627887.7599999998"/>
    <n v="7795570.5300000003"/>
    <n v="7084680.6799999997"/>
    <n v="4701750.58"/>
    <n v="6617702.8799999999"/>
    <n v="7286155.6500000004"/>
    <n v="7267498.4100000001"/>
    <n v="28.28"/>
    <n v="27.2"/>
    <n v="16.12"/>
    <n v="40.44"/>
    <n v="0.35"/>
    <n v="0.28999999999999998"/>
    <n v="0.4"/>
    <n v="495918.05999999959"/>
    <n v="10184.879999999888"/>
    <n v="509414.87999999989"/>
    <n v="-182817.73000000045"/>
  </r>
  <r>
    <x v="17"/>
    <s v="Jequitinhonha"/>
    <x v="17"/>
    <x v="13"/>
    <s v="."/>
    <s v="."/>
    <n v="31027811.170000002"/>
    <n v="17053135.84"/>
    <s v="."/>
    <s v="."/>
    <n v="31005392.289999999"/>
    <n v="49.89"/>
    <n v="46.69"/>
    <n v="41.19"/>
    <n v="58.58"/>
    <n v="0.43"/>
    <n v="0.4"/>
    <n v="0.46"/>
    <n v="616441.80999999866"/>
    <e v="#VALUE!"/>
    <e v="#VALUE!"/>
    <n v="22418.880000002682"/>
  </r>
  <r>
    <x v="18"/>
    <s v="Vale do Rio Doce"/>
    <x v="18"/>
    <x v="2"/>
    <n v="6617605.1500000004"/>
    <n v="10372580.199999999"/>
    <n v="13452000"/>
    <s v="."/>
    <n v="6536338.2199999997"/>
    <n v="10050533.74"/>
    <n v="9273474.5999999996"/>
    <n v="29.64"/>
    <n v="26.51"/>
    <n v="18.420000000000002"/>
    <n v="40.86"/>
    <n v="0.34"/>
    <n v="0.3"/>
    <n v="0.38"/>
    <e v="#VALUE!"/>
    <n v="81266.930000000633"/>
    <n v="322046.45999999903"/>
    <n v="4178525.4000000004"/>
  </r>
  <r>
    <x v="19"/>
    <s v="Sul/Sudoeste de Minas"/>
    <x v="19"/>
    <x v="14"/>
    <n v="13058029.73"/>
    <n v="18280016.829999998"/>
    <n v="17538891.02"/>
    <n v="10910720.25"/>
    <n v="13306780.77"/>
    <n v="17731308.09"/>
    <n v="19667336.890000001"/>
    <n v="31.5"/>
    <n v="27.97"/>
    <n v="22.33"/>
    <n v="40.68"/>
    <n v="0.41"/>
    <n v="0.37"/>
    <n v="0.44"/>
    <n v="190379.33999999985"/>
    <n v="-248751.03999999911"/>
    <n v="548708.73999999836"/>
    <n v="-2128445.870000001"/>
  </r>
  <r>
    <x v="20"/>
    <s v="Sul/Sudoeste de Minas"/>
    <x v="15"/>
    <x v="15"/>
    <n v="11898136.59"/>
    <n v="14018546.33"/>
    <n v="14548470.77"/>
    <n v="10146989.51"/>
    <n v="11782530.98"/>
    <n v="14182561.85"/>
    <n v="14107997.199999999"/>
    <n v="29.43"/>
    <n v="27.42"/>
    <n v="20.63"/>
    <n v="38.24"/>
    <n v="0.4"/>
    <n v="0.37"/>
    <n v="0.43"/>
    <n v="40426.349999999627"/>
    <n v="115605.6099999994"/>
    <n v="-164015.51999999955"/>
    <n v="440473.5700000003"/>
  </r>
  <r>
    <x v="21"/>
    <s v="Zona da Mata"/>
    <x v="2"/>
    <x v="16"/>
    <n v="5613659"/>
    <n v="8645438.6099999994"/>
    <n v="7392650.0700000003"/>
    <n v="4065508"/>
    <n v="5402980"/>
    <n v="7853863.25"/>
    <n v="7673073.8899999997"/>
    <n v="23.46"/>
    <n v="21.37"/>
    <n v="13.96"/>
    <n v="32.96"/>
    <n v="0.37"/>
    <n v="0.33"/>
    <n v="0.41"/>
    <n v="285174"/>
    <n v="210679"/>
    <n v="791575.3599999994"/>
    <n v="-280423.81999999937"/>
  </r>
  <r>
    <x v="22"/>
    <s v="Zona da Mata"/>
    <x v="20"/>
    <x v="17"/>
    <n v="9684986.4000000004"/>
    <s v="."/>
    <n v="10473329.84"/>
    <n v="7707601.6100000003"/>
    <n v="9234953.7400000002"/>
    <s v="."/>
    <n v="10282371.1"/>
    <n v="47"/>
    <n v="50.51"/>
    <n v="36.89"/>
    <n v="57.11"/>
    <n v="0.5"/>
    <n v="0.42"/>
    <n v="0.57999999999999996"/>
    <n v="157447.71999999974"/>
    <n v="450032.66000000015"/>
    <e v="#VALUE!"/>
    <n v="190958.74000000022"/>
  </r>
  <r>
    <x v="23"/>
    <s v="Vale do Rio Doce"/>
    <x v="10"/>
    <x v="18"/>
    <s v="."/>
    <n v="6308496.3799999999"/>
    <n v="6359530.3899999997"/>
    <n v="3798821.6"/>
    <s v="."/>
    <n v="5595271.9699999997"/>
    <n v="5568318.5099999998"/>
    <n v="39.409999999999997"/>
    <n v="43.09"/>
    <n v="29"/>
    <n v="49.82"/>
    <n v="0.39"/>
    <n v="0.35"/>
    <n v="0.43"/>
    <n v="35844.049999999814"/>
    <e v="#VALUE!"/>
    <n v="713224.41000000015"/>
    <n v="791211.87999999989"/>
  </r>
  <r>
    <x v="24"/>
    <s v="Metropolitana de Belo Horizonte"/>
    <x v="21"/>
    <x v="2"/>
    <n v="11535891.279999999"/>
    <n v="17169790.850000001"/>
    <n v="16293527.369999999"/>
    <s v="."/>
    <n v="11304117.52"/>
    <n v="15554669.439999999"/>
    <n v="16488296.49"/>
    <n v="38.01"/>
    <n v="36.49"/>
    <n v="31.1"/>
    <n v="44.92"/>
    <n v="0.44"/>
    <n v="0.4"/>
    <n v="0.47"/>
    <e v="#VALUE!"/>
    <n v="231773.75999999978"/>
    <n v="1615121.410000002"/>
    <n v="-194769.12000000104"/>
  </r>
  <r>
    <x v="25"/>
    <s v="Metropolitana de Belo Horizonte"/>
    <x v="22"/>
    <x v="19"/>
    <n v="4534254.26"/>
    <n v="6301009.7199999997"/>
    <n v="6878845.3899999997"/>
    <n v="3814323.58"/>
    <n v="4907651.28"/>
    <n v="5598788.2199999997"/>
    <n v="6525870.4699999997"/>
    <n v="54.68"/>
    <n v="59.35"/>
    <n v="43.79"/>
    <n v="65.56"/>
    <n v="0.4"/>
    <n v="0.34"/>
    <n v="0.46"/>
    <n v="214669.83999999985"/>
    <n v="-373397.02000000048"/>
    <n v="702221.5"/>
    <n v="352974.91999999993"/>
  </r>
  <r>
    <x v="26"/>
    <s v="Zona da Mata"/>
    <x v="20"/>
    <x v="20"/>
    <n v="5264766"/>
    <n v="7063083.1500000004"/>
    <n v="6728006"/>
    <n v="4778908"/>
    <n v="5270580"/>
    <n v="6882523.8899999997"/>
    <n v="7402820"/>
    <n v="43.35"/>
    <n v="45.07"/>
    <n v="33.35"/>
    <n v="53.35"/>
    <n v="0.41"/>
    <n v="0.36"/>
    <n v="0.46"/>
    <n v="109043"/>
    <n v="-5814"/>
    <n v="180559.26000000071"/>
    <n v="-674814"/>
  </r>
  <r>
    <x v="27"/>
    <s v="Sul/Sudoeste de Minas"/>
    <x v="13"/>
    <x v="21"/>
    <n v="27511629.359999999"/>
    <n v="39273572.75"/>
    <n v="37569188.409999996"/>
    <n v="24923101.539999999"/>
    <n v="26811263.620000001"/>
    <n v="37154685.630000003"/>
    <n v="36987526.759999998"/>
    <n v="18.02"/>
    <n v="16.36"/>
    <n v="11.15"/>
    <n v="24.89"/>
    <n v="0.41"/>
    <n v="0.39"/>
    <n v="0.44"/>
    <n v="1321268.8300000019"/>
    <n v="700365.73999999836"/>
    <n v="2118887.1199999973"/>
    <n v="581661.64999999851"/>
  </r>
  <r>
    <x v="28"/>
    <s v="Jequitinhonha"/>
    <x v="23"/>
    <x v="22"/>
    <n v="7829555.75"/>
    <n v="9514844.5500000007"/>
    <n v="9893440.3499999996"/>
    <n v="6307479.2000000002"/>
    <n v="7074018.7699999996"/>
    <n v="8980761.3900000006"/>
    <n v="10092710.439999999"/>
    <n v="54.54"/>
    <n v="58.08"/>
    <n v="44.14"/>
    <n v="64.94"/>
    <n v="0.4"/>
    <n v="0.36"/>
    <n v="0.43"/>
    <n v="162730.58999999985"/>
    <n v="755536.98000000045"/>
    <n v="534083.16000000015"/>
    <n v="-199270.08999999985"/>
  </r>
  <r>
    <x v="29"/>
    <s v="Sul/Sudoeste de Minas"/>
    <x v="11"/>
    <x v="23"/>
    <n v="9108351.6999999993"/>
    <n v="12174909.4"/>
    <n v="11954290.060000001"/>
    <n v="7451625.3399999999"/>
    <n v="8983490.5"/>
    <n v="11440208.91"/>
    <n v="12361265.210000001"/>
    <n v="38.78"/>
    <n v="36.25"/>
    <n v="29.35"/>
    <n v="48.2"/>
    <n v="0.46"/>
    <n v="0.42"/>
    <n v="0.5"/>
    <n v="54436.219999999739"/>
    <n v="124861.19999999925"/>
    <n v="734700.49000000022"/>
    <n v="-406975.15000000037"/>
  </r>
  <r>
    <x v="30"/>
    <s v="Jequitinhonha"/>
    <x v="24"/>
    <x v="24"/>
    <n v="6970183.8799999999"/>
    <s v="."/>
    <n v="9878427.0399999991"/>
    <n v="5533596.0999999996"/>
    <n v="7260845.5"/>
    <s v="."/>
    <n v="9666018.6300000008"/>
    <n v="38.6"/>
    <n v="43"/>
    <n v="28.64"/>
    <n v="48.57"/>
    <n v="0.36"/>
    <n v="0.33"/>
    <n v="0.4"/>
    <n v="44536.810000000522"/>
    <n v="-290661.62000000011"/>
    <e v="#VALUE!"/>
    <n v="212408.40999999829"/>
  </r>
  <r>
    <x v="31"/>
    <s v="Campo das Vertentes"/>
    <x v="16"/>
    <x v="25"/>
    <s v="."/>
    <n v="10751141.109999999"/>
    <n v="10294175.789999999"/>
    <n v="6604763.6100000003"/>
    <s v="."/>
    <n v="10580780.609999999"/>
    <n v="10072599.5"/>
    <n v="28.65"/>
    <n v="29.06"/>
    <n v="22.07"/>
    <n v="35.229999999999997"/>
    <n v="0.42"/>
    <n v="0.39"/>
    <n v="0.45"/>
    <n v="178889.59999999963"/>
    <e v="#VALUE!"/>
    <n v="170360.5"/>
    <n v="221576.28999999911"/>
  </r>
  <r>
    <x v="32"/>
    <s v="Vale do Rio Doce"/>
    <x v="4"/>
    <x v="26"/>
    <n v="12981607.130000001"/>
    <n v="16687890.210000001"/>
    <n v="15153220.32"/>
    <n v="9960024.6999999993"/>
    <n v="12955231.529999999"/>
    <n v="16223928.34"/>
    <n v="16178099.09"/>
    <n v="43.33"/>
    <n v="45.67"/>
    <n v="34.82"/>
    <n v="51.85"/>
    <n v="0.41"/>
    <n v="0.38"/>
    <n v="0.45"/>
    <n v="267701.26000000164"/>
    <n v="26375.60000000149"/>
    <n v="463961.87000000104"/>
    <n v="-1024878.7699999996"/>
  </r>
  <r>
    <x v="33"/>
    <s v="Zona da Mata"/>
    <x v="25"/>
    <x v="2"/>
    <n v="3938021.67"/>
    <n v="5530412.4900000002"/>
    <n v="5390675.5499999998"/>
    <s v="."/>
    <n v="3957214.47"/>
    <n v="5916799.1600000001"/>
    <n v="5601249.0499999998"/>
    <n v="22.93"/>
    <n v="23.33"/>
    <n v="12.18"/>
    <n v="33.68"/>
    <n v="0.35"/>
    <n v="0.3"/>
    <n v="0.4"/>
    <e v="#VALUE!"/>
    <n v="-19192.800000000279"/>
    <n v="-386386.66999999993"/>
    <n v="-210573.5"/>
  </r>
  <r>
    <x v="34"/>
    <s v="Metropolitana de Belo Horizonte"/>
    <x v="26"/>
    <x v="27"/>
    <n v="4352742.92"/>
    <n v="6997362.2599999998"/>
    <n v="5867105.4400000004"/>
    <n v="3557038.83"/>
    <n v="3995521.3"/>
    <n v="6684543.2300000004"/>
    <n v="6001491.96"/>
    <n v="40.64"/>
    <n v="36.340000000000003"/>
    <n v="27.33"/>
    <n v="53.96"/>
    <n v="0.39"/>
    <n v="0.32"/>
    <n v="0.45"/>
    <n v="106023.81000000006"/>
    <n v="357221.62000000011"/>
    <n v="312819.02999999933"/>
    <n v="-134386.51999999955"/>
  </r>
  <r>
    <x v="35"/>
    <s v="Zona da Mata"/>
    <x v="27"/>
    <x v="28"/>
    <n v="4173487.27"/>
    <n v="5710488.96"/>
    <n v="5521193.6299999999"/>
    <n v="3539962"/>
    <n v="4172921.24"/>
    <n v="5489910.7000000002"/>
    <n v="5278360.3899999997"/>
    <n v="34.01"/>
    <n v="32.28"/>
    <n v="20.39"/>
    <n v="47.63"/>
    <n v="0.37"/>
    <n v="0.31"/>
    <n v="0.44"/>
    <n v="9111"/>
    <n v="566.02999999979511"/>
    <n v="220578.25999999978"/>
    <n v="242833.24000000022"/>
  </r>
  <r>
    <x v="36"/>
    <s v="Jequitinhonha"/>
    <x v="28"/>
    <x v="2"/>
    <n v="17152656.469999999"/>
    <n v="24930147.23"/>
    <n v="24739364.66"/>
    <s v="."/>
    <n v="16399962.060000001"/>
    <n v="24594530.43"/>
    <n v="31997619.100000001"/>
    <n v="56.21"/>
    <n v="56.3"/>
    <n v="48.2"/>
    <n v="64.22"/>
    <n v="0.46"/>
    <n v="0.42"/>
    <n v="0.5"/>
    <e v="#VALUE!"/>
    <n v="752694.40999999829"/>
    <n v="335616.80000000075"/>
    <n v="-7258254.4400000013"/>
  </r>
  <r>
    <x v="37"/>
    <s v="Triangulo Mineiro/Alto Paranaíba"/>
    <x v="29"/>
    <x v="2"/>
    <s v="."/>
    <n v="110292249.8"/>
    <n v="124348073.09"/>
    <s v="."/>
    <s v="."/>
    <n v="106921894.59999999"/>
    <n v="127218718.19"/>
    <n v="25.3"/>
    <n v="21.02"/>
    <n v="16.47"/>
    <n v="34.130000000000003"/>
    <n v="0.42"/>
    <n v="0.4"/>
    <n v="0.44"/>
    <e v="#VALUE!"/>
    <e v="#VALUE!"/>
    <n v="3370355.200000003"/>
    <n v="-2870645.099999994"/>
  </r>
  <r>
    <x v="38"/>
    <s v="Sul/Sudoeste de Minas"/>
    <x v="11"/>
    <x v="29"/>
    <n v="4674534.8099999996"/>
    <n v="6481645.2699999996"/>
    <s v="."/>
    <n v="3952235.41"/>
    <n v="4666383.34"/>
    <n v="6257121"/>
    <s v="."/>
    <n v="42.15"/>
    <n v="36.5"/>
    <n v="27.35"/>
    <n v="56.94"/>
    <n v="0.39"/>
    <n v="0.33"/>
    <n v="0.45"/>
    <n v="-17691.800000000279"/>
    <n v="8151.4699999997392"/>
    <n v="224524.26999999955"/>
    <e v="#VALUE!"/>
  </r>
  <r>
    <x v="39"/>
    <s v="Zona da Mata"/>
    <x v="20"/>
    <x v="30"/>
    <n v="6428875"/>
    <n v="8509293.6300000008"/>
    <n v="10015978"/>
    <n v="5213121.1100000003"/>
    <n v="6594488"/>
    <n v="8298294.6500000004"/>
    <n v="9377948.3699999992"/>
    <n v="51.26"/>
    <n v="55.96"/>
    <n v="42.46"/>
    <n v="60.07"/>
    <n v="0.41"/>
    <n v="0.37"/>
    <n v="0.46"/>
    <n v="1271881.92"/>
    <n v="-165613"/>
    <n v="210998.98000000045"/>
    <n v="638029.63000000082"/>
  </r>
  <r>
    <x v="40"/>
    <s v="Triangulo Mineiro/Alto Paranaíba"/>
    <x v="29"/>
    <x v="31"/>
    <n v="26287207.940000001"/>
    <n v="39802349.530000001"/>
    <n v="33498785.710000001"/>
    <n v="23694034.969999999"/>
    <n v="25687756.68"/>
    <n v="36121828.149999999"/>
    <n v="36799081.659999996"/>
    <n v="23.02"/>
    <n v="17.41"/>
    <n v="10.35"/>
    <n v="35.700000000000003"/>
    <n v="0.33"/>
    <n v="0.3"/>
    <n v="0.37"/>
    <n v="1394169.5800000019"/>
    <n v="599451.26000000164"/>
    <n v="3680521.3800000027"/>
    <n v="-3300295.9499999955"/>
  </r>
  <r>
    <x v="41"/>
    <s v="Triangulo Mineiro/Alto Paranaíba"/>
    <x v="30"/>
    <x v="2"/>
    <n v="4291223.62"/>
    <n v="6456207.71"/>
    <n v="5765540.6900000004"/>
    <s v="."/>
    <n v="4259019.97"/>
    <n v="6696112.4199999999"/>
    <n v="6570416.3200000003"/>
    <n v="19.82"/>
    <n v="19.57"/>
    <n v="11.54"/>
    <n v="28.09"/>
    <n v="0.38"/>
    <n v="0.33"/>
    <n v="0.44"/>
    <e v="#VALUE!"/>
    <n v="32203.650000000373"/>
    <n v="-239904.70999999996"/>
    <n v="-804875.62999999989"/>
  </r>
  <r>
    <x v="42"/>
    <s v="Central Mineira"/>
    <x v="31"/>
    <x v="32"/>
    <s v="."/>
    <n v="8343085.6500000004"/>
    <s v="."/>
    <n v="4619215.45"/>
    <s v="."/>
    <n v="8381205.2599999998"/>
    <s v="."/>
    <n v="35"/>
    <n v="31.31"/>
    <n v="24.27"/>
    <n v="45.73"/>
    <n v="0.41"/>
    <n v="0.37"/>
    <n v="0.45"/>
    <n v="406821.41999999993"/>
    <e v="#VALUE!"/>
    <n v="-38119.609999999404"/>
    <e v="#VALUE!"/>
  </r>
  <r>
    <x v="43"/>
    <s v="Triangulo Mineiro/Alto Paranaíba"/>
    <x v="32"/>
    <x v="33"/>
    <n v="90489988.560000002"/>
    <n v="119962888.3"/>
    <n v="136084672.22999999"/>
    <n v="92753905.489999995"/>
    <n v="98761298.959999993"/>
    <n v="114310673.59999999"/>
    <n v="130714705.37"/>
    <n v="22.65"/>
    <n v="17.64"/>
    <n v="13.12"/>
    <n v="32.18"/>
    <n v="0.41"/>
    <n v="0.39"/>
    <n v="0.43"/>
    <n v="1062844.9400000125"/>
    <n v="-8271310.3999999911"/>
    <n v="5652214.700000003"/>
    <n v="5369966.8599999845"/>
  </r>
  <r>
    <x v="44"/>
    <s v="Sul/Sudoeste de Minas"/>
    <x v="33"/>
    <x v="34"/>
    <n v="10235534.01"/>
    <n v="14187533.300000001"/>
    <n v="13316744.439999999"/>
    <n v="8415383.6300000008"/>
    <n v="10929146.119999999"/>
    <n v="12540516.18"/>
    <n v="13407224.380000001"/>
    <n v="24.34"/>
    <n v="21.22"/>
    <n v="14.74"/>
    <n v="33.94"/>
    <n v="0.39"/>
    <n v="0.36"/>
    <n v="0.43"/>
    <n v="410157.59999999963"/>
    <n v="-693612.1099999994"/>
    <n v="1647017.120000001"/>
    <n v="-90479.940000001341"/>
  </r>
  <r>
    <x v="45"/>
    <s v="Oeste de Minas"/>
    <x v="34"/>
    <x v="35"/>
    <n v="31616278.079999998"/>
    <n v="42969927.369999997"/>
    <n v="38851320.670000002"/>
    <n v="27993638.32"/>
    <n v="32184007.870000001"/>
    <n v="41851505.759999998"/>
    <n v="38014225.579999998"/>
    <n v="23.13"/>
    <n v="18.77"/>
    <n v="13.09"/>
    <n v="33.17"/>
    <n v="0.39"/>
    <n v="0.36"/>
    <n v="0.41"/>
    <n v="400609.58999999985"/>
    <n v="-567729.79000000283"/>
    <n v="1118421.6099999994"/>
    <n v="837095.09000000358"/>
  </r>
  <r>
    <x v="46"/>
    <s v="Sul/Sudoeste de Minas"/>
    <x v="15"/>
    <x v="2"/>
    <n v="9600326.9299999997"/>
    <n v="12876731.720000001"/>
    <n v="13875375.390000001"/>
    <s v="."/>
    <n v="9360379.0800000001"/>
    <n v="13078166.029999999"/>
    <n v="14084801.869999999"/>
    <n v="23.06"/>
    <n v="19.760000000000002"/>
    <n v="14.55"/>
    <n v="31.57"/>
    <n v="0.4"/>
    <n v="0.37"/>
    <n v="0.43"/>
    <e v="#VALUE!"/>
    <n v="239947.84999999963"/>
    <n v="-201434.30999999866"/>
    <n v="-209426.47999999858"/>
  </r>
  <r>
    <x v="47"/>
    <s v="Zona da Mata"/>
    <x v="14"/>
    <x v="36"/>
    <n v="5004561.9400000004"/>
    <n v="7209843.8899999997"/>
    <n v="7255790.9500000002"/>
    <n v="4030948.87"/>
    <n v="5033223.97"/>
    <n v="6787183.8700000001"/>
    <n v="7179241.7400000002"/>
    <n v="27.89"/>
    <n v="26.53"/>
    <n v="17.13"/>
    <n v="38.659999999999997"/>
    <n v="0.38"/>
    <n v="0.34"/>
    <n v="0.42"/>
    <n v="115528.0299999998"/>
    <n v="-28662.029999999329"/>
    <n v="422660.01999999955"/>
    <n v="76549.209999999963"/>
  </r>
  <r>
    <x v="48"/>
    <s v="Jequitinhonha"/>
    <x v="24"/>
    <x v="37"/>
    <n v="4721514.8499999996"/>
    <n v="6829428.0899999999"/>
    <n v="7097812.0700000003"/>
    <n v="4002038.14"/>
    <n v="4878045.54"/>
    <n v="6394657.7699999996"/>
    <n v="6767310.5700000003"/>
    <n v="53.17"/>
    <n v="59.59"/>
    <n v="39.99"/>
    <n v="66.349999999999994"/>
    <n v="0.38"/>
    <n v="0.34"/>
    <n v="0.42"/>
    <n v="59268.049999999814"/>
    <n v="-156530.69000000041"/>
    <n v="434770.3200000003"/>
    <n v="330501.5"/>
  </r>
  <r>
    <x v="49"/>
    <s v="Noroeste de Minas"/>
    <x v="35"/>
    <x v="38"/>
    <n v="13492320.960000001"/>
    <n v="20039337.379999999"/>
    <n v="21800279.449999999"/>
    <n v="10848705.810000001"/>
    <n v="13657119.220000001"/>
    <n v="19665215.07"/>
    <n v="21274143.469999999"/>
    <n v="48.62"/>
    <n v="48.21"/>
    <n v="38.97"/>
    <n v="58.27"/>
    <n v="0.4"/>
    <n v="0.37"/>
    <n v="0.43"/>
    <n v="846311.99000000022"/>
    <n v="-164798.25999999978"/>
    <n v="374122.30999999866"/>
    <n v="526135.98000000045"/>
  </r>
  <r>
    <x v="50"/>
    <s v="Zona da Mata"/>
    <x v="36"/>
    <x v="39"/>
    <n v="8100412.1200000001"/>
    <n v="11625608.08"/>
    <n v="15793341.41"/>
    <n v="7658769.5199999996"/>
    <n v="8180601.9299999997"/>
    <n v="11765450.390000001"/>
    <n v="12163639.51"/>
    <n v="29.32"/>
    <n v="25.17"/>
    <n v="20.96"/>
    <n v="37.69"/>
    <n v="0.42"/>
    <n v="0.39"/>
    <n v="0.45"/>
    <n v="-46392.839999999851"/>
    <n v="-80189.80999999959"/>
    <n v="-139842.31000000052"/>
    <n v="3629701.9000000004"/>
  </r>
  <r>
    <x v="51"/>
    <s v="Vale do Mucuri"/>
    <x v="37"/>
    <x v="40"/>
    <n v="9018547"/>
    <n v="11669861.369999999"/>
    <n v="11653029.49"/>
    <n v="7947831"/>
    <n v="8787209"/>
    <n v="13049205.1"/>
    <n v="12747351.529999999"/>
    <n v="50.03"/>
    <n v="52.46"/>
    <n v="42.97"/>
    <n v="57.1"/>
    <n v="0.43"/>
    <n v="0.4"/>
    <n v="0.47"/>
    <n v="983155"/>
    <n v="231338"/>
    <n v="-1379343.7300000004"/>
    <n v="-1094322.0399999991"/>
  </r>
  <r>
    <x v="52"/>
    <s v="Central Mineira"/>
    <x v="38"/>
    <x v="41"/>
    <s v="."/>
    <n v="7166110.5"/>
    <n v="7336145.6399999997"/>
    <n v="4383135.63"/>
    <s v="."/>
    <n v="6617544.04"/>
    <n v="7567158.04"/>
    <n v="32.26"/>
    <n v="33.979999999999997"/>
    <n v="21.7"/>
    <n v="42.83"/>
    <n v="0.37"/>
    <n v="0.33"/>
    <n v="0.4"/>
    <n v="331624.38999999966"/>
    <e v="#VALUE!"/>
    <n v="548566.46"/>
    <n v="-231012.40000000037"/>
  </r>
  <r>
    <x v="53"/>
    <s v="Sul/Sudoeste de Minas"/>
    <x v="12"/>
    <x v="42"/>
    <n v="14235837.52"/>
    <n v="21501096.870000001"/>
    <n v="21161968.850000001"/>
    <n v="12492749.289999999"/>
    <n v="13950844.060000001"/>
    <n v="19716896.739999998"/>
    <n v="20544813.960000001"/>
    <n v="31.89"/>
    <n v="30.95"/>
    <n v="22.75"/>
    <n v="41.03"/>
    <n v="0.43"/>
    <n v="0.39"/>
    <n v="0.46"/>
    <n v="975624.8200000003"/>
    <n v="284993.45999999903"/>
    <n v="1784200.1300000027"/>
    <n v="617154.8900000006"/>
  </r>
  <r>
    <x v="54"/>
    <s v="Metropolitana de Belo Horizonte"/>
    <x v="26"/>
    <x v="43"/>
    <s v="."/>
    <n v="7576501.4400000004"/>
    <n v="8582130.1899999995"/>
    <n v="5020639.41"/>
    <s v="."/>
    <n v="7687328.4699999997"/>
    <n v="9070969.9600000009"/>
    <n v="38.409999999999997"/>
    <n v="38.130000000000003"/>
    <n v="30.5"/>
    <n v="46.32"/>
    <n v="0.45"/>
    <n v="0.4"/>
    <n v="0.5"/>
    <n v="76910.099999999627"/>
    <e v="#VALUE!"/>
    <n v="-110827.02999999933"/>
    <n v="-488839.77000000142"/>
  </r>
  <r>
    <x v="55"/>
    <s v="Oeste de Minas"/>
    <x v="39"/>
    <x v="44"/>
    <n v="16200738.810000001"/>
    <n v="25286955.940000001"/>
    <n v="23178988.870000001"/>
    <n v="13320459.52"/>
    <n v="15807580.050000001"/>
    <n v="25235396.309999999"/>
    <n v="25002582.050000001"/>
    <n v="32.47"/>
    <n v="28.82"/>
    <n v="23.75"/>
    <n v="41.19"/>
    <n v="0.43"/>
    <n v="0.39"/>
    <n v="0.46"/>
    <n v="-124082.58999999985"/>
    <n v="393158.75999999978"/>
    <n v="51559.630000002682"/>
    <n v="-1823593.1799999997"/>
  </r>
  <r>
    <x v="56"/>
    <s v="Jequitinhonha"/>
    <x v="17"/>
    <x v="45"/>
    <n v="4747286.12"/>
    <n v="7144405.8799999999"/>
    <s v="."/>
    <n v="4181486.29"/>
    <n v="4987432.5"/>
    <n v="7112749.9000000004"/>
    <s v="."/>
    <n v="54.33"/>
    <n v="56.68"/>
    <n v="43.91"/>
    <n v="64.75"/>
    <n v="0.44"/>
    <n v="0.4"/>
    <n v="0.49"/>
    <n v="-172305.37999999989"/>
    <n v="-240146.37999999989"/>
    <n v="31655.979999999516"/>
    <e v="#VALUE!"/>
  </r>
  <r>
    <x v="57"/>
    <s v="Sul/Sudoeste de Minas"/>
    <x v="13"/>
    <x v="2"/>
    <n v="5477762.75"/>
    <n v="8088205.8300000001"/>
    <n v="7035796.1299999999"/>
    <s v="."/>
    <n v="5551623.7300000004"/>
    <n v="7174063.1299999999"/>
    <n v="7989514.9199999999"/>
    <n v="22.25"/>
    <n v="17.3"/>
    <n v="11.14"/>
    <n v="33.369999999999997"/>
    <n v="0.33"/>
    <n v="0.28999999999999998"/>
    <n v="0.36"/>
    <e v="#VALUE!"/>
    <n v="-73860.980000000447"/>
    <n v="914142.70000000019"/>
    <n v="-953718.79"/>
  </r>
  <r>
    <x v="58"/>
    <s v="Metropolitana de Belo Horizonte"/>
    <x v="21"/>
    <x v="46"/>
    <s v="."/>
    <n v="64546255"/>
    <n v="43465300"/>
    <n v="24762206.809999999"/>
    <s v="."/>
    <n v="52684173"/>
    <n v="38340007"/>
    <n v="40.25"/>
    <n v="34.89"/>
    <n v="31.11"/>
    <n v="49.39"/>
    <n v="0.4"/>
    <n v="0.37"/>
    <n v="0.44"/>
    <n v="3137572.5100000016"/>
    <e v="#VALUE!"/>
    <n v="11862082"/>
    <n v="5125293"/>
  </r>
  <r>
    <x v="59"/>
    <s v="Zona da Mata"/>
    <x v="25"/>
    <x v="2"/>
    <s v="."/>
    <s v="."/>
    <s v="."/>
    <s v="."/>
    <s v="."/>
    <s v="."/>
    <s v="."/>
    <n v="40.68"/>
    <n v="40.020000000000003"/>
    <n v="32.21"/>
    <n v="49.15"/>
    <n v="0.4"/>
    <n v="0.36"/>
    <n v="0.45"/>
    <e v="#VALUE!"/>
    <e v="#VALUE!"/>
    <e v="#VALUE!"/>
    <e v="#VALUE!"/>
  </r>
  <r>
    <x v="60"/>
    <s v="Campo das Vertentes"/>
    <x v="16"/>
    <x v="47"/>
    <n v="122869331.81"/>
    <n v="164035442.19999999"/>
    <n v="175395588.06"/>
    <n v="104866962.8"/>
    <n v="122608554.38"/>
    <n v="166891354.90000001"/>
    <n v="192667472.97"/>
    <n v="22.85"/>
    <n v="18.72"/>
    <n v="15.9"/>
    <n v="29.8"/>
    <n v="0.43"/>
    <n v="0.41"/>
    <n v="0.45"/>
    <n v="1531829.1099999994"/>
    <n v="260777.43000000715"/>
    <n v="-2855912.7000000179"/>
    <n v="-17271884.909999996"/>
  </r>
  <r>
    <x v="61"/>
    <s v="Zona da Mata"/>
    <x v="3"/>
    <x v="48"/>
    <n v="6281979.8099999996"/>
    <n v="8355738.2599999998"/>
    <n v="7453772.1299999999"/>
    <n v="5591045.0099999998"/>
    <n v="6294737.9299999997"/>
    <n v="8474274.0299999993"/>
    <n v="8544965.5199999996"/>
    <n v="33.99"/>
    <n v="38.75"/>
    <n v="25.37"/>
    <n v="42.61"/>
    <n v="0.43"/>
    <n v="0.39"/>
    <n v="0.47"/>
    <n v="16321"/>
    <n v="-12758.120000000112"/>
    <n v="-118535.76999999955"/>
    <n v="-1091193.3899999997"/>
  </r>
  <r>
    <x v="62"/>
    <s v="Campo das Vertentes"/>
    <x v="16"/>
    <x v="49"/>
    <n v="15471892.4"/>
    <n v="20734246.140000001"/>
    <n v="18663820.579999998"/>
    <n v="14193530.15"/>
    <n v="18092319.359999999"/>
    <n v="20954583.609999999"/>
    <n v="18666294.039999999"/>
    <n v="39.24"/>
    <n v="33.380000000000003"/>
    <n v="27.29"/>
    <n v="51.19"/>
    <n v="0.42"/>
    <n v="0.38"/>
    <n v="0.45"/>
    <n v="892598.75999999978"/>
    <n v="-2620426.959999999"/>
    <n v="-220337.46999999881"/>
    <n v="-2473.4600000008941"/>
  </r>
  <r>
    <x v="63"/>
    <s v="Metropolitana de Belo Horizonte"/>
    <x v="21"/>
    <x v="50"/>
    <s v="."/>
    <n v="10121477.439999999"/>
    <n v="10894192.18"/>
    <n v="6103113"/>
    <s v="."/>
    <n v="9743199.7599999998"/>
    <n v="10332057.300000001"/>
    <n v="36.4"/>
    <n v="30.11"/>
    <n v="22.42"/>
    <n v="50.38"/>
    <n v="0.37"/>
    <n v="0.33"/>
    <n v="0.41"/>
    <n v="573302"/>
    <e v="#VALUE!"/>
    <n v="378277.6799999997"/>
    <n v="562134.87999999896"/>
  </r>
  <r>
    <x v="64"/>
    <s v="Zona da Mata"/>
    <x v="27"/>
    <x v="51"/>
    <n v="5073186.1900000004"/>
    <n v="7322266.7599999998"/>
    <n v="7006778.4699999997"/>
    <n v="4541236.54"/>
    <n v="5158171.16"/>
    <n v="7050550.1699999999"/>
    <n v="7660878.0499999998"/>
    <n v="16.96"/>
    <n v="20.64"/>
    <n v="9.44"/>
    <n v="24.49"/>
    <n v="0.4"/>
    <n v="0.35"/>
    <n v="0.45"/>
    <n v="437502.72999999952"/>
    <n v="-84984.969999999739"/>
    <n v="271716.58999999985"/>
    <n v="-654099.58000000007"/>
  </r>
  <r>
    <x v="65"/>
    <s v="Metropolitana de Belo Horizonte"/>
    <x v="40"/>
    <x v="52"/>
    <n v="3143488046"/>
    <n v="4746659897"/>
    <n v="4825925739.3999996"/>
    <n v="2913112697.4000001"/>
    <n v="3270289702.9000001"/>
    <n v="4605936623"/>
    <n v="4989668063.5"/>
    <n v="5.43"/>
    <n v="3.64"/>
    <n v="1.56"/>
    <n v="9.3000000000000007"/>
    <n v="0.42"/>
    <n v="0.4"/>
    <n v="0.44"/>
    <n v="-35475770.800000191"/>
    <n v="-126801656.9000001"/>
    <n v="140723274"/>
    <n v="-163742324.10000038"/>
  </r>
  <r>
    <x v="66"/>
    <s v="Vale do Rio Doce"/>
    <x v="4"/>
    <x v="53"/>
    <n v="46250123.740000002"/>
    <n v="47077100"/>
    <n v="44334155.119999997"/>
    <n v="41767203.890000001"/>
    <n v="48899390.18"/>
    <n v="44846699"/>
    <n v="48273436.82"/>
    <n v="45.65"/>
    <n v="40.72"/>
    <n v="37.72"/>
    <n v="53.57"/>
    <n v="0.38"/>
    <n v="0.35"/>
    <n v="0.42"/>
    <n v="-1161096.0200000033"/>
    <n v="-2649266.4399999976"/>
    <n v="2230401"/>
    <n v="-3939281.700000003"/>
  </r>
  <r>
    <x v="67"/>
    <s v="Metropolitana de Belo Horizonte"/>
    <x v="41"/>
    <x v="2"/>
    <s v="."/>
    <s v="."/>
    <n v="13553848.869999999"/>
    <s v="."/>
    <s v="."/>
    <s v="."/>
    <n v="14374035.029999999"/>
    <n v="22.79"/>
    <n v="25.46"/>
    <n v="15.44"/>
    <n v="30.13"/>
    <n v="0.39"/>
    <n v="0.35"/>
    <n v="0.42"/>
    <e v="#VALUE!"/>
    <e v="#VALUE!"/>
    <e v="#VALUE!"/>
    <n v="-820186.16000000015"/>
  </r>
  <r>
    <x v="68"/>
    <s v="Jequitinhonha"/>
    <x v="24"/>
    <x v="54"/>
    <n v="9639261.2799999993"/>
    <n v="13070826.93"/>
    <n v="13535940.08"/>
    <n v="9136935.5999999996"/>
    <n v="10238113.82"/>
    <n v="12885231.99"/>
    <n v="14018641.16"/>
    <n v="53.25"/>
    <n v="59.17"/>
    <n v="44.62"/>
    <n v="61.87"/>
    <n v="0.42"/>
    <n v="0.39"/>
    <n v="0.46"/>
    <n v="567234.05000000075"/>
    <n v="-598852.54000000097"/>
    <n v="185594.93999999948"/>
    <n v="-482701.08000000007"/>
  </r>
  <r>
    <x v="69"/>
    <s v="Vale do Mucuri"/>
    <x v="8"/>
    <x v="2"/>
    <n v="4984886.12"/>
    <n v="8051001.1699999999"/>
    <n v="7396754.6600000001"/>
    <s v="."/>
    <n v="4896976.0199999996"/>
    <n v="7473445.0700000003"/>
    <n v="8111425.5499999998"/>
    <n v="53.97"/>
    <n v="53.05"/>
    <n v="43.11"/>
    <n v="64.84"/>
    <n v="0.37"/>
    <n v="0.33"/>
    <n v="0.42"/>
    <e v="#VALUE!"/>
    <n v="87910.100000000559"/>
    <n v="577556.09999999963"/>
    <n v="-714670.88999999966"/>
  </r>
  <r>
    <x v="70"/>
    <s v="Norte de Minas"/>
    <x v="9"/>
    <x v="55"/>
    <n v="5175686.53"/>
    <n v="7513110.04"/>
    <s v="."/>
    <n v="4255902.87"/>
    <n v="5681024.5199999996"/>
    <n v="6514653.96"/>
    <s v="."/>
    <n v="56.2"/>
    <n v="57.76"/>
    <n v="43.63"/>
    <n v="68.77"/>
    <n v="0.37"/>
    <n v="0.31"/>
    <n v="0.43"/>
    <n v="561808.49000000022"/>
    <n v="-505337.98999999929"/>
    <n v="998456.08000000007"/>
    <e v="#VALUE!"/>
  </r>
  <r>
    <x v="71"/>
    <s v="Metropolitana de Belo Horizonte"/>
    <x v="40"/>
    <x v="56"/>
    <n v="702010643.57000005"/>
    <n v="916279888.79999995"/>
    <n v="939279821.44000006"/>
    <n v="528061374.70999998"/>
    <n v="675758858.62"/>
    <n v="802663699.5"/>
    <n v="911915363"/>
    <n v="17.41"/>
    <n v="12.62"/>
    <n v="7.93"/>
    <n v="26.9"/>
    <n v="0.36"/>
    <n v="0.34"/>
    <n v="0.37"/>
    <n v="16464284.099999964"/>
    <n v="26251784.950000048"/>
    <n v="113616189.29999995"/>
    <n v="27364458.440000057"/>
  </r>
  <r>
    <x v="72"/>
    <s v="Zona da Mata"/>
    <x v="27"/>
    <x v="57"/>
    <n v="4741560.84"/>
    <n v="6017434.4100000001"/>
    <n v="5681286.4299999997"/>
    <n v="3567777.17"/>
    <n v="4888991.6500000004"/>
    <n v="5506948.7400000002"/>
    <n v="5971831.3899999997"/>
    <n v="33.340000000000003"/>
    <n v="36.65"/>
    <n v="23.32"/>
    <n v="43.36"/>
    <n v="0.45"/>
    <n v="0.39"/>
    <n v="0.5"/>
    <n v="209919.76000000024"/>
    <n v="-147430.81000000052"/>
    <n v="510485.66999999993"/>
    <n v="-290544.95999999996"/>
  </r>
  <r>
    <x v="73"/>
    <s v="Zona da Mata"/>
    <x v="27"/>
    <x v="58"/>
    <n v="11342418.25"/>
    <n v="15087047.85"/>
    <n v="14857398.060000001"/>
    <n v="9799213"/>
    <n v="10577175.33"/>
    <n v="14949045.060000001"/>
    <n v="14890770.470000001"/>
    <n v="15.39"/>
    <n v="12.41"/>
    <n v="8.11"/>
    <n v="22.68"/>
    <n v="0.41"/>
    <n v="0.38"/>
    <n v="0.43"/>
    <n v="737963.31000000052"/>
    <n v="765242.91999999993"/>
    <n v="138002.78999999911"/>
    <n v="-33372.410000000149"/>
  </r>
  <r>
    <x v="74"/>
    <s v="Central Mineira"/>
    <x v="1"/>
    <x v="59"/>
    <n v="4916735.84"/>
    <n v="6524647.6699999999"/>
    <n v="6858101.5800000001"/>
    <n v="4259748.63"/>
    <n v="4803898.5999999996"/>
    <n v="6523111.9800000004"/>
    <n v="6586107.3399999999"/>
    <n v="36.590000000000003"/>
    <n v="36.14"/>
    <n v="25.25"/>
    <n v="47.92"/>
    <n v="0.38"/>
    <n v="0.33"/>
    <n v="0.44"/>
    <n v="244211.48000000045"/>
    <n v="112837.24000000022"/>
    <n v="1535.6899999994785"/>
    <n v="271994.24000000022"/>
  </r>
  <r>
    <x v="75"/>
    <s v="Sul/Sudoeste de Minas"/>
    <x v="42"/>
    <x v="60"/>
    <n v="31208269.719999999"/>
    <n v="43787921.149999999"/>
    <n v="43602195.579999998"/>
    <n v="26204532.879999999"/>
    <n v="30725465.809999999"/>
    <n v="46502871.049999997"/>
    <n v="53121798.18"/>
    <n v="30.69"/>
    <n v="27.16"/>
    <n v="20.92"/>
    <n v="40.46"/>
    <n v="0.43"/>
    <n v="0.4"/>
    <n v="0.45"/>
    <n v="813515.08999999985"/>
    <n v="482803.91000000015"/>
    <n v="-2714949.8999999985"/>
    <n v="-9519602.6000000015"/>
  </r>
  <r>
    <x v="76"/>
    <s v="Sul/Sudoeste de Minas"/>
    <x v="11"/>
    <x v="2"/>
    <s v="."/>
    <s v="."/>
    <s v="."/>
    <s v="."/>
    <s v="."/>
    <s v="."/>
    <s v="."/>
    <n v="28.77"/>
    <n v="30.73"/>
    <n v="20.97"/>
    <n v="36.57"/>
    <n v="0.41"/>
    <n v="0.37"/>
    <n v="0.44"/>
    <e v="#VALUE!"/>
    <e v="#VALUE!"/>
    <e v="#VALUE!"/>
    <e v="#VALUE!"/>
  </r>
  <r>
    <x v="77"/>
    <s v="Norte de Minas"/>
    <x v="43"/>
    <x v="61"/>
    <n v="39493337.890000001"/>
    <n v="50428362.170000002"/>
    <n v="48134119.520000003"/>
    <n v="27471843.039999999"/>
    <n v="45229684.390000001"/>
    <n v="50807477.399999999"/>
    <n v="48088138.200000003"/>
    <n v="48.35"/>
    <n v="45.42"/>
    <n v="39.130000000000003"/>
    <n v="57.58"/>
    <n v="0.43"/>
    <n v="0.4"/>
    <n v="0.46"/>
    <n v="1855280.4800000004"/>
    <n v="-5736346.5"/>
    <n v="-379115.22999999672"/>
    <n v="45981.320000000298"/>
  </r>
  <r>
    <x v="78"/>
    <s v="Central Mineira"/>
    <x v="31"/>
    <x v="62"/>
    <n v="32566874.690000001"/>
    <n v="43507548.799999997"/>
    <n v="44546187.229999997"/>
    <n v="22435998"/>
    <n v="33062541.52"/>
    <n v="39013977.950000003"/>
    <n v="42507077.840000004"/>
    <n v="31.63"/>
    <n v="26.62"/>
    <n v="21.62"/>
    <n v="41.64"/>
    <n v="0.43"/>
    <n v="0.4"/>
    <n v="0.46"/>
    <n v="2974969"/>
    <n v="-495666.82999999821"/>
    <n v="4493570.849999994"/>
    <n v="2039109.3899999931"/>
  </r>
  <r>
    <x v="79"/>
    <s v="Sul/Sudoeste de Minas"/>
    <x v="11"/>
    <x v="63"/>
    <n v="5907638.2199999997"/>
    <n v="8169839.3300000001"/>
    <n v="8309750.7999999998"/>
    <n v="4941014.2300000004"/>
    <n v="6179253.1399999997"/>
    <n v="7825897.2300000004"/>
    <n v="8382205.0800000001"/>
    <n v="39.25"/>
    <n v="35.380000000000003"/>
    <n v="28.99"/>
    <n v="49.51"/>
    <n v="0.42"/>
    <n v="0.38"/>
    <n v="0.46"/>
    <n v="196303.8599999994"/>
    <n v="-271614.91999999993"/>
    <n v="343942.09999999963"/>
    <n v="-72454.280000000261"/>
  </r>
  <r>
    <x v="80"/>
    <s v="Sul/Sudoeste de Minas"/>
    <x v="19"/>
    <x v="64"/>
    <s v="."/>
    <n v="8198854.1900000004"/>
    <s v="."/>
    <n v="4495390"/>
    <s v="."/>
    <n v="7665583.6900000004"/>
    <s v="."/>
    <n v="18.43"/>
    <n v="16.68"/>
    <n v="9.08"/>
    <n v="27.78"/>
    <n v="0.36"/>
    <n v="0.31"/>
    <n v="0.41"/>
    <n v="1264951"/>
    <e v="#VALUE!"/>
    <n v="533270.5"/>
    <e v="#VALUE!"/>
  </r>
  <r>
    <x v="81"/>
    <s v="Metropolitana de Belo Horizonte"/>
    <x v="21"/>
    <x v="2"/>
    <n v="5493630.3200000003"/>
    <n v="7383030.3799999999"/>
    <n v="7064140.8899999997"/>
    <s v="."/>
    <n v="5433486"/>
    <n v="7614826.2400000002"/>
    <n v="7037081.6799999997"/>
    <n v="24.77"/>
    <n v="27.2"/>
    <n v="15.52"/>
    <n v="34.020000000000003"/>
    <n v="0.37"/>
    <n v="0.33"/>
    <n v="0.41"/>
    <e v="#VALUE!"/>
    <n v="60144.320000000298"/>
    <n v="-231795.86000000034"/>
    <n v="27059.209999999963"/>
  </r>
  <r>
    <x v="82"/>
    <s v="Vale do Rio Doce"/>
    <x v="44"/>
    <x v="2"/>
    <n v="7979204.8399999999"/>
    <n v="11862248.539999999"/>
    <n v="12657844.98"/>
    <s v="."/>
    <n v="7896128.0099999998"/>
    <n v="12881784.92"/>
    <n v="12946819.300000001"/>
    <n v="43.86"/>
    <n v="43.88"/>
    <n v="36.840000000000003"/>
    <n v="50.89"/>
    <n v="0.4"/>
    <n v="0.37"/>
    <n v="0.43"/>
    <e v="#VALUE!"/>
    <n v="83076.830000000075"/>
    <n v="-1019536.3800000008"/>
    <n v="-288974.3200000003"/>
  </r>
  <r>
    <x v="83"/>
    <s v="Sul/Sudoeste de Minas"/>
    <x v="45"/>
    <x v="2"/>
    <s v="."/>
    <n v="10572748.609999999"/>
    <n v="10597081.24"/>
    <s v="."/>
    <s v="."/>
    <n v="10528075.08"/>
    <n v="10852266.84"/>
    <n v="21.93"/>
    <n v="22.87"/>
    <n v="14.5"/>
    <n v="29.36"/>
    <n v="0.39"/>
    <n v="0.36"/>
    <n v="0.42"/>
    <e v="#VALUE!"/>
    <e v="#VALUE!"/>
    <n v="44673.529999999329"/>
    <n v="-255185.59999999963"/>
  </r>
  <r>
    <x v="84"/>
    <s v="Oeste de Minas"/>
    <x v="46"/>
    <x v="2"/>
    <n v="15574022.369999999"/>
    <n v="18331732.719999999"/>
    <n v="18965659"/>
    <s v="."/>
    <n v="11915940.41"/>
    <n v="17348250.539999999"/>
    <n v="17570276"/>
    <n v="42.34"/>
    <n v="39.14"/>
    <n v="33.03"/>
    <n v="51.64"/>
    <n v="0.46"/>
    <n v="0.42"/>
    <n v="0.51"/>
    <e v="#VALUE!"/>
    <n v="3658081.959999999"/>
    <n v="983482.1799999997"/>
    <n v="1395383"/>
  </r>
  <r>
    <x v="85"/>
    <s v="Metropolitana de Belo Horizonte"/>
    <x v="41"/>
    <x v="2"/>
    <n v="5831924.6299999999"/>
    <n v="8133655.2000000002"/>
    <n v="7654456.3300000001"/>
    <s v="."/>
    <n v="6066146.0899999999"/>
    <n v="7705776.1799999997"/>
    <n v="8028106.6900000004"/>
    <n v="31.4"/>
    <n v="34.64"/>
    <n v="23.01"/>
    <n v="39.799999999999997"/>
    <n v="0.43"/>
    <n v="0.37"/>
    <n v="0.48"/>
    <e v="#VALUE!"/>
    <n v="-234221.45999999996"/>
    <n v="427879.02000000048"/>
    <n v="-373650.36000000034"/>
  </r>
  <r>
    <x v="86"/>
    <s v="Noroeste de Minas"/>
    <x v="35"/>
    <x v="65"/>
    <n v="8080374.5700000003"/>
    <n v="11399418.93"/>
    <n v="9798667.0399999991"/>
    <n v="6867289.2599999998"/>
    <n v="8728474.8200000003"/>
    <n v="10672361.76"/>
    <n v="11624479.130000001"/>
    <n v="48.49"/>
    <n v="46.81"/>
    <n v="37.590000000000003"/>
    <n v="59.4"/>
    <n v="0.42"/>
    <n v="0.37"/>
    <n v="0.47"/>
    <n v="379226.87999999989"/>
    <n v="-648100.25"/>
    <n v="727057.16999999993"/>
    <n v="-1825812.0900000017"/>
  </r>
  <r>
    <x v="87"/>
    <s v="Norte de Minas"/>
    <x v="47"/>
    <x v="66"/>
    <n v="6216303.3499999996"/>
    <n v="8930458.2400000002"/>
    <n v="9177644.0899999999"/>
    <n v="5396977.71"/>
    <n v="6134879.5499999998"/>
    <n v="8745499.8900000006"/>
    <n v="8843309.2200000007"/>
    <n v="70.92"/>
    <n v="76.78"/>
    <n v="58.41"/>
    <n v="83.43"/>
    <n v="0.4"/>
    <n v="0.35"/>
    <n v="0.46"/>
    <n v="-396757.04999999981"/>
    <n v="81423.799999999814"/>
    <n v="184958.34999999963"/>
    <n v="334334.86999999918"/>
  </r>
  <r>
    <x v="88"/>
    <s v="Sul/Sudoeste de Minas"/>
    <x v="45"/>
    <x v="67"/>
    <s v="."/>
    <n v="14911130.9"/>
    <n v="14751897.289999999"/>
    <n v="8845630.7799999993"/>
    <s v="."/>
    <n v="14210236.060000001"/>
    <n v="14833885.310000001"/>
    <n v="22.93"/>
    <n v="20.04"/>
    <n v="15.75"/>
    <n v="30.1"/>
    <n v="0.41"/>
    <n v="0.38"/>
    <n v="0.44"/>
    <n v="731581.25999999978"/>
    <e v="#VALUE!"/>
    <n v="700894.83999999985"/>
    <n v="-81988.020000001416"/>
  </r>
  <r>
    <x v="89"/>
    <s v="Sul/Sudoeste de Minas"/>
    <x v="13"/>
    <x v="68"/>
    <n v="10937467.470000001"/>
    <n v="15825263.92"/>
    <n v="14491908.76"/>
    <n v="9613583.1500000004"/>
    <n v="11381620.119999999"/>
    <n v="15658858.029999999"/>
    <n v="14002903.710000001"/>
    <n v="18.399999999999999"/>
    <n v="16.55"/>
    <n v="10.68"/>
    <n v="26.11"/>
    <n v="0.39"/>
    <n v="0.36"/>
    <n v="0.42"/>
    <n v="-9151.4900000002235"/>
    <n v="-444152.64999999851"/>
    <n v="166405.8900000006"/>
    <n v="489005.04999999888"/>
  </r>
  <r>
    <x v="90"/>
    <s v="Norte de Minas"/>
    <x v="48"/>
    <x v="69"/>
    <n v="5562503.0199999996"/>
    <n v="8814154.75"/>
    <n v="8386917.5499999998"/>
    <n v="4579604.6399999997"/>
    <n v="5652586.0700000003"/>
    <n v="8696617.4900000002"/>
    <n v="8656896.8699999992"/>
    <n v="63.81"/>
    <n v="65.12"/>
    <n v="54.49"/>
    <n v="73.14"/>
    <n v="0.42"/>
    <n v="0.37"/>
    <n v="0.46"/>
    <n v="93287.150000000373"/>
    <n v="-90083.050000000745"/>
    <n v="117537.25999999978"/>
    <n v="-269979.31999999937"/>
  </r>
  <r>
    <x v="91"/>
    <s v="Noroeste de Minas"/>
    <x v="49"/>
    <x v="70"/>
    <n v="9539350.8200000003"/>
    <n v="14648785.65"/>
    <n v="13431603.91"/>
    <n v="7566405.8499999996"/>
    <n v="9349561.5399999991"/>
    <n v="13569818.02"/>
    <n v="14088957.529999999"/>
    <n v="43.14"/>
    <n v="38.909999999999997"/>
    <n v="32.19"/>
    <n v="54.1"/>
    <n v="0.38"/>
    <n v="0.35"/>
    <n v="0.41"/>
    <n v="416807.22000000067"/>
    <n v="189789.28000000119"/>
    <n v="1078967.6300000008"/>
    <n v="-657353.61999999918"/>
  </r>
  <r>
    <x v="92"/>
    <s v="Norte de Minas"/>
    <x v="50"/>
    <x v="71"/>
    <n v="21185829.850000001"/>
    <n v="29851289.620000001"/>
    <n v="31587807.629999999"/>
    <n v="18195615.960000001"/>
    <n v="21188909.09"/>
    <n v="27487174.030000001"/>
    <n v="30413324.850000001"/>
    <n v="59.12"/>
    <n v="59.35"/>
    <n v="51.9"/>
    <n v="66.34"/>
    <n v="0.48"/>
    <n v="0.44"/>
    <n v="0.53"/>
    <n v="-77982.449999999255"/>
    <n v="-3079.2399999983609"/>
    <n v="2364115.59"/>
    <n v="1174482.7799999975"/>
  </r>
  <r>
    <x v="93"/>
    <s v="Zona da Mata"/>
    <x v="20"/>
    <x v="72"/>
    <n v="5188415.42"/>
    <n v="6899686.3399999999"/>
    <n v="6166902.5800000001"/>
    <n v="3848879.38"/>
    <n v="5222791.7"/>
    <n v="6687381.8700000001"/>
    <n v="6503336.1200000001"/>
    <n v="41.57"/>
    <n v="45.36"/>
    <n v="30.89"/>
    <n v="52.25"/>
    <n v="0.42"/>
    <n v="0.37"/>
    <n v="0.47"/>
    <n v="576020.04999999981"/>
    <n v="-34376.280000000261"/>
    <n v="212304.46999999974"/>
    <n v="-336433.54000000004"/>
  </r>
  <r>
    <x v="94"/>
    <s v="Vale do Rio Doce"/>
    <x v="51"/>
    <x v="73"/>
    <n v="7002220.9699999997"/>
    <n v="8969442.0899999999"/>
    <n v="8666462.3300000001"/>
    <n v="5588911.6600000001"/>
    <n v="7014985.4100000001"/>
    <n v="8715559.0999999996"/>
    <n v="8955941.5500000007"/>
    <n v="41.79"/>
    <n v="47.97"/>
    <n v="31.18"/>
    <n v="52.4"/>
    <n v="0.42"/>
    <n v="0.36"/>
    <n v="0.47"/>
    <n v="342605.49000000022"/>
    <n v="-12764.44000000041"/>
    <n v="253882.99000000022"/>
    <n v="-289479.22000000067"/>
  </r>
  <r>
    <x v="95"/>
    <s v="Sul/Sudoeste de Minas"/>
    <x v="52"/>
    <x v="2"/>
    <n v="10409733.199999999"/>
    <n v="14128657.15"/>
    <n v="13980076.99"/>
    <s v="."/>
    <n v="9953902.5999999996"/>
    <n v="14488686.15"/>
    <n v="13685497.779999999"/>
    <n v="20.47"/>
    <n v="21.93"/>
    <n v="14"/>
    <n v="26.94"/>
    <n v="0.43"/>
    <n v="0.39"/>
    <n v="0.47"/>
    <e v="#VALUE!"/>
    <n v="455830.59999999963"/>
    <n v="-360029"/>
    <n v="294579.21000000089"/>
  </r>
  <r>
    <x v="96"/>
    <s v="Metropolitana de Belo Horizonte"/>
    <x v="40"/>
    <x v="74"/>
    <n v="57594946.210000001"/>
    <n v="84508837.120000005"/>
    <n v="81125494.450000003"/>
    <n v="40029308.539999999"/>
    <n v="61124977.390000001"/>
    <n v="80967112.760000005"/>
    <n v="86736342.230000004"/>
    <n v="15.12"/>
    <n v="13.72"/>
    <n v="9.86"/>
    <n v="20.38"/>
    <n v="0.41"/>
    <n v="0.38"/>
    <n v="0.44"/>
    <n v="4646499.1499999985"/>
    <n v="-3530031.1799999997"/>
    <n v="3541724.3599999994"/>
    <n v="-5610847.7800000012"/>
  </r>
  <r>
    <x v="97"/>
    <s v="Sul/Sudoeste de Minas"/>
    <x v="45"/>
    <x v="2"/>
    <n v="9461316.3399999999"/>
    <n v="10105123.630000001"/>
    <n v="11527666.42"/>
    <s v="."/>
    <n v="7432641.0300000003"/>
    <n v="10176962.99"/>
    <n v="10554300.539999999"/>
    <n v="18.739999999999998"/>
    <n v="19.86"/>
    <n v="11.52"/>
    <n v="25.96"/>
    <n v="0.4"/>
    <n v="0.37"/>
    <n v="0.43"/>
    <e v="#VALUE!"/>
    <n v="2028675.3099999996"/>
    <n v="-71839.359999999404"/>
    <n v="973365.88000000082"/>
  </r>
  <r>
    <x v="98"/>
    <s v="Central Mineira"/>
    <x v="38"/>
    <x v="75"/>
    <n v="8892268.4700000007"/>
    <n v="11979926.960000001"/>
    <n v="10334697.48"/>
    <n v="6947217.8200000003"/>
    <n v="8728054.4299999997"/>
    <n v="12209442.810000001"/>
    <n v="10838326"/>
    <n v="52.43"/>
    <n v="50.18"/>
    <n v="43.83"/>
    <n v="61.02"/>
    <n v="0.43"/>
    <n v="0.39"/>
    <n v="0.46"/>
    <n v="704663.77999999933"/>
    <n v="164214.04000000097"/>
    <n v="-229515.84999999963"/>
    <n v="-503628.51999999955"/>
  </r>
  <r>
    <x v="99"/>
    <s v="Vale do Rio Doce"/>
    <x v="44"/>
    <x v="2"/>
    <n v="4509911.9000000004"/>
    <n v="6330368.2999999998"/>
    <n v="6455495.7199999997"/>
    <s v="."/>
    <n v="4613096.99"/>
    <n v="6367018.5800000001"/>
    <n v="6417588.5300000003"/>
    <n v="34.93"/>
    <n v="39.14"/>
    <n v="22.58"/>
    <n v="47.28"/>
    <n v="0.35"/>
    <n v="0.31"/>
    <n v="0.39"/>
    <e v="#VALUE!"/>
    <n v="-103185.08999999985"/>
    <n v="-36650.280000000261"/>
    <n v="37907.189999999478"/>
  </r>
  <r>
    <x v="100"/>
    <s v="Noroeste de Minas"/>
    <x v="35"/>
    <x v="76"/>
    <n v="27098345.190000001"/>
    <n v="36503734.100000001"/>
    <n v="30172643.57"/>
    <n v="18809577.91"/>
    <n v="25779557.460000001"/>
    <n v="35350637.049999997"/>
    <n v="32183030.539999999"/>
    <n v="33.97"/>
    <n v="32.06"/>
    <n v="24.69"/>
    <n v="43.25"/>
    <n v="0.38"/>
    <n v="0.35"/>
    <n v="0.41"/>
    <n v="2841239.6900000013"/>
    <n v="1318787.7300000004"/>
    <n v="1153097.0500000045"/>
    <n v="-2010386.9699999988"/>
  </r>
  <r>
    <x v="101"/>
    <s v="Norte de Minas"/>
    <x v="53"/>
    <x v="77"/>
    <n v="20751645.370000001"/>
    <n v="30303369.239999998"/>
    <n v="28342128.120000001"/>
    <n v="17538016.030000001"/>
    <n v="20751645.370000001"/>
    <n v="30284361.920000002"/>
    <n v="31041002.859999999"/>
    <n v="60.22"/>
    <n v="55.7"/>
    <n v="49.99"/>
    <n v="70.45"/>
    <n v="0.4"/>
    <n v="0.36"/>
    <n v="0.43"/>
    <n v="-537987.05000000075"/>
    <n v="0"/>
    <n v="19007.319999996573"/>
    <n v="-2698874.7399999984"/>
  </r>
  <r>
    <x v="102"/>
    <s v="Noroeste de Minas"/>
    <x v="35"/>
    <x v="78"/>
    <n v="8254379.2999999998"/>
    <n v="14077576.640000001"/>
    <n v="14029859.6"/>
    <n v="7483278.5999999996"/>
    <n v="8690489.8200000003"/>
    <n v="13468638"/>
    <n v="13634307.57"/>
    <n v="50.27"/>
    <n v="46.73"/>
    <n v="40.22"/>
    <n v="60.33"/>
    <n v="0.39"/>
    <n v="0.35"/>
    <n v="0.44"/>
    <n v="-204416.96999999974"/>
    <n v="-436110.52000000048"/>
    <n v="608938.6400000006"/>
    <n v="395552.02999999933"/>
  </r>
  <r>
    <x v="103"/>
    <s v="Sul/Sudoeste de Minas"/>
    <x v="33"/>
    <x v="79"/>
    <n v="9451592"/>
    <n v="13314516.43"/>
    <n v="13317681.460000001"/>
    <n v="8429210.8599999994"/>
    <n v="9418070.5"/>
    <n v="12606412.51"/>
    <n v="14213753.73"/>
    <n v="15.77"/>
    <n v="16.89"/>
    <n v="9.26"/>
    <n v="22.27"/>
    <n v="0.4"/>
    <n v="0.37"/>
    <n v="0.42"/>
    <n v="38496.300000000745"/>
    <n v="33521.5"/>
    <n v="708103.91999999993"/>
    <n v="-896072.26999999955"/>
  </r>
  <r>
    <x v="104"/>
    <s v="Metropolitana de Belo Horizonte"/>
    <x v="26"/>
    <x v="80"/>
    <n v="5417328.3399999999"/>
    <s v="."/>
    <n v="6770386.2199999997"/>
    <n v="4811071.05"/>
    <n v="5073835.46"/>
    <s v="."/>
    <n v="6100694.1799999997"/>
    <n v="32.06"/>
    <n v="26.58"/>
    <n v="18.91"/>
    <n v="45.21"/>
    <n v="0.39"/>
    <n v="0.32"/>
    <n v="0.45"/>
    <n v="-190382.93999999948"/>
    <n v="343492.87999999989"/>
    <e v="#VALUE!"/>
    <n v="669692.04"/>
  </r>
  <r>
    <x v="105"/>
    <s v="Sul/Sudoeste de Minas"/>
    <x v="54"/>
    <x v="81"/>
    <n v="8226198.21"/>
    <n v="12334750.210000001"/>
    <n v="11536904.220000001"/>
    <n v="6463307.79"/>
    <n v="8051687.71"/>
    <n v="12075376.310000001"/>
    <n v="11996569.810000001"/>
    <n v="19.14"/>
    <n v="19.309999999999999"/>
    <n v="13.2"/>
    <n v="25.08"/>
    <n v="0.39"/>
    <n v="0.37"/>
    <n v="0.42"/>
    <n v="496279.37999999989"/>
    <n v="174510.5"/>
    <n v="259373.90000000037"/>
    <n v="-459665.58999999985"/>
  </r>
  <r>
    <x v="106"/>
    <s v="Triangulo Mineiro/Alto Paranaíba"/>
    <x v="55"/>
    <x v="2"/>
    <s v="."/>
    <n v="17639422.449999999"/>
    <n v="16087618.48"/>
    <s v="."/>
    <s v="."/>
    <n v="16462564.59"/>
    <n v="18523598.960000001"/>
    <n v="31.47"/>
    <n v="26.2"/>
    <n v="17.87"/>
    <n v="45.07"/>
    <n v="0.37"/>
    <n v="0.3"/>
    <n v="0.44"/>
    <e v="#VALUE!"/>
    <e v="#VALUE!"/>
    <n v="1176857.8599999994"/>
    <n v="-2435980.4800000004"/>
  </r>
  <r>
    <x v="107"/>
    <s v="Metropolitana de Belo Horizonte"/>
    <x v="26"/>
    <x v="82"/>
    <n v="7693617.46"/>
    <n v="10624242.470000001"/>
    <n v="10128956.4"/>
    <n v="6001981.1699999999"/>
    <n v="8150460.6100000003"/>
    <n v="10433345.25"/>
    <n v="10240734.689999999"/>
    <n v="33.1"/>
    <n v="28.89"/>
    <n v="23.24"/>
    <n v="42.96"/>
    <n v="0.41"/>
    <n v="0.38"/>
    <n v="0.45"/>
    <n v="127064.91999999993"/>
    <n v="-456843.15000000037"/>
    <n v="190897.22000000067"/>
    <n v="-111778.28999999911"/>
  </r>
  <r>
    <x v="108"/>
    <s v="Metropolitana de Belo Horizonte"/>
    <x v="40"/>
    <x v="83"/>
    <n v="27497055.780000001"/>
    <n v="36559527.68"/>
    <n v="37295737.75"/>
    <n v="21963190.850000001"/>
    <n v="28057105.899999999"/>
    <n v="36437085.369999997"/>
    <n v="37922581.509999998"/>
    <n v="21.98"/>
    <n v="18.78"/>
    <n v="14.42"/>
    <n v="29.54"/>
    <n v="0.41"/>
    <n v="0.38"/>
    <n v="0.44"/>
    <n v="542452.25"/>
    <n v="-560050.11999999732"/>
    <n v="122442.31000000238"/>
    <n v="-626843.75999999791"/>
  </r>
  <r>
    <x v="109"/>
    <s v="Zona da Mata"/>
    <x v="25"/>
    <x v="84"/>
    <n v="5935625.3700000001"/>
    <n v="7907280.2999999998"/>
    <n v="7543022.8300000001"/>
    <n v="4879869.45"/>
    <n v="5594355.79"/>
    <n v="7097108.2800000003"/>
    <n v="7470251.2000000002"/>
    <n v="12.25"/>
    <n v="14.26"/>
    <n v="4.83"/>
    <n v="19.66"/>
    <n v="0.34"/>
    <n v="0.3"/>
    <n v="0.38"/>
    <n v="88779.879999999888"/>
    <n v="341269.58000000007"/>
    <n v="810172.01999999955"/>
    <n v="72771.629999999888"/>
  </r>
  <r>
    <x v="110"/>
    <s v="Zona da Mata"/>
    <x v="20"/>
    <x v="85"/>
    <s v="."/>
    <n v="7524785.6799999997"/>
    <n v="7076166.04"/>
    <n v="4299615.57"/>
    <s v="."/>
    <n v="6982811"/>
    <n v="7045942.6699999999"/>
    <n v="30.84"/>
    <n v="30.88"/>
    <n v="21.48"/>
    <n v="40.21"/>
    <n v="0.38"/>
    <n v="0.33"/>
    <n v="0.44"/>
    <n v="413672.55999999959"/>
    <e v="#VALUE!"/>
    <n v="541974.6799999997"/>
    <n v="30223.370000000112"/>
  </r>
  <r>
    <x v="111"/>
    <s v="Sul/Sudoeste de Minas"/>
    <x v="13"/>
    <x v="86"/>
    <n v="9786677.8300000001"/>
    <n v="15287700.42"/>
    <n v="14434745.75"/>
    <n v="7982671.7800000003"/>
    <n v="10125951.460000001"/>
    <n v="15330129.140000001"/>
    <n v="14072892.279999999"/>
    <n v="20"/>
    <n v="20.170000000000002"/>
    <n v="14.36"/>
    <n v="25.63"/>
    <n v="0.42"/>
    <n v="0.39"/>
    <n v="0.45"/>
    <n v="1075393.7800000003"/>
    <n v="-339273.63000000082"/>
    <n v="-42428.720000000671"/>
    <n v="361853.47000000067"/>
  </r>
  <r>
    <x v="112"/>
    <s v="Oeste de Minas"/>
    <x v="34"/>
    <x v="87"/>
    <s v="."/>
    <n v="5874082"/>
    <n v="1565869.88"/>
    <n v="3853073"/>
    <s v="."/>
    <n v="5655749"/>
    <n v="6212519.5199999996"/>
    <n v="31.35"/>
    <n v="34.75"/>
    <n v="21.04"/>
    <n v="41.66"/>
    <n v="0.4"/>
    <n v="0.34"/>
    <n v="0.46"/>
    <n v="-95205"/>
    <e v="#VALUE!"/>
    <n v="218333"/>
    <n v="-4646649.6399999997"/>
  </r>
  <r>
    <x v="113"/>
    <s v="Sul/Sudoeste de Minas"/>
    <x v="45"/>
    <x v="88"/>
    <n v="17733238"/>
    <n v="25220992.190000001"/>
    <n v="24505654.109999999"/>
    <n v="14770060.51"/>
    <n v="20156008"/>
    <n v="22894950.539999999"/>
    <n v="26653370.420000002"/>
    <n v="24.23"/>
    <n v="22.57"/>
    <n v="16.87"/>
    <n v="31.59"/>
    <n v="0.41"/>
    <n v="0.38"/>
    <n v="0.44"/>
    <n v="1418152.42"/>
    <n v="-2422770"/>
    <n v="2326041.6500000022"/>
    <n v="-2147716.3100000024"/>
  </r>
  <r>
    <x v="114"/>
    <s v="Sul/Sudoeste de Minas"/>
    <x v="45"/>
    <x v="89"/>
    <n v="23193714.079999998"/>
    <n v="30773372.440000001"/>
    <n v="30995962.129999999"/>
    <n v="15503958.949999999"/>
    <n v="20441852.390000001"/>
    <n v="27400086.030000001"/>
    <n v="31419216.170000002"/>
    <n v="17.920000000000002"/>
    <n v="15.87"/>
    <n v="10.44"/>
    <n v="25.4"/>
    <n v="0.39"/>
    <n v="0.36"/>
    <n v="0.42"/>
    <n v="2504157.1799999997"/>
    <n v="2751861.6899999976"/>
    <n v="3373286.41"/>
    <n v="-423254.04000000283"/>
  </r>
  <r>
    <x v="115"/>
    <s v="Sul/Sudoeste de Minas"/>
    <x v="12"/>
    <x v="2"/>
    <s v="."/>
    <n v="13338806.939999999"/>
    <n v="12273174.300000001"/>
    <s v="."/>
    <s v="."/>
    <n v="13367629.25"/>
    <n v="12506838.449999999"/>
    <n v="28.71"/>
    <n v="25.69"/>
    <n v="19.86"/>
    <n v="37.56"/>
    <n v="0.44"/>
    <n v="0.41"/>
    <n v="0.47"/>
    <e v="#VALUE!"/>
    <e v="#VALUE!"/>
    <n v="-28822.310000000522"/>
    <n v="-233664.14999999851"/>
  </r>
  <r>
    <x v="116"/>
    <s v="Vale do Rio Doce"/>
    <x v="18"/>
    <x v="2"/>
    <n v="5398317.9100000001"/>
    <n v="7607456.4100000001"/>
    <n v="6904019.3200000003"/>
    <s v="."/>
    <n v="5126783.66"/>
    <n v="6972784.9299999997"/>
    <n v="7187106.4100000001"/>
    <n v="42.31"/>
    <n v="40.39"/>
    <n v="30.73"/>
    <n v="53.88"/>
    <n v="0.42"/>
    <n v="0.36"/>
    <n v="0.48"/>
    <e v="#VALUE!"/>
    <n v="271534.25"/>
    <n v="634671.48000000045"/>
    <n v="-283087.08999999985"/>
  </r>
  <r>
    <x v="117"/>
    <s v="Sul/Sudoeste de Minas"/>
    <x v="42"/>
    <x v="2"/>
    <n v="11314391.039999999"/>
    <n v="16893620.710000001"/>
    <n v="16628231.57"/>
    <s v="."/>
    <n v="10503338.76"/>
    <n v="15318240.17"/>
    <n v="17494544.829999998"/>
    <n v="26.49"/>
    <n v="23.02"/>
    <n v="18.07"/>
    <n v="34.909999999999997"/>
    <n v="0.43"/>
    <n v="0.4"/>
    <n v="0.45"/>
    <e v="#VALUE!"/>
    <n v="811052.27999999933"/>
    <n v="1575380.540000001"/>
    <n v="-866313.25999999791"/>
  </r>
  <r>
    <x v="118"/>
    <s v="Sul/Sudoeste de Minas"/>
    <x v="13"/>
    <x v="90"/>
    <n v="13867553.09"/>
    <n v="19081401.600000001"/>
    <n v="17831573.5"/>
    <n v="11630691.029999999"/>
    <n v="14351228.130000001"/>
    <n v="18916792.379999999"/>
    <n v="19017514.870000001"/>
    <n v="16.66"/>
    <n v="17.18"/>
    <n v="9.81"/>
    <n v="23.51"/>
    <n v="0.38"/>
    <n v="0.35"/>
    <n v="0.4"/>
    <n v="243114.79000000097"/>
    <n v="-483675.04000000097"/>
    <n v="164609.22000000253"/>
    <n v="-1185941.370000001"/>
  </r>
  <r>
    <x v="119"/>
    <s v="Triangulo Mineiro/Alto Paranaíba"/>
    <x v="56"/>
    <x v="91"/>
    <s v="."/>
    <n v="23073323.609999999"/>
    <n v="23019318.030000001"/>
    <n v="13823361.67"/>
    <s v="."/>
    <n v="24766688.25"/>
    <n v="22944062.699999999"/>
    <n v="26.82"/>
    <n v="24.95"/>
    <n v="18.079999999999998"/>
    <n v="35.56"/>
    <n v="0.4"/>
    <n v="0.37"/>
    <n v="0.43"/>
    <n v="-462835.38000000082"/>
    <e v="#VALUE!"/>
    <n v="-1693364.6400000006"/>
    <n v="75255.330000001937"/>
  </r>
  <r>
    <x v="120"/>
    <s v="Norte de Minas"/>
    <x v="50"/>
    <x v="92"/>
    <n v="5518808.3399999999"/>
    <n v="8420812.8499999996"/>
    <n v="6812093.0199999996"/>
    <n v="4294466.33"/>
    <n v="5595572.9400000004"/>
    <n v="8126901.7400000002"/>
    <n v="7374130.1500000004"/>
    <n v="65.510000000000005"/>
    <n v="68.680000000000007"/>
    <n v="54.17"/>
    <n v="76.849999999999994"/>
    <n v="0.45"/>
    <n v="0.37"/>
    <n v="0.53"/>
    <n v="48426.870000000112"/>
    <n v="-76764.600000000559"/>
    <n v="293911.1099999994"/>
    <n v="-562037.13000000082"/>
  </r>
  <r>
    <x v="121"/>
    <s v="Oeste de Minas"/>
    <x v="7"/>
    <x v="93"/>
    <n v="35413069.380000003"/>
    <n v="50418734.409999996"/>
    <n v="50841223.799999997"/>
    <n v="27669577.699999999"/>
    <n v="34205354.310000002"/>
    <n v="53631008.109999999"/>
    <n v="48678369.399999999"/>
    <n v="35.130000000000003"/>
    <n v="30.03"/>
    <n v="24.78"/>
    <n v="45.47"/>
    <n v="0.43"/>
    <n v="0.4"/>
    <n v="0.46"/>
    <n v="5272272.09"/>
    <n v="1207715.0700000003"/>
    <n v="-3212273.700000003"/>
    <n v="2162854.3999999985"/>
  </r>
  <r>
    <x v="122"/>
    <s v="Sul/Sudoeste de Minas"/>
    <x v="42"/>
    <x v="94"/>
    <n v="10694792.869999999"/>
    <n v="14850976.23"/>
    <n v="14754958.43"/>
    <n v="8265513.5999999996"/>
    <n v="10746485.66"/>
    <n v="14149585.189999999"/>
    <n v="14185419.98"/>
    <n v="42.88"/>
    <n v="37.840000000000003"/>
    <n v="31.06"/>
    <n v="54.7"/>
    <n v="0.41"/>
    <n v="0.37"/>
    <n v="0.46"/>
    <n v="781871.0700000003"/>
    <n v="-51692.790000000969"/>
    <n v="701391.04000000097"/>
    <n v="569538.44999999925"/>
  </r>
  <r>
    <x v="123"/>
    <s v="Triangulo Mineiro/Alto Paranaíba"/>
    <x v="6"/>
    <x v="95"/>
    <n v="10082648.869999999"/>
    <n v="14984289.6"/>
    <n v="12883001"/>
    <n v="8318510.2400000002"/>
    <n v="10493460.01"/>
    <n v="13043382.51"/>
    <n v="12883001.199999999"/>
    <n v="17.45"/>
    <n v="18.399999999999999"/>
    <n v="9.59"/>
    <n v="25.31"/>
    <n v="0.37"/>
    <n v="0.34"/>
    <n v="0.4"/>
    <n v="-586040.86000000034"/>
    <n v="-410811.1400000006"/>
    <n v="1940907.0899999999"/>
    <n v="-0.19999999925494194"/>
  </r>
  <r>
    <x v="124"/>
    <s v="Triangulo Mineiro/Alto Paranaíba"/>
    <x v="32"/>
    <x v="96"/>
    <n v="13675765.66"/>
    <n v="18987496.690000001"/>
    <n v="22465109.379999999"/>
    <n v="10660690.970000001"/>
    <n v="13551552.66"/>
    <n v="22599690.460000001"/>
    <n v="17434155.460000001"/>
    <n v="31.6"/>
    <n v="26.09"/>
    <n v="20.57"/>
    <n v="42.63"/>
    <n v="0.38"/>
    <n v="0.35"/>
    <n v="0.41"/>
    <n v="1148206.5199999996"/>
    <n v="124213"/>
    <n v="-3612193.7699999996"/>
    <n v="5030953.9199999981"/>
  </r>
  <r>
    <x v="125"/>
    <s v="Sul/Sudoeste de Minas"/>
    <x v="42"/>
    <x v="97"/>
    <n v="17986478.91"/>
    <n v="26268360.870000001"/>
    <n v="25747738.170000002"/>
    <n v="15676051.57"/>
    <n v="17045245.710000001"/>
    <n v="24468250.899999999"/>
    <n v="25752028.940000001"/>
    <n v="29.21"/>
    <n v="27.78"/>
    <n v="20.48"/>
    <n v="37.93"/>
    <n v="0.4"/>
    <n v="0.37"/>
    <n v="0.43"/>
    <n v="-469803.46000000089"/>
    <n v="941233.19999999925"/>
    <n v="1800109.9700000025"/>
    <n v="-4290.769999999553"/>
  </r>
  <r>
    <x v="126"/>
    <s v="Zona da Mata"/>
    <x v="20"/>
    <x v="98"/>
    <s v="."/>
    <n v="6989119.7599999998"/>
    <n v="7801685.7300000004"/>
    <n v="4763365.4800000004"/>
    <s v="."/>
    <n v="6951640.6900000004"/>
    <n v="7928843.0999999996"/>
    <n v="26.15"/>
    <n v="31.1"/>
    <n v="16.64"/>
    <n v="35.65"/>
    <n v="0.39"/>
    <n v="0.35"/>
    <n v="0.44"/>
    <n v="398037.77999999933"/>
    <e v="#VALUE!"/>
    <n v="37479.069999999367"/>
    <n v="-127157.36999999918"/>
  </r>
  <r>
    <x v="127"/>
    <s v="Triangulo Mineiro/Alto Paranaíba"/>
    <x v="29"/>
    <x v="99"/>
    <n v="15138320"/>
    <n v="20203737.170000002"/>
    <n v="17248660.559999999"/>
    <n v="12706124.15"/>
    <n v="14501167.810000001"/>
    <n v="20300619.91"/>
    <n v="17034599.199999999"/>
    <n v="33.69"/>
    <n v="28.81"/>
    <n v="22.92"/>
    <n v="44.45"/>
    <n v="0.36"/>
    <n v="0.34"/>
    <n v="0.39"/>
    <n v="43360.810000000522"/>
    <n v="637152.18999999948"/>
    <n v="-96882.739999998361"/>
    <n v="214061.3599999994"/>
  </r>
  <r>
    <x v="128"/>
    <s v="Oeste de Minas"/>
    <x v="7"/>
    <x v="100"/>
    <n v="4957309.26"/>
    <s v="."/>
    <n v="7466068.5899999999"/>
    <n v="4115049.01"/>
    <n v="6139259.6900000004"/>
    <s v="."/>
    <n v="8390060.2200000007"/>
    <n v="37.049999999999997"/>
    <n v="37.14"/>
    <n v="28.26"/>
    <n v="45.84"/>
    <n v="0.43"/>
    <n v="0.37"/>
    <n v="0.49"/>
    <n v="595040.28000000026"/>
    <n v="-1181950.4300000006"/>
    <e v="#VALUE!"/>
    <n v="-923991.63000000082"/>
  </r>
  <r>
    <x v="129"/>
    <s v="Oeste de Minas"/>
    <x v="7"/>
    <x v="101"/>
    <n v="11476663"/>
    <n v="17506989"/>
    <n v="16406933"/>
    <n v="9914056.1400000006"/>
    <n v="11397449"/>
    <n v="16940045"/>
    <n v="16500144"/>
    <n v="31.86"/>
    <n v="30.96"/>
    <n v="23.61"/>
    <n v="40.11"/>
    <n v="0.41"/>
    <n v="0.38"/>
    <n v="0.43"/>
    <n v="-301602.1400000006"/>
    <n v="79214"/>
    <n v="566944"/>
    <n v="-93211"/>
  </r>
  <r>
    <x v="130"/>
    <s v="Vale do Rio Doce"/>
    <x v="5"/>
    <x v="2"/>
    <n v="4886782.76"/>
    <n v="7455865.6299999999"/>
    <n v="6329003.25"/>
    <s v="."/>
    <n v="4802978.79"/>
    <n v="7364120.8099999996"/>
    <n v="6298201.1200000001"/>
    <n v="44.94"/>
    <n v="45.56"/>
    <n v="30.73"/>
    <n v="59.14"/>
    <n v="0.38"/>
    <n v="0.31"/>
    <n v="0.44"/>
    <e v="#VALUE!"/>
    <n v="83803.969999999739"/>
    <n v="91744.820000000298"/>
    <n v="30802.129999999888"/>
  </r>
  <r>
    <x v="131"/>
    <s v="Zona da Mata"/>
    <x v="2"/>
    <x v="2"/>
    <s v="."/>
    <s v="."/>
    <n v="7190684.5499999998"/>
    <s v="."/>
    <s v="."/>
    <s v="."/>
    <n v="7506835.3700000001"/>
    <n v="15.48"/>
    <n v="17.57"/>
    <n v="7.4"/>
    <n v="23.56"/>
    <n v="0.34"/>
    <n v="0.3"/>
    <n v="0.38"/>
    <e v="#VALUE!"/>
    <e v="#VALUE!"/>
    <e v="#VALUE!"/>
    <n v="-316150.8200000003"/>
  </r>
  <r>
    <x v="132"/>
    <s v="Campo das Vertentes"/>
    <x v="16"/>
    <x v="102"/>
    <s v="."/>
    <n v="6319244.9800000004"/>
    <n v="6085573.3399999999"/>
    <n v="3738801.32"/>
    <s v="."/>
    <n v="6385194.6600000001"/>
    <n v="6699205.9400000004"/>
    <n v="36.31"/>
    <n v="38.96"/>
    <n v="26.49"/>
    <n v="46.13"/>
    <n v="0.4"/>
    <n v="0.36"/>
    <n v="0.44"/>
    <n v="363444.08000000007"/>
    <e v="#VALUE!"/>
    <n v="-65949.679999999702"/>
    <n v="-613632.60000000056"/>
  </r>
  <r>
    <x v="133"/>
    <s v="Jequitinhonha"/>
    <x v="24"/>
    <x v="103"/>
    <n v="19422597.09"/>
    <n v="27424953.82"/>
    <n v="28489071.059999999"/>
    <n v="14332584.16"/>
    <n v="20310042.129999999"/>
    <n v="27540744.239999998"/>
    <n v="28843808.899999999"/>
    <n v="50.76"/>
    <n v="49.96"/>
    <n v="41.49"/>
    <n v="60.04"/>
    <n v="0.41"/>
    <n v="0.38"/>
    <n v="0.44"/>
    <n v="1786917.879999999"/>
    <n v="-887445.03999999911"/>
    <n v="-115790.41999999806"/>
    <n v="-354737.83999999985"/>
  </r>
  <r>
    <x v="134"/>
    <s v="Sul/Sudoeste de Minas"/>
    <x v="19"/>
    <x v="104"/>
    <n v="6777388.9000000004"/>
    <n v="8741212.2599999998"/>
    <n v="8198259.0599999996"/>
    <n v="5542386.1299999999"/>
    <n v="6556042.6799999997"/>
    <n v="8434282.2699999996"/>
    <n v="8819678.0299999993"/>
    <n v="26.7"/>
    <n v="23.31"/>
    <n v="17.690000000000001"/>
    <n v="35.72"/>
    <n v="0.38"/>
    <n v="0.35"/>
    <n v="0.42"/>
    <n v="-68361.129999999888"/>
    <n v="221346.22000000067"/>
    <n v="306929.99000000022"/>
    <n v="-621418.96999999974"/>
  </r>
  <r>
    <x v="135"/>
    <s v="Metropolitana de Belo Horizonte"/>
    <x v="26"/>
    <x v="105"/>
    <n v="7973662.8200000003"/>
    <n v="8150215.3399999999"/>
    <n v="8611975.3900000006"/>
    <n v="9430141.8200000003"/>
    <n v="7864501.1399999997"/>
    <n v="7875446.5700000003"/>
    <n v="8049054.1500000004"/>
    <n v="37.33"/>
    <n v="32"/>
    <n v="25.89"/>
    <n v="48.76"/>
    <n v="0.4"/>
    <n v="0.34"/>
    <n v="0.45"/>
    <n v="-212236.04000000097"/>
    <n v="109161.68000000063"/>
    <n v="274768.76999999955"/>
    <n v="562921.24000000022"/>
  </r>
  <r>
    <x v="136"/>
    <s v="Triangulo Mineiro/Alto Paranaíba"/>
    <x v="55"/>
    <x v="106"/>
    <n v="15108269.43"/>
    <s v="."/>
    <n v="19889304.5"/>
    <n v="12936906"/>
    <n v="15849720.640000001"/>
    <s v="."/>
    <n v="18832575.879999999"/>
    <n v="35.01"/>
    <n v="29.35"/>
    <n v="24.13"/>
    <n v="45.89"/>
    <n v="0.39"/>
    <n v="0.36"/>
    <n v="0.42"/>
    <n v="1153385"/>
    <n v="-741451.21000000089"/>
    <e v="#VALUE!"/>
    <n v="1056728.620000001"/>
  </r>
  <r>
    <x v="137"/>
    <s v="Vale do Rio Doce"/>
    <x v="18"/>
    <x v="2"/>
    <n v="5647286.3700000001"/>
    <n v="7396823.4699999997"/>
    <n v="7241173.8399999999"/>
    <s v="."/>
    <n v="5840576.9199999999"/>
    <n v="7331625.0700000003"/>
    <n v="7340656.9100000001"/>
    <n v="38.950000000000003"/>
    <n v="38.380000000000003"/>
    <n v="28.41"/>
    <n v="49.5"/>
    <n v="0.42"/>
    <n v="0.33"/>
    <n v="0.5"/>
    <e v="#VALUE!"/>
    <n v="-193290.54999999981"/>
    <n v="65198.399999999441"/>
    <n v="-99483.070000000298"/>
  </r>
  <r>
    <x v="138"/>
    <s v="Norte de Minas"/>
    <x v="50"/>
    <x v="2"/>
    <n v="12058118.380000001"/>
    <n v="16850554.16"/>
    <n v="16458997.720000001"/>
    <s v="."/>
    <n v="12445757.08"/>
    <n v="16396993.029999999"/>
    <n v="18346320.719999999"/>
    <n v="59.83"/>
    <n v="57.33"/>
    <n v="50.83"/>
    <n v="68.83"/>
    <n v="0.41"/>
    <n v="0.37"/>
    <n v="0.46"/>
    <e v="#VALUE!"/>
    <n v="-387638.69999999925"/>
    <n v="453561.13000000082"/>
    <n v="-1887322.9999999981"/>
  </r>
  <r>
    <x v="139"/>
    <s v="Sul/Sudoeste de Minas"/>
    <x v="19"/>
    <x v="107"/>
    <n v="8659959.4800000004"/>
    <s v="."/>
    <n v="12507553.85"/>
    <n v="7479913.75"/>
    <n v="8521424.5600000005"/>
    <s v="."/>
    <n v="12148920.91"/>
    <n v="21.02"/>
    <n v="18.95"/>
    <n v="12.39"/>
    <n v="29.66"/>
    <n v="0.38"/>
    <n v="0.35"/>
    <n v="0.41"/>
    <n v="135268.80999999959"/>
    <n v="138534.91999999993"/>
    <e v="#VALUE!"/>
    <n v="358632.93999999948"/>
  </r>
  <r>
    <x v="140"/>
    <s v="Zona da Mata"/>
    <x v="2"/>
    <x v="108"/>
    <n v="6388430.6500000004"/>
    <n v="9954048.0800000001"/>
    <n v="9623035.2799999993"/>
    <n v="5186738.1900000004"/>
    <n v="6320196.3799999999"/>
    <n v="9247973.0899999999"/>
    <n v="9592146.4399999995"/>
    <n v="21.88"/>
    <n v="24.81"/>
    <n v="13.46"/>
    <n v="30.3"/>
    <n v="0.35"/>
    <n v="0.32"/>
    <n v="0.39"/>
    <n v="592560.82999999914"/>
    <n v="68234.270000000484"/>
    <n v="706074.99000000022"/>
    <n v="30888.839999999851"/>
  </r>
  <r>
    <x v="141"/>
    <s v="Jequitinhonha"/>
    <x v="57"/>
    <x v="109"/>
    <s v="."/>
    <n v="19212874.899999999"/>
    <n v="19456190.030000001"/>
    <n v="12597428.58"/>
    <s v="."/>
    <n v="18446973.149999999"/>
    <n v="21451783.260000002"/>
    <n v="52.59"/>
    <n v="57.34"/>
    <n v="45.03"/>
    <n v="60.16"/>
    <n v="0.42"/>
    <n v="0.38"/>
    <n v="0.45"/>
    <n v="-448777.05000000075"/>
    <e v="#VALUE!"/>
    <n v="765901.75"/>
    <n v="-1995593.2300000004"/>
  </r>
  <r>
    <x v="142"/>
    <s v="Campo das Vertentes"/>
    <x v="16"/>
    <x v="110"/>
    <n v="4711519.87"/>
    <n v="6635970.7999999998"/>
    <n v="6540825.4800000004"/>
    <n v="4261222.34"/>
    <n v="5058186.41"/>
    <n v="6272509.8600000003"/>
    <n v="6767259.6900000004"/>
    <n v="33.72"/>
    <n v="36.9"/>
    <n v="23.58"/>
    <n v="43.86"/>
    <n v="0.38"/>
    <n v="0.33"/>
    <n v="0.42"/>
    <n v="-113997.69999999972"/>
    <n v="-346666.54000000004"/>
    <n v="363460.93999999948"/>
    <n v="-226434.20999999996"/>
  </r>
  <r>
    <x v="143"/>
    <s v="Campo das Vertentes"/>
    <x v="16"/>
    <x v="111"/>
    <n v="18176225.66"/>
    <n v="26108812.100000001"/>
    <n v="25125100.670000002"/>
    <n v="12130137.82"/>
    <n v="15069204.9"/>
    <n v="21997896.899999999"/>
    <n v="25934921.239999998"/>
    <n v="40.51"/>
    <n v="37.81"/>
    <n v="31.02"/>
    <n v="50"/>
    <n v="0.43"/>
    <n v="0.38"/>
    <n v="0.47"/>
    <n v="3897309.42"/>
    <n v="3107020.76"/>
    <n v="4110915.200000003"/>
    <n v="-809820.56999999657"/>
  </r>
  <r>
    <x v="144"/>
    <s v="Zona da Mata"/>
    <x v="25"/>
    <x v="112"/>
    <n v="20628447.800000001"/>
    <n v="31064593.949999999"/>
    <n v="31943056.23"/>
    <n v="18149607.989999998"/>
    <n v="20986079.07"/>
    <n v="29213146.609999999"/>
    <n v="33232031.579999998"/>
    <n v="22.41"/>
    <n v="20.18"/>
    <n v="15.63"/>
    <n v="29.2"/>
    <n v="0.43"/>
    <n v="0.41"/>
    <n v="0.46"/>
    <n v="203950.8200000003"/>
    <n v="-357631.26999999955"/>
    <n v="1851447.3399999999"/>
    <n v="-1288975.3499999978"/>
  </r>
  <r>
    <x v="145"/>
    <s v="Vale do Rio Doce"/>
    <x v="44"/>
    <x v="113"/>
    <n v="53744207.25"/>
    <n v="76581198.540000007"/>
    <n v="78043469.040000007"/>
    <n v="44277148.520000003"/>
    <n v="52326749.149999999"/>
    <n v="78992939.689999998"/>
    <n v="82902559.079999998"/>
    <n v="28.26"/>
    <n v="25.27"/>
    <n v="21.21"/>
    <n v="35.31"/>
    <n v="0.42"/>
    <n v="0.4"/>
    <n v="0.44"/>
    <n v="1288824.8099999949"/>
    <n v="1417458.1000000015"/>
    <n v="-2411741.1499999911"/>
    <n v="-4859090.0399999917"/>
  </r>
  <r>
    <x v="146"/>
    <s v="Jequitinhonha"/>
    <x v="24"/>
    <x v="114"/>
    <n v="7398221.6399999997"/>
    <n v="9950706.7699999996"/>
    <n v="11847726.810000001"/>
    <n v="6542726.0800000001"/>
    <n v="7363049.9500000002"/>
    <n v="10269345.689999999"/>
    <n v="12089975.550000001"/>
    <n v="59.92"/>
    <n v="59.12"/>
    <n v="51.45"/>
    <n v="68.39"/>
    <n v="0.46"/>
    <n v="0.41"/>
    <n v="0.5"/>
    <n v="344262"/>
    <n v="35171.689999999478"/>
    <n v="-318638.91999999993"/>
    <n v="-242248.74000000022"/>
  </r>
  <r>
    <x v="147"/>
    <s v="Sul/Sudoeste de Minas"/>
    <x v="54"/>
    <x v="2"/>
    <s v="."/>
    <s v="."/>
    <n v="7971363.8700000001"/>
    <s v="."/>
    <s v="."/>
    <s v="."/>
    <n v="8496215.3300000001"/>
    <n v="18.96"/>
    <n v="16.899999999999999"/>
    <n v="10.37"/>
    <n v="27.55"/>
    <n v="0.36"/>
    <n v="0.33"/>
    <n v="0.4"/>
    <e v="#VALUE!"/>
    <e v="#VALUE!"/>
    <e v="#VALUE!"/>
    <n v="-524851.46"/>
  </r>
  <r>
    <x v="148"/>
    <s v="Vale do Mucuri"/>
    <x v="8"/>
    <x v="2"/>
    <n v="18844467.870000001"/>
    <n v="25179812"/>
    <n v="22465510.809999999"/>
    <s v="."/>
    <n v="17343014.300000001"/>
    <n v="24758008.559999999"/>
    <n v="21354899.68"/>
    <n v="44.46"/>
    <n v="43.75"/>
    <n v="36.659999999999997"/>
    <n v="52.25"/>
    <n v="0.45"/>
    <n v="0.4"/>
    <n v="0.5"/>
    <e v="#VALUE!"/>
    <n v="1501453.5700000003"/>
    <n v="421803.44000000134"/>
    <n v="1110611.129999999"/>
  </r>
  <r>
    <x v="149"/>
    <s v="Vale do Rio Doce"/>
    <x v="51"/>
    <x v="115"/>
    <n v="6292433.6900000004"/>
    <n v="8089713.3600000003"/>
    <n v="8060613.2000000002"/>
    <n v="4850684.2300000004"/>
    <n v="5905905.25"/>
    <n v="7611466.0599999996"/>
    <n v="7358386.7800000003"/>
    <n v="49.61"/>
    <n v="51.57"/>
    <n v="34.75"/>
    <n v="64.47"/>
    <n v="0.52"/>
    <n v="0.36"/>
    <n v="0.69"/>
    <n v="707831.93999999948"/>
    <n v="386528.44000000041"/>
    <n v="478247.30000000075"/>
    <n v="702226.41999999993"/>
  </r>
  <r>
    <x v="150"/>
    <s v="Sul/Sudoeste de Minas"/>
    <x v="42"/>
    <x v="116"/>
    <n v="9822493.1500000004"/>
    <n v="13554746.630000001"/>
    <n v="14109617.689999999"/>
    <n v="7915035.3399999999"/>
    <n v="10251466.01"/>
    <n v="13203731.5"/>
    <n v="15293190.01"/>
    <n v="25.92"/>
    <n v="24.66"/>
    <n v="16.57"/>
    <n v="35.28"/>
    <n v="0.39"/>
    <n v="0.36"/>
    <n v="0.42"/>
    <n v="177317.40000000037"/>
    <n v="-428972.8599999994"/>
    <n v="351015.13000000082"/>
    <n v="-1183572.3200000003"/>
  </r>
  <r>
    <x v="151"/>
    <s v="Oeste de Minas"/>
    <x v="46"/>
    <x v="2"/>
    <n v="10092471.27"/>
    <n v="13913274.32"/>
    <n v="13268068.08"/>
    <s v="."/>
    <n v="10907067.210000001"/>
    <n v="13910651.65"/>
    <n v="14260437.880000001"/>
    <n v="31.12"/>
    <n v="29.45"/>
    <n v="22.18"/>
    <n v="40.07"/>
    <n v="0.42"/>
    <n v="0.39"/>
    <n v="0.46"/>
    <e v="#VALUE!"/>
    <n v="-814595.94000000134"/>
    <n v="2622.6699999999255"/>
    <n v="-992369.80000000075"/>
  </r>
  <r>
    <x v="152"/>
    <s v="Sul/Sudoeste de Minas"/>
    <x v="12"/>
    <x v="2"/>
    <n v="9649325.5899999999"/>
    <n v="14356430.140000001"/>
    <n v="15758472.390000001"/>
    <s v="."/>
    <n v="9788269.7899999991"/>
    <n v="13989294.289999999"/>
    <n v="15509279.76"/>
    <n v="29.67"/>
    <n v="29.05"/>
    <n v="20.84"/>
    <n v="38.49"/>
    <n v="0.42"/>
    <n v="0.39"/>
    <n v="0.46"/>
    <e v="#VALUE!"/>
    <n v="-138944.19999999925"/>
    <n v="367135.85000000149"/>
    <n v="249192.63000000082"/>
  </r>
  <r>
    <x v="153"/>
    <s v="Oeste de Minas"/>
    <x v="58"/>
    <x v="117"/>
    <n v="14858893.390000001"/>
    <n v="22567582.329999998"/>
    <n v="21498666.629999999"/>
    <n v="11792885.58"/>
    <n v="14721549.65"/>
    <n v="21057205.699999999"/>
    <n v="20160969.559999999"/>
    <n v="36.92"/>
    <n v="33.159999999999997"/>
    <n v="27.39"/>
    <n v="46.45"/>
    <n v="0.42"/>
    <n v="0.38"/>
    <n v="0.46"/>
    <n v="946580.56000000052"/>
    <n v="137343.74000000022"/>
    <n v="1510376.629999999"/>
    <n v="1337697.0700000003"/>
  </r>
  <r>
    <x v="154"/>
    <s v="Triangulo Mineiro/Alto Paranaíba"/>
    <x v="30"/>
    <x v="118"/>
    <n v="22813969.629999999"/>
    <n v="33898216.310000002"/>
    <n v="31798549.129999999"/>
    <n v="17707767.23"/>
    <n v="21003645.739999998"/>
    <n v="32178935.649999999"/>
    <n v="32026765.739999998"/>
    <n v="34.369999999999997"/>
    <n v="30.62"/>
    <n v="24.12"/>
    <n v="44.61"/>
    <n v="0.43"/>
    <n v="0.4"/>
    <n v="0.46"/>
    <n v="866111.48999999836"/>
    <n v="1810323.8900000006"/>
    <n v="1719280.6600000039"/>
    <n v="-228216.6099999994"/>
  </r>
  <r>
    <x v="155"/>
    <s v="Sul/Sudoeste de Minas"/>
    <x v="15"/>
    <x v="119"/>
    <n v="17078909.07"/>
    <n v="23516674.07"/>
    <n v="25317932.620000001"/>
    <n v="14443994.02"/>
    <n v="17692767.969999999"/>
    <n v="21053994.420000002"/>
    <n v="25090491.809999999"/>
    <n v="16.87"/>
    <n v="15.68"/>
    <n v="9.0299999999999994"/>
    <n v="24.7"/>
    <n v="0.42"/>
    <n v="0.39"/>
    <n v="0.44"/>
    <n v="604164.23000000045"/>
    <n v="-613858.89999999851"/>
    <n v="2462679.6499999985"/>
    <n v="227440.81000000238"/>
  </r>
  <r>
    <x v="156"/>
    <s v="Oeste de Minas"/>
    <x v="46"/>
    <x v="120"/>
    <s v="."/>
    <n v="16790528.449999999"/>
    <n v="18302368.960000001"/>
    <n v="9816396.5600000005"/>
    <s v="."/>
    <n v="17352005.18"/>
    <n v="17315547.34"/>
    <n v="31.6"/>
    <n v="30.8"/>
    <n v="23.43"/>
    <n v="39.770000000000003"/>
    <n v="0.42"/>
    <n v="0.39"/>
    <n v="0.45"/>
    <n v="390161.80999999866"/>
    <e v="#VALUE!"/>
    <n v="-561476.73000000045"/>
    <n v="986821.62000000104"/>
  </r>
  <r>
    <x v="157"/>
    <s v="Triangulo Mineiro/Alto Paranaíba"/>
    <x v="56"/>
    <x v="121"/>
    <n v="28788429.879999999"/>
    <n v="23938614"/>
    <n v="22492383.859999999"/>
    <n v="27511462.809999999"/>
    <n v="31067686.829999998"/>
    <n v="24300531"/>
    <n v="25324292.91"/>
    <n v="25.88"/>
    <n v="24.9"/>
    <n v="18.3"/>
    <n v="33.46"/>
    <n v="0.38"/>
    <n v="0.35"/>
    <n v="0.41"/>
    <n v="242423.12000000104"/>
    <n v="-2279256.9499999993"/>
    <n v="-361917"/>
    <n v="-2831909.0500000007"/>
  </r>
  <r>
    <x v="158"/>
    <s v="Campo das Vertentes"/>
    <x v="59"/>
    <x v="122"/>
    <n v="5584192"/>
    <n v="7526516"/>
    <n v="6957540"/>
    <n v="4673081"/>
    <n v="5602634"/>
    <n v="7346533"/>
    <n v="6842587"/>
    <n v="30.94"/>
    <n v="30.71"/>
    <n v="20.96"/>
    <n v="40.909999999999997"/>
    <n v="0.4"/>
    <n v="0.35"/>
    <n v="0.46"/>
    <n v="246436"/>
    <n v="-18442"/>
    <n v="179983"/>
    <n v="114953"/>
  </r>
  <r>
    <x v="159"/>
    <s v="Sul/Sudoeste de Minas"/>
    <x v="15"/>
    <x v="123"/>
    <n v="3991095.11"/>
    <n v="7172299.5899999999"/>
    <n v="7366285.1600000001"/>
    <n v="4496883.17"/>
    <n v="5043972.07"/>
    <n v="6647923.2800000003"/>
    <n v="8081375.3700000001"/>
    <n v="23.8"/>
    <n v="21.38"/>
    <n v="12.34"/>
    <n v="35.26"/>
    <n v="0.35"/>
    <n v="0.3"/>
    <n v="0.4"/>
    <n v="-84958.240000000224"/>
    <n v="-1052876.9600000004"/>
    <n v="524376.30999999959"/>
    <n v="-715090.21"/>
  </r>
  <r>
    <x v="160"/>
    <s v="Sul/Sudoeste de Minas"/>
    <x v="11"/>
    <x v="124"/>
    <s v="."/>
    <n v="6103488.8200000003"/>
    <n v="7112520.5899999999"/>
    <n v="4416616.58"/>
    <s v="."/>
    <n v="5828537.5099999998"/>
    <n v="6575611.2699999996"/>
    <n v="35.08"/>
    <n v="35.68"/>
    <n v="25.36"/>
    <n v="44.8"/>
    <n v="0.4"/>
    <n v="0.36"/>
    <n v="0.45"/>
    <n v="-231704.95000000019"/>
    <e v="#VALUE!"/>
    <n v="274951.31000000052"/>
    <n v="536909.3200000003"/>
  </r>
  <r>
    <x v="161"/>
    <s v="Metropolitana de Belo Horizonte"/>
    <x v="60"/>
    <x v="2"/>
    <s v="."/>
    <n v="5601854.7800000003"/>
    <n v="5695952.0599999996"/>
    <s v="."/>
    <s v="."/>
    <n v="4996055.28"/>
    <n v="5627339.7999999998"/>
    <n v="26.8"/>
    <n v="27.97"/>
    <n v="17.34"/>
    <n v="36.26"/>
    <n v="0.37"/>
    <n v="0.32"/>
    <n v="0.42"/>
    <e v="#VALUE!"/>
    <e v="#VALUE!"/>
    <n v="605799.5"/>
    <n v="68612.259999999776"/>
  </r>
  <r>
    <x v="162"/>
    <s v="Triangulo Mineiro/Alto Paranaíba"/>
    <x v="29"/>
    <x v="125"/>
    <s v="."/>
    <s v="."/>
    <n v="9271849.6600000001"/>
    <n v="6777692.9299999997"/>
    <s v="."/>
    <s v="."/>
    <n v="7557799.8399999999"/>
    <n v="16.170000000000002"/>
    <n v="18.63"/>
    <n v="6.73"/>
    <n v="25.6"/>
    <n v="0.37"/>
    <n v="0.32"/>
    <n v="0.41"/>
    <n v="74276.129999999888"/>
    <e v="#VALUE!"/>
    <e v="#VALUE!"/>
    <n v="1714049.8200000003"/>
  </r>
  <r>
    <x v="163"/>
    <s v="Sul/Sudoeste de Minas"/>
    <x v="19"/>
    <x v="126"/>
    <n v="15073970.470000001"/>
    <n v="20458473.68"/>
    <n v="19394156.699999999"/>
    <n v="12388397.02"/>
    <n v="14741474.49"/>
    <n v="20294589.789999999"/>
    <n v="20101963.690000001"/>
    <n v="28.16"/>
    <n v="24.74"/>
    <n v="19.21"/>
    <n v="37.11"/>
    <n v="0.41"/>
    <n v="0.37"/>
    <n v="0.44"/>
    <n v="136709.40000000037"/>
    <n v="332495.98000000045"/>
    <n v="163883.8900000006"/>
    <n v="-707806.99000000209"/>
  </r>
  <r>
    <x v="164"/>
    <s v="Campo das Vertentes"/>
    <x v="61"/>
    <x v="127"/>
    <s v="."/>
    <n v="6629857.7199999997"/>
    <n v="6054225.4199999999"/>
    <n v="3839776.78"/>
    <s v="."/>
    <n v="6313546.7800000003"/>
    <n v="6219773.9900000002"/>
    <n v="47.23"/>
    <n v="45.74"/>
    <n v="35.18"/>
    <n v="59.28"/>
    <n v="0.38"/>
    <n v="0.33"/>
    <n v="0.43"/>
    <n v="205958.12000000011"/>
    <e v="#VALUE!"/>
    <n v="316310.93999999948"/>
    <n v="-165548.5700000003"/>
  </r>
  <r>
    <x v="165"/>
    <s v="Zona da Mata"/>
    <x v="14"/>
    <x v="128"/>
    <s v="."/>
    <s v="."/>
    <n v="67497441.159999996"/>
    <n v="43425263.030000001"/>
    <s v="."/>
    <s v="."/>
    <n v="67494258.709999993"/>
    <n v="28.34"/>
    <n v="23.26"/>
    <n v="19.3"/>
    <n v="37.380000000000003"/>
    <n v="0.43"/>
    <n v="0.41"/>
    <n v="0.46"/>
    <n v="731688.29999999702"/>
    <e v="#VALUE!"/>
    <e v="#VALUE!"/>
    <n v="3182.4500000029802"/>
  </r>
  <r>
    <x v="166"/>
    <s v="Metropolitana de Belo Horizonte"/>
    <x v="21"/>
    <x v="129"/>
    <s v="."/>
    <n v="15128169.210000001"/>
    <n v="12496929.550000001"/>
    <n v="6049365.5099999998"/>
    <s v="."/>
    <n v="13653226.789999999"/>
    <n v="13667198.470000001"/>
    <n v="29.98"/>
    <n v="28.06"/>
    <n v="18.7"/>
    <n v="41.26"/>
    <n v="0.35"/>
    <n v="0.31"/>
    <n v="0.39"/>
    <n v="924333.85000000056"/>
    <e v="#VALUE!"/>
    <n v="1474942.4200000018"/>
    <n v="-1170268.92"/>
  </r>
  <r>
    <x v="167"/>
    <s v="Metropolitana de Belo Horizonte"/>
    <x v="60"/>
    <x v="130"/>
    <s v="."/>
    <n v="5728877.8700000001"/>
    <n v="5451627.7000000002"/>
    <n v="3416275.56"/>
    <s v="."/>
    <n v="5911497.3200000003"/>
    <n v="5477201.0300000003"/>
    <n v="38"/>
    <n v="42.63"/>
    <n v="25.07"/>
    <n v="50.92"/>
    <n v="0.41"/>
    <n v="0.34"/>
    <n v="0.49"/>
    <n v="200568.29999999981"/>
    <e v="#VALUE!"/>
    <n v="-182619.45000000019"/>
    <n v="-25573.330000000075"/>
  </r>
  <r>
    <x v="168"/>
    <s v="Vale do Mucuri"/>
    <x v="37"/>
    <x v="131"/>
    <n v="6563072.0499999998"/>
    <n v="9245406.2799999993"/>
    <n v="9196378.8499999996"/>
    <n v="5201164.79"/>
    <n v="7074555.2699999996"/>
    <n v="9649328.7100000009"/>
    <n v="8776275.25"/>
    <n v="53.66"/>
    <n v="60.35"/>
    <n v="41.41"/>
    <n v="65.92"/>
    <n v="0.43"/>
    <n v="0.39"/>
    <n v="0.48"/>
    <n v="134564.49000000022"/>
    <n v="-511483.21999999974"/>
    <n v="-403922.43000000156"/>
    <n v="420103.59999999963"/>
  </r>
  <r>
    <x v="169"/>
    <s v="Norte de Minas"/>
    <x v="62"/>
    <x v="132"/>
    <n v="5842650.3799999999"/>
    <n v="8607721.8499999996"/>
    <n v="8374608.2000000002"/>
    <n v="4781245.58"/>
    <n v="5721701.5199999996"/>
    <n v="8152946.6399999997"/>
    <n v="8859536.8900000006"/>
    <n v="49.8"/>
    <n v="50.39"/>
    <n v="39.81"/>
    <n v="59.78"/>
    <n v="0.36"/>
    <n v="0.32"/>
    <n v="0.39"/>
    <n v="-107048.81000000052"/>
    <n v="120948.86000000034"/>
    <n v="454775.20999999996"/>
    <n v="-484928.69000000041"/>
  </r>
  <r>
    <x v="170"/>
    <s v="Sul/Sudoeste de Minas"/>
    <x v="12"/>
    <x v="133"/>
    <n v="17845341.390000001"/>
    <n v="25050726.48"/>
    <n v="24772895.289999999"/>
    <n v="14734240.57"/>
    <n v="17448301.34"/>
    <n v="24634626.16"/>
    <n v="23415533.77"/>
    <n v="27.05"/>
    <n v="21.61"/>
    <n v="16.7"/>
    <n v="37.409999999999997"/>
    <n v="0.42"/>
    <n v="0.39"/>
    <n v="0.44"/>
    <n v="538430.25999999978"/>
    <n v="397040.05000000075"/>
    <n v="416100.3200000003"/>
    <n v="1357361.5199999996"/>
  </r>
  <r>
    <x v="171"/>
    <s v="Central Mineira"/>
    <x v="1"/>
    <x v="2"/>
    <n v="3939657.93"/>
    <n v="5294284.67"/>
    <n v="6280603.79"/>
    <s v="."/>
    <n v="3754170.29"/>
    <n v="5912779.4400000004"/>
    <n v="5050459.54"/>
    <n v="46.37"/>
    <n v="40.81"/>
    <n v="29.95"/>
    <n v="62.79"/>
    <n v="0.34"/>
    <n v="0.27"/>
    <n v="0.41"/>
    <e v="#VALUE!"/>
    <n v="185487.64000000013"/>
    <n v="-618494.77000000048"/>
    <n v="1230144.25"/>
  </r>
  <r>
    <x v="172"/>
    <s v="Vale do Rio Doce"/>
    <x v="63"/>
    <x v="2"/>
    <n v="6740963.8499999996"/>
    <n v="9431064.1999999993"/>
    <n v="8253837.5199999996"/>
    <s v="."/>
    <n v="6740054.6399999997"/>
    <n v="8913746.7899999991"/>
    <n v="8953935.8900000006"/>
    <n v="41.68"/>
    <n v="38.46"/>
    <n v="32.729999999999997"/>
    <n v="50.62"/>
    <n v="0.4"/>
    <n v="0.36"/>
    <n v="0.44"/>
    <e v="#VALUE!"/>
    <n v="909.20999999996275"/>
    <n v="517317.41000000015"/>
    <n v="-700098.37000000104"/>
  </r>
  <r>
    <x v="173"/>
    <s v="Triangulo Mineiro/Alto Paranaíba"/>
    <x v="29"/>
    <x v="134"/>
    <n v="8951660.75"/>
    <n v="13485083.34"/>
    <n v="12377661.890000001"/>
    <n v="8477903.1099999994"/>
    <n v="9295178.0399999991"/>
    <n v="12797883.85"/>
    <n v="12542721.99"/>
    <n v="37.200000000000003"/>
    <n v="31.54"/>
    <n v="24.61"/>
    <n v="49.79"/>
    <n v="0.38"/>
    <n v="0.35"/>
    <n v="0.42"/>
    <n v="395068.83000000007"/>
    <n v="-343517.28999999911"/>
    <n v="687199.49000000022"/>
    <n v="-165060.09999999963"/>
  </r>
  <r>
    <x v="174"/>
    <s v="Zona da Mata"/>
    <x v="27"/>
    <x v="135"/>
    <n v="4434132.99"/>
    <n v="6588170.4500000002"/>
    <n v="6144870.75"/>
    <n v="3655210.27"/>
    <n v="4676457.3"/>
    <n v="6649001.9199999999"/>
    <n v="6469809.1200000001"/>
    <n v="24.75"/>
    <n v="23.44"/>
    <n v="14.63"/>
    <n v="34.869999999999997"/>
    <n v="0.36"/>
    <n v="0.31"/>
    <n v="0.42"/>
    <n v="183820.5"/>
    <n v="-242324.30999999959"/>
    <n v="-60831.469999999739"/>
    <n v="-324938.37000000011"/>
  </r>
  <r>
    <x v="175"/>
    <s v="Zona da Mata"/>
    <x v="2"/>
    <x v="2"/>
    <n v="4929445.3"/>
    <n v="6601826.0199999996"/>
    <n v="6631031.2800000003"/>
    <s v="."/>
    <n v="4954930.17"/>
    <n v="6407415.4699999997"/>
    <n v="5989990.3700000001"/>
    <n v="20.43"/>
    <n v="22.17"/>
    <n v="13.25"/>
    <n v="27.61"/>
    <n v="0.37"/>
    <n v="0.33"/>
    <n v="0.41"/>
    <e v="#VALUE!"/>
    <n v="-25484.870000000112"/>
    <n v="194410.54999999981"/>
    <n v="641040.91000000015"/>
  </r>
  <r>
    <x v="176"/>
    <s v="Jequitinhonha"/>
    <x v="24"/>
    <x v="2"/>
    <s v="."/>
    <n v="14747471.43"/>
    <n v="15240975.039999999"/>
    <s v="."/>
    <s v="."/>
    <n v="14168773.84"/>
    <n v="14832027.84"/>
    <n v="61.17"/>
    <n v="65.459999999999994"/>
    <n v="53"/>
    <n v="69.34"/>
    <n v="0.41"/>
    <n v="0.38"/>
    <n v="0.44"/>
    <e v="#VALUE!"/>
    <e v="#VALUE!"/>
    <n v="578697.58999999985"/>
    <n v="408947.19999999925"/>
  </r>
  <r>
    <x v="177"/>
    <s v="Norte de Minas"/>
    <x v="47"/>
    <x v="2"/>
    <n v="7377798.6299999999"/>
    <n v="13852605.02"/>
    <n v="12698256.67"/>
    <s v="."/>
    <n v="8098817.0999999996"/>
    <n v="12870067.17"/>
    <n v="13149266.76"/>
    <n v="53.65"/>
    <n v="56.3"/>
    <n v="44.5"/>
    <n v="62.8"/>
    <n v="0.45"/>
    <n v="0.4"/>
    <n v="0.49"/>
    <e v="#VALUE!"/>
    <n v="-721018.46999999974"/>
    <n v="982537.84999999963"/>
    <n v="-451010.08999999985"/>
  </r>
  <r>
    <x v="178"/>
    <s v="Zona da Mata"/>
    <x v="27"/>
    <x v="136"/>
    <n v="4598222.3600000003"/>
    <n v="8170633.6699999999"/>
    <n v="9198969.8499999996"/>
    <n v="3720851.32"/>
    <n v="4904819.2300000004"/>
    <n v="8397349.5800000001"/>
    <n v="8820919.4800000004"/>
    <n v="20.91"/>
    <n v="22.7"/>
    <n v="12.49"/>
    <n v="29.34"/>
    <n v="0.38"/>
    <n v="0.33"/>
    <n v="0.42"/>
    <n v="560443.41000000061"/>
    <n v="-306596.87000000011"/>
    <n v="-226715.91000000015"/>
    <n v="378050.36999999918"/>
  </r>
  <r>
    <x v="179"/>
    <s v="Zona da Mata"/>
    <x v="20"/>
    <x v="137"/>
    <s v="."/>
    <s v="."/>
    <n v="6415840.5199999996"/>
    <n v="4152541.73"/>
    <s v="."/>
    <s v="."/>
    <n v="6238381.7800000003"/>
    <n v="47.37"/>
    <n v="50.76"/>
    <n v="37.86"/>
    <n v="56.89"/>
    <n v="0.44"/>
    <n v="0.4"/>
    <n v="0.48"/>
    <n v="-161781.25"/>
    <e v="#VALUE!"/>
    <e v="#VALUE!"/>
    <n v="177458.73999999929"/>
  </r>
  <r>
    <x v="180"/>
    <s v="Sul/Sudoeste de Minas"/>
    <x v="19"/>
    <x v="138"/>
    <n v="5714990.8499999996"/>
    <n v="8009430.6299999999"/>
    <n v="7592566.7300000004"/>
    <n v="5278469.57"/>
    <n v="6141359.1399999997"/>
    <n v="7433740.4699999997"/>
    <n v="7565266.3099999996"/>
    <n v="23.32"/>
    <n v="24.01"/>
    <n v="14.34"/>
    <n v="32.299999999999997"/>
    <n v="0.35"/>
    <n v="0.31"/>
    <n v="0.4"/>
    <n v="322318.58999999985"/>
    <n v="-426368.29000000004"/>
    <n v="575690.16000000015"/>
    <n v="27300.420000000857"/>
  </r>
  <r>
    <x v="181"/>
    <s v="Norte de Minas"/>
    <x v="50"/>
    <x v="139"/>
    <n v="5961333.2300000004"/>
    <n v="9286922.3900000006"/>
    <n v="8453422.4600000009"/>
    <n v="4895070.28"/>
    <n v="5765375.79"/>
    <n v="9161492.9299999997"/>
    <n v="8487753.8100000005"/>
    <n v="54.77"/>
    <n v="54.16"/>
    <n v="47.09"/>
    <n v="62.46"/>
    <n v="0.41"/>
    <n v="0.37"/>
    <n v="0.45"/>
    <n v="491190.6099999994"/>
    <n v="195957.44000000041"/>
    <n v="125429.46000000089"/>
    <n v="-34331.349999999627"/>
  </r>
  <r>
    <x v="182"/>
    <s v="Oeste de Minas"/>
    <x v="58"/>
    <x v="2"/>
    <n v="18771106.940000001"/>
    <n v="29453373.039999999"/>
    <n v="26277405.879999999"/>
    <s v="."/>
    <n v="20391077.949999999"/>
    <n v="26610914.850000001"/>
    <n v="29982128.48"/>
    <n v="34.299999999999997"/>
    <n v="31.19"/>
    <n v="24.85"/>
    <n v="43.75"/>
    <n v="0.41"/>
    <n v="0.38"/>
    <n v="0.44"/>
    <e v="#VALUE!"/>
    <n v="-1619971.0099999979"/>
    <n v="2842458.1899999976"/>
    <n v="-3704722.6000000015"/>
  </r>
  <r>
    <x v="183"/>
    <s v="Zona da Mata"/>
    <x v="20"/>
    <x v="140"/>
    <s v="."/>
    <n v="9566926.4600000009"/>
    <n v="8932710.4800000004"/>
    <n v="5295121.95"/>
    <s v="."/>
    <n v="8813012.6899999995"/>
    <n v="8587298.3000000007"/>
    <n v="21.37"/>
    <n v="22.25"/>
    <n v="13.73"/>
    <n v="29"/>
    <n v="0.41"/>
    <n v="0.37"/>
    <n v="0.44"/>
    <n v="603583.12000000011"/>
    <e v="#VALUE!"/>
    <n v="753913.77000000142"/>
    <n v="345412.1799999997"/>
  </r>
  <r>
    <x v="184"/>
    <s v="Vale do Rio Doce"/>
    <x v="51"/>
    <x v="141"/>
    <n v="6984578.7400000002"/>
    <s v="."/>
    <n v="8739165.5700000003"/>
    <n v="5799819.21"/>
    <n v="6949067.96"/>
    <s v="."/>
    <n v="9148549.5800000001"/>
    <n v="54.13"/>
    <n v="57.14"/>
    <n v="43.2"/>
    <n v="65.06"/>
    <n v="0.47"/>
    <n v="0.41"/>
    <n v="0.52"/>
    <n v="18133.240000000224"/>
    <n v="35510.780000000261"/>
    <e v="#VALUE!"/>
    <n v="-409384.00999999978"/>
  </r>
  <r>
    <x v="185"/>
    <s v="Triangulo Mineiro/Alto Paranaíba"/>
    <x v="56"/>
    <x v="142"/>
    <n v="6127545.0300000003"/>
    <n v="8723934.7899999991"/>
    <n v="8394577.4900000002"/>
    <n v="5666421.7000000002"/>
    <n v="6416226.4299999997"/>
    <n v="8026399.0899999999"/>
    <n v="9014641.6300000008"/>
    <n v="9.3699999999999992"/>
    <n v="8.98"/>
    <n v="2.0499999999999998"/>
    <n v="16.7"/>
    <n v="0.33"/>
    <n v="0.28000000000000003"/>
    <n v="0.37"/>
    <n v="128872.50999999978"/>
    <n v="-288681.39999999944"/>
    <n v="697535.69999999925"/>
    <n v="-620064.1400000006"/>
  </r>
  <r>
    <x v="186"/>
    <s v="Jequitinhonha"/>
    <x v="23"/>
    <x v="2"/>
    <n v="6711980.6100000003"/>
    <n v="9336216.9600000009"/>
    <n v="9840051.3499999996"/>
    <s v="."/>
    <n v="6186975.1399999997"/>
    <n v="8135950.2800000003"/>
    <n v="8905843.0700000003"/>
    <n v="60.23"/>
    <n v="64.55"/>
    <n v="50.46"/>
    <n v="70"/>
    <n v="0.4"/>
    <n v="0.36"/>
    <n v="0.43"/>
    <e v="#VALUE!"/>
    <n v="525005.47000000067"/>
    <n v="1200266.6800000006"/>
    <n v="934208.27999999933"/>
  </r>
  <r>
    <x v="187"/>
    <s v="Sul/Sudoeste de Minas"/>
    <x v="15"/>
    <x v="143"/>
    <n v="7166103.4699999997"/>
    <n v="12005671.18"/>
    <n v="12005671.18"/>
    <n v="6195015.1799999997"/>
    <n v="7565027.3399999999"/>
    <n v="12113418.029999999"/>
    <n v="11830707.4"/>
    <n v="21.69"/>
    <n v="21.2"/>
    <n v="13.69"/>
    <n v="29.68"/>
    <n v="0.39"/>
    <n v="0.36"/>
    <n v="0.42"/>
    <n v="-308815.88999999966"/>
    <n v="-398923.87000000011"/>
    <n v="-107746.84999999963"/>
    <n v="174963.77999999933"/>
  </r>
  <r>
    <x v="188"/>
    <s v="Sul/Sudoeste de Minas"/>
    <x v="54"/>
    <x v="2"/>
    <n v="4556373.59"/>
    <n v="5966044.79"/>
    <n v="5889838.54"/>
    <s v="."/>
    <n v="4553991"/>
    <n v="6064797.54"/>
    <n v="5982401.4800000004"/>
    <n v="15.88"/>
    <n v="17.850000000000001"/>
    <n v="6.75"/>
    <n v="25.01"/>
    <n v="0.36"/>
    <n v="0.3"/>
    <n v="0.41"/>
    <e v="#VALUE!"/>
    <n v="2382.589999999851"/>
    <n v="-98752.75"/>
    <n v="-92562.94000000041"/>
  </r>
  <r>
    <x v="189"/>
    <s v="Triangulo Mineiro/Alto Paranaíba"/>
    <x v="6"/>
    <x v="144"/>
    <n v="28476622.329999998"/>
    <n v="36748294.399999999"/>
    <n v="36964875.07"/>
    <n v="22846941.030000001"/>
    <n v="28495327.370000001"/>
    <n v="36022236.159999996"/>
    <n v="37497923.200000003"/>
    <n v="30.54"/>
    <n v="26.5"/>
    <n v="20.36"/>
    <n v="40.72"/>
    <n v="0.4"/>
    <n v="0.36"/>
    <n v="0.43"/>
    <n v="375276.91999999806"/>
    <n v="-18705.040000002831"/>
    <n v="726058.24000000209"/>
    <n v="-533048.13000000268"/>
  </r>
  <r>
    <x v="190"/>
    <s v="Vale do Rio Doce"/>
    <x v="10"/>
    <x v="2"/>
    <n v="4924149.5"/>
    <n v="6807871.3899999997"/>
    <n v="6644650.9699999997"/>
    <s v="."/>
    <n v="5228885.7300000004"/>
    <n v="6011272.9000000004"/>
    <n v="7085682.0099999998"/>
    <n v="23.85"/>
    <n v="28.5"/>
    <n v="14.96"/>
    <n v="32.75"/>
    <n v="0.4"/>
    <n v="0.36"/>
    <n v="0.45"/>
    <e v="#VALUE!"/>
    <n v="-304736.23000000045"/>
    <n v="796598.48999999929"/>
    <n v="-441031.04000000004"/>
  </r>
  <r>
    <x v="191"/>
    <s v="Metropolitana de Belo Horizonte"/>
    <x v="22"/>
    <x v="145"/>
    <n v="13807318.869999999"/>
    <n v="18006496.640000001"/>
    <n v="18041772.120000001"/>
    <n v="11178224.4"/>
    <n v="13655438.460000001"/>
    <n v="16664383.800000001"/>
    <n v="17317657.850000001"/>
    <n v="57.56"/>
    <n v="57.72"/>
    <n v="49.68"/>
    <n v="65.44"/>
    <n v="0.47"/>
    <n v="0.42"/>
    <n v="0.51"/>
    <n v="41205.919999999925"/>
    <n v="151880.40999999829"/>
    <n v="1342112.8399999999"/>
    <n v="724114.26999999955"/>
  </r>
  <r>
    <x v="192"/>
    <s v="Oeste de Minas"/>
    <x v="58"/>
    <x v="146"/>
    <n v="5758042.9400000004"/>
    <n v="8808892.2300000004"/>
    <n v="10993141.6"/>
    <n v="4264687.55"/>
    <n v="5471154.0999999996"/>
    <n v="9033399.8499999996"/>
    <n v="10402111.42"/>
    <n v="26.96"/>
    <n v="30.1"/>
    <n v="16.440000000000001"/>
    <n v="37.479999999999997"/>
    <n v="0.4"/>
    <n v="0.35"/>
    <n v="0.45"/>
    <n v="377993.94000000041"/>
    <n v="286888.84000000078"/>
    <n v="-224507.61999999918"/>
    <n v="591030.1799999997"/>
  </r>
  <r>
    <x v="193"/>
    <s v="Sul/Sudoeste de Minas"/>
    <x v="12"/>
    <x v="147"/>
    <s v="."/>
    <n v="13561427.560000001"/>
    <n v="13158895.26"/>
    <n v="7667913.6200000001"/>
    <s v="."/>
    <n v="13420731.359999999"/>
    <n v="12470330.35"/>
    <n v="36.46"/>
    <n v="31.99"/>
    <n v="26.74"/>
    <n v="46.18"/>
    <n v="0.44"/>
    <n v="0.4"/>
    <n v="0.47"/>
    <n v="146949.71999999974"/>
    <e v="#VALUE!"/>
    <n v="140696.20000000112"/>
    <n v="688564.91000000015"/>
  </r>
  <r>
    <x v="194"/>
    <s v="Sul/Sudoeste de Minas"/>
    <x v="54"/>
    <x v="2"/>
    <s v="."/>
    <n v="12112563.380000001"/>
    <n v="11432662.49"/>
    <s v="."/>
    <s v="."/>
    <n v="12784262.76"/>
    <n v="11657652.189999999"/>
    <n v="26.93"/>
    <n v="24.61"/>
    <n v="17.32"/>
    <n v="36.54"/>
    <n v="0.4"/>
    <n v="0.37"/>
    <n v="0.43"/>
    <e v="#VALUE!"/>
    <e v="#VALUE!"/>
    <n v="-671699.37999999896"/>
    <n v="-224989.69999999925"/>
  </r>
  <r>
    <x v="195"/>
    <s v="Norte de Minas"/>
    <x v="47"/>
    <x v="2"/>
    <s v="."/>
    <n v="8476411.0600000005"/>
    <n v="8311320.5899999999"/>
    <s v="."/>
    <s v="."/>
    <n v="8336517.3499999996"/>
    <n v="8531736.4700000007"/>
    <n v="58.17"/>
    <n v="65.319999999999993"/>
    <n v="46.49"/>
    <n v="69.849999999999994"/>
    <n v="0.43"/>
    <n v="0.37"/>
    <n v="0.49"/>
    <e v="#VALUE!"/>
    <e v="#VALUE!"/>
    <n v="139893.71000000089"/>
    <n v="-220415.88000000082"/>
  </r>
  <r>
    <x v="196"/>
    <s v="Metropolitana de Belo Horizonte"/>
    <x v="40"/>
    <x v="148"/>
    <n v="6632589.3799999999"/>
    <n v="13090930.49"/>
    <n v="14087636.699999999"/>
    <n v="7176200.1600000001"/>
    <n v="6756465.54"/>
    <n v="10580725.43"/>
    <n v="12912505.4"/>
    <n v="23.84"/>
    <n v="22.43"/>
    <n v="13.5"/>
    <n v="34.18"/>
    <n v="0.36"/>
    <n v="0.31"/>
    <n v="0.4"/>
    <n v="-1153079.9699999997"/>
    <n v="-123876.16000000015"/>
    <n v="2510205.0600000005"/>
    <n v="1175131.2999999989"/>
  </r>
  <r>
    <x v="197"/>
    <s v="Sul/Sudoeste de Minas"/>
    <x v="45"/>
    <x v="149"/>
    <n v="7944260.1900000004"/>
    <n v="9121676.6799999997"/>
    <n v="8898381.8800000008"/>
    <n v="5988102.5899999999"/>
    <n v="7390970.75"/>
    <n v="9367942.1500000004"/>
    <n v="8814395.1300000008"/>
    <n v="27.55"/>
    <n v="25.5"/>
    <n v="17.86"/>
    <n v="37.229999999999997"/>
    <n v="0.38"/>
    <n v="0.34"/>
    <n v="0.41"/>
    <n v="162253.04000000004"/>
    <n v="553289.44000000041"/>
    <n v="-246265.47000000067"/>
    <n v="83986.75"/>
  </r>
  <r>
    <x v="198"/>
    <s v="Metropolitana de Belo Horizonte"/>
    <x v="60"/>
    <x v="150"/>
    <n v="86458644"/>
    <n v="148012900.59999999"/>
    <n v="147173505.33000001"/>
    <n v="61906698.990000002"/>
    <n v="81064485"/>
    <n v="148225201.69999999"/>
    <n v="138695225.25"/>
    <n v="30.99"/>
    <n v="25.18"/>
    <n v="21.19"/>
    <n v="40.79"/>
    <n v="0.4"/>
    <n v="0.37"/>
    <n v="0.42"/>
    <n v="6934836.2799999937"/>
    <n v="5394159"/>
    <n v="-212301.09999999404"/>
    <n v="8478280.0800000131"/>
  </r>
  <r>
    <x v="199"/>
    <s v="Metropolitana de Belo Horizonte"/>
    <x v="22"/>
    <x v="151"/>
    <n v="4545963.55"/>
    <n v="7239299.9699999997"/>
    <n v="6723307.96"/>
    <n v="3866082.8"/>
    <n v="4642229.47"/>
    <n v="6757440.1100000003"/>
    <n v="7088545.5300000003"/>
    <n v="60.8"/>
    <n v="62.41"/>
    <n v="49.68"/>
    <n v="71.92"/>
    <n v="0.46"/>
    <n v="0.37"/>
    <n v="0.56000000000000005"/>
    <n v="181083.77000000002"/>
    <n v="-96265.919999999925"/>
    <n v="481859.8599999994"/>
    <n v="-365237.5700000003"/>
  </r>
  <r>
    <x v="200"/>
    <s v="Triangulo Mineiro/Alto Paranaíba"/>
    <x v="6"/>
    <x v="152"/>
    <n v="9459322.3100000005"/>
    <n v="11811282.77"/>
    <n v="12185582.15"/>
    <n v="8510299.7300000004"/>
    <n v="9589180.0199999996"/>
    <n v="11831992.01"/>
    <n v="11982521.710000001"/>
    <n v="26.24"/>
    <n v="23.36"/>
    <n v="17.55"/>
    <n v="34.93"/>
    <n v="0.39"/>
    <n v="0.35"/>
    <n v="0.42"/>
    <n v="301169.04999999888"/>
    <n v="-129857.70999999903"/>
    <n v="-20709.240000000224"/>
    <n v="203060.43999999948"/>
  </r>
  <r>
    <x v="201"/>
    <s v="Metropolitana de Belo Horizonte"/>
    <x v="60"/>
    <x v="153"/>
    <s v="."/>
    <n v="93931880.260000005"/>
    <n v="92538791.459999993"/>
    <n v="55507174.539999999"/>
    <s v="."/>
    <n v="86615321.420000002"/>
    <n v="97911062.989999995"/>
    <n v="25.67"/>
    <n v="20.420000000000002"/>
    <n v="16.489999999999998"/>
    <n v="34.85"/>
    <n v="0.41"/>
    <n v="0.39"/>
    <n v="0.43"/>
    <n v="6054206.6600000039"/>
    <e v="#VALUE!"/>
    <n v="7316558.8400000036"/>
    <n v="-5372271.5300000012"/>
  </r>
  <r>
    <x v="202"/>
    <s v="Vale do Rio Doce"/>
    <x v="10"/>
    <x v="154"/>
    <n v="17381046.73"/>
    <n v="23781085.75"/>
    <n v="22777289.059999999"/>
    <n v="15048294.75"/>
    <n v="17255661.09"/>
    <n v="23859972.199999999"/>
    <n v="23585541.559999999"/>
    <n v="40.65"/>
    <n v="37.770000000000003"/>
    <n v="32.659999999999997"/>
    <n v="48.64"/>
    <n v="0.44"/>
    <n v="0.4"/>
    <n v="0.47"/>
    <n v="330122.91000000015"/>
    <n v="125385.6400000006"/>
    <n v="-78886.449999999255"/>
    <n v="-808252.5"/>
  </r>
  <r>
    <x v="203"/>
    <s v="Sul/Sudoeste de Minas"/>
    <x v="52"/>
    <x v="155"/>
    <n v="3709304.92"/>
    <n v="5498829"/>
    <n v="5260559.76"/>
    <n v="3165343"/>
    <n v="3746333.24"/>
    <n v="5361811.63"/>
    <n v="5501346.04"/>
    <n v="28.73"/>
    <n v="29.92"/>
    <n v="17.989999999999998"/>
    <n v="39.479999999999997"/>
    <n v="0.38"/>
    <n v="0.31"/>
    <n v="0.44"/>
    <n v="156288"/>
    <n v="-37028.320000000298"/>
    <n v="137017.37000000011"/>
    <n v="-240786.28000000026"/>
  </r>
  <r>
    <x v="204"/>
    <s v="Metropolitana de Belo Horizonte"/>
    <x v="40"/>
    <x v="156"/>
    <n v="547175346.80999994"/>
    <n v="774410426"/>
    <n v="781099348.74000001"/>
    <n v="461314234.27999997"/>
    <n v="544779801.46000004"/>
    <n v="799243539.10000002"/>
    <n v="777309559.94000006"/>
    <n v="11.08"/>
    <n v="7.71"/>
    <n v="5.35"/>
    <n v="16.809999999999999"/>
    <n v="0.37"/>
    <n v="0.34"/>
    <n v="0.39"/>
    <n v="-5943184.2999999523"/>
    <n v="2395545.3499999046"/>
    <n v="-24833113.100000024"/>
    <n v="3789788.7999999523"/>
  </r>
  <r>
    <x v="205"/>
    <s v="Sul/Sudoeste de Minas"/>
    <x v="42"/>
    <x v="2"/>
    <n v="7212949.0999999996"/>
    <n v="9342975.1099999994"/>
    <n v="10197347.73"/>
    <s v="."/>
    <n v="7079360.5999999996"/>
    <n v="9456380.2799999993"/>
    <n v="10188099.220000001"/>
    <n v="27.82"/>
    <n v="27.2"/>
    <n v="19.57"/>
    <n v="36.07"/>
    <n v="0.4"/>
    <n v="0.36"/>
    <n v="0.43"/>
    <e v="#VALUE!"/>
    <n v="133588.5"/>
    <n v="-113405.16999999993"/>
    <n v="9248.5099999997765"/>
  </r>
  <r>
    <x v="206"/>
    <s v="Norte de Minas"/>
    <x v="50"/>
    <x v="157"/>
    <n v="16203474.27"/>
    <n v="22280871.989999998"/>
    <n v="22131497.530000001"/>
    <n v="13870457.859999999"/>
    <n v="16202528.390000001"/>
    <n v="23879456.489999998"/>
    <n v="24480495.129999999"/>
    <n v="61.43"/>
    <n v="62.15"/>
    <n v="54.6"/>
    <n v="68.27"/>
    <n v="0.46"/>
    <n v="0.42"/>
    <n v="0.51"/>
    <n v="-445121.36999999918"/>
    <n v="945.87999999895692"/>
    <n v="-1598584.5"/>
    <n v="-2348997.5999999978"/>
  </r>
  <r>
    <x v="207"/>
    <s v="Metropolitana de Belo Horizonte"/>
    <x v="26"/>
    <x v="158"/>
    <n v="6526065.4400000004"/>
    <n v="9177293.8699999992"/>
    <n v="8455901.8100000005"/>
    <n v="5121793.3"/>
    <n v="6366763.6399999997"/>
    <n v="8491440.2400000002"/>
    <n v="9281949.1400000006"/>
    <n v="40.119999999999997"/>
    <n v="38.25"/>
    <n v="30.98"/>
    <n v="49.26"/>
    <n v="0.41"/>
    <n v="0.37"/>
    <n v="0.45"/>
    <n v="330823.15000000037"/>
    <n v="159301.80000000075"/>
    <n v="685853.62999999896"/>
    <n v="-826047.33000000007"/>
  </r>
  <r>
    <x v="208"/>
    <s v="Sul/Sudoeste de Minas"/>
    <x v="54"/>
    <x v="159"/>
    <n v="4572575.8"/>
    <n v="6149774.9800000004"/>
    <n v="6364720.7300000004"/>
    <n v="3774321"/>
    <n v="4603402.8899999997"/>
    <n v="5915113.4900000002"/>
    <n v="6442778.0099999998"/>
    <n v="37.31"/>
    <n v="32.979999999999997"/>
    <n v="24.65"/>
    <n v="49.97"/>
    <n v="0.38"/>
    <n v="0.33"/>
    <n v="0.44"/>
    <n v="29929"/>
    <n v="-30827.089999999851"/>
    <n v="234661.49000000022"/>
    <n v="-78057.279999999329"/>
  </r>
  <r>
    <x v="209"/>
    <s v="Central Mineira"/>
    <x v="38"/>
    <x v="160"/>
    <n v="14263012.75"/>
    <n v="20264664.100000001"/>
    <n v="18582740.399999999"/>
    <n v="11398339.029999999"/>
    <n v="14262254.109999999"/>
    <n v="20419141.469999999"/>
    <n v="19567704.68"/>
    <n v="43.84"/>
    <n v="39.24"/>
    <n v="33.72"/>
    <n v="53.95"/>
    <n v="0.43"/>
    <n v="0.39"/>
    <n v="0.46"/>
    <n v="409714.50999999978"/>
    <n v="758.64000000059605"/>
    <n v="-154477.36999999732"/>
    <n v="-984964.28000000119"/>
  </r>
  <r>
    <x v="210"/>
    <s v="Vale do Rio Doce"/>
    <x v="18"/>
    <x v="161"/>
    <n v="8873721.9299999997"/>
    <n v="14329723.35"/>
    <n v="12988375.98"/>
    <n v="8710890.3399999999"/>
    <n v="8795834.5500000007"/>
    <n v="13592790.25"/>
    <n v="13297863.609999999"/>
    <n v="34.35"/>
    <n v="37.06"/>
    <n v="26.61"/>
    <n v="42.08"/>
    <n v="0.4"/>
    <n v="0.36"/>
    <n v="0.43"/>
    <n v="-557127.83000000007"/>
    <n v="77887.379999998957"/>
    <n v="736933.09999999963"/>
    <n v="-309487.62999999896"/>
  </r>
  <r>
    <x v="211"/>
    <s v="Triangulo Mineiro/Alto Paranaíba"/>
    <x v="0"/>
    <x v="162"/>
    <n v="22734088.620000001"/>
    <n v="33570371.520000003"/>
    <n v="30769710.280000001"/>
    <n v="18381547.559999999"/>
    <n v="22283987.719999999"/>
    <n v="31184762.039999999"/>
    <n v="31104815.57"/>
    <n v="27.93"/>
    <n v="25.76"/>
    <n v="19.350000000000001"/>
    <n v="36.520000000000003"/>
    <n v="0.41"/>
    <n v="0.38"/>
    <n v="0.44"/>
    <n v="654848.80000000075"/>
    <n v="450100.90000000224"/>
    <n v="2385609.4800000042"/>
    <n v="-335105.28999999911"/>
  </r>
  <r>
    <x v="212"/>
    <s v="Vale do Rio Doce"/>
    <x v="4"/>
    <x v="163"/>
    <n v="54331544"/>
    <n v="84798356"/>
    <n v="88749758"/>
    <n v="41217411.100000001"/>
    <n v="52530956"/>
    <n v="79433226"/>
    <n v="79043410"/>
    <n v="21.17"/>
    <n v="15.84"/>
    <n v="13.34"/>
    <n v="29.01"/>
    <n v="0.38"/>
    <n v="0.36"/>
    <n v="0.4"/>
    <n v="4500811.8500000015"/>
    <n v="1800588"/>
    <n v="5365130"/>
    <n v="9706348"/>
  </r>
  <r>
    <x v="213"/>
    <s v="Jequitinhonha"/>
    <x v="57"/>
    <x v="2"/>
    <n v="6977680.3200000003"/>
    <n v="9391259.0299999993"/>
    <n v="9363691.1799999997"/>
    <s v="."/>
    <n v="6532110.1600000001"/>
    <n v="9402454.2200000007"/>
    <n v="9303226.9000000004"/>
    <n v="60.12"/>
    <n v="58.09"/>
    <n v="51.86"/>
    <n v="68.37"/>
    <n v="0.44"/>
    <n v="0.4"/>
    <n v="0.48"/>
    <e v="#VALUE!"/>
    <n v="445570.16000000015"/>
    <n v="-11195.190000001341"/>
    <n v="60464.279999999329"/>
  </r>
  <r>
    <x v="214"/>
    <s v="Zona da Mata"/>
    <x v="27"/>
    <x v="164"/>
    <s v="."/>
    <n v="6466203.4000000004"/>
    <n v="6425058.29"/>
    <n v="4105958.54"/>
    <s v="."/>
    <n v="6580611.1299999999"/>
    <n v="6874705.5800000001"/>
    <n v="25.92"/>
    <n v="24.7"/>
    <n v="15.7"/>
    <n v="36.130000000000003"/>
    <n v="0.41"/>
    <n v="0.35"/>
    <n v="0.47"/>
    <n v="134546.70000000019"/>
    <e v="#VALUE!"/>
    <n v="-114407.72999999952"/>
    <n v="-449647.29000000004"/>
  </r>
  <r>
    <x v="215"/>
    <s v="Campo das Vertentes"/>
    <x v="61"/>
    <x v="165"/>
    <n v="4708691.12"/>
    <n v="6518997.21"/>
    <n v="6141796.3200000003"/>
    <n v="3733249.25"/>
    <n v="4797747.6399999997"/>
    <n v="6202209.8600000003"/>
    <n v="6479728.25"/>
    <n v="30.88"/>
    <n v="31.53"/>
    <n v="19.690000000000001"/>
    <n v="42.08"/>
    <n v="0.39"/>
    <n v="0.34"/>
    <n v="0.44"/>
    <n v="368254.68000000017"/>
    <n v="-89056.519999999553"/>
    <n v="316787.34999999963"/>
    <n v="-337931.9299999997"/>
  </r>
  <r>
    <x v="216"/>
    <s v="Oeste de Minas"/>
    <x v="39"/>
    <x v="166"/>
    <n v="5298654"/>
    <n v="7178187"/>
    <n v="7034779.3799999999"/>
    <n v="4469267.51"/>
    <n v="5549981"/>
    <n v="6655057"/>
    <n v="6881207.0899999999"/>
    <n v="18.37"/>
    <n v="19.36"/>
    <n v="11.42"/>
    <n v="25.31"/>
    <n v="0.38"/>
    <n v="0.34"/>
    <n v="0.42"/>
    <n v="228730.69000000041"/>
    <n v="-251327"/>
    <n v="523130"/>
    <n v="153572.29000000004"/>
  </r>
  <r>
    <x v="217"/>
    <s v="Sul/Sudoeste de Minas"/>
    <x v="45"/>
    <x v="167"/>
    <s v="."/>
    <n v="5873272.0599999996"/>
    <n v="5835615.0599999996"/>
    <n v="3499707.59"/>
    <s v="."/>
    <n v="5633745.5599999996"/>
    <n v="5609534.4100000001"/>
    <n v="14.8"/>
    <n v="17.5"/>
    <n v="7.76"/>
    <n v="21.84"/>
    <n v="0.38"/>
    <n v="0.34"/>
    <n v="0.42"/>
    <n v="180345.90000000037"/>
    <e v="#VALUE!"/>
    <n v="239526.5"/>
    <n v="226080.64999999944"/>
  </r>
  <r>
    <x v="218"/>
    <s v="Oeste de Minas"/>
    <x v="34"/>
    <x v="168"/>
    <n v="6987227.2199999997"/>
    <n v="10491658.939999999"/>
    <n v="10001492"/>
    <n v="5075511.71"/>
    <n v="7255540.96"/>
    <n v="11515706.859999999"/>
    <n v="9009511"/>
    <n v="32.25"/>
    <n v="30.05"/>
    <n v="21.65"/>
    <n v="42.85"/>
    <n v="0.38"/>
    <n v="0.34"/>
    <n v="0.43"/>
    <n v="972879.86000000034"/>
    <n v="-268313.74000000022"/>
    <n v="-1024047.9199999999"/>
    <n v="991981"/>
  </r>
  <r>
    <x v="219"/>
    <s v="Vale do Rio Doce"/>
    <x v="44"/>
    <x v="169"/>
    <n v="5090308.4800000004"/>
    <n v="7101757.1600000001"/>
    <n v="6470502.75"/>
    <n v="4182751.32"/>
    <n v="5259631.12"/>
    <n v="7081005.4299999997"/>
    <n v="6540656.4699999997"/>
    <n v="52.7"/>
    <n v="52.96"/>
    <n v="38.909999999999997"/>
    <n v="66.5"/>
    <n v="0.47"/>
    <n v="0.35"/>
    <n v="0.6"/>
    <n v="257723.05000000028"/>
    <n v="-169322.63999999966"/>
    <n v="20751.730000000447"/>
    <n v="-70153.719999999739"/>
  </r>
  <r>
    <x v="220"/>
    <s v="Jequitinhonha"/>
    <x v="64"/>
    <x v="170"/>
    <n v="5129230.7699999996"/>
    <n v="6969812.5700000003"/>
    <n v="6639983.0499999998"/>
    <n v="4601096.28"/>
    <n v="5066318.95"/>
    <n v="6764434.0199999996"/>
    <n v="6885581.9199999999"/>
    <n v="49.74"/>
    <n v="43.53"/>
    <n v="35.590000000000003"/>
    <n v="63.88"/>
    <n v="0.36"/>
    <n v="0.31"/>
    <n v="0.4"/>
    <n v="310177.56999999937"/>
    <n v="62911.819999999367"/>
    <n v="205378.55000000075"/>
    <n v="-245598.87000000011"/>
  </r>
  <r>
    <x v="221"/>
    <s v="Vale do Mucuri"/>
    <x v="8"/>
    <x v="2"/>
    <n v="6597686"/>
    <n v="8743565.5600000005"/>
    <n v="8209706.9500000002"/>
    <s v="."/>
    <n v="6535533"/>
    <n v="8324568.3200000003"/>
    <n v="8756546.9800000004"/>
    <n v="54.75"/>
    <n v="60.52"/>
    <n v="43"/>
    <n v="66.489999999999995"/>
    <n v="0.39"/>
    <n v="0.35"/>
    <n v="0.43"/>
    <e v="#VALUE!"/>
    <n v="62153"/>
    <n v="418997.24000000022"/>
    <n v="-546840.03000000026"/>
  </r>
  <r>
    <x v="222"/>
    <s v="Oeste de Minas"/>
    <x v="7"/>
    <x v="171"/>
    <n v="9391721.5099999998"/>
    <n v="14213968"/>
    <n v="15739718.289999999"/>
    <n v="8139011.0700000003"/>
    <n v="9369231.5199999996"/>
    <n v="13960618.25"/>
    <n v="16133417.439999999"/>
    <n v="29.66"/>
    <n v="27.76"/>
    <n v="20.95"/>
    <n v="38.36"/>
    <n v="0.4"/>
    <n v="0.37"/>
    <n v="0.43"/>
    <n v="152319.56999999937"/>
    <n v="22489.990000000224"/>
    <n v="253349.75"/>
    <n v="-393699.15000000037"/>
  </r>
  <r>
    <x v="223"/>
    <s v="Norte de Minas"/>
    <x v="48"/>
    <x v="172"/>
    <n v="6664249.6100000003"/>
    <n v="10308019.93"/>
    <n v="9324047.1899999995"/>
    <n v="5598473.7800000003"/>
    <n v="6695592.2300000004"/>
    <n v="9914283.3499999996"/>
    <n v="9806661.5399999991"/>
    <n v="69.7"/>
    <n v="70.62"/>
    <n v="60.29"/>
    <n v="79.12"/>
    <n v="0.44"/>
    <n v="0.37"/>
    <n v="0.51"/>
    <n v="228260.95000000019"/>
    <n v="-31342.620000000112"/>
    <n v="393736.58000000007"/>
    <n v="-482614.34999999963"/>
  </r>
  <r>
    <x v="224"/>
    <s v="Metropolitana de Belo Horizonte"/>
    <x v="60"/>
    <x v="173"/>
    <s v="."/>
    <s v="."/>
    <s v="."/>
    <n v="4534395.6500000004"/>
    <s v="."/>
    <s v="."/>
    <s v="."/>
    <n v="23.5"/>
    <n v="21.24"/>
    <n v="13.48"/>
    <n v="33.520000000000003"/>
    <n v="0.37"/>
    <n v="0.32"/>
    <n v="0.41"/>
    <n v="289533.86999999918"/>
    <e v="#VALUE!"/>
    <e v="#VALUE!"/>
    <e v="#VALUE!"/>
  </r>
  <r>
    <x v="225"/>
    <s v="Sul/Sudoeste de Minas"/>
    <x v="52"/>
    <x v="174"/>
    <n v="8162402.75"/>
    <n v="11334454.970000001"/>
    <n v="10609702.34"/>
    <n v="6508798.4699999997"/>
    <n v="7637310.1699999999"/>
    <n v="10542974.92"/>
    <n v="11353023.59"/>
    <n v="29.11"/>
    <n v="29.72"/>
    <n v="21.7"/>
    <n v="36.51"/>
    <n v="0.43"/>
    <n v="0.39"/>
    <n v="0.46"/>
    <n v="392810.24000000022"/>
    <n v="525092.58000000007"/>
    <n v="791480.05000000075"/>
    <n v="-743321.25"/>
  </r>
  <r>
    <x v="226"/>
    <s v="Metropolitana de Belo Horizonte"/>
    <x v="41"/>
    <x v="175"/>
    <n v="5095126.28"/>
    <n v="7057469.6399999997"/>
    <n v="7693914.71"/>
    <n v="3529135.85"/>
    <n v="4899878.5999999996"/>
    <n v="6835131.8600000003"/>
    <n v="7636962.3700000001"/>
    <n v="23.59"/>
    <n v="24.53"/>
    <n v="14.36"/>
    <n v="32.82"/>
    <n v="0.37"/>
    <n v="0.33"/>
    <n v="0.41"/>
    <n v="351509.75"/>
    <n v="195247.68000000063"/>
    <n v="222337.77999999933"/>
    <n v="56952.339999999851"/>
  </r>
  <r>
    <x v="227"/>
    <s v="Triangulo Mineiro/Alto Paranaíba"/>
    <x v="0"/>
    <x v="176"/>
    <n v="6111437.9199999999"/>
    <n v="10392485.25"/>
    <n v="9961635.1099999994"/>
    <n v="5217923"/>
    <n v="6163590.8600000003"/>
    <n v="8900797.0700000003"/>
    <n v="10745587.91"/>
    <n v="26.65"/>
    <n v="22.91"/>
    <n v="17.18"/>
    <n v="36.130000000000003"/>
    <n v="0.38"/>
    <n v="0.34"/>
    <n v="0.43"/>
    <n v="-192188"/>
    <n v="-52152.94000000041"/>
    <n v="1491688.1799999997"/>
    <n v="-783952.80000000075"/>
  </r>
  <r>
    <x v="228"/>
    <s v="Sul/Sudoeste de Minas"/>
    <x v="11"/>
    <x v="177"/>
    <n v="10403341.029999999"/>
    <n v="14257447.720000001"/>
    <n v="14848312.869999999"/>
    <n v="8977066.5500000007"/>
    <n v="10621354.25"/>
    <n v="14259516.75"/>
    <n v="16156103.869999999"/>
    <n v="38.11"/>
    <n v="32.9"/>
    <n v="27.42"/>
    <n v="48.81"/>
    <n v="0.41"/>
    <n v="0.37"/>
    <n v="0.44"/>
    <n v="573216.79999999888"/>
    <n v="-218013.22000000067"/>
    <n v="-2069.0299999993294"/>
    <n v="-1307791"/>
  </r>
  <r>
    <x v="229"/>
    <s v="Vale do Rio Doce"/>
    <x v="10"/>
    <x v="178"/>
    <n v="4984980.97"/>
    <n v="6916541.8300000001"/>
    <n v="7548656.8200000003"/>
    <n v="4128883.85"/>
    <n v="4984939.78"/>
    <n v="6879008.46"/>
    <n v="7640282.8200000003"/>
    <n v="38.82"/>
    <n v="36.18"/>
    <n v="28.83"/>
    <n v="48.81"/>
    <n v="0.38"/>
    <n v="0.32"/>
    <n v="0.43"/>
    <n v="73896.069999999832"/>
    <n v="41.189999999478459"/>
    <n v="37533.370000000112"/>
    <n v="-91626"/>
  </r>
  <r>
    <x v="230"/>
    <s v="Norte de Minas"/>
    <x v="9"/>
    <x v="179"/>
    <n v="6433773.2199999997"/>
    <n v="8523361.8300000001"/>
    <n v="8607147.7200000007"/>
    <n v="5061670.7699999996"/>
    <n v="6433748.4400000004"/>
    <n v="8108674.96"/>
    <n v="9148267.75"/>
    <n v="48.55"/>
    <n v="47.87"/>
    <n v="34.21"/>
    <n v="62.89"/>
    <n v="0.33"/>
    <n v="0.28999999999999998"/>
    <n v="0.37"/>
    <n v="125174.05000000075"/>
    <n v="24.779999999329448"/>
    <n v="414686.87000000011"/>
    <n v="-541120.02999999933"/>
  </r>
  <r>
    <x v="231"/>
    <s v="Central Mineira"/>
    <x v="38"/>
    <x v="180"/>
    <n v="44645907.07"/>
    <n v="60650049.100000001"/>
    <n v="62135436.579999998"/>
    <n v="34154493.710000001"/>
    <n v="41833047.829999998"/>
    <n v="62287922.469999999"/>
    <n v="61787635.630000003"/>
    <n v="37.409999999999997"/>
    <n v="32.78"/>
    <n v="27.61"/>
    <n v="47.21"/>
    <n v="0.42"/>
    <n v="0.4"/>
    <n v="0.44"/>
    <n v="4192187.3299999982"/>
    <n v="2812859.2400000021"/>
    <n v="-1637873.3699999973"/>
    <n v="347800.94999999553"/>
  </r>
  <r>
    <x v="232"/>
    <s v="Jequitinhonha"/>
    <x v="64"/>
    <x v="2"/>
    <n v="5504128.1200000001"/>
    <n v="7719705.54"/>
    <n v="7731283.2800000003"/>
    <s v="."/>
    <n v="5473225.1900000004"/>
    <n v="7156911.9000000004"/>
    <n v="8196186.4500000002"/>
    <n v="50.36"/>
    <n v="51.28"/>
    <n v="40.119999999999997"/>
    <n v="60.61"/>
    <n v="0.42"/>
    <n v="0.37"/>
    <n v="0.47"/>
    <e v="#VALUE!"/>
    <n v="30902.929999999702"/>
    <n v="562793.63999999966"/>
    <n v="-464903.16999999993"/>
  </r>
  <r>
    <x v="233"/>
    <s v="Sul/Sudoeste de Minas"/>
    <x v="52"/>
    <x v="2"/>
    <n v="5905262.9500000002"/>
    <n v="8163476.3499999996"/>
    <n v="8806653.4900000002"/>
    <s v="."/>
    <n v="5741621.7300000004"/>
    <n v="8181860.3799999999"/>
    <n v="8168432.7400000002"/>
    <n v="16.93"/>
    <n v="20.21"/>
    <n v="9.48"/>
    <n v="24.37"/>
    <n v="0.38"/>
    <n v="0.34"/>
    <n v="0.42"/>
    <e v="#VALUE!"/>
    <n v="163641.21999999974"/>
    <n v="-18384.030000000261"/>
    <n v="638220.75"/>
  </r>
  <r>
    <x v="234"/>
    <s v="Sul/Sudoeste de Minas"/>
    <x v="19"/>
    <x v="181"/>
    <n v="11589143.199999999"/>
    <n v="14112945.73"/>
    <n v="14394171.4"/>
    <n v="10136356.84"/>
    <n v="11405743.220000001"/>
    <n v="14431869.289999999"/>
    <n v="14563242.25"/>
    <n v="34.54"/>
    <n v="32.200000000000003"/>
    <n v="25.93"/>
    <n v="43.15"/>
    <n v="0.4"/>
    <n v="0.36"/>
    <n v="0.44"/>
    <n v="-336042.97000000067"/>
    <n v="183399.97999999858"/>
    <n v="-318923.55999999866"/>
    <n v="-169070.84999999963"/>
  </r>
  <r>
    <x v="235"/>
    <s v="Triangulo Mineiro/Alto Paranaíba"/>
    <x v="6"/>
    <x v="182"/>
    <n v="11147988.529999999"/>
    <n v="15262855.109999999"/>
    <n v="14325777.109999999"/>
    <n v="8155159.3099999996"/>
    <n v="10754700.130000001"/>
    <n v="15811794.83"/>
    <n v="13884553.75"/>
    <n v="31.81"/>
    <n v="25.27"/>
    <n v="17.2"/>
    <n v="46.43"/>
    <n v="0.33"/>
    <n v="0.28999999999999998"/>
    <n v="0.38"/>
    <n v="233784.60000000056"/>
    <n v="393288.39999999851"/>
    <n v="-548939.72000000067"/>
    <n v="441223.3599999994"/>
  </r>
  <r>
    <x v="236"/>
    <s v="Zona da Mata"/>
    <x v="27"/>
    <x v="183"/>
    <n v="5342897.0999999996"/>
    <n v="8514089.3100000005"/>
    <n v="7647104.3099999996"/>
    <n v="4596427.8499999996"/>
    <n v="4972028.99"/>
    <n v="7489961"/>
    <n v="8198189.9100000001"/>
    <n v="39.51"/>
    <n v="37.06"/>
    <n v="28.47"/>
    <n v="50.54"/>
    <n v="0.44"/>
    <n v="0.38"/>
    <n v="0.51"/>
    <n v="346021.16999999993"/>
    <n v="370868.1099999994"/>
    <n v="1024128.3100000005"/>
    <n v="-551085.60000000056"/>
  </r>
  <r>
    <x v="237"/>
    <s v="Metropolitana de Belo Horizonte"/>
    <x v="60"/>
    <x v="184"/>
    <n v="5668770.21"/>
    <n v="7760632.0300000003"/>
    <n v="7829811.7699999996"/>
    <n v="4540721"/>
    <n v="6178913.1699999999"/>
    <n v="7401484.75"/>
    <n v="8675054.8599999994"/>
    <n v="29.2"/>
    <n v="31.56"/>
    <n v="20.81"/>
    <n v="37.6"/>
    <n v="0.38"/>
    <n v="0.34"/>
    <n v="0.42"/>
    <n v="386176"/>
    <n v="-510142.95999999996"/>
    <n v="359147.28000000026"/>
    <n v="-845243.08999999985"/>
  </r>
  <r>
    <x v="238"/>
    <s v="Campo das Vertentes"/>
    <x v="16"/>
    <x v="185"/>
    <s v="."/>
    <n v="6429112.6200000001"/>
    <n v="6242056.6500000004"/>
    <n v="4204610.07"/>
    <s v="."/>
    <n v="6504193.0700000003"/>
    <n v="5944927.3499999996"/>
    <n v="27.25"/>
    <n v="32"/>
    <n v="16.489999999999998"/>
    <n v="38"/>
    <n v="0.38"/>
    <n v="0.33"/>
    <n v="0.43"/>
    <n v="-55062.150000000373"/>
    <e v="#VALUE!"/>
    <n v="-75080.450000000186"/>
    <n v="297129.30000000075"/>
  </r>
  <r>
    <x v="239"/>
    <s v="Jequitinhonha"/>
    <x v="64"/>
    <x v="2"/>
    <n v="25484796.940000001"/>
    <n v="39458628.299999997"/>
    <n v="41066707.32"/>
    <s v="."/>
    <n v="22333483.539999999"/>
    <n v="36989510.240000002"/>
    <n v="38125530.939999998"/>
    <n v="43.66"/>
    <n v="39.79"/>
    <n v="36.42"/>
    <n v="50.89"/>
    <n v="0.47"/>
    <n v="0.44"/>
    <n v="0.5"/>
    <e v="#VALUE!"/>
    <n v="3151313.4000000022"/>
    <n v="2469118.0599999949"/>
    <n v="2941176.3800000027"/>
  </r>
  <r>
    <x v="240"/>
    <s v="Metropolitana de Belo Horizonte"/>
    <x v="65"/>
    <x v="186"/>
    <n v="5088825.49"/>
    <n v="6928960.7599999998"/>
    <n v="6520224.3899999997"/>
    <n v="4268615.38"/>
    <n v="4800502.1900000004"/>
    <n v="7498795.7400000002"/>
    <n v="7431963.54"/>
    <n v="46.99"/>
    <n v="53.15"/>
    <n v="31.98"/>
    <n v="62"/>
    <n v="0.46"/>
    <n v="0.34"/>
    <n v="0.57999999999999996"/>
    <n v="273426.75999999978"/>
    <n v="288323.29999999981"/>
    <n v="-569834.98000000045"/>
    <n v="-911739.15000000037"/>
  </r>
  <r>
    <x v="241"/>
    <s v="Metropolitana de Belo Horizonte"/>
    <x v="21"/>
    <x v="187"/>
    <n v="8294858"/>
    <n v="10254008.83"/>
    <n v="9598798.7599999998"/>
    <n v="7454652"/>
    <n v="8646467"/>
    <n v="9464877.8699999992"/>
    <n v="8812258.6400000006"/>
    <n v="41.42"/>
    <n v="41.93"/>
    <n v="32.96"/>
    <n v="49.87"/>
    <n v="0.42"/>
    <n v="0.38"/>
    <n v="0.46"/>
    <n v="36388"/>
    <n v="-351609"/>
    <n v="789130.96000000089"/>
    <n v="786540.11999999918"/>
  </r>
  <r>
    <x v="242"/>
    <s v="Zona da Mata"/>
    <x v="36"/>
    <x v="188"/>
    <n v="4907068"/>
    <n v="6668598.9000000004"/>
    <n v="5763831.54"/>
    <n v="4206436.66"/>
    <n v="5015862.08"/>
    <n v="6478844.79"/>
    <n v="6196987.8399999999"/>
    <n v="20.77"/>
    <n v="22.85"/>
    <n v="12.41"/>
    <n v="29.13"/>
    <n v="0.38"/>
    <n v="0.33"/>
    <n v="0.42"/>
    <n v="98106.740000000224"/>
    <n v="-108794.08000000007"/>
    <n v="189754.11000000034"/>
    <n v="-433156.29999999981"/>
  </r>
  <r>
    <x v="243"/>
    <s v="Zona da Mata"/>
    <x v="25"/>
    <x v="189"/>
    <n v="12830791.140000001"/>
    <n v="18549995.359999999"/>
    <n v="17864964.120000001"/>
    <n v="9777573.25"/>
    <n v="12862915.84"/>
    <n v="18198820.890000001"/>
    <n v="18780770.640000001"/>
    <n v="24.77"/>
    <n v="26.25"/>
    <n v="16.75"/>
    <n v="32.799999999999997"/>
    <n v="0.39"/>
    <n v="0.36"/>
    <n v="0.42"/>
    <n v="1715333.67"/>
    <n v="-32124.699999999255"/>
    <n v="351174.46999999881"/>
    <n v="-915806.51999999955"/>
  </r>
  <r>
    <x v="244"/>
    <s v="Vale do Rio Doce"/>
    <x v="18"/>
    <x v="190"/>
    <n v="4260473.8099999996"/>
    <n v="6961340.9400000004"/>
    <n v="7697726.7000000002"/>
    <n v="4279674.3099999996"/>
    <n v="4585837.18"/>
    <n v="6899743.4000000004"/>
    <n v="7542925.4299999997"/>
    <n v="26.86"/>
    <n v="26.12"/>
    <n v="18.98"/>
    <n v="34.74"/>
    <n v="0.37"/>
    <n v="0.33"/>
    <n v="0.41"/>
    <n v="-263636.76999999955"/>
    <n v="-325363.37000000011"/>
    <n v="61597.540000000037"/>
    <n v="154801.27000000048"/>
  </r>
  <r>
    <x v="245"/>
    <s v="Vale do Rio Doce"/>
    <x v="51"/>
    <x v="191"/>
    <s v="."/>
    <n v="8713433.3399999999"/>
    <n v="8666018.25"/>
    <n v="5887819.1799999997"/>
    <s v="."/>
    <n v="8258311.04"/>
    <n v="9531205.3900000006"/>
    <n v="52.9"/>
    <n v="50.02"/>
    <n v="41.99"/>
    <n v="63.81"/>
    <n v="0.43"/>
    <n v="0.37"/>
    <n v="0.49"/>
    <n v="-363849.41999999993"/>
    <e v="#VALUE!"/>
    <n v="455122.29999999981"/>
    <n v="-865187.1400000006"/>
  </r>
  <r>
    <x v="246"/>
    <s v="Oeste de Minas"/>
    <x v="58"/>
    <x v="192"/>
    <n v="196662870.56"/>
    <n v="286083132.69999999"/>
    <n v="299813721.99000001"/>
    <n v="152499502.36000001"/>
    <n v="174377937.69999999"/>
    <n v="248204231.30000001"/>
    <n v="282923321.81999999"/>
    <n v="19.14"/>
    <n v="14.64"/>
    <n v="10.82"/>
    <n v="27.47"/>
    <n v="0.4"/>
    <n v="0.39"/>
    <n v="0.42"/>
    <n v="16411455.869999975"/>
    <n v="22284932.860000014"/>
    <n v="37878901.399999976"/>
    <n v="16890400.170000017"/>
  </r>
  <r>
    <x v="247"/>
    <s v="Norte de Minas"/>
    <x v="9"/>
    <x v="193"/>
    <n v="6869720.6200000001"/>
    <n v="9707803.9100000001"/>
    <n v="9269526.5600000005"/>
    <n v="5750858.2000000002"/>
    <n v="6800729.7000000002"/>
    <n v="9301833.2699999996"/>
    <n v="9178749.8000000007"/>
    <n v="67.23"/>
    <n v="60.51"/>
    <n v="52.61"/>
    <n v="81.86"/>
    <n v="0.36"/>
    <n v="0.3"/>
    <n v="0.41"/>
    <n v="183001.55999999959"/>
    <n v="68990.919999999925"/>
    <n v="405970.6400000006"/>
    <n v="90776.759999999776"/>
  </r>
  <r>
    <x v="248"/>
    <s v="Sul/Sudoeste de Minas"/>
    <x v="15"/>
    <x v="194"/>
    <s v="."/>
    <n v="7126034.8600000003"/>
    <n v="7358030.3499999996"/>
    <n v="4694475.3600000003"/>
    <s v="."/>
    <n v="6915916.8600000003"/>
    <n v="7127199.6399999997"/>
    <n v="37.68"/>
    <n v="33.74"/>
    <n v="27.01"/>
    <n v="48.36"/>
    <n v="0.38"/>
    <n v="0.34"/>
    <n v="0.42"/>
    <n v="41178.799999999814"/>
    <e v="#VALUE!"/>
    <n v="210118"/>
    <n v="230830.70999999996"/>
  </r>
  <r>
    <x v="249"/>
    <s v="Jequitinhonha"/>
    <x v="17"/>
    <x v="2"/>
    <s v="."/>
    <n v="9853790.0500000007"/>
    <n v="8951719.0899999999"/>
    <s v="."/>
    <s v="."/>
    <n v="8989555.7699999996"/>
    <n v="9161856.4399999995"/>
    <n v="62.71"/>
    <n v="59.13"/>
    <n v="51.28"/>
    <n v="74.14"/>
    <n v="0.39"/>
    <n v="0.34"/>
    <n v="0.44"/>
    <e v="#VALUE!"/>
    <e v="#VALUE!"/>
    <n v="864234.28000000119"/>
    <n v="-210137.34999999963"/>
  </r>
  <r>
    <x v="250"/>
    <s v="Noroeste de Minas"/>
    <x v="35"/>
    <x v="195"/>
    <n v="4373728.5599999996"/>
    <n v="6873087.8600000003"/>
    <n v="6573233.6399999997"/>
    <n v="3890017.27"/>
    <n v="4543200.49"/>
    <n v="6710822.5300000003"/>
    <n v="6136608.21"/>
    <n v="34.840000000000003"/>
    <n v="36.979999999999997"/>
    <n v="24.21"/>
    <n v="45.46"/>
    <n v="0.35"/>
    <n v="0.32"/>
    <n v="0.39"/>
    <n v="27269.270000000019"/>
    <n v="-169471.93000000063"/>
    <n v="162265.33000000007"/>
    <n v="436625.4299999997"/>
  </r>
  <r>
    <x v="251"/>
    <s v="Vale do Rio Doce"/>
    <x v="44"/>
    <x v="196"/>
    <n v="4873193.33"/>
    <n v="7104243.54"/>
    <n v="6600473.0300000003"/>
    <n v="3951182.38"/>
    <n v="4810705.17"/>
    <n v="6897072.8099999996"/>
    <n v="7214767.0099999998"/>
    <n v="34.700000000000003"/>
    <n v="29.73"/>
    <n v="22.53"/>
    <n v="46.88"/>
    <n v="0.4"/>
    <n v="0.36"/>
    <n v="0.45"/>
    <n v="164250.09000000032"/>
    <n v="62488.160000000149"/>
    <n v="207170.73000000045"/>
    <n v="-614293.97999999952"/>
  </r>
  <r>
    <x v="252"/>
    <s v="Metropolitana de Belo Horizonte"/>
    <x v="22"/>
    <x v="197"/>
    <n v="4917945.87"/>
    <n v="7913265.3200000003"/>
    <n v="7278250.0899999999"/>
    <n v="4463308.6100000003"/>
    <n v="4915271.57"/>
    <n v="6999811.4100000001"/>
    <n v="8368875.9299999997"/>
    <n v="58.06"/>
    <n v="57.8"/>
    <n v="48.68"/>
    <n v="67.44"/>
    <n v="0.46"/>
    <n v="0.4"/>
    <n v="0.52"/>
    <n v="-153985.33000000007"/>
    <n v="2674.2999999998137"/>
    <n v="913453.91000000015"/>
    <n v="-1090625.8399999999"/>
  </r>
  <r>
    <x v="253"/>
    <s v="Zona da Mata"/>
    <x v="3"/>
    <x v="198"/>
    <n v="5557979.1299999999"/>
    <n v="7120791.75"/>
    <n v="7303908.7199999997"/>
    <n v="4349430.6500000004"/>
    <n v="5060144.8"/>
    <n v="6337225.04"/>
    <n v="6821634.6699999999"/>
    <n v="23.33"/>
    <n v="20.62"/>
    <n v="13.01"/>
    <n v="33.64"/>
    <n v="0.37"/>
    <n v="0.33"/>
    <n v="0.41"/>
    <n v="360118.4299999997"/>
    <n v="497834.33000000007"/>
    <n v="783566.71"/>
    <n v="482274.04999999981"/>
  </r>
  <r>
    <x v="254"/>
    <s v="Sul/Sudoeste de Minas"/>
    <x v="52"/>
    <x v="199"/>
    <n v="4097674.74"/>
    <n v="5626699.7599999998"/>
    <n v="5338264.4400000004"/>
    <n v="3453235.39"/>
    <n v="4163965.95"/>
    <n v="5532266.7800000003"/>
    <n v="5346476.38"/>
    <n v="26.38"/>
    <n v="30.49"/>
    <n v="17.059999999999999"/>
    <n v="35.700000000000003"/>
    <n v="0.39"/>
    <n v="0.34"/>
    <n v="0.45"/>
    <n v="106461.25999999978"/>
    <n v="-66291.209999999963"/>
    <n v="94432.979999999516"/>
    <n v="-8211.9399999994785"/>
  </r>
  <r>
    <x v="255"/>
    <s v="Zona da Mata"/>
    <x v="14"/>
    <x v="2"/>
    <n v="6016980.4900000002"/>
    <n v="7432095.6900000004"/>
    <n v="8249683.5"/>
    <s v="."/>
    <n v="5971207.5199999996"/>
    <n v="7655015.4500000002"/>
    <n v="8456347.8499999996"/>
    <n v="39.54"/>
    <n v="35.049999999999997"/>
    <n v="28.48"/>
    <n v="50.6"/>
    <n v="0.39"/>
    <n v="0.35"/>
    <n v="0.43"/>
    <e v="#VALUE!"/>
    <n v="45772.970000000671"/>
    <n v="-222919.75999999978"/>
    <n v="-206664.34999999963"/>
  </r>
  <r>
    <x v="256"/>
    <s v="Campo das Vertentes"/>
    <x v="61"/>
    <x v="200"/>
    <n v="7299029.8399999999"/>
    <s v="."/>
    <n v="8263489.3399999999"/>
    <n v="6482367.21"/>
    <n v="7827586.3099999996"/>
    <s v="."/>
    <n v="9101040.9199999999"/>
    <n v="36.340000000000003"/>
    <n v="32.25"/>
    <n v="25.24"/>
    <n v="47.44"/>
    <n v="0.44"/>
    <n v="0.39"/>
    <n v="0.49"/>
    <n v="-301140.36000000034"/>
    <n v="-528556.46999999974"/>
    <e v="#VALUE!"/>
    <n v="-837551.58000000007"/>
  </r>
  <r>
    <x v="257"/>
    <s v="Vale do Rio Doce"/>
    <x v="51"/>
    <x v="201"/>
    <s v="."/>
    <n v="10016846.73"/>
    <n v="9147156.4600000009"/>
    <n v="5353567.6500000004"/>
    <s v="."/>
    <n v="10130408.82"/>
    <n v="8682606.8000000007"/>
    <n v="40.19"/>
    <n v="45.23"/>
    <n v="29.11"/>
    <n v="51.26"/>
    <n v="0.37"/>
    <n v="0.33"/>
    <n v="0.42"/>
    <n v="115660.6099999994"/>
    <e v="#VALUE!"/>
    <n v="-113562.08999999985"/>
    <n v="464549.66000000015"/>
  </r>
  <r>
    <x v="258"/>
    <s v="Central Mineira"/>
    <x v="31"/>
    <x v="202"/>
    <n v="11020294.369999999"/>
    <n v="16903970.93"/>
    <n v="16655455.789999999"/>
    <n v="10252038.75"/>
    <n v="12803224.380000001"/>
    <n v="17333556.719999999"/>
    <n v="15525952.92"/>
    <n v="42.27"/>
    <n v="37.25"/>
    <n v="32.18"/>
    <n v="52.36"/>
    <n v="0.48"/>
    <n v="0.42"/>
    <n v="0.53"/>
    <n v="531341.97000000067"/>
    <n v="-1782930.0100000016"/>
    <n v="-429585.78999999911"/>
    <n v="1129502.8699999992"/>
  </r>
  <r>
    <x v="259"/>
    <s v="Zona da Mata"/>
    <x v="36"/>
    <x v="203"/>
    <n v="5297273.68"/>
    <n v="6503534.9900000002"/>
    <n v="6244421.54"/>
    <n v="3161939.65"/>
    <n v="4710122.07"/>
    <n v="6464466.1500000004"/>
    <n v="6141004.6600000001"/>
    <n v="22.86"/>
    <n v="26.88"/>
    <n v="12.9"/>
    <n v="32.83"/>
    <n v="0.39"/>
    <n v="0.35"/>
    <n v="0.43"/>
    <n v="794725.5"/>
    <n v="587151.6099999994"/>
    <n v="39068.839999999851"/>
    <n v="103416.87999999989"/>
  </r>
  <r>
    <x v="260"/>
    <s v="Oeste de Minas"/>
    <x v="39"/>
    <x v="204"/>
    <n v="4441201.18"/>
    <n v="6107099.2699999996"/>
    <n v="4797994.6100000003"/>
    <n v="3820145.76"/>
    <n v="5039645.57"/>
    <n v="5858638.2599999998"/>
    <n v="6075896"/>
    <n v="38.24"/>
    <n v="36.14"/>
    <n v="23.26"/>
    <n v="53.23"/>
    <n v="0.39"/>
    <n v="0.31"/>
    <n v="0.47"/>
    <n v="23582.320000000298"/>
    <n v="-598444.3900000006"/>
    <n v="248461.00999999978"/>
    <n v="-1277901.3899999997"/>
  </r>
  <r>
    <x v="261"/>
    <s v="Triangulo Mineiro/Alto Paranaíba"/>
    <x v="0"/>
    <x v="2"/>
    <n v="5618565.54"/>
    <n v="7303724.6399999997"/>
    <n v="6868365.9900000002"/>
    <s v="."/>
    <n v="6496856.1100000003"/>
    <n v="7654456.7699999996"/>
    <n v="6581242.3200000003"/>
    <n v="28.14"/>
    <n v="26.31"/>
    <n v="16.899999999999999"/>
    <n v="39.380000000000003"/>
    <n v="0.34"/>
    <n v="0.28000000000000003"/>
    <n v="0.4"/>
    <e v="#VALUE!"/>
    <n v="-878290.5700000003"/>
    <n v="-350732.12999999989"/>
    <n v="287123.66999999993"/>
  </r>
  <r>
    <x v="262"/>
    <s v="Zona da Mata"/>
    <x v="2"/>
    <x v="205"/>
    <n v="5622687"/>
    <n v="8001284.0499999998"/>
    <n v="7826471.8300000001"/>
    <n v="4391910.4000000004"/>
    <n v="5607900.2400000002"/>
    <n v="7945154.9699999997"/>
    <n v="7877817.2800000003"/>
    <n v="23.01"/>
    <n v="24.94"/>
    <n v="15.45"/>
    <n v="30.56"/>
    <n v="0.37"/>
    <n v="0.33"/>
    <n v="0.41"/>
    <n v="3068.0999999996275"/>
    <n v="14786.759999999776"/>
    <n v="56129.080000000075"/>
    <n v="-51345.450000000186"/>
  </r>
  <r>
    <x v="263"/>
    <s v="Sul/Sudoeste de Minas"/>
    <x v="42"/>
    <x v="2"/>
    <n v="18127586"/>
    <n v="27018389"/>
    <n v="26294953"/>
    <s v="."/>
    <n v="19039596"/>
    <n v="25298042"/>
    <n v="26968773"/>
    <n v="28.85"/>
    <n v="26.19"/>
    <n v="20.260000000000002"/>
    <n v="37.44"/>
    <n v="0.42"/>
    <n v="0.39"/>
    <n v="0.45"/>
    <e v="#VALUE!"/>
    <n v="-912010"/>
    <n v="1720347"/>
    <n v="-673820"/>
  </r>
  <r>
    <x v="264"/>
    <s v="Vale do Rio Doce"/>
    <x v="18"/>
    <x v="206"/>
    <n v="7637750"/>
    <n v="12091207.98"/>
    <n v="12524817.43"/>
    <n v="6986886"/>
    <n v="7915628"/>
    <n v="11303972.07"/>
    <n v="12135014.380000001"/>
    <n v="34.54"/>
    <n v="30.51"/>
    <n v="24.64"/>
    <n v="44.43"/>
    <n v="0.36"/>
    <n v="0.33"/>
    <n v="0.39"/>
    <n v="-395394"/>
    <n v="-277878"/>
    <n v="787235.91000000015"/>
    <n v="389803.04999999888"/>
  </r>
  <r>
    <x v="265"/>
    <s v="Norte de Minas"/>
    <x v="43"/>
    <x v="207"/>
    <n v="5572826.8099999996"/>
    <n v="7668159.4199999999"/>
    <n v="8574374.3900000006"/>
    <n v="5182579.76"/>
    <n v="5757165.4199999999"/>
    <n v="7492754.0999999996"/>
    <n v="8591505.6400000006"/>
    <n v="57.89"/>
    <n v="56.84"/>
    <n v="47.49"/>
    <n v="68.290000000000006"/>
    <n v="0.42"/>
    <n v="0.36"/>
    <n v="0.48"/>
    <n v="712046.20000000019"/>
    <n v="-184338.61000000034"/>
    <n v="175405.3200000003"/>
    <n v="-17131.25"/>
  </r>
  <r>
    <x v="266"/>
    <s v="Vale do Rio Doce"/>
    <x v="44"/>
    <x v="208"/>
    <n v="5600827"/>
    <n v="8067888.8700000001"/>
    <n v="6723987.3300000001"/>
    <n v="4307310.93"/>
    <n v="6168571"/>
    <n v="7510917.5"/>
    <n v="7146412.0800000001"/>
    <n v="34.58"/>
    <n v="34.01"/>
    <n v="24.23"/>
    <n v="44.94"/>
    <n v="0.39"/>
    <n v="0.34"/>
    <n v="0.43"/>
    <n v="966204.83000000007"/>
    <n v="-567744"/>
    <n v="556971.37000000011"/>
    <n v="-422424.75"/>
  </r>
  <r>
    <x v="267"/>
    <s v="Metropolitana de Belo Horizonte"/>
    <x v="60"/>
    <x v="2"/>
    <n v="8883315.3100000005"/>
    <n v="14956982.85"/>
    <n v="12676272.939999999"/>
    <s v="."/>
    <n v="9231339.9000000004"/>
    <n v="13174569.460000001"/>
    <n v="13189167.359999999"/>
    <n v="32.74"/>
    <n v="31.66"/>
    <n v="24.66"/>
    <n v="40.82"/>
    <n v="0.43"/>
    <n v="0.4"/>
    <n v="0.46"/>
    <e v="#VALUE!"/>
    <n v="-348024.58999999985"/>
    <n v="1782413.3899999987"/>
    <n v="-512894.41999999993"/>
  </r>
  <r>
    <x v="268"/>
    <s v="Zona da Mata"/>
    <x v="20"/>
    <x v="209"/>
    <n v="10556507.060000001"/>
    <s v="."/>
    <n v="18484694.32"/>
    <n v="10353189.199999999"/>
    <n v="12118363.9"/>
    <s v="."/>
    <n v="19420980.510000002"/>
    <n v="32.520000000000003"/>
    <n v="35.28"/>
    <n v="24.07"/>
    <n v="40.96"/>
    <n v="0.43"/>
    <n v="0.39"/>
    <n v="0.46"/>
    <n v="163530.68000000156"/>
    <n v="-1561856.8399999999"/>
    <e v="#VALUE!"/>
    <n v="-936286.19000000134"/>
  </r>
  <r>
    <x v="269"/>
    <s v="Metropolitana de Belo Horizonte"/>
    <x v="40"/>
    <x v="210"/>
    <n v="31771000.649999999"/>
    <s v="."/>
    <n v="42019536.57"/>
    <n v="25560453.510000002"/>
    <n v="33751715.32"/>
    <s v="."/>
    <n v="42632341.579999998"/>
    <n v="17.95"/>
    <n v="14.42"/>
    <n v="9.51"/>
    <n v="26.38"/>
    <n v="0.34"/>
    <n v="0.31"/>
    <n v="0.37"/>
    <n v="248614.20999999717"/>
    <n v="-1980714.6700000018"/>
    <e v="#VALUE!"/>
    <n v="-612805.00999999791"/>
  </r>
  <r>
    <x v="270"/>
    <s v="Zona da Mata"/>
    <x v="25"/>
    <x v="211"/>
    <n v="14486318.060000001"/>
    <n v="20246327.27"/>
    <n v="19757848.739999998"/>
    <n v="10905315.43"/>
    <n v="12873664.050000001"/>
    <n v="20446160.77"/>
    <n v="18387224.75"/>
    <n v="22.66"/>
    <n v="23.2"/>
    <n v="15.16"/>
    <n v="30.17"/>
    <n v="0.39"/>
    <n v="0.35"/>
    <n v="0.42"/>
    <n v="1836704.8399999999"/>
    <n v="1612654.0099999998"/>
    <n v="-199833.5"/>
    <n v="1370623.9899999984"/>
  </r>
  <r>
    <x v="271"/>
    <s v="Norte de Minas"/>
    <x v="62"/>
    <x v="212"/>
    <n v="16670235.9"/>
    <n v="24963718.77"/>
    <n v="24672298.530000001"/>
    <n v="14790030.02"/>
    <n v="15649872.369999999"/>
    <n v="23837385.629999999"/>
    <n v="23366973.760000002"/>
    <n v="53.13"/>
    <n v="53.75"/>
    <n v="44.47"/>
    <n v="61.8"/>
    <n v="0.41"/>
    <n v="0.38"/>
    <n v="0.45"/>
    <n v="-618185.29999999888"/>
    <n v="1020363.5300000012"/>
    <n v="1126333.1400000006"/>
    <n v="1305324.7699999996"/>
  </r>
  <r>
    <x v="272"/>
    <s v="Sul/Sudoeste de Minas"/>
    <x v="45"/>
    <x v="213"/>
    <n v="5164942.54"/>
    <n v="6716243.9199999999"/>
    <n v="6168938.0700000003"/>
    <n v="3974274.2"/>
    <n v="4677042.38"/>
    <n v="7023779.3200000003"/>
    <n v="6029056.0999999996"/>
    <n v="16.239999999999998"/>
    <n v="19.25"/>
    <n v="8.08"/>
    <n v="24.41"/>
    <n v="0.37"/>
    <n v="0.33"/>
    <n v="0.41"/>
    <n v="260010.03000000026"/>
    <n v="487900.16000000015"/>
    <n v="-307535.40000000037"/>
    <n v="139881.97000000067"/>
  </r>
  <r>
    <x v="273"/>
    <s v="Sul/Sudoeste de Minas"/>
    <x v="45"/>
    <x v="214"/>
    <n v="8327122.6600000001"/>
    <n v="10834259.68"/>
    <n v="11011190.08"/>
    <n v="5721517.3700000001"/>
    <n v="8444708.6099999994"/>
    <n v="10215474.619999999"/>
    <n v="12346928.51"/>
    <n v="21.73"/>
    <n v="23.41"/>
    <n v="15.19"/>
    <n v="28.27"/>
    <n v="0.4"/>
    <n v="0.37"/>
    <n v="0.43"/>
    <n v="805947.25"/>
    <n v="-117585.94999999925"/>
    <n v="618785.06000000052"/>
    <n v="-1335738.4299999997"/>
  </r>
  <r>
    <x v="274"/>
    <s v="Zona da Mata"/>
    <x v="14"/>
    <x v="2"/>
    <s v="."/>
    <n v="8089118.3799999999"/>
    <n v="5490027.9900000002"/>
    <s v="."/>
    <s v="."/>
    <n v="5832373.3200000003"/>
    <n v="5837458.79"/>
    <n v="23.34"/>
    <n v="21.98"/>
    <n v="14.01"/>
    <n v="32.67"/>
    <n v="0.39"/>
    <n v="0.33"/>
    <n v="0.45"/>
    <e v="#VALUE!"/>
    <e v="#VALUE!"/>
    <n v="2256745.0599999996"/>
    <n v="-347430.79999999981"/>
  </r>
  <r>
    <x v="275"/>
    <s v="Central Mineira"/>
    <x v="31"/>
    <x v="215"/>
    <n v="5831058.8099999996"/>
    <n v="8194101.2999999998"/>
    <n v="7477019.21"/>
    <n v="4418543.68"/>
    <n v="6393032.3499999996"/>
    <n v="7385205.5700000003"/>
    <n v="8530365.8900000006"/>
    <n v="44.44"/>
    <n v="42.43"/>
    <n v="34.14"/>
    <n v="54.73"/>
    <n v="0.43"/>
    <n v="0.38"/>
    <n v="0.48"/>
    <n v="94203.560000000522"/>
    <n v="-561973.54"/>
    <n v="808895.72999999952"/>
    <n v="-1053346.6800000006"/>
  </r>
  <r>
    <x v="276"/>
    <s v="Triangulo Mineiro/Alto Paranaíba"/>
    <x v="0"/>
    <x v="216"/>
    <s v="."/>
    <n v="10372935.720000001"/>
    <n v="11584435.52"/>
    <n v="7051144"/>
    <s v="."/>
    <n v="10526241.84"/>
    <n v="10520589.960000001"/>
    <n v="32.28"/>
    <n v="29.66"/>
    <n v="23.35"/>
    <n v="41.21"/>
    <n v="0.39"/>
    <n v="0.35"/>
    <n v="0.43"/>
    <n v="1619915.7300000004"/>
    <e v="#VALUE!"/>
    <n v="-153306.11999999918"/>
    <n v="1063845.5599999987"/>
  </r>
  <r>
    <x v="277"/>
    <s v="Zona da Mata"/>
    <x v="25"/>
    <x v="2"/>
    <n v="6357321.3099999996"/>
    <n v="9957912.7400000002"/>
    <n v="10209537.369999999"/>
    <s v="."/>
    <n v="6528524.3200000003"/>
    <n v="10023265.310000001"/>
    <n v="10333328.560000001"/>
    <n v="27.66"/>
    <n v="27.86"/>
    <n v="20.69"/>
    <n v="34.630000000000003"/>
    <n v="0.43"/>
    <n v="0.39"/>
    <n v="0.47"/>
    <e v="#VALUE!"/>
    <n v="-171203.01000000071"/>
    <n v="-65352.570000000298"/>
    <n v="-123791.19000000134"/>
  </r>
  <r>
    <x v="278"/>
    <s v="Zona da Mata"/>
    <x v="27"/>
    <x v="217"/>
    <n v="4329170.8"/>
    <n v="6305154"/>
    <n v="6155675.7800000003"/>
    <n v="3360330"/>
    <n v="4428350.1100000003"/>
    <n v="6242317"/>
    <n v="5867054.5499999998"/>
    <n v="38.89"/>
    <n v="33.35"/>
    <n v="26.31"/>
    <n v="51.46"/>
    <n v="0.39"/>
    <n v="0.34"/>
    <n v="0.43"/>
    <n v="447009"/>
    <n v="-99179.310000000522"/>
    <n v="62837"/>
    <n v="288621.23000000045"/>
  </r>
  <r>
    <x v="279"/>
    <s v="Sul/Sudoeste de Minas"/>
    <x v="45"/>
    <x v="2"/>
    <s v="."/>
    <n v="61009633.950000003"/>
    <n v="51959171"/>
    <s v="."/>
    <s v="."/>
    <n v="50134515.579999998"/>
    <n v="52204130.590000004"/>
    <n v="10.85"/>
    <n v="9.77"/>
    <n v="4.66"/>
    <n v="17.03"/>
    <n v="0.38"/>
    <n v="0.36"/>
    <n v="0.41"/>
    <e v="#VALUE!"/>
    <e v="#VALUE!"/>
    <n v="10875118.370000005"/>
    <n v="-244959.59000000358"/>
  </r>
  <r>
    <x v="280"/>
    <s v="Sul/Sudoeste de Minas"/>
    <x v="15"/>
    <x v="218"/>
    <n v="4321620.67"/>
    <n v="5977043.3899999997"/>
    <n v="5860000.0999999996"/>
    <n v="3562881"/>
    <n v="3953797.88"/>
    <n v="6448389.8600000003"/>
    <n v="5208922.49"/>
    <n v="14.57"/>
    <n v="13.98"/>
    <n v="5.22"/>
    <n v="23.93"/>
    <n v="0.37"/>
    <n v="0.32"/>
    <n v="0.42"/>
    <n v="425866"/>
    <n v="367822.79000000004"/>
    <n v="-471346.47000000067"/>
    <n v="651077.6099999994"/>
  </r>
  <r>
    <x v="281"/>
    <s v="Zona da Mata"/>
    <x v="25"/>
    <x v="219"/>
    <n v="4661441.8899999997"/>
    <n v="6589910.0700000003"/>
    <n v="6204873.6500000004"/>
    <n v="4081408.84"/>
    <n v="4620926.8"/>
    <n v="6504381.0899999999"/>
    <n v="6081535.8099999996"/>
    <n v="20.79"/>
    <n v="20.95"/>
    <n v="11.35"/>
    <n v="30.23"/>
    <n v="0.38"/>
    <n v="0.34"/>
    <n v="0.42"/>
    <n v="202681.33000000007"/>
    <n v="40515.089999999851"/>
    <n v="85528.980000000447"/>
    <n v="123337.84000000078"/>
  </r>
  <r>
    <x v="282"/>
    <s v="Jequitinhonha"/>
    <x v="64"/>
    <x v="2"/>
    <n v="4907090.54"/>
    <n v="7110488.5800000001"/>
    <n v="7343999.3899999997"/>
    <s v="."/>
    <n v="4776157.08"/>
    <n v="6292201.7999999998"/>
    <n v="7451998.1500000004"/>
    <n v="49.16"/>
    <n v="53.6"/>
    <n v="38.39"/>
    <n v="59.93"/>
    <n v="0.37"/>
    <n v="0.33"/>
    <n v="0.42"/>
    <e v="#VALUE!"/>
    <n v="130933.45999999996"/>
    <n v="818286.78000000026"/>
    <n v="-107998.76000000071"/>
  </r>
  <r>
    <x v="283"/>
    <s v="Jequitinhonha"/>
    <x v="64"/>
    <x v="220"/>
    <n v="4736348.8899999997"/>
    <n v="7231372.5700000003"/>
    <n v="7037768.0099999998"/>
    <n v="3776936.96"/>
    <n v="4715944.21"/>
    <n v="7194746.7999999998"/>
    <n v="7295195.1600000001"/>
    <n v="54.12"/>
    <n v="55.3"/>
    <n v="42.37"/>
    <n v="65.88"/>
    <n v="0.41"/>
    <n v="0.33"/>
    <n v="0.48"/>
    <n v="-25609.919999999925"/>
    <n v="20404.679999999702"/>
    <n v="36625.770000000484"/>
    <n v="-257427.15000000037"/>
  </r>
  <r>
    <x v="284"/>
    <s v="Jequitinhonha"/>
    <x v="17"/>
    <x v="221"/>
    <n v="5966036.6399999997"/>
    <s v="."/>
    <n v="8487972.5800000001"/>
    <n v="5449116.9000000004"/>
    <n v="6085204.4199999999"/>
    <s v="."/>
    <n v="7743275.5999999996"/>
    <n v="57.99"/>
    <n v="55.71"/>
    <n v="48.03"/>
    <n v="67.94"/>
    <n v="0.45"/>
    <n v="0.41"/>
    <n v="0.5"/>
    <n v="-116554.59000000078"/>
    <n v="-119167.78000000026"/>
    <e v="#VALUE!"/>
    <n v="744696.98000000045"/>
  </r>
  <r>
    <x v="285"/>
    <s v="Central Mineira"/>
    <x v="38"/>
    <x v="222"/>
    <n v="12510721.779999999"/>
    <n v="18142232.370000001"/>
    <n v="21477356.98"/>
    <n v="10741564.140000001"/>
    <n v="12455117.25"/>
    <n v="20129480.989999998"/>
    <n v="21198467.030000001"/>
    <n v="49.18"/>
    <n v="46.43"/>
    <n v="39.83"/>
    <n v="58.54"/>
    <n v="0.42"/>
    <n v="0.38"/>
    <n v="0.45"/>
    <n v="-515270.16000000015"/>
    <n v="55604.529999999329"/>
    <n v="-1987248.6199999973"/>
    <n v="278889.94999999925"/>
  </r>
  <r>
    <x v="286"/>
    <s v="Vale do Rio Doce"/>
    <x v="18"/>
    <x v="223"/>
    <n v="4129257"/>
    <n v="6479354.4199999999"/>
    <n v="6062399.8099999996"/>
    <n v="3828684"/>
    <n v="4251620"/>
    <n v="6216845.1200000001"/>
    <n v="6249344.54"/>
    <n v="40.44"/>
    <n v="38.799999999999997"/>
    <n v="27.34"/>
    <n v="53.55"/>
    <n v="0.37"/>
    <n v="0.3"/>
    <n v="0.45"/>
    <n v="87312"/>
    <n v="-122363"/>
    <n v="262509.29999999981"/>
    <n v="-186944.73000000045"/>
  </r>
  <r>
    <x v="287"/>
    <s v="Metropolitana de Belo Horizonte"/>
    <x v="21"/>
    <x v="224"/>
    <s v="."/>
    <n v="10243321.699999999"/>
    <n v="11141388.390000001"/>
    <n v="6784494.0099999998"/>
    <s v="."/>
    <n v="10469446.16"/>
    <n v="11855200.859999999"/>
    <n v="42.92"/>
    <n v="46.48"/>
    <n v="35.950000000000003"/>
    <n v="49.89"/>
    <n v="0.44"/>
    <n v="0.4"/>
    <n v="0.49"/>
    <n v="313995.83000000007"/>
    <e v="#VALUE!"/>
    <n v="-226124.46000000089"/>
    <n v="-713812.46999999881"/>
  </r>
  <r>
    <x v="288"/>
    <s v="Zona da Mata"/>
    <x v="25"/>
    <x v="225"/>
    <n v="6809460.2000000002"/>
    <n v="10973480.960000001"/>
    <n v="10991720.619999999"/>
    <n v="5358210.95"/>
    <n v="6769610.54"/>
    <n v="10795738.060000001"/>
    <n v="10948316.41"/>
    <n v="32.049999999999997"/>
    <n v="35.619999999999997"/>
    <n v="23.9"/>
    <n v="40.19"/>
    <n v="0.4"/>
    <n v="0.36"/>
    <n v="0.43"/>
    <n v="-40902.910000000149"/>
    <n v="39849.660000000149"/>
    <n v="177742.90000000037"/>
    <n v="43404.209999999031"/>
  </r>
  <r>
    <x v="289"/>
    <s v="Metropolitana de Belo Horizonte"/>
    <x v="66"/>
    <x v="226"/>
    <n v="6958340.2000000002"/>
    <n v="8785000"/>
    <n v="9319398.0399999991"/>
    <n v="5797906.3499999996"/>
    <n v="5942890.0499999998"/>
    <n v="8382074.3499999996"/>
    <n v="8181838.1100000003"/>
    <n v="13.72"/>
    <n v="13.63"/>
    <n v="7.55"/>
    <n v="19.89"/>
    <n v="0.39"/>
    <n v="0.36"/>
    <n v="0.43"/>
    <n v="48345.709999999963"/>
    <n v="1015450.1500000004"/>
    <n v="402925.65000000037"/>
    <n v="1137559.9299999988"/>
  </r>
  <r>
    <x v="290"/>
    <s v="Oeste de Minas"/>
    <x v="34"/>
    <x v="227"/>
    <n v="49060381.43"/>
    <n v="67138023.879999995"/>
    <n v="69268944.680000007"/>
    <n v="37404570"/>
    <n v="46606265.380000003"/>
    <n v="59842654.170000002"/>
    <n v="66329272.32"/>
    <n v="32.94"/>
    <n v="28.67"/>
    <n v="23.9"/>
    <n v="41.97"/>
    <n v="0.44"/>
    <n v="0.42"/>
    <n v="0.47"/>
    <n v="2977876"/>
    <n v="2454116.049999997"/>
    <n v="7295369.7099999934"/>
    <n v="2939672.3600000069"/>
  </r>
  <r>
    <x v="291"/>
    <s v="Noroeste de Minas"/>
    <x v="35"/>
    <x v="228"/>
    <n v="9558389.25"/>
    <n v="12008723.619999999"/>
    <n v="10766363.029999999"/>
    <n v="5978093.7000000002"/>
    <n v="9562090.6500000004"/>
    <n v="11951472.76"/>
    <n v="11775989.859999999"/>
    <n v="48.02"/>
    <n v="48.66"/>
    <n v="37.49"/>
    <n v="58.56"/>
    <n v="0.37"/>
    <n v="0.33"/>
    <n v="0.41"/>
    <n v="474182.95000000019"/>
    <n v="-3701.4000000003725"/>
    <n v="57250.859999999404"/>
    <n v="-1009626.8300000001"/>
  </r>
  <r>
    <x v="292"/>
    <s v="Sul/Sudoeste de Minas"/>
    <x v="19"/>
    <x v="229"/>
    <n v="12481149.57"/>
    <n v="15267036.93"/>
    <n v="15597340.939999999"/>
    <n v="10088204"/>
    <n v="12589375.460000001"/>
    <n v="14646864.99"/>
    <n v="13103562.32"/>
    <n v="29.89"/>
    <n v="27.62"/>
    <n v="19.420000000000002"/>
    <n v="40.369999999999997"/>
    <n v="0.38"/>
    <n v="0.33"/>
    <n v="0.43"/>
    <n v="185046"/>
    <n v="-108225.8900000006"/>
    <n v="620171.93999999948"/>
    <n v="2493778.6199999992"/>
  </r>
  <r>
    <x v="293"/>
    <s v="Metropolitana de Belo Horizonte"/>
    <x v="26"/>
    <x v="230"/>
    <n v="4926668.26"/>
    <n v="6526474"/>
    <n v="6178882.9000000004"/>
    <n v="4141603.38"/>
    <n v="4992845.3600000003"/>
    <n v="6581177.9500000002"/>
    <n v="6349050.1100000003"/>
    <n v="23.98"/>
    <n v="22"/>
    <n v="10.38"/>
    <n v="37.58"/>
    <n v="0.32"/>
    <n v="0.27"/>
    <n v="0.37"/>
    <n v="254907.04999999981"/>
    <n v="-66177.100000000559"/>
    <n v="-54703.950000000186"/>
    <n v="-170167.20999999996"/>
  </r>
  <r>
    <x v="294"/>
    <s v="Jequitinhonha"/>
    <x v="24"/>
    <x v="2"/>
    <n v="7143904.3200000003"/>
    <n v="11168807.140000001"/>
    <n v="10397266.99"/>
    <s v="."/>
    <n v="7217286.2800000003"/>
    <n v="10326474.060000001"/>
    <n v="11250456.68"/>
    <n v="61.34"/>
    <n v="65.95"/>
    <n v="52.2"/>
    <n v="70.48"/>
    <n v="0.49"/>
    <n v="0.42"/>
    <n v="0.55000000000000004"/>
    <e v="#VALUE!"/>
    <n v="-73381.959999999963"/>
    <n v="842333.08000000007"/>
    <n v="-853189.68999999948"/>
  </r>
  <r>
    <x v="295"/>
    <s v="Norte de Minas"/>
    <x v="43"/>
    <x v="231"/>
    <n v="6398403.6699999999"/>
    <n v="8115241.0199999996"/>
    <n v="8125824.7000000002"/>
    <n v="4937840.08"/>
    <n v="6533063.0300000003"/>
    <n v="8338392.7599999998"/>
    <n v="7973399.3799999999"/>
    <n v="54.18"/>
    <n v="54.18"/>
    <n v="44.11"/>
    <n v="64.260000000000005"/>
    <n v="0.39"/>
    <n v="0.35"/>
    <n v="0.44"/>
    <n v="834117.87000000011"/>
    <n v="-134659.36000000034"/>
    <n v="-223151.74000000022"/>
    <n v="152425.3200000003"/>
  </r>
  <r>
    <x v="296"/>
    <s v="Norte de Minas"/>
    <x v="50"/>
    <x v="232"/>
    <n v="14091109.77"/>
    <n v="24170460.120000001"/>
    <n v="22543478.949999999"/>
    <n v="13043785.52"/>
    <n v="14391114.08"/>
    <n v="22367019.670000002"/>
    <n v="21732729.050000001"/>
    <n v="53.59"/>
    <n v="54.35"/>
    <n v="45.98"/>
    <n v="61.19"/>
    <n v="0.44"/>
    <n v="0.4"/>
    <n v="0.48"/>
    <n v="-42449.449999999255"/>
    <n v="-300004.31000000052"/>
    <n v="1803440.4499999993"/>
    <n v="810749.89999999851"/>
  </r>
  <r>
    <x v="297"/>
    <s v="Vale do Mucuri"/>
    <x v="37"/>
    <x v="233"/>
    <n v="5356647.25"/>
    <n v="10688324.869999999"/>
    <n v="9573812.2599999998"/>
    <n v="4318813.57"/>
    <n v="5760534.2999999998"/>
    <n v="9350741.8300000001"/>
    <n v="10345060.119999999"/>
    <n v="52.13"/>
    <n v="57.68"/>
    <n v="41.9"/>
    <n v="62.36"/>
    <n v="0.37"/>
    <n v="0.34"/>
    <n v="0.4"/>
    <n v="253378.83000000007"/>
    <n v="-403887.04999999981"/>
    <n v="1337583.0399999991"/>
    <n v="-771247.8599999994"/>
  </r>
  <r>
    <x v="298"/>
    <s v="Vale do Mucuri"/>
    <x v="37"/>
    <x v="234"/>
    <n v="6084365.1299999999"/>
    <n v="8395927.4900000002"/>
    <n v="8482005.0899999999"/>
    <n v="5506134.75"/>
    <n v="6423627.1699999999"/>
    <n v="7828950.79"/>
    <n v="8944004.0399999991"/>
    <n v="49.19"/>
    <n v="54.89"/>
    <n v="37.119999999999997"/>
    <n v="61.26"/>
    <n v="0.39"/>
    <n v="0.35"/>
    <n v="0.42"/>
    <n v="49267.639999999665"/>
    <n v="-339262.04000000004"/>
    <n v="566976.70000000019"/>
    <n v="-461998.94999999925"/>
  </r>
  <r>
    <x v="299"/>
    <s v="Vale do Rio Doce"/>
    <x v="18"/>
    <x v="235"/>
    <n v="6252089.0599999996"/>
    <n v="8653858.0500000007"/>
    <n v="9757669.1500000004"/>
    <n v="5045206.57"/>
    <n v="5917734.5"/>
    <n v="8682985.4700000007"/>
    <n v="10556908.529999999"/>
    <n v="43.15"/>
    <n v="40.86"/>
    <n v="30.99"/>
    <n v="55.32"/>
    <n v="0.41"/>
    <n v="0.36"/>
    <n v="0.47"/>
    <n v="231543.27999999933"/>
    <n v="334354.55999999959"/>
    <n v="-29127.419999999925"/>
    <n v="-799239.37999999896"/>
  </r>
  <r>
    <x v="300"/>
    <s v="Vale do Rio Doce"/>
    <x v="5"/>
    <x v="236"/>
    <n v="4376413.01"/>
    <n v="6618452.6399999997"/>
    <n v="6082757.5599999996"/>
    <n v="2990100.78"/>
    <n v="4397262.71"/>
    <n v="6318976.8600000003"/>
    <n v="6440662.6100000003"/>
    <n v="46.92"/>
    <n v="55.89"/>
    <n v="30.45"/>
    <n v="63.39"/>
    <n v="0.38"/>
    <n v="0.31"/>
    <n v="0.45"/>
    <n v="1729349.2900000005"/>
    <n v="-20849.700000000186"/>
    <n v="299475.77999999933"/>
    <n v="-357905.05000000075"/>
  </r>
  <r>
    <x v="301"/>
    <s v="Triangulo Mineiro/Alto Paranaíba"/>
    <x v="56"/>
    <x v="237"/>
    <n v="19199420.41"/>
    <n v="29805271.91"/>
    <n v="26901141.609999999"/>
    <n v="19614968.98"/>
    <n v="19640634.120000001"/>
    <n v="27903106.890000001"/>
    <n v="28706993.149999999"/>
    <n v="22.59"/>
    <n v="19.88"/>
    <n v="13.99"/>
    <n v="31.19"/>
    <n v="0.38"/>
    <n v="0.35"/>
    <n v="0.41"/>
    <n v="-380848.92000000179"/>
    <n v="-441213.71000000089"/>
    <n v="1902165.0199999996"/>
    <n v="-1805851.5399999991"/>
  </r>
  <r>
    <x v="302"/>
    <s v="Vale do Mucuri"/>
    <x v="8"/>
    <x v="238"/>
    <n v="5208817"/>
    <n v="7187444.6299999999"/>
    <n v="6710564.29"/>
    <n v="4492585"/>
    <n v="5439677"/>
    <n v="7763834.2400000002"/>
    <n v="7284635.6299999999"/>
    <n v="64.56"/>
    <n v="63.98"/>
    <n v="53.82"/>
    <n v="75.3"/>
    <n v="0.41"/>
    <n v="0.37"/>
    <n v="0.46"/>
    <n v="-11546"/>
    <n v="-230860"/>
    <n v="-576389.61000000034"/>
    <n v="-574071.33999999985"/>
  </r>
  <r>
    <x v="303"/>
    <s v="Norte de Minas"/>
    <x v="9"/>
    <x v="239"/>
    <n v="5982318.2400000002"/>
    <n v="7809738.7300000004"/>
    <n v="7238177.9000000004"/>
    <n v="5144433.42"/>
    <n v="5862867.46"/>
    <n v="7794543"/>
    <n v="7483281.2199999997"/>
    <n v="71.45"/>
    <n v="75.38"/>
    <n v="62.12"/>
    <n v="80.790000000000006"/>
    <n v="0.41"/>
    <n v="0.37"/>
    <n v="0.45"/>
    <n v="-213696.5700000003"/>
    <n v="119450.78000000026"/>
    <n v="15195.730000000447"/>
    <n v="-245103.31999999937"/>
  </r>
  <r>
    <x v="304"/>
    <s v="Triangulo Mineiro/Alto Paranaíba"/>
    <x v="56"/>
    <x v="240"/>
    <n v="42596789.149999999"/>
    <n v="58979121.960000001"/>
    <n v="58913855.82"/>
    <n v="37037059.950000003"/>
    <n v="43525584.229999997"/>
    <n v="57514907.200000003"/>
    <n v="59597984.189999998"/>
    <n v="24.56"/>
    <n v="21.05"/>
    <n v="16.7"/>
    <n v="32.42"/>
    <n v="0.41"/>
    <n v="0.39"/>
    <n v="0.43"/>
    <n v="942518.09999999404"/>
    <n v="-928795.07999999821"/>
    <n v="1464214.7599999979"/>
    <n v="-684128.36999999732"/>
  </r>
  <r>
    <x v="305"/>
    <s v="Metropolitana de Belo Horizonte"/>
    <x v="26"/>
    <x v="241"/>
    <n v="4824057.66"/>
    <n v="7185656.6500000004"/>
    <n v="6689480.1100000003"/>
    <n v="3780743.72"/>
    <n v="4749731.6500000004"/>
    <n v="6963510.4000000004"/>
    <n v="7016580.4699999997"/>
    <n v="30.25"/>
    <n v="31.32"/>
    <n v="18.649999999999999"/>
    <n v="41.86"/>
    <n v="0.34"/>
    <n v="0.28999999999999998"/>
    <n v="0.39"/>
    <n v="128249.25"/>
    <n v="74326.009999999776"/>
    <n v="222146.25"/>
    <n v="-327100.3599999994"/>
  </r>
  <r>
    <x v="306"/>
    <s v="Vale do Rio Doce"/>
    <x v="18"/>
    <x v="242"/>
    <n v="6496984.2400000002"/>
    <n v="8925769.1400000006"/>
    <n v="8543535.7100000009"/>
    <n v="5819132.0199999996"/>
    <n v="6591685.8700000001"/>
    <n v="8521295.8499999996"/>
    <n v="9422676.6099999994"/>
    <n v="38.090000000000003"/>
    <n v="34.520000000000003"/>
    <n v="27.68"/>
    <n v="48.5"/>
    <n v="0.38"/>
    <n v="0.35"/>
    <n v="0.41"/>
    <n v="-237913.14999999944"/>
    <n v="-94701.629999999888"/>
    <n v="404473.29000000097"/>
    <n v="-879140.89999999851"/>
  </r>
  <r>
    <x v="307"/>
    <s v="Norte de Minas"/>
    <x v="62"/>
    <x v="243"/>
    <n v="5983291.9100000001"/>
    <n v="8244129.3600000003"/>
    <n v="8257792.0300000003"/>
    <n v="4566188.8"/>
    <n v="5853746.5899999999"/>
    <n v="8142245.0700000003"/>
    <n v="7883968.0099999998"/>
    <n v="57.7"/>
    <n v="64.040000000000006"/>
    <n v="46.72"/>
    <n v="68.680000000000007"/>
    <n v="0.44"/>
    <n v="0.38"/>
    <n v="0.5"/>
    <n v="256733.79999999981"/>
    <n v="129545.3200000003"/>
    <n v="101884.29000000004"/>
    <n v="373824.02000000048"/>
  </r>
  <r>
    <x v="308"/>
    <s v="Norte de Minas"/>
    <x v="50"/>
    <x v="244"/>
    <n v="4894640.2699999996"/>
    <n v="6296332.3499999996"/>
    <n v="5819531.0700000003"/>
    <n v="4199886.92"/>
    <n v="4932063.21"/>
    <n v="6155690.7400000002"/>
    <n v="6167675.8099999996"/>
    <n v="59.03"/>
    <n v="63.87"/>
    <n v="46.36"/>
    <n v="71.7"/>
    <n v="0.5"/>
    <n v="0.37"/>
    <n v="0.62"/>
    <n v="307638.78000000026"/>
    <n v="-37422.94000000041"/>
    <n v="140641.6099999994"/>
    <n v="-348144.73999999929"/>
  </r>
  <r>
    <x v="309"/>
    <s v="Vale do Rio Doce"/>
    <x v="10"/>
    <x v="245"/>
    <n v="4316735"/>
    <n v="7214844.1600000001"/>
    <n v="7162465.2599999998"/>
    <n v="3737226"/>
    <n v="4563063"/>
    <n v="6143815.2300000004"/>
    <n v="7007377.1299999999"/>
    <n v="56.77"/>
    <n v="52.8"/>
    <n v="42.85"/>
    <n v="70.69"/>
    <n v="0.44"/>
    <n v="0.34"/>
    <n v="0.55000000000000004"/>
    <n v="41394"/>
    <n v="-246328"/>
    <n v="1071028.9299999997"/>
    <n v="155088.12999999989"/>
  </r>
  <r>
    <x v="310"/>
    <s v="Zona da Mata"/>
    <x v="27"/>
    <x v="246"/>
    <n v="4686414.72"/>
    <n v="6172354.3399999999"/>
    <n v="5969275.2800000003"/>
    <n v="4134176.6"/>
    <n v="4722959.76"/>
    <n v="6105993.8300000001"/>
    <n v="5599233.79"/>
    <n v="23.39"/>
    <n v="21.86"/>
    <n v="13.53"/>
    <n v="33.25"/>
    <n v="0.38"/>
    <n v="0.33"/>
    <n v="0.42"/>
    <n v="38927.199999999721"/>
    <n v="-36545.040000000037"/>
    <n v="66360.509999999776"/>
    <n v="370041.49000000022"/>
  </r>
  <r>
    <x v="311"/>
    <s v="Sul/Sudoeste de Minas"/>
    <x v="45"/>
    <x v="2"/>
    <n v="5172738.4000000004"/>
    <n v="6941961.5"/>
    <n v="6444201.8600000003"/>
    <s v="."/>
    <n v="5345059.43"/>
    <n v="6853217.4100000001"/>
    <n v="6654594.6600000001"/>
    <n v="24.22"/>
    <n v="28.36"/>
    <n v="14.94"/>
    <n v="33.49"/>
    <n v="0.42"/>
    <n v="0.36"/>
    <n v="0.47"/>
    <e v="#VALUE!"/>
    <n v="-172321.02999999933"/>
    <n v="88744.089999999851"/>
    <n v="-210392.79999999981"/>
  </r>
  <r>
    <x v="312"/>
    <s v="Vale do Rio Doce"/>
    <x v="51"/>
    <x v="247"/>
    <n v="5660315.6699999999"/>
    <n v="8548961.9000000004"/>
    <n v="7670473.5499999998"/>
    <n v="4220977.3"/>
    <n v="5001066.0599999996"/>
    <n v="9331365.1300000008"/>
    <n v="6543610.9500000002"/>
    <n v="55.3"/>
    <n v="57.26"/>
    <n v="45.26"/>
    <n v="65.349999999999994"/>
    <n v="0.41"/>
    <n v="0.36"/>
    <n v="0.46"/>
    <n v="289639.65000000037"/>
    <n v="659249.61000000034"/>
    <n v="-782403.23000000045"/>
    <n v="1126862.5999999996"/>
  </r>
  <r>
    <x v="313"/>
    <s v="Jequitinhonha"/>
    <x v="64"/>
    <x v="248"/>
    <s v="."/>
    <n v="10636070.23"/>
    <n v="11825707.970000001"/>
    <n v="6777935.0499999998"/>
    <s v="."/>
    <n v="10530328.91"/>
    <n v="11919905.5"/>
    <n v="38.159999999999997"/>
    <n v="37.049999999999997"/>
    <n v="28.04"/>
    <n v="48.27"/>
    <n v="0.39"/>
    <n v="0.36"/>
    <n v="0.42"/>
    <n v="212775.98000000045"/>
    <e v="#VALUE!"/>
    <n v="105741.3200000003"/>
    <n v="-94197.529999999329"/>
  </r>
  <r>
    <x v="314"/>
    <s v="Vale do Rio Doce"/>
    <x v="18"/>
    <x v="249"/>
    <n v="258886315"/>
    <n v="316411984"/>
    <n v="369277415"/>
    <n v="214269176"/>
    <n v="252188632"/>
    <n v="347027879"/>
    <n v="371294100"/>
    <n v="24.64"/>
    <n v="19.64"/>
    <n v="15.7"/>
    <n v="33.57"/>
    <n v="0.41"/>
    <n v="0.39"/>
    <n v="0.42"/>
    <n v="25180102"/>
    <n v="6697683"/>
    <n v="-30615895"/>
    <n v="-2016685"/>
  </r>
  <r>
    <x v="315"/>
    <s v="Norte de Minas"/>
    <x v="48"/>
    <x v="250"/>
    <n v="14500536.43"/>
    <n v="19823994.91"/>
    <n v="20635485.77"/>
    <n v="15713090.189999999"/>
    <n v="14503764.619999999"/>
    <n v="19215580.100000001"/>
    <n v="20972516.030000001"/>
    <n v="62.5"/>
    <n v="65.7"/>
    <n v="54.85"/>
    <n v="70.16"/>
    <n v="0.47"/>
    <n v="0.44"/>
    <n v="0.5"/>
    <n v="-1060145.5299999993"/>
    <n v="-3228.1899999994785"/>
    <n v="608414.80999999866"/>
    <n v="-337030.26000000164"/>
  </r>
  <r>
    <x v="316"/>
    <s v="Triangulo Mineiro/Alto Paranaíba"/>
    <x v="0"/>
    <x v="251"/>
    <n v="8128468.6200000001"/>
    <n v="8010684.7300000004"/>
    <n v="8605512.6600000001"/>
    <n v="6366763.8499999996"/>
    <n v="7288601.9500000002"/>
    <n v="8319948.21"/>
    <n v="8393823.3699999992"/>
    <n v="48.13"/>
    <n v="44.5"/>
    <n v="31.99"/>
    <n v="64.260000000000005"/>
    <n v="0.39"/>
    <n v="0.3"/>
    <n v="0.47"/>
    <n v="-250835.75999999978"/>
    <n v="839866.66999999993"/>
    <n v="-309263.47999999952"/>
    <n v="211689.29000000097"/>
  </r>
  <r>
    <x v="317"/>
    <s v="Vale do Rio Doce"/>
    <x v="51"/>
    <x v="252"/>
    <n v="22981728"/>
    <n v="34306571.770000003"/>
    <n v="33947258.090000004"/>
    <n v="18805555"/>
    <n v="20894377"/>
    <n v="30817077.239999998"/>
    <n v="28432704.93"/>
    <n v="38.86"/>
    <n v="36.119999999999997"/>
    <n v="29.89"/>
    <n v="47.82"/>
    <n v="0.41"/>
    <n v="0.39"/>
    <n v="0.44"/>
    <n v="3023720"/>
    <n v="2087351"/>
    <n v="3489494.5300000049"/>
    <n v="5514553.1600000039"/>
  </r>
  <r>
    <x v="318"/>
    <s v="Sul/Sudoeste de Minas"/>
    <x v="42"/>
    <x v="2"/>
    <n v="14564967.48"/>
    <n v="16873376.449999999"/>
    <n v="18413309.870000001"/>
    <s v="."/>
    <n v="15479021.710000001"/>
    <n v="16749327.49"/>
    <n v="18613486.300000001"/>
    <n v="28.2"/>
    <n v="30.05"/>
    <n v="20.78"/>
    <n v="35.630000000000003"/>
    <n v="0.4"/>
    <n v="0.37"/>
    <n v="0.43"/>
    <e v="#VALUE!"/>
    <n v="-914054.23000000045"/>
    <n v="124048.95999999903"/>
    <n v="-200176.4299999997"/>
  </r>
  <r>
    <x v="319"/>
    <s v="Zona da Mata"/>
    <x v="3"/>
    <x v="253"/>
    <n v="6970579.2999999998"/>
    <n v="11367323.25"/>
    <n v="11298553.619999999"/>
    <n v="5694348.75"/>
    <n v="7472082.3300000001"/>
    <n v="10305245.439999999"/>
    <n v="10707149.800000001"/>
    <n v="31.51"/>
    <n v="37.1"/>
    <n v="21.58"/>
    <n v="41.45"/>
    <n v="0.39"/>
    <n v="0.36"/>
    <n v="0.43"/>
    <n v="192506.20000000019"/>
    <n v="-501503.03000000026"/>
    <n v="1062077.8100000005"/>
    <n v="591403.81999999844"/>
  </r>
  <r>
    <x v="320"/>
    <s v="Norte de Minas"/>
    <x v="43"/>
    <x v="254"/>
    <n v="5113462.3099999996"/>
    <n v="6853500.2599999998"/>
    <n v="6768771.2599999998"/>
    <n v="4122557.67"/>
    <n v="5587858.21"/>
    <n v="6701922.3499999996"/>
    <n v="7040015.71"/>
    <n v="61.54"/>
    <n v="62.45"/>
    <n v="51.56"/>
    <n v="71.510000000000005"/>
    <n v="0.44"/>
    <n v="0.37"/>
    <n v="0.51"/>
    <n v="457816.75999999978"/>
    <n v="-474395.90000000037"/>
    <n v="151577.91000000015"/>
    <n v="-271244.45000000019"/>
  </r>
  <r>
    <x v="321"/>
    <s v="Sul/Sudoeste de Minas"/>
    <x v="33"/>
    <x v="255"/>
    <n v="17837365"/>
    <n v="22640343.98"/>
    <n v="21360494.289999999"/>
    <n v="13148200"/>
    <n v="17470430"/>
    <n v="23707419.030000001"/>
    <n v="20136872.960000001"/>
    <n v="27.58"/>
    <n v="23.57"/>
    <n v="17.89"/>
    <n v="37.270000000000003"/>
    <n v="0.41"/>
    <n v="0.38"/>
    <n v="0.43"/>
    <n v="604622"/>
    <n v="366935"/>
    <n v="-1067075.0500000007"/>
    <n v="1223621.3299999982"/>
  </r>
  <r>
    <x v="322"/>
    <s v="Zona da Mata"/>
    <x v="36"/>
    <x v="256"/>
    <n v="8205860.3600000003"/>
    <n v="12143027.869999999"/>
    <n v="11308170.99"/>
    <n v="6515029.0499999998"/>
    <n v="7859209.3600000003"/>
    <n v="11668042.99"/>
    <n v="11125304.73"/>
    <n v="36.630000000000003"/>
    <n v="35.159999999999997"/>
    <n v="28.21"/>
    <n v="45.05"/>
    <n v="0.46"/>
    <n v="0.42"/>
    <n v="0.5"/>
    <n v="447723.35000000056"/>
    <n v="346651"/>
    <n v="474984.87999999896"/>
    <n v="182866.25999999978"/>
  </r>
  <r>
    <x v="323"/>
    <s v="Zona da Mata"/>
    <x v="27"/>
    <x v="257"/>
    <n v="5395310.7199999997"/>
    <n v="6805648.1900000004"/>
    <n v="6782149.2999999998"/>
    <n v="4630595.6399999997"/>
    <n v="5366551.68"/>
    <n v="6540340.1399999997"/>
    <n v="8035233.2999999998"/>
    <n v="23.63"/>
    <n v="19.66"/>
    <n v="12.26"/>
    <n v="35"/>
    <n v="0.36"/>
    <n v="0.31"/>
    <n v="0.4"/>
    <n v="-85774.339999999851"/>
    <n v="28759.040000000037"/>
    <n v="265308.05000000075"/>
    <n v="-1253084"/>
  </r>
  <r>
    <x v="324"/>
    <s v="Noroeste de Minas"/>
    <x v="49"/>
    <x v="258"/>
    <s v="."/>
    <n v="12161496.609999999"/>
    <n v="11666564.59"/>
    <n v="7037052"/>
    <s v="."/>
    <n v="12138213.9"/>
    <n v="10877423.630000001"/>
    <n v="18.3"/>
    <n v="18.260000000000002"/>
    <n v="10.26"/>
    <n v="26.33"/>
    <n v="0.35"/>
    <n v="0.32"/>
    <n v="0.38"/>
    <n v="761026"/>
    <e v="#VALUE!"/>
    <n v="23282.709999999031"/>
    <n v="789140.95999999903"/>
  </r>
  <r>
    <x v="325"/>
    <s v="Sul/Sudoeste de Minas"/>
    <x v="33"/>
    <x v="259"/>
    <s v="."/>
    <n v="49525937.380000003"/>
    <n v="46974532.939999998"/>
    <n v="33069841.800000001"/>
    <s v="."/>
    <n v="47487427.990000002"/>
    <n v="49317838.390000001"/>
    <n v="23.62"/>
    <n v="19.52"/>
    <n v="14.78"/>
    <n v="32.46"/>
    <n v="0.43"/>
    <n v="0.4"/>
    <n v="0.45"/>
    <n v="1522322.379999999"/>
    <e v="#VALUE!"/>
    <n v="2038509.3900000006"/>
    <n v="-2343305.450000003"/>
  </r>
  <r>
    <x v="326"/>
    <s v="Zona da Mata"/>
    <x v="36"/>
    <x v="260"/>
    <n v="6176086.2699999996"/>
    <n v="7818465.8899999997"/>
    <n v="9729735.9700000007"/>
    <n v="5349603.59"/>
    <n v="6741501.9800000004"/>
    <n v="8334923.9299999997"/>
    <n v="9381805.9199999999"/>
    <n v="30.33"/>
    <n v="27.92"/>
    <n v="20.84"/>
    <n v="39.83"/>
    <n v="0.41"/>
    <n v="0.37"/>
    <n v="0.44"/>
    <n v="-191866.03000000026"/>
    <n v="-565415.71000000089"/>
    <n v="-516458.04000000004"/>
    <n v="347930.05000000075"/>
  </r>
  <r>
    <x v="327"/>
    <s v="Triangulo Mineiro/Alto Paranaíba"/>
    <x v="30"/>
    <x v="261"/>
    <n v="6946373.9900000002"/>
    <n v="12083434.51"/>
    <n v="9773576.8900000006"/>
    <n v="4964510.83"/>
    <n v="6301105.8899999997"/>
    <n v="13996447.08"/>
    <n v="10861697.98"/>
    <n v="32.79"/>
    <n v="29.34"/>
    <n v="21.64"/>
    <n v="43.93"/>
    <n v="0.39"/>
    <n v="0.35"/>
    <n v="0.43"/>
    <n v="377655.37000000011"/>
    <n v="645268.10000000056"/>
    <n v="-1913012.5700000003"/>
    <n v="-1088121.0899999999"/>
  </r>
  <r>
    <x v="328"/>
    <s v="Zona da Mata"/>
    <x v="36"/>
    <x v="2"/>
    <s v="."/>
    <n v="9805357.0199999996"/>
    <n v="9083566.7200000007"/>
    <s v="."/>
    <s v="."/>
    <n v="10682234.09"/>
    <n v="8548892.3699999992"/>
    <n v="29.06"/>
    <n v="31.3"/>
    <n v="22.49"/>
    <n v="35.64"/>
    <n v="0.41"/>
    <n v="0.38"/>
    <n v="0.44"/>
    <e v="#VALUE!"/>
    <e v="#VALUE!"/>
    <n v="-876877.0700000003"/>
    <n v="534674.35000000149"/>
  </r>
  <r>
    <x v="329"/>
    <s v="Triangulo Mineiro/Alto Paranaíba"/>
    <x v="55"/>
    <x v="2"/>
    <n v="9918239.9199999999"/>
    <n v="12147746.6"/>
    <n v="9700735.2799999993"/>
    <s v="."/>
    <n v="10665122.67"/>
    <n v="11739247.07"/>
    <n v="10473234.66"/>
    <n v="15.51"/>
    <n v="17.13"/>
    <n v="9.26"/>
    <n v="21.76"/>
    <n v="0.36"/>
    <n v="0.33"/>
    <n v="0.39"/>
    <e v="#VALUE!"/>
    <n v="-746882.75"/>
    <n v="408499.52999999933"/>
    <n v="-772499.38000000082"/>
  </r>
  <r>
    <x v="330"/>
    <s v="Sul/Sudoeste de Minas"/>
    <x v="54"/>
    <x v="262"/>
    <n v="5784804.7000000002"/>
    <n v="8291919.29"/>
    <n v="8177879.4199999999"/>
    <n v="4471722.8899999997"/>
    <n v="5495932.9199999999"/>
    <n v="7779592.0700000003"/>
    <n v="7333366.2800000003"/>
    <n v="30.27"/>
    <n v="27.35"/>
    <n v="20.25"/>
    <n v="40.299999999999997"/>
    <n v="0.4"/>
    <n v="0.36"/>
    <n v="0.45"/>
    <n v="511030.87000000011"/>
    <n v="288871.78000000026"/>
    <n v="512327.21999999974"/>
    <n v="844513.13999999966"/>
  </r>
  <r>
    <x v="331"/>
    <s v="Vale do Rio Doce"/>
    <x v="44"/>
    <x v="263"/>
    <n v="7306828.4199999999"/>
    <n v="10445652.26"/>
    <n v="11057964.060000001"/>
    <n v="5304230.3499999996"/>
    <n v="7055033.71"/>
    <n v="11102533.98"/>
    <n v="10976882.76"/>
    <n v="34.46"/>
    <n v="32.67"/>
    <n v="25.8"/>
    <n v="43.11"/>
    <n v="0.38"/>
    <n v="0.35"/>
    <n v="0.4"/>
    <n v="660664.01000000071"/>
    <n v="251794.70999999996"/>
    <n v="-656881.72000000067"/>
    <n v="81081.300000000745"/>
  </r>
  <r>
    <x v="332"/>
    <s v="Campo das Vertentes"/>
    <x v="16"/>
    <x v="264"/>
    <n v="5708706.3300000001"/>
    <n v="9504786.2400000002"/>
    <n v="7885625.1299999999"/>
    <n v="4659685.91"/>
    <n v="5705193"/>
    <n v="8354292.46"/>
    <n v="9091436.8499999996"/>
    <n v="36.44"/>
    <n v="36.58"/>
    <n v="26.25"/>
    <n v="46.62"/>
    <n v="0.42"/>
    <n v="0.38"/>
    <n v="0.47"/>
    <n v="172298.80999999959"/>
    <n v="3513.3300000000745"/>
    <n v="1150493.7800000003"/>
    <n v="-1205811.7199999997"/>
  </r>
  <r>
    <x v="333"/>
    <s v="Triangulo Mineiro/Alto Paranaíba"/>
    <x v="32"/>
    <x v="265"/>
    <n v="25770550.109999999"/>
    <n v="37011035.590000004"/>
    <n v="31712383.129999999"/>
    <n v="22477956.640000001"/>
    <n v="25574577.030000001"/>
    <n v="34658271.469999999"/>
    <n v="35328127.299999997"/>
    <n v="20.11"/>
    <n v="17.059999999999999"/>
    <n v="11.36"/>
    <n v="28.87"/>
    <n v="0.38"/>
    <n v="0.35"/>
    <n v="0.41"/>
    <n v="-1241939.7800000012"/>
    <n v="195973.07999999821"/>
    <n v="2352764.1200000048"/>
    <n v="-3615744.1699999981"/>
  </r>
  <r>
    <x v="334"/>
    <s v="Norte de Minas"/>
    <x v="53"/>
    <x v="266"/>
    <n v="5870555.3200000003"/>
    <n v="8304764.3300000001"/>
    <n v="7917507.5099999998"/>
    <n v="4619572.91"/>
    <n v="5982033.9299999997"/>
    <n v="8862106.6799999997"/>
    <n v="7996333.8600000003"/>
    <n v="59.98"/>
    <n v="57.93"/>
    <n v="49.53"/>
    <n v="70.430000000000007"/>
    <n v="0.39"/>
    <n v="0.34"/>
    <n v="0.43"/>
    <n v="707297.84999999963"/>
    <n v="-111478.6099999994"/>
    <n v="-557342.34999999963"/>
    <n v="-78826.350000000559"/>
  </r>
  <r>
    <x v="335"/>
    <s v="Norte de Minas"/>
    <x v="50"/>
    <x v="2"/>
    <n v="5809159.1299999999"/>
    <n v="7887248.04"/>
    <n v="7744439"/>
    <s v="."/>
    <n v="5888303.7999999998"/>
    <n v="7883291.0300000003"/>
    <n v="7495136"/>
    <n v="64.77"/>
    <n v="67.14"/>
    <n v="56.69"/>
    <n v="72.86"/>
    <n v="0.43"/>
    <n v="0.38"/>
    <n v="0.48"/>
    <e v="#VALUE!"/>
    <n v="-79144.669999999925"/>
    <n v="3957.0099999997765"/>
    <n v="249303"/>
  </r>
  <r>
    <x v="336"/>
    <s v="Sul/Sudoeste de Minas"/>
    <x v="19"/>
    <x v="267"/>
    <n v="15900787.59"/>
    <n v="19824782.530000001"/>
    <n v="21955151.579999998"/>
    <n v="14632510.18"/>
    <n v="16887981.16"/>
    <n v="18834595.5"/>
    <n v="18794753.969999999"/>
    <n v="20.66"/>
    <n v="19.55"/>
    <n v="12.49"/>
    <n v="28.83"/>
    <n v="0.4"/>
    <n v="0.37"/>
    <n v="0.42"/>
    <n v="116481.6099999994"/>
    <n v="-987193.5700000003"/>
    <n v="990187.03000000119"/>
    <n v="3160397.6099999994"/>
  </r>
  <r>
    <x v="337"/>
    <s v="Metropolitana de Belo Horizonte"/>
    <x v="40"/>
    <x v="268"/>
    <n v="121133388.84"/>
    <n v="154872803.59999999"/>
    <n v="147935943.44999999"/>
    <n v="73140991.209999993"/>
    <n v="116271687.83"/>
    <n v="138090360.59999999"/>
    <n v="137105942.28999999"/>
    <n v="26.02"/>
    <n v="19.41"/>
    <n v="15.63"/>
    <n v="36.42"/>
    <n v="0.33"/>
    <n v="0.31"/>
    <n v="0.35"/>
    <n v="1473936.4700000137"/>
    <n v="4861701.0100000054"/>
    <n v="16782443"/>
    <n v="10830001.159999996"/>
  </r>
  <r>
    <x v="338"/>
    <s v="Sul/Sudoeste de Minas"/>
    <x v="13"/>
    <x v="269"/>
    <n v="4467148.59"/>
    <s v="."/>
    <s v="."/>
    <n v="3459474.06"/>
    <n v="4400974.6500000004"/>
    <s v="."/>
    <s v="."/>
    <n v="17.13"/>
    <n v="16.48"/>
    <n v="9.06"/>
    <n v="25.2"/>
    <n v="0.36"/>
    <n v="0.32"/>
    <n v="0.4"/>
    <n v="390352.58000000007"/>
    <n v="66173.939999999478"/>
    <e v="#VALUE!"/>
    <e v="#VALUE!"/>
  </r>
  <r>
    <x v="339"/>
    <s v="Oeste de Minas"/>
    <x v="46"/>
    <x v="270"/>
    <n v="4717955.25"/>
    <n v="7944312.2699999996"/>
    <n v="6253729.3399999999"/>
    <n v="3845737.72"/>
    <n v="4638949.8"/>
    <n v="7703040.4900000002"/>
    <n v="6539144.5599999996"/>
    <n v="33.93"/>
    <n v="31.41"/>
    <n v="21.21"/>
    <n v="46.66"/>
    <n v="0.37"/>
    <n v="0.31"/>
    <n v="0.43"/>
    <n v="32432.939999999944"/>
    <n v="79005.450000000186"/>
    <n v="241271.77999999933"/>
    <n v="-285415.21999999974"/>
  </r>
  <r>
    <x v="340"/>
    <s v="Norte de Minas"/>
    <x v="47"/>
    <x v="271"/>
    <n v="6079163.8300000001"/>
    <n v="11401478.800000001"/>
    <n v="10777451.970000001"/>
    <n v="4828014.01"/>
    <n v="6066836.7400000002"/>
    <n v="11698480.9"/>
    <n v="10763386.5"/>
    <n v="62.94"/>
    <n v="68.760000000000005"/>
    <n v="52.63"/>
    <n v="73.25"/>
    <n v="0.44"/>
    <n v="0.39"/>
    <n v="0.5"/>
    <n v="72532.589999999851"/>
    <n v="12327.089999999851"/>
    <n v="-297002.09999999963"/>
    <n v="14065.470000000671"/>
  </r>
  <r>
    <x v="341"/>
    <s v="Metropolitana de Belo Horizonte"/>
    <x v="40"/>
    <x v="272"/>
    <n v="20766551.699999999"/>
    <n v="32246909.379999999"/>
    <n v="31453039.84"/>
    <n v="16129108"/>
    <n v="21301147.609999999"/>
    <n v="34301975.130000003"/>
    <n v="31218953.239999998"/>
    <n v="22.54"/>
    <n v="17.73"/>
    <n v="12.01"/>
    <n v="33.07"/>
    <n v="0.36"/>
    <n v="0.33"/>
    <n v="0.39"/>
    <n v="2111895"/>
    <n v="-534595.91000000015"/>
    <n v="-2055065.7500000037"/>
    <n v="234086.60000000149"/>
  </r>
  <r>
    <x v="342"/>
    <s v="Oeste de Minas"/>
    <x v="58"/>
    <x v="273"/>
    <s v="."/>
    <n v="10620303.529999999"/>
    <n v="11391260.199999999"/>
    <n v="5528688.1600000001"/>
    <s v="."/>
    <n v="10619506.66"/>
    <n v="11025847.67"/>
    <n v="28.01"/>
    <n v="25.29"/>
    <n v="19.8"/>
    <n v="36.229999999999997"/>
    <n v="0.36"/>
    <n v="0.32"/>
    <n v="0.39"/>
    <n v="1385928.33"/>
    <e v="#VALUE!"/>
    <n v="796.86999999918044"/>
    <n v="365412.52999999933"/>
  </r>
  <r>
    <x v="343"/>
    <s v="Oeste de Minas"/>
    <x v="39"/>
    <x v="274"/>
    <n v="9704479.0899999999"/>
    <s v="."/>
    <n v="12003670.289999999"/>
    <n v="7677101"/>
    <n v="10664179.07"/>
    <s v="."/>
    <n v="12663478.560000001"/>
    <n v="30.79"/>
    <n v="26.7"/>
    <n v="21.09"/>
    <n v="40.479999999999997"/>
    <n v="0.41"/>
    <n v="0.37"/>
    <n v="0.44"/>
    <n v="174851"/>
    <n v="-959699.98000000045"/>
    <e v="#VALUE!"/>
    <n v="-659808.27000000142"/>
  </r>
  <r>
    <x v="344"/>
    <s v="Campo das Vertentes"/>
    <x v="59"/>
    <x v="275"/>
    <n v="11046813.369999999"/>
    <n v="12773030.42"/>
    <n v="12990354.460000001"/>
    <n v="6801581.3399999999"/>
    <n v="9907187.5999999996"/>
    <n v="12191626.449999999"/>
    <n v="12609682.949999999"/>
    <n v="35.89"/>
    <n v="31.22"/>
    <n v="24.02"/>
    <n v="47.76"/>
    <n v="0.37"/>
    <n v="0.33"/>
    <n v="0.4"/>
    <n v="99767.919999999925"/>
    <n v="1139625.7699999996"/>
    <n v="581403.97000000067"/>
    <n v="380671.51000000164"/>
  </r>
  <r>
    <x v="345"/>
    <s v="Sul/Sudoeste de Minas"/>
    <x v="42"/>
    <x v="276"/>
    <n v="8171149.6500000004"/>
    <n v="12688723.42"/>
    <n v="13147434.369999999"/>
    <n v="6808889.9100000001"/>
    <n v="7917528.54"/>
    <n v="13879579.050000001"/>
    <n v="12544859.380000001"/>
    <n v="32.47"/>
    <n v="30.1"/>
    <n v="22.71"/>
    <n v="42.23"/>
    <n v="0.41"/>
    <n v="0.37"/>
    <n v="0.45"/>
    <n v="-217389.87999999989"/>
    <n v="253621.11000000034"/>
    <n v="-1190855.6300000008"/>
    <n v="602574.98999999836"/>
  </r>
  <r>
    <x v="346"/>
    <s v="Vale do Rio Doce"/>
    <x v="44"/>
    <x v="277"/>
    <n v="5219795.45"/>
    <n v="6880390.8099999996"/>
    <n v="7080143.9699999997"/>
    <n v="4908147.76"/>
    <n v="5159958.3600000003"/>
    <n v="6926450.9199999999"/>
    <n v="6871378.3300000001"/>
    <n v="18.05"/>
    <n v="23.09"/>
    <n v="7.35"/>
    <n v="28.74"/>
    <n v="0.35"/>
    <n v="0.31"/>
    <n v="0.39"/>
    <n v="-6815.1499999994412"/>
    <n v="59837.089999999851"/>
    <n v="-46060.110000000335"/>
    <n v="208765.63999999966"/>
  </r>
  <r>
    <x v="347"/>
    <s v="Sul/Sudoeste de Minas"/>
    <x v="13"/>
    <x v="2"/>
    <n v="6267545.4400000004"/>
    <n v="7949057.0499999998"/>
    <n v="7666379.29"/>
    <s v="."/>
    <n v="6527923.5899999999"/>
    <n v="8026786.9299999997"/>
    <n v="7785370.8099999996"/>
    <n v="14.76"/>
    <n v="15.63"/>
    <n v="7.51"/>
    <n v="22.01"/>
    <n v="0.39"/>
    <n v="0.36"/>
    <n v="0.43"/>
    <e v="#VALUE!"/>
    <n v="-260378.14999999944"/>
    <n v="-77729.879999999888"/>
    <n v="-118991.51999999955"/>
  </r>
  <r>
    <x v="348"/>
    <s v="Norte de Minas"/>
    <x v="9"/>
    <x v="278"/>
    <n v="6959810.71"/>
    <n v="8690098.7899999991"/>
    <n v="9298403.7100000009"/>
    <n v="5836619.1799999997"/>
    <n v="6680333.8300000001"/>
    <n v="8467533.1600000001"/>
    <n v="9201757.75"/>
    <n v="49.3"/>
    <n v="57.05"/>
    <n v="37.54"/>
    <n v="61.05"/>
    <n v="0.38"/>
    <n v="0.34"/>
    <n v="0.42"/>
    <n v="-398948.3599999994"/>
    <n v="279476.87999999989"/>
    <n v="222565.62999999896"/>
    <n v="96645.960000000894"/>
  </r>
  <r>
    <x v="349"/>
    <s v="Triangulo Mineiro/Alto Paranaíba"/>
    <x v="29"/>
    <x v="279"/>
    <n v="11974052"/>
    <n v="16516384.890000001"/>
    <s v="."/>
    <n v="9853853.7899999991"/>
    <n v="11450949"/>
    <n v="16170755.09"/>
    <s v="."/>
    <n v="20.89"/>
    <n v="19.11"/>
    <n v="11.42"/>
    <n v="30.36"/>
    <n v="0.36"/>
    <n v="0.32"/>
    <n v="0.39"/>
    <n v="379751.01000000164"/>
    <n v="523103"/>
    <n v="345629.80000000075"/>
    <e v="#VALUE!"/>
  </r>
  <r>
    <x v="350"/>
    <s v="Campo das Vertentes"/>
    <x v="59"/>
    <x v="280"/>
    <n v="4101180.92"/>
    <n v="5962896.3499999996"/>
    <n v="5921179.1399999997"/>
    <n v="3597587.71"/>
    <n v="4180912.55"/>
    <n v="5853152.2800000003"/>
    <n v="6038143.0499999998"/>
    <n v="17.190000000000001"/>
    <n v="16.54"/>
    <n v="7.13"/>
    <n v="27.26"/>
    <n v="0.36"/>
    <n v="0.3"/>
    <n v="0.42"/>
    <n v="156865.10000000009"/>
    <n v="-79731.629999999888"/>
    <n v="109744.06999999937"/>
    <n v="-116963.91000000015"/>
  </r>
  <r>
    <x v="351"/>
    <s v="Vale do Rio Doce"/>
    <x v="44"/>
    <x v="281"/>
    <n v="14150739"/>
    <n v="20132988.57"/>
    <n v="19907278.239999998"/>
    <n v="12330279.4"/>
    <n v="14101883"/>
    <n v="20087497.030000001"/>
    <n v="21375260.789999999"/>
    <n v="32.46"/>
    <n v="33.979999999999997"/>
    <n v="25.98"/>
    <n v="38.94"/>
    <n v="0.41"/>
    <n v="0.38"/>
    <n v="0.45"/>
    <n v="163817.41000000015"/>
    <n v="48856"/>
    <n v="45491.539999999106"/>
    <n v="-1467982.5500000007"/>
  </r>
  <r>
    <x v="352"/>
    <s v="Metropolitana de Belo Horizonte"/>
    <x v="26"/>
    <x v="282"/>
    <n v="6971008.7800000003"/>
    <n v="8568663.0999999996"/>
    <n v="8871284.7799999993"/>
    <n v="5721696.5"/>
    <n v="7011189.9100000001"/>
    <n v="9861469.4499999993"/>
    <n v="9087143.9800000004"/>
    <n v="33.46"/>
    <n v="31.29"/>
    <n v="22.53"/>
    <n v="44.38"/>
    <n v="0.35"/>
    <n v="0.3"/>
    <n v="0.39"/>
    <n v="112518.62000000011"/>
    <n v="-40181.129999999888"/>
    <n v="-1292806.3499999996"/>
    <n v="-215859.20000000112"/>
  </r>
  <r>
    <x v="353"/>
    <s v="Central Mineira"/>
    <x v="38"/>
    <x v="2"/>
    <n v="6276868"/>
    <n v="8910865.1699999999"/>
    <n v="7962816.5099999998"/>
    <s v="."/>
    <n v="6435715"/>
    <n v="9111048.5399999991"/>
    <n v="8072974.5599999996"/>
    <n v="40.049999999999997"/>
    <n v="38.67"/>
    <n v="30.13"/>
    <n v="49.97"/>
    <n v="0.38"/>
    <n v="0.34"/>
    <n v="0.42"/>
    <e v="#VALUE!"/>
    <n v="-158847"/>
    <n v="-200183.36999999918"/>
    <n v="-110158.04999999981"/>
  </r>
  <r>
    <x v="354"/>
    <s v="Vale do Rio Doce"/>
    <x v="44"/>
    <x v="283"/>
    <n v="8708894"/>
    <n v="12050568.199999999"/>
    <n v="12258171.949999999"/>
    <n v="7463149.4100000001"/>
    <n v="8869802"/>
    <n v="11842049.699999999"/>
    <n v="12631231.57"/>
    <n v="48.96"/>
    <n v="42.76"/>
    <n v="36.92"/>
    <n v="61"/>
    <n v="0.36"/>
    <n v="0.33"/>
    <n v="0.39"/>
    <n v="701189.21"/>
    <n v="-160908"/>
    <n v="208518.5"/>
    <n v="-373059.62000000104"/>
  </r>
  <r>
    <x v="355"/>
    <s v="Vale do Rio Doce"/>
    <x v="10"/>
    <x v="284"/>
    <n v="10451489"/>
    <n v="17862962.289999999"/>
    <n v="17953209.039999999"/>
    <n v="8729560"/>
    <n v="11086335"/>
    <n v="16054947.529999999"/>
    <n v="17857129.210000001"/>
    <n v="39.39"/>
    <n v="36.71"/>
    <n v="29.4"/>
    <n v="49.37"/>
    <n v="0.42"/>
    <n v="0.38"/>
    <n v="0.46"/>
    <n v="224053"/>
    <n v="-634846"/>
    <n v="1808014.7599999998"/>
    <n v="96079.829999998212"/>
  </r>
  <r>
    <x v="356"/>
    <s v="Vale do Rio Doce"/>
    <x v="4"/>
    <x v="285"/>
    <n v="325418003.52999997"/>
    <n v="395486300.60000002"/>
    <n v="466262876.51999998"/>
    <n v="260790422.80000001"/>
    <n v="335986015.13999999"/>
    <n v="385091240"/>
    <n v="461441114.68000001"/>
    <n v="15.81"/>
    <n v="11.21"/>
    <n v="8.2899999999999991"/>
    <n v="23.33"/>
    <n v="0.38"/>
    <n v="0.36"/>
    <n v="0.4"/>
    <n v="16919543.439999998"/>
    <n v="-10568011.610000014"/>
    <n v="10395060.600000024"/>
    <n v="4821761.8399999738"/>
  </r>
  <r>
    <x v="357"/>
    <s v="Triangulo Mineiro/Alto Paranaíba"/>
    <x v="55"/>
    <x v="2"/>
    <s v="."/>
    <n v="11455427.93"/>
    <s v="."/>
    <s v="."/>
    <s v="."/>
    <n v="11429834.710000001"/>
    <s v="."/>
    <n v="24.07"/>
    <n v="18.95"/>
    <n v="11.4"/>
    <n v="36.729999999999997"/>
    <n v="0.34"/>
    <n v="0.3"/>
    <n v="0.38"/>
    <e v="#VALUE!"/>
    <e v="#VALUE!"/>
    <n v="25593.219999998808"/>
    <e v="#VALUE!"/>
  </r>
  <r>
    <x v="358"/>
    <s v="Sul/Sudoeste de Minas"/>
    <x v="45"/>
    <x v="286"/>
    <n v="6668928.96"/>
    <n v="10039528.689999999"/>
    <n v="9492978.1799999997"/>
    <n v="5528319.9000000004"/>
    <n v="6921167.5"/>
    <n v="10440982"/>
    <n v="10083999.4"/>
    <n v="24.78"/>
    <n v="22.15"/>
    <n v="15.59"/>
    <n v="33.97"/>
    <n v="0.4"/>
    <n v="0.38"/>
    <n v="0.43"/>
    <n v="521913.19999999925"/>
    <n v="-252238.54000000004"/>
    <n v="-401453.31000000052"/>
    <n v="-591021.22000000067"/>
  </r>
  <r>
    <x v="359"/>
    <s v="Triangulo Mineiro/Alto Paranaíba"/>
    <x v="0"/>
    <x v="287"/>
    <n v="8461360.0500000007"/>
    <n v="11792922.74"/>
    <n v="13150346.789999999"/>
    <n v="6615807.5499999998"/>
    <n v="8409763.75"/>
    <n v="12293567.24"/>
    <n v="13147587.880000001"/>
    <n v="30.86"/>
    <n v="27.3"/>
    <n v="20.27"/>
    <n v="41.45"/>
    <n v="0.36"/>
    <n v="0.32"/>
    <n v="0.39"/>
    <n v="304439.40000000037"/>
    <n v="51596.300000000745"/>
    <n v="-500644.5"/>
    <n v="2758.9099999982864"/>
  </r>
  <r>
    <x v="360"/>
    <s v="Metropolitana de Belo Horizonte"/>
    <x v="21"/>
    <x v="2"/>
    <n v="202749384.91"/>
    <n v="281723037"/>
    <n v="242443228.38999999"/>
    <s v="."/>
    <n v="200693765.63999999"/>
    <n v="275246282.19999999"/>
    <n v="237662768.37"/>
    <n v="30.87"/>
    <n v="26.04"/>
    <n v="21.48"/>
    <n v="40.25"/>
    <n v="0.42"/>
    <n v="0.39"/>
    <n v="0.44"/>
    <e v="#VALUE!"/>
    <n v="2055619.2700000107"/>
    <n v="6476754.8000000119"/>
    <n v="4780460.0199999809"/>
  </r>
  <r>
    <x v="361"/>
    <s v="Vale do Rio Doce"/>
    <x v="63"/>
    <x v="288"/>
    <n v="6939329.9299999997"/>
    <n v="12655169.49"/>
    <n v="12058582.359999999"/>
    <n v="6437347.9299999997"/>
    <n v="6889249.3700000001"/>
    <n v="12163048.25"/>
    <n v="12485935.439999999"/>
    <n v="39.700000000000003"/>
    <n v="38.21"/>
    <n v="31.14"/>
    <n v="48.26"/>
    <n v="0.38"/>
    <n v="0.35"/>
    <n v="0.41"/>
    <n v="46625.040000000037"/>
    <n v="50080.55999999959"/>
    <n v="492121.24000000022"/>
    <n v="-427353.08000000007"/>
  </r>
  <r>
    <x v="362"/>
    <s v="Metropolitana de Belo Horizonte"/>
    <x v="65"/>
    <x v="289"/>
    <n v="71335624.480000004"/>
    <n v="108289705"/>
    <n v="86469798.290000007"/>
    <n v="64395482.32"/>
    <n v="74779544.709999993"/>
    <n v="98113460"/>
    <n v="91622188.900000006"/>
    <n v="26.78"/>
    <n v="22.07"/>
    <n v="17.510000000000002"/>
    <n v="36.04"/>
    <n v="0.41"/>
    <n v="0.38"/>
    <n v="0.43"/>
    <n v="200455.3200000003"/>
    <n v="-3443920.2299999893"/>
    <n v="10176245"/>
    <n v="-5152390.6099999994"/>
  </r>
  <r>
    <x v="363"/>
    <s v="Norte de Minas"/>
    <x v="48"/>
    <x v="290"/>
    <n v="5417435.7999999998"/>
    <n v="7609321.9199999999"/>
    <n v="7330012.75"/>
    <n v="4602552.8899999997"/>
    <n v="5314996.24"/>
    <n v="7521113.0700000003"/>
    <n v="8170244.9400000004"/>
    <n v="52.04"/>
    <n v="59.77"/>
    <n v="38.36"/>
    <n v="65.72"/>
    <n v="0.38"/>
    <n v="0.33"/>
    <n v="0.43"/>
    <n v="56745.970000000671"/>
    <n v="102439.55999999959"/>
    <n v="88208.849999999627"/>
    <n v="-840232.19000000041"/>
  </r>
  <r>
    <x v="364"/>
    <s v="Norte de Minas"/>
    <x v="47"/>
    <x v="291"/>
    <n v="16954360.82"/>
    <n v="26476361.460000001"/>
    <n v="25503810.120000001"/>
    <n v="14328640.810000001"/>
    <n v="15834976.16"/>
    <n v="25490495.649999999"/>
    <n v="24994202.219999999"/>
    <n v="63.75"/>
    <n v="61.1"/>
    <n v="52.98"/>
    <n v="74.510000000000005"/>
    <n v="0.43"/>
    <n v="0.37"/>
    <n v="0.49"/>
    <n v="891178.58999999985"/>
    <n v="1119384.6600000001"/>
    <n v="985865.81000000238"/>
    <n v="509607.90000000224"/>
  </r>
  <r>
    <x v="365"/>
    <s v="Metropolitana de Belo Horizonte"/>
    <x v="41"/>
    <x v="292"/>
    <n v="9603146.0700000003"/>
    <n v="13505281.27"/>
    <n v="14065972.41"/>
    <n v="8006195.21"/>
    <n v="9554279.0500000007"/>
    <n v="13168153.98"/>
    <n v="13263593.83"/>
    <n v="22.81"/>
    <n v="21.86"/>
    <n v="15.09"/>
    <n v="30.54"/>
    <n v="0.42"/>
    <n v="0.39"/>
    <n v="0.45"/>
    <n v="113800.58999999985"/>
    <n v="48867.019999999553"/>
    <n v="337127.28999999911"/>
    <n v="802378.58000000007"/>
  </r>
  <r>
    <x v="366"/>
    <s v="Vale do Mucuri"/>
    <x v="37"/>
    <x v="293"/>
    <n v="8875532.8800000008"/>
    <n v="12336055.49"/>
    <n v="11560273.51"/>
    <n v="7310053.9299999997"/>
    <n v="9210318.8599999994"/>
    <n v="13470670.789999999"/>
    <n v="11237410.98"/>
    <n v="53.78"/>
    <n v="57.57"/>
    <n v="44.02"/>
    <n v="63.54"/>
    <n v="0.43"/>
    <n v="0.39"/>
    <n v="0.47"/>
    <n v="75720.19000000041"/>
    <n v="-334785.97999999858"/>
    <n v="-1134615.2999999989"/>
    <n v="322862.52999999933"/>
  </r>
  <r>
    <x v="367"/>
    <s v="Sul/Sudoeste de Minas"/>
    <x v="52"/>
    <x v="294"/>
    <n v="66721484.759999998"/>
    <n v="86245348.340000004"/>
    <n v="89327593.510000005"/>
    <n v="51332772.609999999"/>
    <n v="66854745.810000002"/>
    <n v="83684881.849999994"/>
    <n v="90319142.390000001"/>
    <n v="15.08"/>
    <n v="11.95"/>
    <n v="8.2100000000000009"/>
    <n v="21.94"/>
    <n v="0.42"/>
    <n v="0.4"/>
    <n v="0.44"/>
    <n v="6976332.6099999994"/>
    <n v="-133261.05000000447"/>
    <n v="2560466.4900000095"/>
    <n v="-991548.87999999523"/>
  </r>
  <r>
    <x v="368"/>
    <s v="Jequitinhonha"/>
    <x v="24"/>
    <x v="295"/>
    <n v="18656028.670000002"/>
    <n v="29848457.879999999"/>
    <n v="28426699.969999999"/>
    <n v="15151483.710000001"/>
    <n v="18236473.43"/>
    <n v="28401886.539999999"/>
    <n v="28303131.280000001"/>
    <n v="54.91"/>
    <n v="54.66"/>
    <n v="47.09"/>
    <n v="62.73"/>
    <n v="0.44"/>
    <n v="0.41"/>
    <n v="0.47"/>
    <n v="841689.02999999933"/>
    <n v="419555.24000000209"/>
    <n v="1446571.3399999999"/>
    <n v="123568.68999999762"/>
  </r>
  <r>
    <x v="369"/>
    <s v="Zona da Mata"/>
    <x v="14"/>
    <x v="2"/>
    <s v="."/>
    <s v="."/>
    <n v="7771762.4400000004"/>
    <s v="."/>
    <s v="."/>
    <s v="."/>
    <n v="8585163.4299999997"/>
    <n v="25"/>
    <n v="22.22"/>
    <n v="15.06"/>
    <n v="34.93"/>
    <n v="0.37"/>
    <n v="0.32"/>
    <n v="0.41"/>
    <e v="#VALUE!"/>
    <e v="#VALUE!"/>
    <e v="#VALUE!"/>
    <n v="-813400.98999999929"/>
  </r>
  <r>
    <x v="370"/>
    <s v="Vale do Rio Doce"/>
    <x v="18"/>
    <x v="2"/>
    <n v="16452022.6"/>
    <n v="24092975.66"/>
    <n v="23849806.609999999"/>
    <s v="."/>
    <n v="16353194.32"/>
    <n v="22659732.91"/>
    <n v="24806207.629999999"/>
    <n v="53.72"/>
    <n v="53.45"/>
    <n v="45.97"/>
    <n v="61.46"/>
    <n v="0.47"/>
    <n v="0.43"/>
    <n v="0.5"/>
    <e v="#VALUE!"/>
    <n v="98828.279999999329"/>
    <n v="1433242.75"/>
    <n v="-956401.01999999955"/>
  </r>
  <r>
    <x v="371"/>
    <s v="Metropolitana de Belo Horizonte"/>
    <x v="22"/>
    <x v="2"/>
    <n v="4274357.2699999996"/>
    <n v="5636115.2400000002"/>
    <n v="5290286.9800000004"/>
    <s v="."/>
    <n v="4599689.4000000004"/>
    <n v="5936994.6900000004"/>
    <n v="4922696.55"/>
    <n v="31.87"/>
    <n v="37"/>
    <n v="20.47"/>
    <n v="43.28"/>
    <n v="0.36"/>
    <n v="0.31"/>
    <n v="0.41"/>
    <e v="#VALUE!"/>
    <n v="-325332.13000000082"/>
    <n v="-300879.45000000019"/>
    <n v="367590.43000000063"/>
  </r>
  <r>
    <x v="372"/>
    <s v="Sul/Sudoeste de Minas"/>
    <x v="33"/>
    <x v="296"/>
    <n v="9369062.8499999996"/>
    <n v="14858554.390000001"/>
    <n v="12502580.59"/>
    <n v="7650521.7599999998"/>
    <n v="9127648.5199999996"/>
    <n v="13172325.4"/>
    <n v="12492419.460000001"/>
    <n v="24.57"/>
    <n v="22.6"/>
    <n v="16.010000000000002"/>
    <n v="33.130000000000003"/>
    <n v="0.39"/>
    <n v="0.36"/>
    <n v="0.42"/>
    <n v="163230.04000000004"/>
    <n v="241414.33000000007"/>
    <n v="1686228.9900000002"/>
    <n v="10161.129999998957"/>
  </r>
  <r>
    <x v="373"/>
    <s v="Sul/Sudoeste de Minas"/>
    <x v="12"/>
    <x v="297"/>
    <n v="10597419.34"/>
    <n v="17827645.710000001"/>
    <s v="."/>
    <n v="8883034.7200000007"/>
    <n v="11156209.199999999"/>
    <n v="17827161.82"/>
    <s v="."/>
    <n v="20.55"/>
    <n v="20.84"/>
    <n v="13.82"/>
    <n v="27.28"/>
    <n v="0.42"/>
    <n v="0.39"/>
    <n v="0.45"/>
    <n v="626061.95999999903"/>
    <n v="-558789.8599999994"/>
    <n v="483.89000000059605"/>
    <e v="#VALUE!"/>
  </r>
  <r>
    <x v="374"/>
    <s v="Sul/Sudoeste de Minas"/>
    <x v="12"/>
    <x v="298"/>
    <n v="13115422.02"/>
    <n v="18083013.530000001"/>
    <n v="17160240.079999998"/>
    <n v="11033870.67"/>
    <n v="13336213.42"/>
    <n v="17379983.050000001"/>
    <n v="18379338.469999999"/>
    <n v="17.670000000000002"/>
    <n v="15.21"/>
    <n v="10.86"/>
    <n v="24.49"/>
    <n v="0.41"/>
    <n v="0.38"/>
    <n v="0.44"/>
    <n v="512148.69999999925"/>
    <n v="-220791.40000000037"/>
    <n v="703030.48000000045"/>
    <n v="-1219098.3900000006"/>
  </r>
  <r>
    <x v="375"/>
    <s v="Vale do Rio Doce"/>
    <x v="18"/>
    <x v="2"/>
    <n v="8105378.9800000004"/>
    <n v="10711634.119999999"/>
    <n v="10319939.16"/>
    <s v="."/>
    <n v="8056090.4500000002"/>
    <n v="10306378.300000001"/>
    <n v="11229714.58"/>
    <n v="43.76"/>
    <n v="43.02"/>
    <n v="35.090000000000003"/>
    <n v="52.44"/>
    <n v="0.43"/>
    <n v="0.39"/>
    <n v="0.47"/>
    <e v="#VALUE!"/>
    <n v="49288.530000000261"/>
    <n v="405255.81999999844"/>
    <n v="-909775.41999999993"/>
  </r>
  <r>
    <x v="376"/>
    <s v="Jequitinhonha"/>
    <x v="23"/>
    <x v="299"/>
    <n v="12092847.970000001"/>
    <n v="17413635.129999999"/>
    <n v="18139016.82"/>
    <n v="9309883.4800000004"/>
    <n v="12394417.359999999"/>
    <n v="16685290.960000001"/>
    <n v="18669690.190000001"/>
    <n v="58.13"/>
    <n v="55.31"/>
    <n v="48.51"/>
    <n v="67.75"/>
    <n v="0.45"/>
    <n v="0.41"/>
    <n v="0.49"/>
    <n v="654876.16000000015"/>
    <n v="-301569.38999999873"/>
    <n v="728344.16999999806"/>
    <n v="-530673.37000000104"/>
  </r>
  <r>
    <x v="377"/>
    <s v="Triangulo Mineiro/Alto Paranaíba"/>
    <x v="56"/>
    <x v="300"/>
    <n v="14008680.720000001"/>
    <n v="22498831.379999999"/>
    <n v="21806363.440000001"/>
    <n v="11821445.01"/>
    <n v="13928101.439999999"/>
    <n v="18782548.809999999"/>
    <n v="22182857.079999998"/>
    <n v="22.71"/>
    <n v="22.32"/>
    <n v="15.05"/>
    <n v="30.37"/>
    <n v="0.39"/>
    <n v="0.36"/>
    <n v="0.41"/>
    <n v="81307.88000000082"/>
    <n v="80579.280000001192"/>
    <n v="3716282.5700000003"/>
    <n v="-376493.63999999687"/>
  </r>
  <r>
    <x v="378"/>
    <s v="Oeste de Minas"/>
    <x v="34"/>
    <x v="301"/>
    <n v="13427220.98"/>
    <n v="17989029.039999999"/>
    <n v="17683136.73"/>
    <n v="11831466.23"/>
    <n v="13657567.789999999"/>
    <n v="16578503.460000001"/>
    <n v="18935554.210000001"/>
    <n v="33.56"/>
    <n v="30.99"/>
    <n v="25.62"/>
    <n v="41.5"/>
    <n v="0.44"/>
    <n v="0.4"/>
    <n v="0.47"/>
    <n v="549915.45999999903"/>
    <n v="-230346.80999999866"/>
    <n v="1410525.5799999982"/>
    <n v="-1252417.4800000004"/>
  </r>
  <r>
    <x v="379"/>
    <s v="Sul/Sudoeste de Minas"/>
    <x v="45"/>
    <x v="302"/>
    <n v="7655407"/>
    <n v="12243619.85"/>
    <n v="12729801.59"/>
    <n v="6697713.9199999999"/>
    <n v="7313639"/>
    <n v="10928346.9"/>
    <n v="12264916.65"/>
    <n v="15.67"/>
    <n v="16.809999999999999"/>
    <n v="8.1"/>
    <n v="23.23"/>
    <n v="0.39"/>
    <n v="0.35"/>
    <n v="0.43"/>
    <n v="1575.070000000298"/>
    <n v="341768"/>
    <n v="1315272.9499999993"/>
    <n v="464884.93999999948"/>
  </r>
  <r>
    <x v="380"/>
    <s v="Metropolitana de Belo Horizonte"/>
    <x v="41"/>
    <x v="303"/>
    <n v="12912309.85"/>
    <n v="21756365.100000001"/>
    <s v="."/>
    <n v="8917355.4299999997"/>
    <n v="13310628.869999999"/>
    <n v="21005587.300000001"/>
    <s v="."/>
    <n v="32.39"/>
    <n v="31.62"/>
    <n v="23.74"/>
    <n v="41.04"/>
    <n v="0.37"/>
    <n v="0.34"/>
    <n v="0.4"/>
    <n v="1008420.1500000004"/>
    <n v="-398319.01999999955"/>
    <n v="750777.80000000075"/>
    <e v="#VALUE!"/>
  </r>
  <r>
    <x v="381"/>
    <s v="Sul/Sudoeste de Minas"/>
    <x v="19"/>
    <x v="304"/>
    <s v="."/>
    <n v="26465227.870000001"/>
    <n v="26226721.719999999"/>
    <n v="21324601.41"/>
    <s v="."/>
    <n v="26416942.300000001"/>
    <n v="27162966.469999999"/>
    <n v="26.33"/>
    <n v="20.58"/>
    <n v="15.48"/>
    <n v="37.19"/>
    <n v="0.39"/>
    <n v="0.36"/>
    <n v="0.42"/>
    <n v="24814.960000000894"/>
    <e v="#VALUE!"/>
    <n v="48285.570000000298"/>
    <n v="-936244.75"/>
  </r>
  <r>
    <x v="382"/>
    <s v="Oeste de Minas"/>
    <x v="58"/>
    <x v="305"/>
    <n v="86267608.900000006"/>
    <n v="115791546.8"/>
    <n v="112602150.43000001"/>
    <n v="63873084.109999999"/>
    <n v="87323818.290000007"/>
    <n v="95610481.819999993"/>
    <n v="118297202.97"/>
    <n v="22.58"/>
    <n v="17.989999999999998"/>
    <n v="13.52"/>
    <n v="31.64"/>
    <n v="0.42"/>
    <n v="0.4"/>
    <n v="0.43"/>
    <n v="9945025.4099999964"/>
    <n v="-1056209.3900000006"/>
    <n v="20181064.980000004"/>
    <n v="-5695052.5399999917"/>
  </r>
  <r>
    <x v="383"/>
    <s v="Metropolitana de Belo Horizonte"/>
    <x v="60"/>
    <x v="2"/>
    <s v="."/>
    <s v="."/>
    <n v="6127825.8099999996"/>
    <s v="."/>
    <s v="."/>
    <s v="."/>
    <n v="6635098.5999999996"/>
    <n v="36.51"/>
    <n v="39.94"/>
    <n v="27.28"/>
    <n v="45.74"/>
    <n v="0.37"/>
    <n v="0.33"/>
    <n v="0.41"/>
    <e v="#VALUE!"/>
    <e v="#VALUE!"/>
    <e v="#VALUE!"/>
    <n v="-507272.79000000004"/>
  </r>
  <r>
    <x v="384"/>
    <s v="Jequitinhonha"/>
    <x v="57"/>
    <x v="306"/>
    <n v="8700203"/>
    <n v="13831001.42"/>
    <n v="13465501.59"/>
    <n v="7373465.6500000004"/>
    <n v="9238690.5299999993"/>
    <n v="13231867.76"/>
    <n v="13744348.970000001"/>
    <n v="59.19"/>
    <n v="61.89"/>
    <n v="51.38"/>
    <n v="67.010000000000005"/>
    <n v="0.46"/>
    <n v="0.42"/>
    <n v="0.5"/>
    <n v="286217.15999999922"/>
    <n v="-538487.52999999933"/>
    <n v="599133.66000000015"/>
    <n v="-278847.38000000082"/>
  </r>
  <r>
    <x v="385"/>
    <s v="Vale do Rio Doce"/>
    <x v="10"/>
    <x v="307"/>
    <n v="6481497.0999999996"/>
    <n v="8690051.6799999997"/>
    <n v="8520961.75"/>
    <n v="5407391.8200000003"/>
    <n v="6510066.21"/>
    <n v="8445617.7300000004"/>
    <n v="9537006.2300000004"/>
    <n v="21.6"/>
    <n v="22.28"/>
    <n v="14.17"/>
    <n v="29.02"/>
    <n v="0.36"/>
    <n v="0.32"/>
    <n v="0.4"/>
    <n v="46378"/>
    <n v="-28569.110000000335"/>
    <n v="244433.94999999925"/>
    <n v="-1016044.4800000004"/>
  </r>
  <r>
    <x v="386"/>
    <s v="Triangulo Mineiro/Alto Paranaíba"/>
    <x v="55"/>
    <x v="308"/>
    <n v="89410090"/>
    <n v="119000541"/>
    <n v="122763042"/>
    <n v="80726992.730000004"/>
    <n v="88478190"/>
    <n v="122738599"/>
    <n v="129607742"/>
    <n v="29.09"/>
    <n v="24.05"/>
    <n v="19.71"/>
    <n v="38.47"/>
    <n v="0.43"/>
    <n v="0.4"/>
    <n v="0.45"/>
    <n v="718927.29999999702"/>
    <n v="931900"/>
    <n v="-3738058"/>
    <n v="-6844700"/>
  </r>
  <r>
    <x v="387"/>
    <s v="Campo das Vertentes"/>
    <x v="59"/>
    <x v="309"/>
    <n v="5362732.55"/>
    <n v="6878774.0199999996"/>
    <n v="6629043.1399999997"/>
    <n v="4316571.1399999997"/>
    <n v="5151617.6399999997"/>
    <n v="6300230.5800000001"/>
    <n v="6936435.6699999999"/>
    <n v="35.32"/>
    <n v="32.130000000000003"/>
    <n v="26.48"/>
    <n v="44.15"/>
    <n v="0.4"/>
    <n v="0.35"/>
    <n v="0.44"/>
    <n v="59055.959999999963"/>
    <n v="211114.91000000015"/>
    <n v="578543.43999999948"/>
    <n v="-307392.53000000026"/>
  </r>
  <r>
    <x v="388"/>
    <s v="Triangulo Mineiro/Alto Paranaíba"/>
    <x v="56"/>
    <x v="310"/>
    <n v="55783785.700000003"/>
    <n v="71428406.579999998"/>
    <n v="66333876.43"/>
    <n v="48864693.450000003"/>
    <n v="57798691.409999996"/>
    <n v="68910579.25"/>
    <n v="69994469.900000006"/>
    <n v="24.57"/>
    <n v="19.55"/>
    <n v="15.19"/>
    <n v="33.96"/>
    <n v="0.39"/>
    <n v="0.36"/>
    <n v="0.41"/>
    <n v="1134861.0899999961"/>
    <n v="-2014905.7099999934"/>
    <n v="2517827.3299999982"/>
    <n v="-3660593.4700000063"/>
  </r>
  <r>
    <x v="389"/>
    <s v="Campo das Vertentes"/>
    <x v="59"/>
    <x v="2"/>
    <n v="5328412.34"/>
    <n v="7328466.6100000003"/>
    <n v="7770258.6500000004"/>
    <s v="."/>
    <n v="5429878.6600000001"/>
    <n v="7294518.0499999998"/>
    <n v="7846414.8700000001"/>
    <n v="37.549999999999997"/>
    <n v="35.93"/>
    <n v="27.83"/>
    <n v="47.27"/>
    <n v="0.43"/>
    <n v="0.38"/>
    <n v="0.48"/>
    <e v="#VALUE!"/>
    <n v="-101466.3200000003"/>
    <n v="33948.560000000522"/>
    <n v="-76156.219999999739"/>
  </r>
  <r>
    <x v="390"/>
    <s v="Metropolitana de Belo Horizonte"/>
    <x v="26"/>
    <x v="311"/>
    <n v="12203735.98"/>
    <n v="17774752.640000001"/>
    <n v="19263346.18"/>
    <n v="9911279.3399999999"/>
    <n v="12216220.6"/>
    <n v="17323339.809999999"/>
    <n v="22820910.75"/>
    <n v="31.47"/>
    <n v="32.340000000000003"/>
    <n v="23.31"/>
    <n v="39.64"/>
    <n v="0.42"/>
    <n v="0.38"/>
    <n v="0.46"/>
    <n v="427981.1400000006"/>
    <n v="-12484.61999999918"/>
    <n v="451412.83000000194"/>
    <n v="-3557564.5700000003"/>
  </r>
  <r>
    <x v="391"/>
    <s v="Jequitinhonha"/>
    <x v="17"/>
    <x v="2"/>
    <s v="."/>
    <n v="12070611.82"/>
    <n v="11876294.220000001"/>
    <s v="."/>
    <s v="."/>
    <n v="11948182.449999999"/>
    <n v="11728174.470000001"/>
    <n v="59.47"/>
    <n v="57.35"/>
    <n v="51.33"/>
    <n v="67.62"/>
    <n v="0.43"/>
    <n v="0.39"/>
    <n v="0.47"/>
    <e v="#VALUE!"/>
    <e v="#VALUE!"/>
    <n v="122429.37000000104"/>
    <n v="148119.75"/>
  </r>
  <r>
    <x v="392"/>
    <s v="Sul/Sudoeste de Minas"/>
    <x v="33"/>
    <x v="312"/>
    <s v="."/>
    <n v="8954546.0600000005"/>
    <s v="."/>
    <n v="5503235.6900000004"/>
    <s v="."/>
    <n v="8911049.0899999999"/>
    <s v="."/>
    <n v="22.96"/>
    <n v="23.59"/>
    <n v="15.17"/>
    <n v="30.75"/>
    <n v="0.39"/>
    <n v="0.35"/>
    <n v="0.43"/>
    <n v="48136.819999999367"/>
    <e v="#VALUE!"/>
    <n v="43496.970000000671"/>
    <e v="#VALUE!"/>
  </r>
  <r>
    <x v="393"/>
    <s v="Sul/Sudoeste de Minas"/>
    <x v="13"/>
    <x v="313"/>
    <s v="."/>
    <n v="24923693.670000002"/>
    <n v="27073565.629999999"/>
    <n v="15926466.050000001"/>
    <s v="."/>
    <n v="24259288.66"/>
    <n v="26163944.18"/>
    <n v="12.95"/>
    <n v="11.23"/>
    <n v="6.66"/>
    <n v="19.23"/>
    <n v="0.4"/>
    <n v="0.37"/>
    <n v="0.42"/>
    <n v="2554038.3099999987"/>
    <e v="#VALUE!"/>
    <n v="664405.01000000164"/>
    <n v="909621.44999999925"/>
  </r>
  <r>
    <x v="394"/>
    <s v="Vale do Rio Doce"/>
    <x v="4"/>
    <x v="314"/>
    <n v="4568644.47"/>
    <n v="6975899.6200000001"/>
    <n v="6870443.4400000004"/>
    <n v="4058609.79"/>
    <n v="4383472.09"/>
    <n v="6860920.0700000003"/>
    <n v="6848334.1100000003"/>
    <n v="40.54"/>
    <n v="36.71"/>
    <n v="28.71"/>
    <n v="52.37"/>
    <n v="0.4"/>
    <n v="0.31"/>
    <n v="0.48"/>
    <n v="11481.589999999851"/>
    <n v="185172.37999999989"/>
    <n v="114979.54999999981"/>
    <n v="22109.330000000075"/>
  </r>
  <r>
    <x v="395"/>
    <s v="Norte de Minas"/>
    <x v="62"/>
    <x v="315"/>
    <n v="21448400.84"/>
    <n v="29480523.68"/>
    <n v="37779568.630000003"/>
    <n v="18483367.32"/>
    <n v="21502436.350000001"/>
    <n v="31928406.870000001"/>
    <n v="37681173.240000002"/>
    <n v="44.18"/>
    <n v="45.85"/>
    <n v="34.22"/>
    <n v="54.14"/>
    <n v="0.36"/>
    <n v="0.33"/>
    <n v="0.39"/>
    <n v="-82801.800000000745"/>
    <n v="-54035.510000001639"/>
    <n v="-2447883.1900000013"/>
    <n v="98395.390000000596"/>
  </r>
  <r>
    <x v="396"/>
    <s v="Vale do Rio Doce"/>
    <x v="18"/>
    <x v="2"/>
    <s v="."/>
    <n v="9257373.9199999999"/>
    <n v="7339970.25"/>
    <s v="."/>
    <s v="."/>
    <n v="8436510.7899999991"/>
    <n v="8099086.3200000003"/>
    <n v="53.85"/>
    <n v="52.48"/>
    <n v="43.84"/>
    <n v="63.86"/>
    <n v="0.39"/>
    <n v="0.34"/>
    <n v="0.43"/>
    <e v="#VALUE!"/>
    <e v="#VALUE!"/>
    <n v="820863.13000000082"/>
    <n v="-759116.0700000003"/>
  </r>
  <r>
    <x v="397"/>
    <s v="Norte de Minas"/>
    <x v="62"/>
    <x v="316"/>
    <n v="42698515.68"/>
    <n v="70948507.109999999"/>
    <n v="61238600.18"/>
    <n v="41110174.5"/>
    <n v="40732934.18"/>
    <n v="71707454.799999997"/>
    <n v="61889930.93"/>
    <n v="54.7"/>
    <n v="49.61"/>
    <n v="44.12"/>
    <n v="65.28"/>
    <n v="0.4"/>
    <n v="0.38"/>
    <n v="0.43"/>
    <n v="2876731.5700000003"/>
    <n v="1965581.5"/>
    <n v="-758947.68999999762"/>
    <n v="-651330.75"/>
  </r>
  <r>
    <x v="398"/>
    <s v="Norte de Minas"/>
    <x v="47"/>
    <x v="317"/>
    <n v="33304093.25"/>
    <s v="."/>
    <n v="45406716.140000001"/>
    <n v="28949221.16"/>
    <n v="32225313.690000001"/>
    <s v="."/>
    <n v="47755621.039999999"/>
    <n v="50.17"/>
    <n v="50.36"/>
    <n v="42.96"/>
    <n v="57.37"/>
    <n v="0.45"/>
    <n v="0.42"/>
    <n v="0.48"/>
    <n v="1372334.879999999"/>
    <n v="1078779.5599999987"/>
    <e v="#VALUE!"/>
    <n v="-2348904.8999999985"/>
  </r>
  <r>
    <x v="399"/>
    <s v="Central Mineira"/>
    <x v="31"/>
    <x v="318"/>
    <n v="5971457.4800000004"/>
    <n v="6996836.2000000002"/>
    <n v="6877870.7999999998"/>
    <n v="4186889.56"/>
    <n v="5725216.8600000003"/>
    <n v="6380328.9100000001"/>
    <n v="7011343.8799999999"/>
    <n v="21.77"/>
    <n v="22.43"/>
    <n v="11.69"/>
    <n v="31.85"/>
    <n v="0.37"/>
    <n v="0.32"/>
    <n v="0.41"/>
    <n v="242089.2099999995"/>
    <n v="246240.62000000011"/>
    <n v="616507.29"/>
    <n v="-133473.08000000007"/>
  </r>
  <r>
    <x v="400"/>
    <s v="Norte de Minas"/>
    <x v="50"/>
    <x v="2"/>
    <n v="7153841.5899999999"/>
    <n v="9173919.4800000004"/>
    <n v="8826111.3300000001"/>
    <s v="."/>
    <n v="6986778.3200000003"/>
    <n v="9079542.0800000001"/>
    <n v="9034346.1899999995"/>
    <n v="64.89"/>
    <n v="68.489999999999995"/>
    <n v="55.9"/>
    <n v="73.87"/>
    <n v="0.47"/>
    <n v="0.41"/>
    <n v="0.54"/>
    <e v="#VALUE!"/>
    <n v="167063.26999999955"/>
    <n v="94377.400000000373"/>
    <n v="-208234.8599999994"/>
  </r>
  <r>
    <x v="401"/>
    <s v="Metropolitana de Belo Horizonte"/>
    <x v="41"/>
    <x v="2"/>
    <n v="4616495.8600000003"/>
    <s v="."/>
    <n v="16059556.939999999"/>
    <s v="."/>
    <n v="4417973.0999999996"/>
    <s v="."/>
    <n v="11608652.4"/>
    <n v="27.03"/>
    <n v="28.92"/>
    <n v="18.79"/>
    <n v="35.28"/>
    <n v="0.38"/>
    <n v="0.34"/>
    <n v="0.42"/>
    <e v="#VALUE!"/>
    <n v="198522.76000000071"/>
    <e v="#VALUE!"/>
    <n v="4450904.5399999991"/>
  </r>
  <r>
    <x v="402"/>
    <s v="Jequitinhonha"/>
    <x v="24"/>
    <x v="2"/>
    <n v="5568299.96"/>
    <n v="10083929.310000001"/>
    <n v="10650796.109999999"/>
    <s v="."/>
    <n v="6266520.9299999997"/>
    <n v="9395326.25"/>
    <n v="12175249.859999999"/>
    <n v="59.37"/>
    <n v="64.25"/>
    <n v="47.07"/>
    <n v="71.66"/>
    <n v="0.38"/>
    <n v="0.34"/>
    <n v="0.42"/>
    <e v="#VALUE!"/>
    <n v="-698220.96999999974"/>
    <n v="688603.06000000052"/>
    <n v="-1524453.75"/>
  </r>
  <r>
    <x v="403"/>
    <s v="Zona da Mata"/>
    <x v="3"/>
    <x v="319"/>
    <n v="10433990.85"/>
    <n v="14526506.25"/>
    <n v="16840208.59"/>
    <n v="7917290.4100000001"/>
    <n v="10185049.51"/>
    <n v="14005256.66"/>
    <n v="15379009.41"/>
    <n v="42.52"/>
    <n v="44.93"/>
    <n v="35.61"/>
    <n v="49.42"/>
    <n v="0.42"/>
    <n v="0.39"/>
    <n v="0.45"/>
    <n v="583835.95999999903"/>
    <n v="248941.33999999985"/>
    <n v="521249.58999999985"/>
    <n v="1461199.1799999997"/>
  </r>
  <r>
    <x v="404"/>
    <s v="Norte de Minas"/>
    <x v="53"/>
    <x v="320"/>
    <n v="7428729.4000000004"/>
    <n v="9142704.4900000002"/>
    <n v="8934549.0600000005"/>
    <n v="6158890.0599999996"/>
    <n v="7426552.5199999996"/>
    <n v="9304776.9399999995"/>
    <n v="9032689.4600000009"/>
    <n v="59.81"/>
    <n v="58.18"/>
    <n v="50.47"/>
    <n v="69.150000000000006"/>
    <n v="0.41"/>
    <n v="0.37"/>
    <n v="0.45"/>
    <n v="606876.97000000067"/>
    <n v="2176.8800000008196"/>
    <n v="-162072.44999999925"/>
    <n v="-98140.400000000373"/>
  </r>
  <r>
    <x v="405"/>
    <s v="Metropolitana de Belo Horizonte"/>
    <x v="26"/>
    <x v="321"/>
    <n v="6557007.7000000002"/>
    <n v="8398299.0399999991"/>
    <n v="7699349.75"/>
    <n v="5256130.51"/>
    <n v="6388253.1200000001"/>
    <n v="8936549.8100000005"/>
    <n v="7956189.7300000004"/>
    <n v="30.55"/>
    <n v="34.770000000000003"/>
    <n v="21.29"/>
    <n v="39.81"/>
    <n v="0.38"/>
    <n v="0.34"/>
    <n v="0.42"/>
    <n v="9226.8700000001118"/>
    <n v="168754.58000000007"/>
    <n v="-538250.77000000142"/>
    <n v="-256839.98000000045"/>
  </r>
  <r>
    <x v="406"/>
    <s v="Jequitinhonha"/>
    <x v="17"/>
    <x v="322"/>
    <n v="13523959.52"/>
    <n v="22213571.390000001"/>
    <n v="26310311.170000002"/>
    <n v="10522271.609999999"/>
    <n v="14139856.199999999"/>
    <n v="22768452.059999999"/>
    <n v="26168755.289999999"/>
    <n v="58.5"/>
    <n v="56.7"/>
    <n v="49.16"/>
    <n v="67.83"/>
    <n v="0.47"/>
    <n v="0.42"/>
    <n v="0.52"/>
    <n v="1491388.6900000013"/>
    <n v="-615896.6799999997"/>
    <n v="-554880.66999999806"/>
    <n v="141555.88000000268"/>
  </r>
  <r>
    <x v="407"/>
    <s v="Sul/Sudoeste de Minas"/>
    <x v="12"/>
    <x v="323"/>
    <s v="."/>
    <n v="7190501.2699999996"/>
    <n v="7666988.8399999999"/>
    <n v="4241818.66"/>
    <s v="."/>
    <n v="7161487.4100000001"/>
    <n v="7910508.6299999999"/>
    <n v="26.39"/>
    <n v="26.06"/>
    <n v="16.489999999999998"/>
    <n v="36.29"/>
    <n v="0.39"/>
    <n v="0.34"/>
    <n v="0.43"/>
    <n v="358305.58999999985"/>
    <e v="#VALUE!"/>
    <n v="29013.859999999404"/>
    <n v="-243519.79000000004"/>
  </r>
  <r>
    <x v="408"/>
    <s v="Jequitinhonha"/>
    <x v="17"/>
    <x v="324"/>
    <n v="10542643.609999999"/>
    <n v="15845475.58"/>
    <n v="16045314.970000001"/>
    <n v="9031438"/>
    <n v="11348951.699999999"/>
    <n v="15071829.93"/>
    <n v="16712194.25"/>
    <n v="59.3"/>
    <n v="58.29"/>
    <n v="50.74"/>
    <n v="67.87"/>
    <n v="0.46"/>
    <n v="0.42"/>
    <n v="0.51"/>
    <n v="648002.33000000007"/>
    <n v="-806308.08999999985"/>
    <n v="773645.65000000037"/>
    <n v="-666879.27999999933"/>
  </r>
  <r>
    <x v="409"/>
    <s v="Vale do Rio Doce"/>
    <x v="4"/>
    <x v="325"/>
    <n v="5357875.25"/>
    <n v="9037337.7799999993"/>
    <n v="8506146.0700000003"/>
    <n v="4393839.32"/>
    <n v="5321412.05"/>
    <n v="8742997.9299999997"/>
    <n v="8547673.0600000005"/>
    <n v="27.79"/>
    <n v="33.369999999999997"/>
    <n v="16.52"/>
    <n v="39.06"/>
    <n v="0.37"/>
    <n v="0.33"/>
    <n v="0.41"/>
    <n v="213494.83000000007"/>
    <n v="36463.200000000186"/>
    <n v="294339.84999999963"/>
    <n v="-41526.990000000224"/>
  </r>
  <r>
    <x v="410"/>
    <s v="Metropolitana de Belo Horizonte"/>
    <x v="21"/>
    <x v="326"/>
    <s v="."/>
    <n v="111715346"/>
    <n v="109488288"/>
    <n v="71430508.299999997"/>
    <s v="."/>
    <n v="110178184"/>
    <n v="115738650"/>
    <n v="23.68"/>
    <n v="18.07"/>
    <n v="14.12"/>
    <n v="33.25"/>
    <n v="0.38"/>
    <n v="0.36"/>
    <n v="0.4"/>
    <n v="3829317.0799999982"/>
    <e v="#VALUE!"/>
    <n v="1537162"/>
    <n v="-6250362"/>
  </r>
  <r>
    <x v="411"/>
    <s v="Noroeste de Minas"/>
    <x v="49"/>
    <x v="327"/>
    <n v="30841118.469999999"/>
    <n v="51022042.850000001"/>
    <n v="49651041.18"/>
    <n v="30846270.280000001"/>
    <n v="31108062.899999999"/>
    <n v="49347899.240000002"/>
    <n v="49411222.409999996"/>
    <n v="40.21"/>
    <n v="36.64"/>
    <n v="32.020000000000003"/>
    <n v="48.4"/>
    <n v="0.41"/>
    <n v="0.38"/>
    <n v="0.43"/>
    <n v="-132690.66000000015"/>
    <n v="-266944.4299999997"/>
    <n v="1674143.6099999994"/>
    <n v="239818.77000000328"/>
  </r>
  <r>
    <x v="412"/>
    <s v="Central Mineira"/>
    <x v="38"/>
    <x v="328"/>
    <n v="5292675.4000000004"/>
    <n v="7424851.29"/>
    <n v="7833308.9199999999"/>
    <n v="4804160.21"/>
    <n v="5802592.0800000001"/>
    <n v="7036778.7999999998"/>
    <n v="7541363.8200000003"/>
    <n v="48.53"/>
    <n v="48.69"/>
    <n v="37.93"/>
    <n v="59.13"/>
    <n v="0.42"/>
    <n v="0.37"/>
    <n v="0.47"/>
    <n v="-362429.76999999955"/>
    <n v="-509916.6799999997"/>
    <n v="388072.49000000022"/>
    <n v="291945.09999999963"/>
  </r>
  <r>
    <x v="413"/>
    <s v="Jequitinhonha"/>
    <x v="17"/>
    <x v="329"/>
    <n v="5839445.7199999997"/>
    <n v="9946529.0399999991"/>
    <n v="10252622.710000001"/>
    <n v="4805897.0199999996"/>
    <n v="5988743.1500000004"/>
    <n v="9263620.25"/>
    <n v="10714239.119999999"/>
    <n v="55.91"/>
    <n v="53.33"/>
    <n v="46.57"/>
    <n v="65.25"/>
    <n v="0.42"/>
    <n v="0.38"/>
    <n v="0.46"/>
    <n v="-169536.66999999993"/>
    <n v="-149297.43000000063"/>
    <n v="682908.78999999911"/>
    <n v="-461616.40999999829"/>
  </r>
  <r>
    <x v="414"/>
    <s v="Jequitinhonha"/>
    <x v="24"/>
    <x v="330"/>
    <n v="5350228.3899999997"/>
    <n v="7684778.04"/>
    <n v="8094391.4100000001"/>
    <n v="4647520.59"/>
    <n v="5487213.9299999997"/>
    <n v="6551540.0599999996"/>
    <n v="7939742.4699999997"/>
    <n v="55.32"/>
    <n v="62.2"/>
    <n v="43.95"/>
    <n v="66.7"/>
    <n v="0.38"/>
    <n v="0.34"/>
    <n v="0.43"/>
    <n v="-52318.459999999963"/>
    <n v="-136985.54000000004"/>
    <n v="1133237.9800000004"/>
    <n v="154648.94000000041"/>
  </r>
  <r>
    <x v="415"/>
    <s v="Vale do Rio Doce"/>
    <x v="5"/>
    <x v="331"/>
    <n v="5121242.1399999997"/>
    <n v="6407289.4500000002"/>
    <n v="6096828.25"/>
    <n v="4481089.83"/>
    <n v="5212080.6500000004"/>
    <n v="6502029"/>
    <n v="5859425.4500000002"/>
    <n v="41.33"/>
    <n v="47.24"/>
    <n v="27.13"/>
    <n v="55.53"/>
    <n v="0.4"/>
    <n v="0.32"/>
    <n v="0.49"/>
    <n v="147889.66000000015"/>
    <n v="-90838.510000000708"/>
    <n v="-94739.549999999814"/>
    <n v="237402.79999999981"/>
  </r>
  <r>
    <x v="416"/>
    <s v="Norte de Minas"/>
    <x v="48"/>
    <x v="332"/>
    <n v="5087571"/>
    <n v="7212805.5800000001"/>
    <n v="7249234.4299999997"/>
    <n v="4231345.92"/>
    <n v="5623140"/>
    <n v="7319154.6399999997"/>
    <n v="7186035.9400000004"/>
    <n v="70.83"/>
    <n v="72.91"/>
    <n v="60.57"/>
    <n v="81.08"/>
    <n v="0.42"/>
    <n v="0.33"/>
    <n v="0.5"/>
    <n v="75667.740000000224"/>
    <n v="-535569"/>
    <n v="-106349.05999999959"/>
    <n v="63198.489999999292"/>
  </r>
  <r>
    <x v="417"/>
    <s v="Metropolitana de Belo Horizonte"/>
    <x v="21"/>
    <x v="333"/>
    <n v="5975178.0999999996"/>
    <n v="7330328.5300000003"/>
    <n v="6797824.3600000003"/>
    <n v="4297965.9400000004"/>
    <n v="5755949.25"/>
    <n v="6790565.1100000003"/>
    <n v="7668935.54"/>
    <n v="19.27"/>
    <n v="24.24"/>
    <n v="10.17"/>
    <n v="28.37"/>
    <n v="0.35"/>
    <n v="0.31"/>
    <n v="0.4"/>
    <n v="474084.69999999925"/>
    <n v="219228.84999999963"/>
    <n v="539763.41999999993"/>
    <n v="-871111.1799999997"/>
  </r>
  <r>
    <x v="418"/>
    <s v="Metropolitana de Belo Horizonte"/>
    <x v="40"/>
    <x v="334"/>
    <n v="29333757.219999999"/>
    <n v="41677634.850000001"/>
    <n v="39407448.829999998"/>
    <n v="24438942.420000002"/>
    <n v="30343454.050000001"/>
    <n v="39662585.060000002"/>
    <n v="41784449.210000001"/>
    <n v="17.34"/>
    <n v="12.52"/>
    <n v="8.33"/>
    <n v="26.34"/>
    <n v="0.36"/>
    <n v="0.33"/>
    <n v="0.38"/>
    <n v="547033.01999999955"/>
    <n v="-1009696.8300000019"/>
    <n v="2015049.7899999991"/>
    <n v="-2377000.3800000027"/>
  </r>
  <r>
    <x v="419"/>
    <s v="Zona da Mata"/>
    <x v="27"/>
    <x v="335"/>
    <n v="516710282.63"/>
    <n v="659335586.60000002"/>
    <n v="731379703.23000002"/>
    <n v="449387996.38999999"/>
    <n v="533692214.19"/>
    <n v="660703775.20000005"/>
    <n v="688319701.14999998"/>
    <n v="12.86"/>
    <n v="9.4499999999999993"/>
    <n v="5.82"/>
    <n v="19.91"/>
    <n v="0.41"/>
    <n v="0.4"/>
    <n v="0.43"/>
    <n v="18150344.970000029"/>
    <n v="-16981931.560000002"/>
    <n v="-1368188.6000000238"/>
    <n v="43060002.080000043"/>
  </r>
  <r>
    <x v="420"/>
    <s v="Norte de Minas"/>
    <x v="50"/>
    <x v="2"/>
    <n v="4869443.08"/>
    <n v="7059893.8499999996"/>
    <n v="6118887.0099999998"/>
    <s v="."/>
    <n v="4832131.99"/>
    <n v="6705698.0199999996"/>
    <n v="6769261.5499999998"/>
    <n v="48.94"/>
    <n v="50.4"/>
    <n v="37.94"/>
    <n v="59.93"/>
    <n v="0.38"/>
    <n v="0.33"/>
    <n v="0.43"/>
    <e v="#VALUE!"/>
    <n v="37311.089999999851"/>
    <n v="354195.83000000007"/>
    <n v="-650374.54"/>
  </r>
  <r>
    <x v="421"/>
    <s v="Sul/Sudoeste de Minas"/>
    <x v="33"/>
    <x v="336"/>
    <s v="."/>
    <n v="9848629.3399999999"/>
    <n v="9421432.9700000007"/>
    <n v="5527939.79"/>
    <s v="."/>
    <n v="9680811.5899999999"/>
    <n v="10009835.380000001"/>
    <n v="17.52"/>
    <n v="19.71"/>
    <n v="10.48"/>
    <n v="24.55"/>
    <n v="0.38"/>
    <n v="0.34"/>
    <n v="0.42"/>
    <n v="1509.4799999995157"/>
    <e v="#VALUE!"/>
    <n v="167817.75"/>
    <n v="-588402.41000000015"/>
  </r>
  <r>
    <x v="422"/>
    <s v="Norte de Minas"/>
    <x v="47"/>
    <x v="337"/>
    <n v="6174749.4400000004"/>
    <n v="7884421.8300000001"/>
    <n v="7386044.3200000003"/>
    <n v="4306702.53"/>
    <n v="6275953.71"/>
    <n v="6728376.8799999999"/>
    <n v="8183819.8200000003"/>
    <n v="59.19"/>
    <n v="59.36"/>
    <n v="50.86"/>
    <n v="67.52"/>
    <n v="0.39"/>
    <n v="0.36"/>
    <n v="0.43"/>
    <n v="553554.04999999981"/>
    <n v="-101204.26999999955"/>
    <n v="1156044.9500000002"/>
    <n v="-797775.5"/>
  </r>
  <r>
    <x v="423"/>
    <s v="Vale do Mucuri"/>
    <x v="37"/>
    <x v="338"/>
    <n v="10094366.699999999"/>
    <n v="14963833.060000001"/>
    <n v="15901149.73"/>
    <n v="8795546.7200000007"/>
    <n v="10176513.189999999"/>
    <n v="14582255.48"/>
    <n v="16135668.6"/>
    <n v="52.77"/>
    <n v="59.07"/>
    <n v="42.27"/>
    <n v="63.27"/>
    <n v="0.41"/>
    <n v="0.38"/>
    <n v="0.44"/>
    <n v="314838.91000000015"/>
    <n v="-82146.490000000224"/>
    <n v="381577.58000000007"/>
    <n v="-234518.86999999918"/>
  </r>
  <r>
    <x v="424"/>
    <s v="Noroeste de Minas"/>
    <x v="49"/>
    <x v="339"/>
    <n v="7411648"/>
    <n v="10424526"/>
    <n v="10409305"/>
    <n v="5504885"/>
    <n v="7793126"/>
    <n v="9647085"/>
    <n v="10798073"/>
    <n v="31.93"/>
    <n v="31.49"/>
    <n v="24.05"/>
    <n v="39.799999999999997"/>
    <n v="0.41"/>
    <n v="0.38"/>
    <n v="0.45"/>
    <n v="392889"/>
    <n v="-381478"/>
    <n v="777441"/>
    <n v="-388768"/>
  </r>
  <r>
    <x v="425"/>
    <s v="Central Mineira"/>
    <x v="31"/>
    <x v="340"/>
    <n v="37066314.07"/>
    <n v="45431744.659999996"/>
    <n v="54673873.200000003"/>
    <n v="25461314.760000002"/>
    <n v="32585522.260000002"/>
    <n v="46177219.140000001"/>
    <n v="46144661.93"/>
    <n v="31.58"/>
    <n v="25.34"/>
    <n v="20.25"/>
    <n v="42.91"/>
    <n v="0.39"/>
    <n v="0.37"/>
    <n v="0.41"/>
    <n v="2625065.1999999993"/>
    <n v="4480791.8099999987"/>
    <n v="-745474.48000000417"/>
    <n v="8529211.2700000033"/>
  </r>
  <r>
    <x v="426"/>
    <s v="Norte de Minas"/>
    <x v="53"/>
    <x v="341"/>
    <n v="5373438.1699999999"/>
    <n v="8488430.1099999994"/>
    <n v="6658671.4100000001"/>
    <n v="4929293.1900000004"/>
    <n v="5327651.21"/>
    <n v="8753975.4199999999"/>
    <n v="7035191.3899999997"/>
    <n v="60.38"/>
    <n v="59.04"/>
    <n v="48.53"/>
    <n v="72.239999999999995"/>
    <n v="0.38"/>
    <n v="0.33"/>
    <n v="0.43"/>
    <n v="29.359999999403954"/>
    <n v="45786.959999999963"/>
    <n v="-265545.31000000052"/>
    <n v="-376519.97999999952"/>
  </r>
  <r>
    <x v="427"/>
    <s v="Campo das Vertentes"/>
    <x v="61"/>
    <x v="342"/>
    <n v="8350392.4500000002"/>
    <n v="12288182.09"/>
    <n v="12823175.449999999"/>
    <n v="7631745.0099999998"/>
    <n v="8380383.3399999999"/>
    <n v="12453460.09"/>
    <n v="12746448.17"/>
    <n v="38.47"/>
    <n v="39.19"/>
    <n v="29.33"/>
    <n v="47.61"/>
    <n v="0.42"/>
    <n v="0.39"/>
    <n v="0.46"/>
    <n v="70382.360000000335"/>
    <n v="-29990.889999999665"/>
    <n v="-165278"/>
    <n v="76727.279999999329"/>
  </r>
  <r>
    <x v="428"/>
    <s v="Triangulo Mineiro/Alto Paranaíba"/>
    <x v="30"/>
    <x v="343"/>
    <n v="12234903.6"/>
    <n v="18971038.579999998"/>
    <n v="20780639.73"/>
    <n v="11280235.01"/>
    <n v="12316668.5"/>
    <n v="18293371.289999999"/>
    <n v="20280976.82"/>
    <n v="31.47"/>
    <n v="30.34"/>
    <n v="22.9"/>
    <n v="40.03"/>
    <n v="0.42"/>
    <n v="0.38"/>
    <n v="0.46"/>
    <n v="488995.33000000007"/>
    <n v="-81764.900000000373"/>
    <n v="677667.28999999911"/>
    <n v="499662.91000000015"/>
  </r>
  <r>
    <x v="429"/>
    <s v="Noroeste de Minas"/>
    <x v="49"/>
    <x v="2"/>
    <n v="6940550"/>
    <n v="10243557.26"/>
    <n v="8299552.0800000001"/>
    <s v="."/>
    <n v="6880550"/>
    <n v="10118620.15"/>
    <n v="9891265.8200000003"/>
    <n v="37.83"/>
    <n v="34.770000000000003"/>
    <n v="27.59"/>
    <n v="48.07"/>
    <n v="0.36"/>
    <n v="0.32"/>
    <n v="0.39"/>
    <e v="#VALUE!"/>
    <n v="60000"/>
    <n v="124937.1099999994"/>
    <n v="-1591713.7400000002"/>
  </r>
  <r>
    <x v="430"/>
    <s v="Metropolitana de Belo Horizonte"/>
    <x v="40"/>
    <x v="2"/>
    <n v="41346768"/>
    <n v="63194113.359999999"/>
    <n v="73404044.890000001"/>
    <s v="."/>
    <n v="40923360"/>
    <n v="63803607.119999997"/>
    <n v="76486936.989999995"/>
    <n v="16.28"/>
    <n v="12.61"/>
    <n v="9.02"/>
    <n v="23.53"/>
    <n v="0.4"/>
    <n v="0.37"/>
    <n v="0.43"/>
    <e v="#VALUE!"/>
    <n v="423408"/>
    <n v="-609493.75999999791"/>
    <n v="-3082892.099999994"/>
  </r>
  <r>
    <x v="431"/>
    <s v="Zona da Mata"/>
    <x v="2"/>
    <x v="344"/>
    <n v="12847434"/>
    <n v="18935457.09"/>
    <n v="18821133.75"/>
    <n v="10742565"/>
    <n v="12647337"/>
    <n v="18829929.129999999"/>
    <n v="21330673.309999999"/>
    <n v="30.81"/>
    <n v="31.2"/>
    <n v="23.72"/>
    <n v="37.89"/>
    <n v="0.41"/>
    <n v="0.38"/>
    <n v="0.43"/>
    <n v="219493"/>
    <n v="200097"/>
    <n v="105527.96000000089"/>
    <n v="-2509539.5599999987"/>
  </r>
  <r>
    <x v="432"/>
    <s v="Sul/Sudoeste de Minas"/>
    <x v="12"/>
    <x v="345"/>
    <s v="."/>
    <n v="21566746.609999999"/>
    <n v="22086571.109999999"/>
    <n v="13376517.16"/>
    <s v="."/>
    <n v="19151356.100000001"/>
    <n v="21066643.859999999"/>
    <n v="20.89"/>
    <n v="18.579999999999998"/>
    <n v="13.22"/>
    <n v="28.55"/>
    <n v="0.41"/>
    <n v="0.38"/>
    <n v="0.44"/>
    <n v="259645.3900000006"/>
    <e v="#VALUE!"/>
    <n v="2415390.5099999979"/>
    <n v="1019927.25"/>
  </r>
  <r>
    <x v="433"/>
    <s v="Zona da Mata"/>
    <x v="20"/>
    <x v="346"/>
    <n v="4390243.55"/>
    <n v="5940882.5499999998"/>
    <n v="5557878.4000000004"/>
    <n v="3746534.79"/>
    <n v="4252749.1500000004"/>
    <n v="5990055.4100000001"/>
    <n v="5833997.5300000003"/>
    <n v="27.08"/>
    <n v="31.23"/>
    <n v="15.87"/>
    <n v="38.299999999999997"/>
    <n v="0.36"/>
    <n v="0.31"/>
    <n v="0.4"/>
    <n v="87400.520000000019"/>
    <n v="137494.39999999944"/>
    <n v="-49172.860000000335"/>
    <n v="-276119.12999999989"/>
  </r>
  <r>
    <x v="434"/>
    <s v="Zona da Mata"/>
    <x v="14"/>
    <x v="347"/>
    <n v="5649885.2999999998"/>
    <n v="9010420.3499999996"/>
    <n v="8834478.2899999991"/>
    <n v="4462325.67"/>
    <n v="5728965.4699999997"/>
    <n v="9207920.8499999996"/>
    <n v="8933207.6099999994"/>
    <n v="28.8"/>
    <n v="27.5"/>
    <n v="19.399999999999999"/>
    <n v="38.200000000000003"/>
    <n v="0.42"/>
    <n v="0.38"/>
    <n v="0.45"/>
    <n v="391107.00999999978"/>
    <n v="-79080.169999999925"/>
    <n v="-197500.5"/>
    <n v="-98729.320000000298"/>
  </r>
  <r>
    <x v="435"/>
    <s v="Norte de Minas"/>
    <x v="53"/>
    <x v="2"/>
    <s v="."/>
    <n v="11187911"/>
    <n v="10611848.1"/>
    <s v="."/>
    <s v="."/>
    <n v="11602336"/>
    <n v="10400699.039999999"/>
    <n v="42.36"/>
    <n v="44.17"/>
    <n v="32.380000000000003"/>
    <n v="52.34"/>
    <n v="0.38"/>
    <n v="0.34"/>
    <n v="0.42"/>
    <e v="#VALUE!"/>
    <e v="#VALUE!"/>
    <n v="-414425"/>
    <n v="211149.06000000052"/>
  </r>
  <r>
    <x v="436"/>
    <s v="Campo das Vertentes"/>
    <x v="59"/>
    <x v="348"/>
    <n v="72620760.680000007"/>
    <n v="120900989.59999999"/>
    <n v="113885502.5"/>
    <n v="60576454.560000002"/>
    <n v="74606144.030000001"/>
    <n v="112121308.09999999"/>
    <n v="117231935.47"/>
    <n v="21.5"/>
    <n v="17.11"/>
    <n v="13.42"/>
    <n v="29.58"/>
    <n v="0.43"/>
    <n v="0.41"/>
    <n v="0.45"/>
    <n v="4796470.5199999958"/>
    <n v="-1985383.349999994"/>
    <n v="8779681.5"/>
    <n v="-3346432.9699999988"/>
  </r>
  <r>
    <x v="437"/>
    <s v="Central Mineira"/>
    <x v="31"/>
    <x v="349"/>
    <n v="4468059.12"/>
    <n v="5852384.5599999996"/>
    <n v="6190498.0499999998"/>
    <n v="3555445.39"/>
    <n v="4355290.2300000004"/>
    <n v="5820278.0800000001"/>
    <n v="6180994.2800000003"/>
    <n v="25.14"/>
    <n v="24.55"/>
    <n v="15.43"/>
    <n v="34.85"/>
    <n v="0.37"/>
    <n v="0.32"/>
    <n v="0.41"/>
    <n v="281321.44999999972"/>
    <n v="112768.88999999966"/>
    <n v="32106.479999999516"/>
    <n v="9503.769999999553"/>
  </r>
  <r>
    <x v="438"/>
    <s v="Jequitinhonha"/>
    <x v="24"/>
    <x v="2"/>
    <n v="4984549.9000000004"/>
    <n v="7910869"/>
    <n v="7787045.7599999998"/>
    <s v="."/>
    <n v="5258890.0999999996"/>
    <n v="7934486.9900000002"/>
    <n v="7388312.29"/>
    <n v="48.84"/>
    <n v="53.33"/>
    <n v="38.090000000000003"/>
    <n v="59.59"/>
    <n v="0.43"/>
    <n v="0.37"/>
    <n v="0.49"/>
    <e v="#VALUE!"/>
    <n v="-274340.19999999925"/>
    <n v="-23617.990000000224"/>
    <n v="398733.46999999974"/>
  </r>
  <r>
    <x v="439"/>
    <s v="Zona da Mata"/>
    <x v="14"/>
    <x v="350"/>
    <n v="30458844.829999998"/>
    <n v="39218316.289999999"/>
    <n v="42657165.539999999"/>
    <n v="27388615.670000002"/>
    <n v="31233962.210000001"/>
    <n v="40956398.640000001"/>
    <n v="44573075.649999999"/>
    <n v="30.46"/>
    <n v="26.38"/>
    <n v="22.02"/>
    <n v="38.9"/>
    <n v="0.45"/>
    <n v="0.42"/>
    <n v="0.47"/>
    <n v="131874.39999999851"/>
    <n v="-775117.38000000268"/>
    <n v="-1738082.3500000015"/>
    <n v="-1915910.1099999994"/>
  </r>
  <r>
    <x v="440"/>
    <s v="Sul/Sudoeste de Minas"/>
    <x v="11"/>
    <x v="351"/>
    <n v="5370002.1799999997"/>
    <n v="7302794.96"/>
    <n v="6995862.8600000003"/>
    <n v="4508429.71"/>
    <n v="5316061.1500000004"/>
    <n v="7204358.7599999998"/>
    <n v="8064220.79"/>
    <n v="40.92"/>
    <n v="39.9"/>
    <n v="30.71"/>
    <n v="51.14"/>
    <n v="0.46"/>
    <n v="0.4"/>
    <n v="0.52"/>
    <n v="151877.70999999996"/>
    <n v="53941.029999999329"/>
    <n v="98436.200000000186"/>
    <n v="-1068357.9299999997"/>
  </r>
  <r>
    <x v="441"/>
    <s v="Zona da Mata"/>
    <x v="27"/>
    <x v="352"/>
    <n v="13531819.33"/>
    <n v="17216083.449999999"/>
    <n v="17644254.75"/>
    <n v="9370980.7200000007"/>
    <n v="14857730.199999999"/>
    <n v="18005331.48"/>
    <n v="16910913.460000001"/>
    <n v="35.4"/>
    <n v="33.36"/>
    <n v="27.02"/>
    <n v="43.79"/>
    <n v="0.44"/>
    <n v="0.4"/>
    <n v="0.47"/>
    <n v="1466043.33"/>
    <n v="-1325910.8699999992"/>
    <n v="-789248.03000000119"/>
    <n v="733341.28999999911"/>
  </r>
  <r>
    <x v="442"/>
    <s v="Triangulo Mineiro/Alto Paranaíba"/>
    <x v="56"/>
    <x v="353"/>
    <n v="11562441.18"/>
    <n v="15603168.51"/>
    <n v="15547413.710000001"/>
    <n v="10313245.51"/>
    <n v="11080430.640000001"/>
    <n v="13763840.92"/>
    <n v="15520880.310000001"/>
    <n v="23.27"/>
    <n v="21.84"/>
    <n v="13.2"/>
    <n v="33.35"/>
    <n v="0.33"/>
    <n v="0.3"/>
    <n v="0.36"/>
    <n v="63004.710000000894"/>
    <n v="482010.53999999911"/>
    <n v="1839327.5899999999"/>
    <n v="26533.400000000373"/>
  </r>
  <r>
    <x v="443"/>
    <s v="Norte de Minas"/>
    <x v="50"/>
    <x v="2"/>
    <n v="6184198.8700000001"/>
    <n v="9295638.5"/>
    <n v="9899800.75"/>
    <s v="."/>
    <n v="5809021.9000000004"/>
    <n v="9649553.5"/>
    <n v="9703151.8000000007"/>
    <n v="56.29"/>
    <n v="54.89"/>
    <n v="46.8"/>
    <n v="65.78"/>
    <n v="0.43"/>
    <n v="0.39"/>
    <n v="0.47"/>
    <e v="#VALUE!"/>
    <n v="375176.96999999974"/>
    <n v="-353915"/>
    <n v="196648.94999999925"/>
  </r>
  <r>
    <x v="444"/>
    <s v="Zona da Mata"/>
    <x v="2"/>
    <x v="354"/>
    <n v="5574279.7599999998"/>
    <n v="7664293.5999999996"/>
    <n v="7421274.7400000002"/>
    <n v="4541216.24"/>
    <n v="5223794.47"/>
    <n v="7555675.1200000001"/>
    <n v="8071872.96"/>
    <n v="15.62"/>
    <n v="19.72"/>
    <n v="7.05"/>
    <n v="24.2"/>
    <n v="0.33"/>
    <n v="0.28999999999999998"/>
    <n v="0.37"/>
    <n v="261219.74000000022"/>
    <n v="350485.29000000004"/>
    <n v="108618.47999999952"/>
    <n v="-650598.21999999974"/>
  </r>
  <r>
    <x v="445"/>
    <s v="Norte de Minas"/>
    <x v="50"/>
    <x v="355"/>
    <n v="4922619.1399999997"/>
    <n v="7045123.4500000002"/>
    <n v="7344608.4800000004"/>
    <n v="4392544.01"/>
    <n v="4917100.01"/>
    <n v="7072101.6500000004"/>
    <n v="8179642.0800000001"/>
    <n v="58.64"/>
    <n v="62.29"/>
    <n v="47.28"/>
    <n v="70.010000000000005"/>
    <n v="0.42"/>
    <n v="0.36"/>
    <n v="0.48"/>
    <n v="6975.4900000002235"/>
    <n v="5519.1299999998882"/>
    <n v="-26978.200000000186"/>
    <n v="-835033.59999999963"/>
  </r>
  <r>
    <x v="446"/>
    <s v="Campo das Vertentes"/>
    <x v="59"/>
    <x v="356"/>
    <n v="5184673.04"/>
    <n v="8147456.46"/>
    <n v="7221220.7699999996"/>
    <n v="4104483.14"/>
    <n v="4476680.74"/>
    <n v="7352058.5999999996"/>
    <n v="6711422.75"/>
    <n v="27.3"/>
    <n v="25.7"/>
    <n v="17.79"/>
    <n v="36.81"/>
    <n v="0.41"/>
    <n v="0.37"/>
    <n v="0.45"/>
    <n v="282129.68999999994"/>
    <n v="707992.29999999981"/>
    <n v="795397.86000000034"/>
    <n v="509798.01999999955"/>
  </r>
  <r>
    <x v="447"/>
    <s v="Central Mineira"/>
    <x v="31"/>
    <x v="357"/>
    <n v="13572527.109999999"/>
    <n v="20325440.050000001"/>
    <n v="19324578.23"/>
    <n v="11777430.859999999"/>
    <n v="13545147.949999999"/>
    <n v="20260960.640000001"/>
    <n v="18942094.27"/>
    <n v="22.13"/>
    <n v="18.579999999999998"/>
    <n v="13.4"/>
    <n v="30.86"/>
    <n v="0.4"/>
    <n v="0.36"/>
    <n v="0.43"/>
    <n v="210947.13000000082"/>
    <n v="27379.160000000149"/>
    <n v="64479.410000000149"/>
    <n v="382483.96000000089"/>
  </r>
  <r>
    <x v="448"/>
    <s v="Vale do Mucuri"/>
    <x v="8"/>
    <x v="2"/>
    <n v="5759024.9000000004"/>
    <n v="8162308.7300000004"/>
    <n v="7917623.4699999997"/>
    <s v="."/>
    <n v="6025159.2000000002"/>
    <n v="8872149.4900000002"/>
    <n v="8465733.5"/>
    <n v="56.04"/>
    <n v="51.43"/>
    <n v="44.8"/>
    <n v="67.28"/>
    <n v="0.4"/>
    <n v="0.36"/>
    <n v="0.44"/>
    <e v="#VALUE!"/>
    <n v="-266134.29999999981"/>
    <n v="-709840.75999999978"/>
    <n v="-548110.03000000026"/>
  </r>
  <r>
    <x v="449"/>
    <s v="Sul/Sudoeste de Minas"/>
    <x v="15"/>
    <x v="358"/>
    <n v="27708388.609999999"/>
    <n v="35972775.939999998"/>
    <n v="36458049.5"/>
    <n v="23664917.100000001"/>
    <n v="26604916.91"/>
    <n v="35242820.710000001"/>
    <n v="39764909.549999997"/>
    <n v="23.17"/>
    <n v="20.69"/>
    <n v="15.26"/>
    <n v="31.09"/>
    <n v="0.43"/>
    <n v="0.4"/>
    <n v="0.45"/>
    <n v="4843504.8999999985"/>
    <n v="1103471.6999999993"/>
    <n v="729955.22999999672"/>
    <n v="-3306860.049999997"/>
  </r>
  <r>
    <x v="450"/>
    <s v="Campo das Vertentes"/>
    <x v="61"/>
    <x v="359"/>
    <n v="5648796.3799999999"/>
    <n v="8119384.8300000001"/>
    <n v="6966207.21"/>
    <n v="4401159.71"/>
    <n v="5513180.5800000001"/>
    <n v="8037004.4699999997"/>
    <n v="7372442.4400000004"/>
    <n v="32.56"/>
    <n v="30"/>
    <n v="21.15"/>
    <n v="43.98"/>
    <n v="0.4"/>
    <n v="0.36"/>
    <n v="0.44"/>
    <n v="107561.58000000007"/>
    <n v="135615.79999999981"/>
    <n v="82380.360000000335"/>
    <n v="-406235.23000000045"/>
  </r>
  <r>
    <x v="451"/>
    <s v="Vale do Mucuri"/>
    <x v="37"/>
    <x v="360"/>
    <n v="13930111.24"/>
    <n v="19220842.370000001"/>
    <n v="19745347.449999999"/>
    <n v="12987396.539999999"/>
    <n v="13927405.199999999"/>
    <n v="18308819.539999999"/>
    <n v="20371197.309999999"/>
    <n v="53.97"/>
    <n v="54.53"/>
    <n v="46.47"/>
    <n v="61.48"/>
    <n v="0.44"/>
    <n v="0.41"/>
    <n v="0.48"/>
    <n v="300704.68000000156"/>
    <n v="2706.0400000009686"/>
    <n v="912022.83000000194"/>
    <n v="-625849.8599999994"/>
  </r>
  <r>
    <x v="452"/>
    <s v="Norte de Minas"/>
    <x v="62"/>
    <x v="361"/>
    <n v="5677042.46"/>
    <s v="."/>
    <n v="7578694.7999999998"/>
    <n v="5015892.74"/>
    <n v="5784411.6799999997"/>
    <s v="."/>
    <n v="8301171.9100000001"/>
    <n v="47.41"/>
    <n v="52.63"/>
    <n v="35.19"/>
    <n v="59.63"/>
    <n v="0.39"/>
    <n v="0.34"/>
    <n v="0.44"/>
    <n v="-9413.6800000006333"/>
    <n v="-107369.21999999974"/>
    <e v="#VALUE!"/>
    <n v="-722477.11000000034"/>
  </r>
  <r>
    <x v="453"/>
    <s v="Norte de Minas"/>
    <x v="47"/>
    <x v="362"/>
    <s v="."/>
    <n v="20708109.18"/>
    <n v="19044365.75"/>
    <n v="10995161.890000001"/>
    <s v="."/>
    <n v="19863528.59"/>
    <n v="20466013.030000001"/>
    <n v="66.040000000000006"/>
    <n v="65.28"/>
    <n v="57.65"/>
    <n v="74.430000000000007"/>
    <n v="0.47"/>
    <n v="0.42"/>
    <n v="0.53"/>
    <n v="1336513.9299999997"/>
    <e v="#VALUE!"/>
    <n v="844580.58999999985"/>
    <n v="-1421647.2800000012"/>
  </r>
  <r>
    <x v="454"/>
    <s v="Zona da Mata"/>
    <x v="2"/>
    <x v="363"/>
    <n v="56365391.810000002"/>
    <s v="."/>
    <s v="."/>
    <n v="47762810.539999999"/>
    <n v="55380065.899999999"/>
    <s v="."/>
    <s v="."/>
    <n v="23.21"/>
    <n v="20.48"/>
    <n v="16.86"/>
    <n v="29.56"/>
    <n v="0.4"/>
    <n v="0.38"/>
    <n v="0.42"/>
    <n v="4383.9500000029802"/>
    <n v="985325.91000000387"/>
    <e v="#VALUE!"/>
    <e v="#VALUE!"/>
  </r>
  <r>
    <x v="455"/>
    <s v="Zona da Mata"/>
    <x v="2"/>
    <x v="364"/>
    <s v="."/>
    <n v="20680773.890000001"/>
    <n v="22028987.710000001"/>
    <n v="12181587.57"/>
    <s v="."/>
    <n v="21016861.379999999"/>
    <n v="21741443.25"/>
    <n v="31.79"/>
    <n v="28.83"/>
    <n v="22.59"/>
    <n v="40.98"/>
    <n v="0.43"/>
    <n v="0.4"/>
    <n v="0.46"/>
    <n v="377836.27999999933"/>
    <e v="#VALUE!"/>
    <n v="-336087.48999999836"/>
    <n v="287544.46000000089"/>
  </r>
  <r>
    <x v="456"/>
    <s v="Vale do Rio Doce"/>
    <x v="63"/>
    <x v="2"/>
    <n v="22213295.940000001"/>
    <n v="32668420.079999998"/>
    <n v="32716807.809999999"/>
    <s v="."/>
    <n v="21895357.350000001"/>
    <n v="30003720.440000001"/>
    <n v="32772242.460000001"/>
    <n v="34.86"/>
    <n v="32.840000000000003"/>
    <n v="25.78"/>
    <n v="43.94"/>
    <n v="0.44"/>
    <n v="0.4"/>
    <n v="0.47"/>
    <e v="#VALUE!"/>
    <n v="317938.58999999985"/>
    <n v="2664699.6399999969"/>
    <n v="-55434.650000002235"/>
  </r>
  <r>
    <x v="457"/>
    <s v="Metropolitana de Belo Horizonte"/>
    <x v="26"/>
    <x v="365"/>
    <n v="6499499.7199999997"/>
    <n v="8783684.8399999999"/>
    <n v="8964273.9100000001"/>
    <n v="5173912.7"/>
    <n v="6339188.0899999999"/>
    <n v="9260903.3699999992"/>
    <n v="9182727.3699999992"/>
    <n v="36.26"/>
    <n v="34.380000000000003"/>
    <n v="25.2"/>
    <n v="47.32"/>
    <n v="0.39"/>
    <n v="0.35"/>
    <n v="0.44"/>
    <n v="5882.7099999999627"/>
    <n v="160311.62999999989"/>
    <n v="-477218.52999999933"/>
    <n v="-218453.45999999903"/>
  </r>
  <r>
    <x v="458"/>
    <s v="Zona da Mata"/>
    <x v="27"/>
    <x v="366"/>
    <n v="7529071.5"/>
    <n v="11567179.99"/>
    <n v="10941827.310000001"/>
    <n v="5857758.9100000001"/>
    <n v="6977051.29"/>
    <n v="10889621.6"/>
    <n v="11739061.390000001"/>
    <n v="30.01"/>
    <n v="25.96"/>
    <n v="21.31"/>
    <n v="38.71"/>
    <n v="0.42"/>
    <n v="0.39"/>
    <n v="0.45"/>
    <n v="40498471.590000004"/>
    <n v="552020.21"/>
    <n v="677558.3900000006"/>
    <n v="-797234.08000000007"/>
  </r>
  <r>
    <x v="459"/>
    <s v="Sul/Sudoeste de Minas"/>
    <x v="52"/>
    <x v="367"/>
    <n v="9634756.0199999996"/>
    <n v="12765065.140000001"/>
    <n v="13304871.43"/>
    <n v="8243930.7400000002"/>
    <n v="9388291.4100000001"/>
    <n v="12775030.779999999"/>
    <n v="12978273.359999999"/>
    <n v="24.9"/>
    <n v="25.16"/>
    <n v="16.48"/>
    <n v="33.31"/>
    <n v="0.4"/>
    <n v="0.37"/>
    <n v="0.44"/>
    <n v="445585.75"/>
    <n v="246464.6099999994"/>
    <n v="-9965.6399999987334"/>
    <n v="326598.0700000003"/>
  </r>
  <r>
    <x v="460"/>
    <s v="Metropolitana de Belo Horizonte"/>
    <x v="65"/>
    <x v="2"/>
    <n v="93198503.040000007"/>
    <n v="164027515.40000001"/>
    <n v="138584089.94"/>
    <s v="."/>
    <n v="86297187.430000007"/>
    <n v="183273678.80000001"/>
    <n v="136804928.34"/>
    <n v="32.06"/>
    <n v="28.24"/>
    <n v="24.8"/>
    <n v="39.32"/>
    <n v="0.42"/>
    <n v="0.39"/>
    <n v="0.44"/>
    <e v="#VALUE!"/>
    <n v="6901315.6099999994"/>
    <n v="-19246163.400000006"/>
    <n v="1779161.599999994"/>
  </r>
  <r>
    <x v="461"/>
    <s v="Vale do Rio Doce"/>
    <x v="18"/>
    <x v="2"/>
    <n v="5969284.4400000004"/>
    <n v="9506004.7300000004"/>
    <n v="9157407.6400000006"/>
    <s v="."/>
    <n v="5681732.1699999999"/>
    <n v="8673456"/>
    <n v="10095939.65"/>
    <n v="57.54"/>
    <n v="54.67"/>
    <n v="46.46"/>
    <n v="68.61"/>
    <n v="0.41"/>
    <n v="0.37"/>
    <n v="0.46"/>
    <e v="#VALUE!"/>
    <n v="287552.27000000048"/>
    <n v="832548.73000000045"/>
    <n v="-938532.00999999978"/>
  </r>
  <r>
    <x v="462"/>
    <s v="Metropolitana de Belo Horizonte"/>
    <x v="40"/>
    <x v="368"/>
    <n v="9020374.4100000001"/>
    <n v="11681836.529999999"/>
    <n v="10764650.26"/>
    <n v="6596665.1299999999"/>
    <n v="8662222.1799999997"/>
    <n v="12054285.060000001"/>
    <n v="13812838.07"/>
    <n v="25.72"/>
    <n v="22.56"/>
    <n v="15.55"/>
    <n v="35.89"/>
    <n v="0.35"/>
    <n v="0.32"/>
    <n v="0.39"/>
    <n v="228334.65000000037"/>
    <n v="358152.23000000045"/>
    <n v="-372448.53000000119"/>
    <n v="-3048187.8100000005"/>
  </r>
  <r>
    <x v="463"/>
    <s v="Zona da Mata"/>
    <x v="27"/>
    <x v="369"/>
    <n v="4772108.96"/>
    <n v="6237661.8899999997"/>
    <n v="6020339.1100000003"/>
    <n v="4014733.18"/>
    <n v="4728177.01"/>
    <n v="6232238.1799999997"/>
    <n v="6223547.8399999999"/>
    <n v="22.68"/>
    <n v="19.170000000000002"/>
    <n v="11.88"/>
    <n v="33.47"/>
    <n v="0.38"/>
    <n v="0.33"/>
    <n v="0.43"/>
    <n v="-42970.689999999944"/>
    <n v="43931.950000000186"/>
    <n v="5423.7099999999627"/>
    <n v="-203208.72999999952"/>
  </r>
  <r>
    <x v="464"/>
    <s v="Vale do Rio Doce"/>
    <x v="4"/>
    <x v="370"/>
    <n v="5408256.9100000001"/>
    <n v="8526652.9399999995"/>
    <n v="7526680.9000000004"/>
    <n v="4248431.03"/>
    <n v="5512968.5499999998"/>
    <n v="8903781.5800000001"/>
    <n v="7895065.2800000003"/>
    <n v="18.96"/>
    <n v="23.94"/>
    <n v="10.33"/>
    <n v="27.6"/>
    <n v="0.38"/>
    <n v="0.33"/>
    <n v="0.43"/>
    <n v="5476.109999999404"/>
    <n v="-104711.63999999966"/>
    <n v="-377128.6400000006"/>
    <n v="-368384.37999999989"/>
  </r>
  <r>
    <x v="465"/>
    <s v="Sul/Sudoeste de Minas"/>
    <x v="52"/>
    <x v="2"/>
    <n v="4080597.47"/>
    <n v="5966154.8600000003"/>
    <n v="5684337.8899999997"/>
    <s v="."/>
    <n v="4262832.29"/>
    <n v="5747972.5599999996"/>
    <n v="5673981.7800000003"/>
    <n v="25.55"/>
    <n v="28.15"/>
    <n v="15.04"/>
    <n v="36.07"/>
    <n v="0.36"/>
    <n v="0.32"/>
    <n v="0.41"/>
    <e v="#VALUE!"/>
    <n v="-182234.81999999983"/>
    <n v="218182.30000000075"/>
    <n v="10356.109999999404"/>
  </r>
  <r>
    <x v="466"/>
    <s v="Central Mineira"/>
    <x v="31"/>
    <x v="2"/>
    <n v="11082687.83"/>
    <n v="17980537.460000001"/>
    <n v="16878932.989999998"/>
    <s v="."/>
    <n v="11990349.380000001"/>
    <n v="15161992.34"/>
    <n v="16957206.73"/>
    <n v="38.26"/>
    <n v="34.56"/>
    <n v="29.31"/>
    <n v="47.21"/>
    <n v="0.4"/>
    <n v="0.37"/>
    <n v="0.44"/>
    <e v="#VALUE!"/>
    <n v="-907661.55000000075"/>
    <n v="2818545.120000001"/>
    <n v="-78273.740000002086"/>
  </r>
  <r>
    <x v="467"/>
    <s v="Zona da Mata"/>
    <x v="2"/>
    <x v="2"/>
    <n v="5669754.7699999996"/>
    <n v="7866564.4800000004"/>
    <n v="8491443.1799999997"/>
    <s v="."/>
    <n v="6235451.4100000001"/>
    <n v="7435393.9100000001"/>
    <n v="9010914.1999999993"/>
    <n v="17.989999999999998"/>
    <n v="19.899999999999999"/>
    <n v="10.49"/>
    <n v="25.49"/>
    <n v="0.34"/>
    <n v="0.3"/>
    <n v="0.38"/>
    <e v="#VALUE!"/>
    <n v="-565696.6400000006"/>
    <n v="431170.5700000003"/>
    <n v="-519471.01999999955"/>
  </r>
  <r>
    <x v="468"/>
    <s v="Jequitinhonha"/>
    <x v="17"/>
    <x v="371"/>
    <s v="."/>
    <s v="."/>
    <n v="8359657.1399999997"/>
    <n v="4728972.8899999997"/>
    <s v="."/>
    <s v="."/>
    <n v="8160574.8899999997"/>
    <n v="53.33"/>
    <n v="48.88"/>
    <n v="41.42"/>
    <n v="65.239999999999995"/>
    <n v="0.37"/>
    <n v="0.34"/>
    <n v="0.4"/>
    <n v="85976.090000000782"/>
    <e v="#VALUE!"/>
    <e v="#VALUE!"/>
    <n v="199082.25"/>
  </r>
  <r>
    <x v="469"/>
    <s v="Vale do Rio Doce"/>
    <x v="51"/>
    <x v="372"/>
    <n v="5505141.2300000004"/>
    <n v="7838189.8700000001"/>
    <n v="7208780.3499999996"/>
    <n v="4591207.1100000003"/>
    <n v="5390529.2999999998"/>
    <n v="7508555.8600000003"/>
    <n v="7025712.8799999999"/>
    <n v="43.69"/>
    <n v="48.13"/>
    <n v="32.159999999999997"/>
    <n v="55.22"/>
    <n v="0.39"/>
    <n v="0.34"/>
    <n v="0.44"/>
    <n v="-91025.470000000671"/>
    <n v="114611.93000000063"/>
    <n v="329634.00999999978"/>
    <n v="183067.46999999974"/>
  </r>
  <r>
    <x v="470"/>
    <s v="Metropolitana de Belo Horizonte"/>
    <x v="40"/>
    <x v="373"/>
    <n v="19167741.379999999"/>
    <n v="27599113.059999999"/>
    <n v="27821542.059999999"/>
    <n v="15695374.49"/>
    <n v="19098663.739999998"/>
    <n v="27592022.16"/>
    <n v="27067483.649999999"/>
    <n v="18.440000000000001"/>
    <n v="15.18"/>
    <n v="11.25"/>
    <n v="25.62"/>
    <n v="0.39"/>
    <n v="0.36"/>
    <n v="0.42"/>
    <n v="554783.58999999985"/>
    <n v="69077.640000000596"/>
    <n v="7090.8999999985099"/>
    <n v="754058.41000000015"/>
  </r>
  <r>
    <x v="471"/>
    <s v="Zona da Mata"/>
    <x v="27"/>
    <x v="374"/>
    <n v="17092615.640000001"/>
    <n v="30594242.449999999"/>
    <n v="28894725.539999999"/>
    <n v="12276425.92"/>
    <n v="17889046.129999999"/>
    <n v="27270064.460000001"/>
    <n v="28705701.550000001"/>
    <n v="23.9"/>
    <n v="18.93"/>
    <n v="14.8"/>
    <n v="33.01"/>
    <n v="0.39"/>
    <n v="0.36"/>
    <n v="0.41"/>
    <n v="822794.18999999948"/>
    <n v="-796430.48999999836"/>
    <n v="3324177.9899999984"/>
    <n v="189023.98999999836"/>
  </r>
  <r>
    <x v="472"/>
    <s v="Norte de Minas"/>
    <x v="47"/>
    <x v="375"/>
    <n v="9185234.0899999999"/>
    <n v="11926258.949999999"/>
    <n v="16626633.18"/>
    <n v="7108244.7800000003"/>
    <n v="8274157.71"/>
    <n v="11926258.949999999"/>
    <n v="10703789.73"/>
    <n v="60.1"/>
    <n v="62.67"/>
    <n v="51.46"/>
    <n v="68.739999999999995"/>
    <n v="0.39"/>
    <n v="0.34"/>
    <n v="0.43"/>
    <n v="62216.089999999851"/>
    <n v="911076.37999999989"/>
    <n v="0"/>
    <n v="5922843.4499999993"/>
  </r>
  <r>
    <x v="473"/>
    <s v="Zona da Mata"/>
    <x v="2"/>
    <x v="376"/>
    <n v="12481870.91"/>
    <n v="16756002.699999999"/>
    <n v="15844085.699999999"/>
    <n v="9163060.7799999993"/>
    <n v="11093804.67"/>
    <n v="17831604.309999999"/>
    <n v="17124984.02"/>
    <n v="42.21"/>
    <n v="39.85"/>
    <n v="32.58"/>
    <n v="51.85"/>
    <n v="0.41"/>
    <n v="0.38"/>
    <n v="0.44"/>
    <n v="1231811.9100000001"/>
    <n v="1388066.2400000002"/>
    <n v="-1075601.6099999994"/>
    <n v="-1280898.3200000003"/>
  </r>
  <r>
    <x v="474"/>
    <s v="Norte de Minas"/>
    <x v="62"/>
    <x v="2"/>
    <n v="9654378.7200000007"/>
    <s v="."/>
    <n v="10576796.970000001"/>
    <s v="."/>
    <n v="9637260.2699999996"/>
    <s v="."/>
    <n v="11310038.390000001"/>
    <n v="57.52"/>
    <n v="55.67"/>
    <n v="48.33"/>
    <n v="66.72"/>
    <n v="0.42"/>
    <n v="0.39"/>
    <n v="0.46"/>
    <e v="#VALUE!"/>
    <n v="17118.450000001118"/>
    <e v="#VALUE!"/>
    <n v="-733241.41999999993"/>
  </r>
  <r>
    <x v="475"/>
    <s v="Metropolitana de Belo Horizonte"/>
    <x v="26"/>
    <x v="377"/>
    <s v="."/>
    <n v="35679486.039999999"/>
    <n v="37079494.789999999"/>
    <n v="24611179.07"/>
    <s v="."/>
    <n v="36811949.170000002"/>
    <n v="36845074.479999997"/>
    <n v="21.97"/>
    <n v="17.45"/>
    <n v="13.14"/>
    <n v="30.8"/>
    <n v="0.38"/>
    <n v="0.35"/>
    <n v="0.4"/>
    <n v="371773.55000000075"/>
    <e v="#VALUE!"/>
    <n v="-1132463.1300000027"/>
    <n v="234420.31000000238"/>
  </r>
  <r>
    <x v="476"/>
    <s v="Triangulo Mineiro/Alto Paranaíba"/>
    <x v="30"/>
    <x v="378"/>
    <n v="5403034.4400000004"/>
    <n v="8843909.8599999994"/>
    <n v="7130257.71"/>
    <n v="4740574.6100000003"/>
    <n v="5445735.9299999997"/>
    <n v="8321241.29"/>
    <n v="7634120.2199999997"/>
    <n v="34.83"/>
    <n v="32.729999999999997"/>
    <n v="23.92"/>
    <n v="45.75"/>
    <n v="0.43"/>
    <n v="0.37"/>
    <n v="0.49"/>
    <n v="100517.84999999963"/>
    <n v="-42701.489999999292"/>
    <n v="522668.56999999937"/>
    <n v="-503862.50999999978"/>
  </r>
  <r>
    <x v="477"/>
    <s v="Oeste de Minas"/>
    <x v="39"/>
    <x v="379"/>
    <n v="5091868"/>
    <n v="7404186"/>
    <n v="7338671"/>
    <n v="4487071.8899999997"/>
    <n v="5286186"/>
    <n v="7551036"/>
    <n v="7367150"/>
    <n v="17.77"/>
    <n v="18.850000000000001"/>
    <n v="8.52"/>
    <n v="27.01"/>
    <n v="0.36"/>
    <n v="0.31"/>
    <n v="0.41"/>
    <n v="66061.740000000224"/>
    <n v="-194318"/>
    <n v="-146850"/>
    <n v="-28479"/>
  </r>
  <r>
    <x v="478"/>
    <s v="Jequitinhonha"/>
    <x v="23"/>
    <x v="380"/>
    <s v="."/>
    <n v="18347535.030000001"/>
    <n v="16992502.43"/>
    <n v="10269122.279999999"/>
    <s v="."/>
    <n v="18342977.100000001"/>
    <n v="16880523.82"/>
    <n v="56.24"/>
    <n v="54.54"/>
    <n v="47.43"/>
    <n v="65.05"/>
    <n v="0.45"/>
    <n v="0.4"/>
    <n v="0.49"/>
    <n v="672514.52000000142"/>
    <e v="#VALUE!"/>
    <n v="4557.929999999702"/>
    <n v="111978.6099999994"/>
  </r>
  <r>
    <x v="479"/>
    <s v="Vale do Rio Doce"/>
    <x v="63"/>
    <x v="381"/>
    <n v="6313576.1200000001"/>
    <n v="8308034.9000000004"/>
    <n v="7938629.29"/>
    <n v="5365.52"/>
    <n v="6136726.96"/>
    <n v="7703672.0800000001"/>
    <n v="8765520.1799999997"/>
    <n v="39.229999999999997"/>
    <n v="41.25"/>
    <n v="29.39"/>
    <n v="49.08"/>
    <n v="0.4"/>
    <n v="0.36"/>
    <n v="0.44"/>
    <n v="111.19999999999982"/>
    <n v="176849.16000000015"/>
    <n v="604362.8200000003"/>
    <n v="-826890.88999999966"/>
  </r>
  <r>
    <x v="480"/>
    <s v="Zona da Mata"/>
    <x v="36"/>
    <x v="382"/>
    <s v="."/>
    <n v="9871621.4100000001"/>
    <n v="10291626.060000001"/>
    <n v="4818002.37"/>
    <s v="."/>
    <n v="9887749.4299999997"/>
    <n v="9767497.1300000008"/>
    <n v="36.380000000000003"/>
    <n v="36.06"/>
    <n v="28.22"/>
    <n v="44.55"/>
    <n v="0.44"/>
    <n v="0.4"/>
    <n v="0.48"/>
    <n v="645614.04"/>
    <e v="#VALUE!"/>
    <n v="-16128.019999999553"/>
    <n v="524128.9299999997"/>
  </r>
  <r>
    <x v="481"/>
    <s v="Vale do Rio Doce"/>
    <x v="4"/>
    <x v="2"/>
    <n v="5443156.5800000001"/>
    <s v="."/>
    <s v="."/>
    <s v="."/>
    <n v="5702688.3600000003"/>
    <s v="."/>
    <s v="."/>
    <n v="39.5"/>
    <n v="41.18"/>
    <n v="29.05"/>
    <n v="49.94"/>
    <n v="0.43"/>
    <n v="0.37"/>
    <n v="0.49"/>
    <e v="#VALUE!"/>
    <n v="-259531.78000000026"/>
    <e v="#VALUE!"/>
    <e v="#VALUE!"/>
  </r>
  <r>
    <x v="482"/>
    <s v="Jequitinhonha"/>
    <x v="24"/>
    <x v="383"/>
    <n v="17273121.550000001"/>
    <n v="26393196.91"/>
    <n v="25836309.48"/>
    <n v="16302313.35"/>
    <n v="18165003.280000001"/>
    <n v="26037725.359999999"/>
    <n v="26199694.129999999"/>
    <n v="63.06"/>
    <n v="67.92"/>
    <n v="53.54"/>
    <n v="72.59"/>
    <n v="0.45"/>
    <n v="0.41"/>
    <n v="0.49"/>
    <n v="-101674.02999999933"/>
    <n v="-891881.73000000045"/>
    <n v="355471.55000000075"/>
    <n v="-363384.64999999851"/>
  </r>
  <r>
    <x v="483"/>
    <s v="Sul/Sudoeste de Minas"/>
    <x v="11"/>
    <x v="384"/>
    <n v="5353326.5599999996"/>
    <n v="7377554.4000000004"/>
    <n v="7428913.7599999998"/>
    <n v="4505120.6900000004"/>
    <n v="4865107.0199999996"/>
    <n v="6751700.9100000001"/>
    <n v="8487913.9499999993"/>
    <n v="39.58"/>
    <n v="34.82"/>
    <n v="27.66"/>
    <n v="51.5"/>
    <n v="0.41"/>
    <n v="0.36"/>
    <n v="0.46"/>
    <n v="61711.109999999404"/>
    <n v="488219.54000000004"/>
    <n v="625853.49000000022"/>
    <n v="-1059000.1899999995"/>
  </r>
  <r>
    <x v="484"/>
    <s v="Norte de Minas"/>
    <x v="50"/>
    <x v="385"/>
    <n v="10496749.93"/>
    <n v="14410077.99"/>
    <n v="13498669.82"/>
    <n v="9083352.3000000007"/>
    <n v="10446660.65"/>
    <n v="14433747.810000001"/>
    <n v="12660477.82"/>
    <n v="59.9"/>
    <n v="57.39"/>
    <n v="50.83"/>
    <n v="68.98"/>
    <n v="0.42"/>
    <n v="0.39"/>
    <n v="0.45"/>
    <n v="332296.44999999925"/>
    <n v="50089.279999999329"/>
    <n v="-23669.820000000298"/>
    <n v="838192"/>
  </r>
  <r>
    <x v="485"/>
    <s v="Zona da Mata"/>
    <x v="25"/>
    <x v="2"/>
    <n v="7469686.9199999999"/>
    <n v="11918143.720000001"/>
    <n v="12155742.869999999"/>
    <s v="."/>
    <n v="7658713.2300000004"/>
    <n v="11798687.48"/>
    <n v="12855115.949999999"/>
    <n v="31.65"/>
    <n v="33.200000000000003"/>
    <n v="22.99"/>
    <n v="40.31"/>
    <n v="0.41"/>
    <n v="0.38"/>
    <n v="0.45"/>
    <e v="#VALUE!"/>
    <n v="-189026.31000000052"/>
    <n v="119456.24000000022"/>
    <n v="-699373.08000000007"/>
  </r>
  <r>
    <x v="486"/>
    <s v="Zona da Mata"/>
    <x v="25"/>
    <x v="386"/>
    <s v="."/>
    <n v="15811786.199999999"/>
    <n v="11530676.470000001"/>
    <n v="8936945.6199999992"/>
    <s v="."/>
    <n v="16324130.07"/>
    <n v="13994005.970000001"/>
    <n v="37.51"/>
    <n v="35.04"/>
    <n v="27.08"/>
    <n v="47.94"/>
    <n v="0.43"/>
    <n v="0.38"/>
    <n v="0.48"/>
    <n v="-642033.88999999873"/>
    <e v="#VALUE!"/>
    <n v="-512343.87000000104"/>
    <n v="-2463329.5"/>
  </r>
  <r>
    <x v="487"/>
    <s v="Norte de Minas"/>
    <x v="47"/>
    <x v="387"/>
    <n v="5394437.3200000003"/>
    <n v="7546981.2000000002"/>
    <n v="6971094.2300000004"/>
    <n v="4835745.37"/>
    <n v="6198524.8099999996"/>
    <n v="7579507.9100000001"/>
    <n v="7267890.0300000003"/>
    <n v="56.59"/>
    <n v="63.72"/>
    <n v="45.47"/>
    <n v="67.709999999999994"/>
    <n v="0.43"/>
    <n v="0.37"/>
    <n v="0.48"/>
    <n v="583934.20000000019"/>
    <n v="-804087.48999999929"/>
    <n v="-32526.709999999963"/>
    <n v="-296795.79999999981"/>
  </r>
  <r>
    <x v="488"/>
    <s v="Metropolitana de Belo Horizonte"/>
    <x v="41"/>
    <x v="2"/>
    <s v="."/>
    <n v="7115138.6500000004"/>
    <n v="6754138"/>
    <s v="."/>
    <s v="."/>
    <n v="8128556.1900000004"/>
    <n v="6545398.0800000001"/>
    <n v="18.16"/>
    <n v="21.13"/>
    <n v="10.08"/>
    <n v="26.23"/>
    <n v="0.38"/>
    <n v="0.34"/>
    <n v="0.43"/>
    <e v="#VALUE!"/>
    <e v="#VALUE!"/>
    <n v="-1013417.54"/>
    <n v="208739.91999999993"/>
  </r>
  <r>
    <x v="489"/>
    <s v="Central Mineira"/>
    <x v="31"/>
    <x v="2"/>
    <n v="5984373.6200000001"/>
    <n v="9633735.0199999996"/>
    <n v="8548746.6300000008"/>
    <s v="."/>
    <n v="6066190.9299999997"/>
    <n v="8796374.7300000004"/>
    <n v="8900848.7699999996"/>
    <n v="28.29"/>
    <n v="23.35"/>
    <n v="17.5"/>
    <n v="39.07"/>
    <n v="0.38"/>
    <n v="0.34"/>
    <n v="0.41"/>
    <e v="#VALUE!"/>
    <n v="-81817.30999999959"/>
    <n v="837360.28999999911"/>
    <n v="-352102.13999999873"/>
  </r>
  <r>
    <x v="490"/>
    <s v="Central Mineira"/>
    <x v="38"/>
    <x v="388"/>
    <n v="4710840.67"/>
    <n v="6411411.4900000002"/>
    <n v="5988574.9800000004"/>
    <n v="3792592.47"/>
    <n v="4615108.5999999996"/>
    <n v="6031106.8799999999"/>
    <n v="6351250.0800000001"/>
    <n v="42.23"/>
    <n v="42.99"/>
    <n v="31.22"/>
    <n v="53.25"/>
    <n v="0.38"/>
    <n v="0.33"/>
    <n v="0.44"/>
    <n v="99594.60999999987"/>
    <n v="95732.070000000298"/>
    <n v="380304.61000000034"/>
    <n v="-362675.09999999963"/>
  </r>
  <r>
    <x v="491"/>
    <s v="Sul/Sudoeste de Minas"/>
    <x v="42"/>
    <x v="2"/>
    <n v="5973945.6799999997"/>
    <s v="."/>
    <n v="9412313.5099999998"/>
    <s v="."/>
    <n v="6670113.2300000004"/>
    <s v="."/>
    <n v="9127470.5700000003"/>
    <n v="24.58"/>
    <n v="22.85"/>
    <n v="15.93"/>
    <n v="33.229999999999997"/>
    <n v="0.41"/>
    <n v="0.37"/>
    <n v="0.44"/>
    <e v="#VALUE!"/>
    <n v="-696167.55000000075"/>
    <e v="#VALUE!"/>
    <n v="284842.93999999948"/>
  </r>
  <r>
    <x v="492"/>
    <s v="Norte de Minas"/>
    <x v="47"/>
    <x v="389"/>
    <n v="10099612.140000001"/>
    <n v="12604176.970000001"/>
    <n v="13399937.73"/>
    <n v="8393977.1999999993"/>
    <n v="10223541.18"/>
    <n v="12713355.439999999"/>
    <n v="12766186.529999999"/>
    <n v="58.73"/>
    <n v="59.85"/>
    <n v="50.97"/>
    <n v="66.48"/>
    <n v="0.47"/>
    <n v="0.4"/>
    <n v="0.54"/>
    <n v="501775.02000000142"/>
    <n v="-123929.03999999911"/>
    <n v="-109178.46999999881"/>
    <n v="633751.20000000112"/>
  </r>
  <r>
    <x v="493"/>
    <s v="Triangulo Mineiro/Alto Paranaíba"/>
    <x v="29"/>
    <x v="390"/>
    <n v="20633259.309999999"/>
    <n v="31341343.629999999"/>
    <n v="28319601.039999999"/>
    <n v="15638759.699999999"/>
    <n v="20476526.32"/>
    <n v="29141610.73"/>
    <n v="27640013.219999999"/>
    <n v="29.03"/>
    <n v="27.28"/>
    <n v="20.38"/>
    <n v="37.69"/>
    <n v="0.41"/>
    <n v="0.37"/>
    <n v="0.44"/>
    <n v="1285538.9900000021"/>
    <n v="156732.98999999836"/>
    <n v="2199732.8999999985"/>
    <n v="679587.8200000003"/>
  </r>
  <r>
    <x v="494"/>
    <s v="Norte de Minas"/>
    <x v="62"/>
    <x v="391"/>
    <n v="13803072.609999999"/>
    <n v="18760975.530000001"/>
    <n v="19421272.690000001"/>
    <n v="12298508.529999999"/>
    <n v="14524786.130000001"/>
    <n v="18482094.670000002"/>
    <n v="20601948.43"/>
    <n v="47.59"/>
    <n v="49.53"/>
    <n v="38.75"/>
    <n v="56.43"/>
    <n v="0.41"/>
    <n v="0.37"/>
    <n v="0.45"/>
    <n v="48077.85000000149"/>
    <n v="-721713.52000000142"/>
    <n v="278880.8599999994"/>
    <n v="-1180675.7399999984"/>
  </r>
  <r>
    <x v="495"/>
    <s v="Sul/Sudoeste de Minas"/>
    <x v="33"/>
    <x v="392"/>
    <n v="9008111.0299999993"/>
    <n v="16066374.5"/>
    <n v="16623296.83"/>
    <n v="7589571.5999999996"/>
    <n v="9657802.4100000001"/>
    <n v="12865565.75"/>
    <n v="13995946.609999999"/>
    <n v="30.28"/>
    <n v="29.35"/>
    <n v="23.56"/>
    <n v="37"/>
    <n v="0.42"/>
    <n v="0.39"/>
    <n v="0.44"/>
    <n v="823042.09999999963"/>
    <n v="-649691.38000000082"/>
    <n v="3200808.75"/>
    <n v="2627350.2200000007"/>
  </r>
  <r>
    <x v="496"/>
    <s v="Triangulo Mineiro/Alto Paranaíba"/>
    <x v="0"/>
    <x v="393"/>
    <n v="35152372.549999997"/>
    <n v="47763413.240000002"/>
    <n v="56142296.049999997"/>
    <n v="27164695.579999998"/>
    <n v="35013582.710000001"/>
    <n v="46300550.920000002"/>
    <n v="61195589.359999999"/>
    <n v="25.57"/>
    <n v="21.29"/>
    <n v="15.79"/>
    <n v="35.35"/>
    <n v="0.38"/>
    <n v="0.36"/>
    <n v="0.4"/>
    <n v="2305136.9300000034"/>
    <n v="138789.83999999613"/>
    <n v="1462862.3200000003"/>
    <n v="-5053293.3100000024"/>
  </r>
  <r>
    <x v="497"/>
    <s v="Jequitinhonha"/>
    <x v="17"/>
    <x v="2"/>
    <n v="4806108.04"/>
    <n v="6858366.1699999999"/>
    <s v="."/>
    <s v="."/>
    <n v="4752294.7300000004"/>
    <n v="6534207.7999999998"/>
    <s v="."/>
    <n v="64.349999999999994"/>
    <n v="68.83"/>
    <n v="51.67"/>
    <n v="77.03"/>
    <n v="0.38"/>
    <n v="0.33"/>
    <n v="0.44"/>
    <e v="#VALUE!"/>
    <n v="53813.30999999959"/>
    <n v="324158.37000000011"/>
    <e v="#VALUE!"/>
  </r>
  <r>
    <x v="498"/>
    <s v="Sul/Sudoeste de Minas"/>
    <x v="33"/>
    <x v="394"/>
    <n v="15973407.939999999"/>
    <n v="22724882.579999998"/>
    <n v="22426530.850000001"/>
    <n v="14169807.84"/>
    <n v="15742126.050000001"/>
    <n v="21235511.190000001"/>
    <n v="22134695.850000001"/>
    <n v="29.18"/>
    <n v="26.92"/>
    <n v="21.33"/>
    <n v="37.020000000000003"/>
    <n v="0.43"/>
    <n v="0.4"/>
    <n v="0.46"/>
    <n v="491042.6099999994"/>
    <n v="231281.88999999873"/>
    <n v="1489371.3899999969"/>
    <n v="291835"/>
  </r>
  <r>
    <x v="499"/>
    <s v="Norte de Minas"/>
    <x v="50"/>
    <x v="395"/>
    <n v="262495674.06999999"/>
    <n v="398117220"/>
    <n v="381904663.72000003"/>
    <n v="214456143.43000001"/>
    <n v="267290342.94"/>
    <n v="415135887.69999999"/>
    <n v="412162187.81999999"/>
    <n v="31.37"/>
    <n v="26.03"/>
    <n v="21.74"/>
    <n v="41"/>
    <n v="0.41"/>
    <n v="0.4"/>
    <n v="0.43"/>
    <n v="2759247.2299999893"/>
    <n v="-4794668.8700000048"/>
    <n v="-17018667.699999988"/>
    <n v="-30257524.099999964"/>
  </r>
  <r>
    <x v="500"/>
    <s v="Sul/Sudoeste de Minas"/>
    <x v="13"/>
    <x v="396"/>
    <n v="24330812.559999999"/>
    <n v="24309658.649999999"/>
    <n v="24640139.18"/>
    <n v="18359271.219999999"/>
    <n v="22321515.370000001"/>
    <n v="23827168.699999999"/>
    <n v="25678145.18"/>
    <n v="10.29"/>
    <n v="9.2200000000000006"/>
    <n v="3.89"/>
    <n v="16.690000000000001"/>
    <n v="0.37"/>
    <n v="0.34"/>
    <n v="0.4"/>
    <n v="1387423.1500000022"/>
    <n v="2009297.1899999976"/>
    <n v="482489.94999999925"/>
    <n v="-1038006"/>
  </r>
  <r>
    <x v="501"/>
    <s v="Norte de Minas"/>
    <x v="9"/>
    <x v="397"/>
    <n v="5826357.29"/>
    <n v="7584243.2999999998"/>
    <n v="8132960.5800000001"/>
    <n v="5033947.32"/>
    <n v="5807667.9400000004"/>
    <n v="7210589.1200000001"/>
    <n v="7394102.6799999997"/>
    <n v="53.3"/>
    <n v="57.53"/>
    <n v="41.12"/>
    <n v="65.48"/>
    <n v="0.38"/>
    <n v="0.33"/>
    <n v="0.42"/>
    <n v="51742.870000000112"/>
    <n v="18689.349999999627"/>
    <n v="373654.1799999997"/>
    <n v="738857.90000000037"/>
  </r>
  <r>
    <x v="502"/>
    <s v="Central Mineira"/>
    <x v="1"/>
    <x v="398"/>
    <n v="14710668.789999999"/>
    <n v="20808760.5"/>
    <n v="21053213.780000001"/>
    <n v="11274133.890000001"/>
    <n v="14704262.23"/>
    <n v="19404097.170000002"/>
    <n v="20423617.399999999"/>
    <n v="49.24"/>
    <n v="45.92"/>
    <n v="39.22"/>
    <n v="59.25"/>
    <n v="0.4"/>
    <n v="0.36"/>
    <n v="0.44"/>
    <n v="1624526.7400000002"/>
    <n v="6406.5599999986589"/>
    <n v="1404663.3299999982"/>
    <n v="629596.38000000268"/>
  </r>
  <r>
    <x v="503"/>
    <s v="Central Mineira"/>
    <x v="38"/>
    <x v="2"/>
    <n v="6331151.9500000002"/>
    <n v="7471585.0199999996"/>
    <n v="7172349.7300000004"/>
    <s v="."/>
    <n v="6036257.21"/>
    <n v="7316108.2199999997"/>
    <n v="7795790.8600000003"/>
    <n v="32.94"/>
    <n v="34.18"/>
    <n v="22.47"/>
    <n v="43.4"/>
    <n v="0.35"/>
    <n v="0.3"/>
    <n v="0.4"/>
    <e v="#VALUE!"/>
    <n v="294894.74000000022"/>
    <n v="155476.79999999981"/>
    <n v="-623441.12999999989"/>
  </r>
  <r>
    <x v="504"/>
    <s v="Metropolitana de Belo Horizonte"/>
    <x v="22"/>
    <x v="399"/>
    <n v="5577027.1600000001"/>
    <n v="6572494.2199999997"/>
    <n v="6665881.8399999999"/>
    <n v="4030592.55"/>
    <n v="5844999.5199999996"/>
    <n v="6408892.5499999998"/>
    <n v="5979480.9500000002"/>
    <n v="59.47"/>
    <n v="57.76"/>
    <n v="46.85"/>
    <n v="72.099999999999994"/>
    <n v="0.54"/>
    <n v="0.39"/>
    <n v="0.69"/>
    <n v="-40376.80999999959"/>
    <n v="-267972.3599999994"/>
    <n v="163601.66999999993"/>
    <n v="686400.88999999966"/>
  </r>
  <r>
    <x v="505"/>
    <s v="Sul/Sudoeste de Minas"/>
    <x v="45"/>
    <x v="400"/>
    <s v="."/>
    <s v="."/>
    <n v="7051981.1200000001"/>
    <n v="4143132.94"/>
    <s v="."/>
    <s v="."/>
    <n v="6993313.2000000002"/>
    <n v="23.18"/>
    <n v="23.47"/>
    <n v="14.52"/>
    <n v="31.83"/>
    <n v="0.38"/>
    <n v="0.34"/>
    <n v="0.41"/>
    <n v="117716.2900000005"/>
    <e v="#VALUE!"/>
    <e v="#VALUE!"/>
    <n v="58667.919999999925"/>
  </r>
  <r>
    <x v="506"/>
    <s v="Zona da Mata"/>
    <x v="25"/>
    <x v="401"/>
    <n v="70021408.5"/>
    <n v="124025154.5"/>
    <n v="118970139.98"/>
    <n v="56225106.600000001"/>
    <n v="68911281.730000004"/>
    <n v="109522320.8"/>
    <n v="110802908.31999999"/>
    <n v="32.29"/>
    <n v="27.46"/>
    <n v="22.88"/>
    <n v="41.69"/>
    <n v="0.44"/>
    <n v="0.41"/>
    <n v="0.46"/>
    <n v="8592862.2699999958"/>
    <n v="1110126.7699999958"/>
    <n v="14502833.700000003"/>
    <n v="8167231.6600000113"/>
  </r>
  <r>
    <x v="507"/>
    <s v="Vale do Rio Doce"/>
    <x v="10"/>
    <x v="2"/>
    <n v="14624930"/>
    <n v="20615621.460000001"/>
    <n v="20563423.16"/>
    <s v="."/>
    <n v="14536563"/>
    <n v="20698432.559999999"/>
    <n v="22506777.25"/>
    <n v="30.69"/>
    <n v="33.340000000000003"/>
    <n v="23.91"/>
    <n v="37.47"/>
    <n v="0.41"/>
    <n v="0.38"/>
    <n v="0.44"/>
    <e v="#VALUE!"/>
    <n v="88367"/>
    <n v="-82811.099999997765"/>
    <n v="-1943354.0899999999"/>
  </r>
  <r>
    <x v="508"/>
    <s v="Sul/Sudoeste de Minas"/>
    <x v="33"/>
    <x v="2"/>
    <n v="14134612.32"/>
    <s v="."/>
    <n v="19826245.84"/>
    <s v="."/>
    <n v="12705295.74"/>
    <s v="."/>
    <n v="19212667.969999999"/>
    <n v="17.97"/>
    <n v="16.8"/>
    <n v="10.89"/>
    <n v="25.05"/>
    <n v="0.43"/>
    <n v="0.4"/>
    <n v="0.45"/>
    <e v="#VALUE!"/>
    <n v="1429316.58"/>
    <e v="#VALUE!"/>
    <n v="613577.87000000104"/>
  </r>
  <r>
    <x v="509"/>
    <s v="Vale do Rio Doce"/>
    <x v="18"/>
    <x v="2"/>
    <n v="4283055.58"/>
    <n v="6000751.8600000003"/>
    <n v="6197584.6500000004"/>
    <s v="."/>
    <n v="4193834.3"/>
    <n v="5925113.6299999999"/>
    <n v="6333643.6799999997"/>
    <n v="51.74"/>
    <n v="50.21"/>
    <n v="39.32"/>
    <n v="64.16"/>
    <n v="0.37"/>
    <n v="0.32"/>
    <n v="0.41"/>
    <e v="#VALUE!"/>
    <n v="89221.280000000261"/>
    <n v="75638.230000000447"/>
    <n v="-136059.02999999933"/>
  </r>
  <r>
    <x v="510"/>
    <s v="Vale do Mucuri"/>
    <x v="8"/>
    <x v="402"/>
    <n v="25939979.289999999"/>
    <n v="35025770.920000002"/>
    <n v="34894326.170000002"/>
    <n v="23344638.48"/>
    <n v="26734698.27"/>
    <n v="37707945.060000002"/>
    <n v="34964400.560000002"/>
    <n v="39.5"/>
    <n v="34.07"/>
    <n v="26.82"/>
    <n v="52.17"/>
    <n v="0.41"/>
    <n v="0.38"/>
    <n v="0.44"/>
    <n v="135814.78999999911"/>
    <n v="-794718.98000000045"/>
    <n v="-2682174.1400000006"/>
    <n v="-70074.390000000596"/>
  </r>
  <r>
    <x v="511"/>
    <s v="Vale do Rio Doce"/>
    <x v="4"/>
    <x v="403"/>
    <n v="5351615.59"/>
    <n v="9714669.2799999993"/>
    <n v="7439780.4699999997"/>
    <n v="4733966.33"/>
    <n v="5292710.72"/>
    <n v="7645470.29"/>
    <n v="8015901.6299999999"/>
    <n v="55.51"/>
    <n v="49.14"/>
    <n v="41.92"/>
    <n v="69.099999999999994"/>
    <n v="0.36"/>
    <n v="0.32"/>
    <n v="0.4"/>
    <n v="22076.990000000224"/>
    <n v="58904.870000000112"/>
    <n v="2069198.9899999993"/>
    <n v="-576121.16000000015"/>
  </r>
  <r>
    <x v="512"/>
    <s v="Noroeste de Minas"/>
    <x v="35"/>
    <x v="404"/>
    <n v="4859381.4800000004"/>
    <n v="6566587.25"/>
    <n v="6190939.9900000002"/>
    <n v="4043234.87"/>
    <n v="5299181.7699999996"/>
    <n v="6557595.1399999997"/>
    <n v="6293576.1200000001"/>
    <n v="44.79"/>
    <n v="43.82"/>
    <n v="31.87"/>
    <n v="57.71"/>
    <n v="0.36"/>
    <n v="0.3"/>
    <n v="0.41"/>
    <n v="-94100.510000000242"/>
    <n v="-439800.28999999911"/>
    <n v="8992.1100000003353"/>
    <n v="-102636.12999999989"/>
  </r>
  <r>
    <x v="513"/>
    <s v="Sul/Sudoeste de Minas"/>
    <x v="54"/>
    <x v="405"/>
    <n v="5247051.95"/>
    <n v="7478631.8600000003"/>
    <n v="7230199.96"/>
    <n v="4287685.07"/>
    <n v="5421440.1299999999"/>
    <n v="7247648.2999999998"/>
    <n v="7407267"/>
    <n v="15.47"/>
    <n v="15.29"/>
    <n v="7.9"/>
    <n v="23.05"/>
    <n v="0.39"/>
    <n v="0.35"/>
    <n v="0.43"/>
    <n v="199864.08999999985"/>
    <n v="-174388.1799999997"/>
    <n v="230983.56000000052"/>
    <n v="-177067.04000000004"/>
  </r>
  <r>
    <x v="514"/>
    <s v="Campo das Vertentes"/>
    <x v="61"/>
    <x v="406"/>
    <n v="7191578.9800000004"/>
    <n v="11486119"/>
    <n v="9042052.5500000007"/>
    <n v="5816269.5899999999"/>
    <n v="7711955.6699999999"/>
    <n v="10976312"/>
    <n v="9412578.5"/>
    <n v="42.3"/>
    <n v="39.380000000000003"/>
    <n v="32.44"/>
    <n v="52.16"/>
    <n v="0.43"/>
    <n v="0.38"/>
    <n v="0.47"/>
    <n v="659609.79"/>
    <n v="-520376.68999999948"/>
    <n v="509807"/>
    <n v="-370525.94999999925"/>
  </r>
  <r>
    <x v="515"/>
    <s v="Campo das Vertentes"/>
    <x v="59"/>
    <x v="407"/>
    <n v="17231495"/>
    <n v="22356535"/>
    <n v="22780055.440000001"/>
    <n v="14543652"/>
    <n v="16945876"/>
    <n v="21387988"/>
    <n v="22086776.75"/>
    <n v="34.479999999999997"/>
    <n v="32.31"/>
    <n v="25.27"/>
    <n v="43.68"/>
    <n v="0.43"/>
    <n v="0.4"/>
    <n v="0.47"/>
    <n v="64930"/>
    <n v="285619"/>
    <n v="968547"/>
    <n v="693278.69000000134"/>
  </r>
  <r>
    <x v="516"/>
    <s v="Norte de Minas"/>
    <x v="9"/>
    <x v="408"/>
    <n v="5963079.4400000004"/>
    <n v="10339576.800000001"/>
    <s v="."/>
    <n v="4978494.05"/>
    <n v="5996965.8499999996"/>
    <n v="10176425.869999999"/>
    <s v="."/>
    <n v="60.43"/>
    <n v="66.87"/>
    <n v="46.89"/>
    <n v="73.959999999999994"/>
    <n v="0.37"/>
    <n v="0.32"/>
    <n v="0.42"/>
    <n v="15560.700000000186"/>
    <n v="-33886.409999999218"/>
    <n v="163150.93000000156"/>
    <e v="#VALUE!"/>
  </r>
  <r>
    <x v="517"/>
    <s v="Vale do Rio Doce"/>
    <x v="63"/>
    <x v="409"/>
    <s v="."/>
    <n v="3424740.32"/>
    <n v="7307363.0099999998"/>
    <n v="3712457.05"/>
    <s v="."/>
    <n v="3191185.7"/>
    <n v="7154339.6500000004"/>
    <n v="28.18"/>
    <n v="35.090000000000003"/>
    <n v="14.91"/>
    <n v="41.45"/>
    <n v="0.38"/>
    <n v="0.33"/>
    <n v="0.42"/>
    <n v="421947.89000000013"/>
    <e v="#VALUE!"/>
    <n v="233554.61999999965"/>
    <n v="153023.3599999994"/>
  </r>
  <r>
    <x v="518"/>
    <s v="Metropolitana de Belo Horizonte"/>
    <x v="21"/>
    <x v="410"/>
    <n v="17690863.859999999"/>
    <n v="22467838.370000001"/>
    <n v="22622714.800000001"/>
    <n v="11040301.07"/>
    <n v="15488656.029999999"/>
    <n v="22192458.239999998"/>
    <n v="22173055.890000001"/>
    <n v="33.14"/>
    <n v="28.58"/>
    <n v="22.52"/>
    <n v="43.76"/>
    <n v="0.41"/>
    <n v="0.37"/>
    <n v="0.45"/>
    <n v="2886607.1500000004"/>
    <n v="2202207.83"/>
    <n v="275380.13000000268"/>
    <n v="449658.91000000015"/>
  </r>
  <r>
    <x v="519"/>
    <s v="Metropolitana de Belo Horizonte"/>
    <x v="40"/>
    <x v="411"/>
    <n v="159264756"/>
    <n v="252407273"/>
    <n v="237387087"/>
    <n v="130598931"/>
    <n v="163428101"/>
    <n v="227405469"/>
    <n v="233152005"/>
    <n v="11.05"/>
    <n v="8.0299999999999994"/>
    <n v="4.74"/>
    <n v="17.36"/>
    <n v="0.4"/>
    <n v="0.38"/>
    <n v="0.42"/>
    <n v="4996026"/>
    <n v="-4163345"/>
    <n v="25001804"/>
    <n v="4235082"/>
  </r>
  <r>
    <x v="520"/>
    <s v="Vale do Rio Doce"/>
    <x v="18"/>
    <x v="412"/>
    <n v="5173884.4000000004"/>
    <n v="6980999"/>
    <n v="7221269.8899999997"/>
    <n v="4485280.71"/>
    <n v="5980350.3399999999"/>
    <n v="6752130.7800000003"/>
    <n v="7353611.4000000004"/>
    <n v="40"/>
    <n v="41.3"/>
    <n v="29.14"/>
    <n v="50.86"/>
    <n v="0.39"/>
    <n v="0.35"/>
    <n v="0.43"/>
    <n v="-30015.360000000335"/>
    <n v="-806465.93999999948"/>
    <n v="228868.21999999974"/>
    <n v="-132341.51000000071"/>
  </r>
  <r>
    <x v="521"/>
    <s v="Triangulo Mineiro/Alto Paranaíba"/>
    <x v="32"/>
    <x v="413"/>
    <n v="17860121.640000001"/>
    <n v="27570213.129999999"/>
    <n v="27700995.829999998"/>
    <n v="15044591.640000001"/>
    <n v="17374249.530000001"/>
    <n v="26777261.66"/>
    <n v="26551484.609999999"/>
    <n v="20.58"/>
    <n v="17.309999999999999"/>
    <n v="12.18"/>
    <n v="28.99"/>
    <n v="0.36"/>
    <n v="0.34"/>
    <n v="0.39"/>
    <n v="653188.05999999866"/>
    <n v="485872.1099999994"/>
    <n v="792951.46999999881"/>
    <n v="1149511.2199999988"/>
  </r>
  <r>
    <x v="522"/>
    <s v="Norte de Minas"/>
    <x v="62"/>
    <x v="414"/>
    <s v="."/>
    <n v="8950834.4900000002"/>
    <n v="8173344.3300000001"/>
    <n v="5839762.7000000002"/>
    <s v="."/>
    <n v="9035457.2100000009"/>
    <n v="8496850.9600000009"/>
    <n v="39.32"/>
    <n v="38.39"/>
    <n v="27.58"/>
    <n v="51.07"/>
    <n v="0.33"/>
    <n v="0.28999999999999998"/>
    <n v="0.37"/>
    <n v="-384407.41000000015"/>
    <e v="#VALUE!"/>
    <n v="-84622.720000000671"/>
    <n v="-323506.63000000082"/>
  </r>
  <r>
    <x v="523"/>
    <s v="Sul/Sudoeste de Minas"/>
    <x v="33"/>
    <x v="2"/>
    <n v="11188781.210000001"/>
    <n v="16943218.620000001"/>
    <n v="20629929.25"/>
    <s v="."/>
    <n v="10414614.029999999"/>
    <n v="15528632.800000001"/>
    <n v="16459405.960000001"/>
    <n v="26.99"/>
    <n v="27.7"/>
    <n v="18.809999999999999"/>
    <n v="35.17"/>
    <n v="0.39"/>
    <n v="0.36"/>
    <n v="0.42"/>
    <e v="#VALUE!"/>
    <n v="774167.18000000156"/>
    <n v="1414585.8200000003"/>
    <n v="4170523.2899999991"/>
  </r>
  <r>
    <x v="524"/>
    <s v="Oeste de Minas"/>
    <x v="58"/>
    <x v="415"/>
    <n v="38968585.009999998"/>
    <s v="."/>
    <n v="64387399.490000002"/>
    <n v="33288290.579999998"/>
    <n v="39155461.18"/>
    <s v="."/>
    <n v="59895342.740000002"/>
    <n v="15.58"/>
    <n v="11.14"/>
    <n v="5.88"/>
    <n v="25.27"/>
    <n v="0.33"/>
    <n v="0.31"/>
    <n v="0.35"/>
    <n v="1214929.0500000045"/>
    <n v="-186876.17000000179"/>
    <e v="#VALUE!"/>
    <n v="4492056.75"/>
  </r>
  <r>
    <x v="525"/>
    <s v="Jequitinhonha"/>
    <x v="57"/>
    <x v="416"/>
    <n v="13936244.01"/>
    <n v="22926664.09"/>
    <n v="25358476.550000001"/>
    <n v="11233321.34"/>
    <n v="13928685.08"/>
    <n v="21467184.870000001"/>
    <n v="26234596.800000001"/>
    <n v="55.41"/>
    <n v="61.14"/>
    <n v="46.08"/>
    <n v="64.73"/>
    <n v="0.44"/>
    <n v="0.4"/>
    <n v="0.47"/>
    <n v="482126.91999999993"/>
    <n v="7558.929999999702"/>
    <n v="1459479.2199999988"/>
    <n v="-876120.25"/>
  </r>
  <r>
    <x v="526"/>
    <s v="Vale do Mucuri"/>
    <x v="37"/>
    <x v="417"/>
    <n v="7773891.5499999998"/>
    <n v="11149757.779999999"/>
    <n v="10463192.59"/>
    <n v="5995604.1200000001"/>
    <n v="7760930.0800000001"/>
    <n v="10856092.890000001"/>
    <n v="10807255.970000001"/>
    <n v="54.98"/>
    <n v="58.12"/>
    <n v="44.79"/>
    <n v="65.180000000000007"/>
    <n v="0.42"/>
    <n v="0.38"/>
    <n v="0.46"/>
    <n v="302404.53000000026"/>
    <n v="12961.469999999739"/>
    <n v="293664.88999999873"/>
    <n v="-344063.38000000082"/>
  </r>
  <r>
    <x v="527"/>
    <s v="Norte de Minas"/>
    <x v="9"/>
    <x v="418"/>
    <n v="5431478.9400000004"/>
    <n v="8449619.6699999999"/>
    <n v="7762830.7000000002"/>
    <n v="4580350.1100000003"/>
    <n v="5430511.4900000002"/>
    <n v="8156374.1900000004"/>
    <n v="7999117.1399999997"/>
    <n v="51.39"/>
    <n v="56.97"/>
    <n v="40.26"/>
    <n v="62.52"/>
    <n v="0.39"/>
    <n v="0.33"/>
    <n v="0.44"/>
    <n v="34241.919999999925"/>
    <n v="967.45000000018626"/>
    <n v="293245.47999999952"/>
    <n v="-236286.43999999948"/>
  </r>
  <r>
    <x v="528"/>
    <s v="Zona da Mata"/>
    <x v="27"/>
    <x v="419"/>
    <n v="4621777.01"/>
    <n v="6317992.0999999996"/>
    <n v="6034445.6100000003"/>
    <n v="3708858.99"/>
    <n v="4576195.2300000004"/>
    <n v="6304834.5999999996"/>
    <n v="5807391.25"/>
    <n v="20.59"/>
    <n v="22.95"/>
    <n v="9.89"/>
    <n v="31.29"/>
    <n v="0.33"/>
    <n v="0.28000000000000003"/>
    <n v="0.38"/>
    <n v="100805.23999999976"/>
    <n v="45581.779999999329"/>
    <n v="13157.5"/>
    <n v="227054.36000000034"/>
  </r>
  <r>
    <x v="529"/>
    <s v="Norte de Minas"/>
    <x v="43"/>
    <x v="420"/>
    <n v="6479152.6399999997"/>
    <n v="8773839.1199999992"/>
    <n v="8665431.1699999999"/>
    <n v="5335716.54"/>
    <n v="6085573.9699999997"/>
    <n v="8823299.2100000009"/>
    <n v="8578839.4600000009"/>
    <n v="61.08"/>
    <n v="63.01"/>
    <n v="49.76"/>
    <n v="72.400000000000006"/>
    <n v="0.37"/>
    <n v="0.31"/>
    <n v="0.42"/>
    <n v="231349.15000000037"/>
    <n v="393578.66999999993"/>
    <n v="-49460.090000001714"/>
    <n v="86591.709999999031"/>
  </r>
  <r>
    <x v="530"/>
    <s v="Sul/Sudoeste de Minas"/>
    <x v="12"/>
    <x v="421"/>
    <n v="5483099.8499999996"/>
    <n v="7868271.5800000001"/>
    <n v="7658799.46"/>
    <n v="4100937.63"/>
    <n v="4773779.72"/>
    <n v="7114260.3600000003"/>
    <n v="7199244.46"/>
    <n v="26.6"/>
    <n v="23.75"/>
    <n v="14.06"/>
    <n v="39.130000000000003"/>
    <n v="0.35"/>
    <n v="0.28999999999999998"/>
    <n v="0.41"/>
    <n v="666411.49000000022"/>
    <n v="709320.12999999989"/>
    <n v="754011.21999999974"/>
    <n v="459555"/>
  </r>
  <r>
    <x v="531"/>
    <s v="Oeste de Minas"/>
    <x v="46"/>
    <x v="422"/>
    <n v="29605393.68"/>
    <n v="44529661.170000002"/>
    <n v="43626242.670000002"/>
    <n v="26164472.850000001"/>
    <n v="30026721.100000001"/>
    <n v="40993673.280000001"/>
    <n v="44608924.310000002"/>
    <n v="32.72"/>
    <n v="28.48"/>
    <n v="22.77"/>
    <n v="42.67"/>
    <n v="0.43"/>
    <n v="0.4"/>
    <n v="0.46"/>
    <n v="2278428.2799999975"/>
    <n v="-421327.42000000179"/>
    <n v="3535987.8900000006"/>
    <n v="-982681.6400000006"/>
  </r>
  <r>
    <x v="532"/>
    <s v="Zona da Mata"/>
    <x v="27"/>
    <x v="423"/>
    <s v="."/>
    <n v="5541087.4500000002"/>
    <n v="5706414.0999999996"/>
    <n v="3771846.46"/>
    <s v="."/>
    <n v="5584465.4100000001"/>
    <n v="5736286.6100000003"/>
    <n v="33.700000000000003"/>
    <n v="34.479999999999997"/>
    <n v="20.54"/>
    <n v="46.86"/>
    <n v="0.41"/>
    <n v="0.34"/>
    <n v="0.47"/>
    <n v="106749.78000000026"/>
    <e v="#VALUE!"/>
    <n v="-43377.959999999963"/>
    <n v="-29872.510000000708"/>
  </r>
  <r>
    <x v="533"/>
    <s v="Metropolitana de Belo Horizonte"/>
    <x v="66"/>
    <x v="424"/>
    <n v="4895574.7"/>
    <n v="6817167.29"/>
    <n v="6860074.7199999997"/>
    <n v="3888892.98"/>
    <n v="4498087.29"/>
    <n v="5979577.6299999999"/>
    <n v="6245120.8399999999"/>
    <n v="14.28"/>
    <n v="17.84"/>
    <n v="5.86"/>
    <n v="22.7"/>
    <n v="0.32"/>
    <n v="0.28000000000000003"/>
    <n v="0.36"/>
    <n v="-25962"/>
    <n v="397487.41000000015"/>
    <n v="837589.66000000015"/>
    <n v="614953.87999999989"/>
  </r>
  <r>
    <x v="534"/>
    <s v="Zona da Mata"/>
    <x v="3"/>
    <x v="425"/>
    <n v="5823257.6799999997"/>
    <s v="."/>
    <n v="8025035.4299999997"/>
    <n v="5184835.53"/>
    <n v="5849276.1500000004"/>
    <s v="."/>
    <n v="8260898.4900000002"/>
    <n v="37.159999999999997"/>
    <n v="35.99"/>
    <n v="25.74"/>
    <n v="48.59"/>
    <n v="0.34"/>
    <n v="0.3"/>
    <n v="0.38"/>
    <n v="-16494.320000000298"/>
    <n v="-26018.470000000671"/>
    <e v="#VALUE!"/>
    <n v="-235863.06000000052"/>
  </r>
  <r>
    <x v="535"/>
    <s v="Zona da Mata"/>
    <x v="25"/>
    <x v="426"/>
    <s v="."/>
    <n v="8913683.3699999992"/>
    <n v="8628985.0299999993"/>
    <n v="5240463"/>
    <s v="."/>
    <n v="8640293.1600000001"/>
    <n v="8979456.9399999995"/>
    <n v="21.58"/>
    <n v="26.59"/>
    <n v="11.71"/>
    <n v="31.45"/>
    <n v="0.34"/>
    <n v="0.3"/>
    <n v="0.37"/>
    <n v="186528"/>
    <e v="#VALUE!"/>
    <n v="273390.20999999903"/>
    <n v="-350471.91000000015"/>
  </r>
  <r>
    <x v="536"/>
    <s v="Metropolitana de Belo Horizonte"/>
    <x v="60"/>
    <x v="427"/>
    <n v="53021641.149999999"/>
    <n v="91446331.299999997"/>
    <n v="65662157.590000004"/>
    <n v="34175498.700000003"/>
    <n v="50510728.640000001"/>
    <n v="82917630.390000001"/>
    <n v="65680191.920000002"/>
    <n v="12.55"/>
    <n v="10.39"/>
    <n v="6.1"/>
    <n v="19"/>
    <n v="0.39"/>
    <n v="0.37"/>
    <n v="0.42"/>
    <n v="7112801.7399999946"/>
    <n v="2510912.5099999979"/>
    <n v="8528700.9099999964"/>
    <n v="-18034.329999998212"/>
  </r>
  <r>
    <x v="537"/>
    <s v="Sul/Sudoeste de Minas"/>
    <x v="13"/>
    <x v="2"/>
    <n v="22118776.68"/>
    <n v="31489163"/>
    <n v="30286061.079999998"/>
    <s v="."/>
    <n v="23096117.600000001"/>
    <n v="30489836.68"/>
    <n v="30908035.449999999"/>
    <n v="16.78"/>
    <n v="15.54"/>
    <n v="10.94"/>
    <n v="22.61"/>
    <n v="0.42"/>
    <n v="0.39"/>
    <n v="0.44"/>
    <e v="#VALUE!"/>
    <n v="-977340.92000000179"/>
    <n v="999326.3200000003"/>
    <n v="-621974.37000000104"/>
  </r>
  <r>
    <x v="538"/>
    <s v="Metropolitana de Belo Horizonte"/>
    <x v="65"/>
    <x v="2"/>
    <n v="110840759.56999999"/>
    <n v="150767998.5"/>
    <n v="132662549.59"/>
    <s v="."/>
    <n v="120987360.03"/>
    <n v="140889191.09999999"/>
    <n v="138400626.81"/>
    <n v="28.54"/>
    <n v="24.94"/>
    <n v="22.47"/>
    <n v="34.61"/>
    <n v="0.43"/>
    <n v="0.4"/>
    <n v="0.46"/>
    <e v="#VALUE!"/>
    <n v="-10146600.460000008"/>
    <n v="9878807.400000006"/>
    <n v="-5738077.2199999988"/>
  </r>
  <r>
    <x v="539"/>
    <s v="Vale do Mucuri"/>
    <x v="37"/>
    <x v="428"/>
    <n v="5477382.8799999999"/>
    <n v="8404007.6400000006"/>
    <n v="7831190.9000000004"/>
    <n v="4194811.08"/>
    <n v="5552197.4400000004"/>
    <n v="8126372.7300000004"/>
    <n v="7382181.9400000004"/>
    <n v="47.06"/>
    <n v="48.4"/>
    <n v="36.82"/>
    <n v="57.3"/>
    <n v="0.38"/>
    <n v="0.35"/>
    <n v="0.42"/>
    <n v="305779.75999999978"/>
    <n v="-74814.560000000522"/>
    <n v="277634.91000000015"/>
    <n v="449008.95999999996"/>
  </r>
  <r>
    <x v="540"/>
    <s v="Norte de Minas"/>
    <x v="48"/>
    <x v="429"/>
    <n v="5759794.0300000003"/>
    <n v="7459626.3300000001"/>
    <n v="7408351.4100000001"/>
    <n v="4399324.95"/>
    <n v="5752316.2199999997"/>
    <n v="6981106.0300000003"/>
    <n v="8029517.2400000002"/>
    <n v="70.8"/>
    <n v="70.52"/>
    <n v="59.77"/>
    <n v="81.84"/>
    <n v="0.38"/>
    <n v="0.33"/>
    <n v="0.43"/>
    <n v="478.71999999973923"/>
    <n v="7477.8100000005215"/>
    <n v="478520.29999999981"/>
    <n v="-621165.83000000007"/>
  </r>
  <r>
    <x v="541"/>
    <s v="Jequitinhonha"/>
    <x v="57"/>
    <x v="2"/>
    <n v="12606111.699999999"/>
    <n v="20493655.149999999"/>
    <n v="18299111.530000001"/>
    <s v="."/>
    <n v="12671738.699999999"/>
    <n v="18886178.609999999"/>
    <n v="18065324.41"/>
    <n v="55.91"/>
    <n v="55.5"/>
    <n v="44.38"/>
    <n v="67.44"/>
    <n v="0.43"/>
    <n v="0.37"/>
    <n v="0.49"/>
    <e v="#VALUE!"/>
    <n v="-65627"/>
    <n v="1607476.5399999991"/>
    <n v="233787.12000000104"/>
  </r>
  <r>
    <x v="542"/>
    <s v="Central Mineira"/>
    <x v="1"/>
    <x v="2"/>
    <s v="."/>
    <n v="7878399.2999999998"/>
    <n v="8363560.7800000003"/>
    <s v="."/>
    <s v="."/>
    <n v="8202584.5999999996"/>
    <n v="7917472.1799999997"/>
    <n v="48.08"/>
    <n v="46.07"/>
    <n v="36.82"/>
    <n v="59.34"/>
    <n v="0.39"/>
    <n v="0.34"/>
    <n v="0.44"/>
    <e v="#VALUE!"/>
    <e v="#VALUE!"/>
    <n v="-324185.29999999981"/>
    <n v="446088.60000000056"/>
  </r>
  <r>
    <x v="543"/>
    <s v="Oeste de Minas"/>
    <x v="34"/>
    <x v="430"/>
    <n v="9575931"/>
    <n v="16370789"/>
    <n v="13845539"/>
    <n v="7534075"/>
    <n v="9821782"/>
    <n v="14493454"/>
    <n v="16744913"/>
    <n v="28.28"/>
    <n v="25.9"/>
    <n v="20.079999999999998"/>
    <n v="36.47"/>
    <n v="0.4"/>
    <n v="0.37"/>
    <n v="0.44"/>
    <n v="212033"/>
    <n v="-245851"/>
    <n v="1877335"/>
    <n v="-2899374"/>
  </r>
  <r>
    <x v="544"/>
    <s v="Norte de Minas"/>
    <x v="62"/>
    <x v="431"/>
    <n v="7003795.4400000004"/>
    <n v="9271545.7899999991"/>
    <s v="."/>
    <n v="6173503.0599999996"/>
    <n v="6736509.8799999999"/>
    <n v="9846599.9600000009"/>
    <s v="."/>
    <n v="50.63"/>
    <n v="57.12"/>
    <n v="36.020000000000003"/>
    <n v="65.239999999999995"/>
    <n v="0.35"/>
    <n v="0.31"/>
    <n v="0.39"/>
    <n v="749626.03000000026"/>
    <n v="267285.56000000052"/>
    <n v="-575054.17000000179"/>
    <e v="#VALUE!"/>
  </r>
  <r>
    <x v="545"/>
    <s v="Zona da Mata"/>
    <x v="27"/>
    <x v="432"/>
    <n v="4572555.1399999997"/>
    <n v="6115618.5099999998"/>
    <n v="5259264.71"/>
    <n v="3397178.25"/>
    <n v="4738115.0199999996"/>
    <n v="5932348.6600000001"/>
    <n v="5515521.1699999999"/>
    <n v="39.5"/>
    <n v="37.28"/>
    <n v="24.53"/>
    <n v="54.48"/>
    <n v="0.44"/>
    <n v="0.31"/>
    <n v="0.57999999999999996"/>
    <n v="399384.64999999991"/>
    <n v="-165559.87999999989"/>
    <n v="183269.84999999963"/>
    <n v="-256256.45999999996"/>
  </r>
  <r>
    <x v="546"/>
    <s v="Zona da Mata"/>
    <x v="14"/>
    <x v="433"/>
    <n v="5302866.83"/>
    <s v="."/>
    <n v="7647618.2000000002"/>
    <n v="4177247.23"/>
    <n v="4949519.26"/>
    <s v="."/>
    <n v="8094740.9199999999"/>
    <n v="27.08"/>
    <n v="24.76"/>
    <n v="18.440000000000001"/>
    <n v="35.729999999999997"/>
    <n v="0.43"/>
    <n v="0.39"/>
    <n v="0.47"/>
    <n v="83597.399999999907"/>
    <n v="353347.5700000003"/>
    <e v="#VALUE!"/>
    <n v="-447122.71999999974"/>
  </r>
  <r>
    <x v="547"/>
    <s v="Jequitinhonha"/>
    <x v="17"/>
    <x v="2"/>
    <n v="5300303.13"/>
    <s v="."/>
    <n v="7403065.7400000002"/>
    <s v="."/>
    <n v="5323035.53"/>
    <s v="."/>
    <n v="7396266.7000000002"/>
    <n v="65.39"/>
    <n v="66.22"/>
    <n v="56.84"/>
    <n v="73.930000000000007"/>
    <n v="0.41"/>
    <n v="0.37"/>
    <n v="0.46"/>
    <e v="#VALUE!"/>
    <n v="-22732.400000000373"/>
    <e v="#VALUE!"/>
    <n v="6799.0400000000373"/>
  </r>
  <r>
    <x v="548"/>
    <s v="Metropolitana de Belo Horizonte"/>
    <x v="26"/>
    <x v="434"/>
    <n v="12942181.109999999"/>
    <n v="18646046.030000001"/>
    <n v="17344419.600000001"/>
    <n v="10515535.33"/>
    <n v="13023946.57"/>
    <n v="18492388.460000001"/>
    <n v="18013351.629999999"/>
    <n v="40.03"/>
    <n v="36.270000000000003"/>
    <n v="29.53"/>
    <n v="50.53"/>
    <n v="0.42"/>
    <n v="0.38"/>
    <n v="0.46"/>
    <n v="422157.4299999997"/>
    <n v="-81765.460000000894"/>
    <n v="153657.5700000003"/>
    <n v="-668932.02999999747"/>
  </r>
  <r>
    <x v="549"/>
    <s v="Noroeste de Minas"/>
    <x v="49"/>
    <x v="435"/>
    <n v="68881849.579999998"/>
    <n v="103538473.2"/>
    <n v="102420763.62"/>
    <n v="55890814.039999999"/>
    <n v="73811462.049999997"/>
    <n v="97963131.060000002"/>
    <n v="99991499.349999994"/>
    <n v="40.049999999999997"/>
    <n v="35.94"/>
    <n v="30.52"/>
    <n v="49.58"/>
    <n v="0.43"/>
    <n v="0.41"/>
    <n v="0.45"/>
    <n v="3330844.9100000039"/>
    <n v="-4929612.4699999988"/>
    <n v="5575342.1400000006"/>
    <n v="2429264.2700000107"/>
  </r>
  <r>
    <x v="550"/>
    <s v="Metropolitana de Belo Horizonte"/>
    <x v="66"/>
    <x v="436"/>
    <n v="60600642.380000003"/>
    <n v="85416483.060000002"/>
    <n v="85303649.819999993"/>
    <n v="48879589.189999998"/>
    <n v="59810097.82"/>
    <n v="78851056.079999998"/>
    <n v="80123702.239999995"/>
    <n v="21.92"/>
    <n v="17.39"/>
    <n v="13.27"/>
    <n v="30.58"/>
    <n v="0.39"/>
    <n v="0.37"/>
    <n v="0.4"/>
    <n v="3124571.5600000024"/>
    <n v="790544.56000000238"/>
    <n v="6565426.9800000042"/>
    <n v="5179947.5799999982"/>
  </r>
  <r>
    <x v="551"/>
    <s v="Sul/Sudoeste de Minas"/>
    <x v="15"/>
    <x v="2"/>
    <n v="14888969"/>
    <n v="21932842"/>
    <n v="21816904"/>
    <s v="."/>
    <n v="14424298"/>
    <n v="21963157"/>
    <n v="19348308"/>
    <n v="26.01"/>
    <n v="23.34"/>
    <n v="17.3"/>
    <n v="34.72"/>
    <n v="0.41"/>
    <n v="0.38"/>
    <n v="0.45"/>
    <e v="#VALUE!"/>
    <n v="464671"/>
    <n v="-30315"/>
    <n v="2468596"/>
  </r>
  <r>
    <x v="552"/>
    <s v="Sul/Sudoeste de Minas"/>
    <x v="52"/>
    <x v="2"/>
    <n v="17928375.949999999"/>
    <n v="24469670.129999999"/>
    <n v="20413183.25"/>
    <s v="."/>
    <n v="17924141.039999999"/>
    <n v="23189254.879999999"/>
    <n v="22901051.960000001"/>
    <n v="25.02"/>
    <n v="23.04"/>
    <n v="17.329999999999998"/>
    <n v="32.700000000000003"/>
    <n v="0.43"/>
    <n v="0.4"/>
    <n v="0.47"/>
    <e v="#VALUE!"/>
    <n v="4234.910000000149"/>
    <n v="1280415.25"/>
    <n v="-2487868.7100000009"/>
  </r>
  <r>
    <x v="553"/>
    <s v="Metropolitana de Belo Horizonte"/>
    <x v="26"/>
    <x v="437"/>
    <n v="19568580.59"/>
    <n v="32139565.75"/>
    <n v="27060047.199999999"/>
    <n v="13806301.949999999"/>
    <n v="23873538.940000001"/>
    <n v="28210912.359999999"/>
    <n v="24366058.050000001"/>
    <n v="35.159999999999997"/>
    <n v="31.08"/>
    <n v="25.18"/>
    <n v="45.14"/>
    <n v="0.39"/>
    <n v="0.35"/>
    <n v="0.42"/>
    <n v="1970492.8600000013"/>
    <n v="-4304958.3500000015"/>
    <n v="3928653.3900000006"/>
    <n v="2693989.1499999985"/>
  </r>
  <r>
    <x v="554"/>
    <s v="Metropolitana de Belo Horizonte"/>
    <x v="22"/>
    <x v="438"/>
    <n v="3845193.42"/>
    <n v="5280176.3600000003"/>
    <n v="5124828.05"/>
    <n v="2963833.05"/>
    <n v="3730966.87"/>
    <n v="5309312.41"/>
    <n v="5276040.55"/>
    <n v="36.22"/>
    <n v="39.450000000000003"/>
    <n v="21.56"/>
    <n v="50.87"/>
    <n v="0.45"/>
    <n v="0.36"/>
    <n v="0.53"/>
    <n v="274834.78000000026"/>
    <n v="114226.54999999981"/>
    <n v="-29136.049999999814"/>
    <n v="-151212.5"/>
  </r>
  <r>
    <x v="555"/>
    <s v="Sul/Sudoeste de Minas"/>
    <x v="12"/>
    <x v="439"/>
    <n v="12596054.76"/>
    <n v="18632198.82"/>
    <n v="18196204.260000002"/>
    <n v="10377802.68"/>
    <n v="12673293.130000001"/>
    <n v="17814100.850000001"/>
    <n v="19079276.43"/>
    <n v="25"/>
    <n v="22.35"/>
    <n v="17.45"/>
    <n v="32.56"/>
    <n v="0.43"/>
    <n v="0.39"/>
    <n v="0.46"/>
    <n v="564964.75999999978"/>
    <n v="-77238.370000001043"/>
    <n v="818097.96999999881"/>
    <n v="-883072.16999999806"/>
  </r>
  <r>
    <x v="556"/>
    <s v="Oeste de Minas"/>
    <x v="46"/>
    <x v="440"/>
    <n v="7279153.9800000004"/>
    <n v="9548425.6400000006"/>
    <n v="9551831.5700000003"/>
    <n v="5653006.1699999999"/>
    <n v="6761048.4800000004"/>
    <n v="9011382.5500000007"/>
    <n v="9221959.3200000003"/>
    <n v="25.55"/>
    <n v="23.76"/>
    <n v="16.18"/>
    <n v="34.909999999999997"/>
    <n v="0.4"/>
    <n v="0.36"/>
    <n v="0.43"/>
    <n v="578865.86000000034"/>
    <n v="518105.5"/>
    <n v="537043.08999999985"/>
    <n v="329872.25"/>
  </r>
  <r>
    <x v="557"/>
    <s v="Sul/Sudoeste de Minas"/>
    <x v="11"/>
    <x v="441"/>
    <n v="4405878.34"/>
    <n v="6034853.6699999999"/>
    <n v="6162603.8200000003"/>
    <n v="3578189.39"/>
    <n v="4461902.93"/>
    <n v="5716768.8300000001"/>
    <n v="6708827.0099999998"/>
    <n v="30.02"/>
    <n v="30.27"/>
    <n v="18.760000000000002"/>
    <n v="41.27"/>
    <n v="0.39"/>
    <n v="0.33"/>
    <n v="0.44"/>
    <n v="128055.2799999998"/>
    <n v="-56024.589999999851"/>
    <n v="318084.83999999985"/>
    <n v="-546223.18999999948"/>
  </r>
  <r>
    <x v="558"/>
    <s v="Sul/Sudoeste de Minas"/>
    <x v="19"/>
    <x v="442"/>
    <n v="74274304"/>
    <n v="94666813.540000007"/>
    <n v="95926696.159999996"/>
    <n v="63142866.240000002"/>
    <n v="76686493"/>
    <n v="89837774.719999999"/>
    <n v="99610618.75"/>
    <n v="23.88"/>
    <n v="19.3"/>
    <n v="15.02"/>
    <n v="32.729999999999997"/>
    <n v="0.42"/>
    <n v="0.4"/>
    <n v="0.44"/>
    <n v="4769561.609999992"/>
    <n v="-2412189"/>
    <n v="4829038.8200000077"/>
    <n v="-3683922.5900000036"/>
  </r>
  <r>
    <x v="559"/>
    <s v="Norte de Minas"/>
    <x v="50"/>
    <x v="443"/>
    <n v="6309522.6399999997"/>
    <n v="9187997.9499999993"/>
    <n v="9058504.8399999999"/>
    <n v="4899362.3099999996"/>
    <n v="6647306.0199999996"/>
    <n v="8511648.0700000003"/>
    <n v="8050134.2800000003"/>
    <n v="71.59"/>
    <n v="73.62"/>
    <n v="61.9"/>
    <n v="81.290000000000006"/>
    <n v="0.44"/>
    <n v="0.38"/>
    <n v="0.51"/>
    <n v="590310.85000000056"/>
    <n v="-337783.37999999989"/>
    <n v="676349.87999999896"/>
    <n v="1008370.5599999996"/>
  </r>
  <r>
    <x v="560"/>
    <s v="Triangulo Mineiro/Alto Paranaíba"/>
    <x v="30"/>
    <x v="444"/>
    <n v="116701660"/>
    <n v="163313215.59999999"/>
    <n v="165883210.94999999"/>
    <n v="96216576.540000007"/>
    <n v="117432243"/>
    <n v="149272094.5"/>
    <n v="166346870.96000001"/>
    <n v="26.03"/>
    <n v="21.67"/>
    <n v="17.329999999999998"/>
    <n v="34.72"/>
    <n v="0.41"/>
    <n v="0.4"/>
    <n v="0.43"/>
    <n v="15570889.469999999"/>
    <n v="-730583"/>
    <n v="14041121.099999994"/>
    <n v="-463660.01000002027"/>
  </r>
  <r>
    <x v="561"/>
    <s v="Triangulo Mineiro/Alto Paranaíba"/>
    <x v="0"/>
    <x v="445"/>
    <n v="68639590.209999993"/>
    <n v="95932124.790000007"/>
    <n v="106641995.36"/>
    <n v="89555067.310000002"/>
    <n v="86401762.349999994"/>
    <n v="96293466.599999994"/>
    <n v="116060834.73999999"/>
    <n v="24.94"/>
    <n v="20.99"/>
    <n v="16.22"/>
    <n v="33.65"/>
    <n v="0.4"/>
    <n v="0.38"/>
    <n v="0.42"/>
    <n v="-11687752.870000005"/>
    <n v="-17762172.140000001"/>
    <n v="-361341.80999998748"/>
    <n v="-9418839.3799999952"/>
  </r>
  <r>
    <x v="562"/>
    <s v="Zona da Mata"/>
    <x v="25"/>
    <x v="2"/>
    <s v="."/>
    <n v="6966354.0700000003"/>
    <n v="6822255.5999999996"/>
    <s v="."/>
    <s v="."/>
    <n v="7343927.4000000004"/>
    <n v="6785679.5"/>
    <n v="28.17"/>
    <n v="26.79"/>
    <n v="18.96"/>
    <n v="37.39"/>
    <n v="0.4"/>
    <n v="0.36"/>
    <n v="0.44"/>
    <e v="#VALUE!"/>
    <e v="#VALUE!"/>
    <n v="-377573.33000000007"/>
    <n v="36576.099999999627"/>
  </r>
  <r>
    <x v="563"/>
    <s v="Zona da Mata"/>
    <x v="20"/>
    <x v="2"/>
    <n v="6614172.5099999998"/>
    <n v="8251463.1500000004"/>
    <n v="7913797.6399999997"/>
    <s v="."/>
    <n v="6431146.3099999996"/>
    <n v="8038047.6799999997"/>
    <n v="7980857.2300000004"/>
    <n v="32.94"/>
    <n v="35.71"/>
    <n v="23.41"/>
    <n v="42.46"/>
    <n v="0.42"/>
    <n v="0.38"/>
    <n v="0.45"/>
    <e v="#VALUE!"/>
    <n v="183026.20000000019"/>
    <n v="213415.47000000067"/>
    <n v="-67059.590000000782"/>
  </r>
  <r>
    <x v="564"/>
    <s v="Vale do Rio Doce"/>
    <x v="51"/>
    <x v="446"/>
    <n v="5432631.3600000003"/>
    <n v="8125519.8799999999"/>
    <n v="7760743.6900000004"/>
    <n v="4823307.05"/>
    <n v="5483024.7599999998"/>
    <n v="7763536.5199999996"/>
    <n v="7982864.9900000002"/>
    <n v="48.24"/>
    <n v="51.18"/>
    <n v="37.92"/>
    <n v="58.57"/>
    <n v="0.43"/>
    <n v="0.36"/>
    <n v="0.51"/>
    <n v="131656.54999999981"/>
    <n v="-50393.399999999441"/>
    <n v="361983.36000000034"/>
    <n v="-222121.29999999981"/>
  </r>
  <r>
    <x v="565"/>
    <s v="Vale do Mucuri"/>
    <x v="37"/>
    <x v="2"/>
    <n v="6312814.0599999996"/>
    <n v="9776588.2599999998"/>
    <n v="10188298.85"/>
    <s v="."/>
    <n v="6661290.1900000004"/>
    <n v="9307762.8499999996"/>
    <n v="10859312.5"/>
    <n v="52.29"/>
    <n v="51.97"/>
    <n v="42.68"/>
    <n v="61.89"/>
    <n v="0.43"/>
    <n v="0.39"/>
    <n v="0.47"/>
    <e v="#VALUE!"/>
    <n v="-348476.13000000082"/>
    <n v="468825.41000000015"/>
    <n v="-671013.65000000037"/>
  </r>
  <r>
    <x v="566"/>
    <s v="Vale do Rio Doce"/>
    <x v="5"/>
    <x v="447"/>
    <n v="10805024.050000001"/>
    <n v="18050831.5"/>
    <n v="15629178.029999999"/>
    <n v="9530984.3200000003"/>
    <n v="10323503.01"/>
    <n v="14031409.09"/>
    <n v="17999648.059999999"/>
    <n v="49.67"/>
    <n v="51.81"/>
    <n v="40.42"/>
    <n v="58.92"/>
    <n v="0.44"/>
    <n v="0.4"/>
    <n v="0.48"/>
    <n v="-14471.439999999478"/>
    <n v="481521.04000000097"/>
    <n v="4019422.41"/>
    <n v="-2370470.0299999993"/>
  </r>
  <r>
    <x v="567"/>
    <s v="Jequitinhonha"/>
    <x v="23"/>
    <x v="448"/>
    <n v="18019767"/>
    <n v="24451995.82"/>
    <n v="22739471.109999999"/>
    <n v="14468222.199999999"/>
    <n v="17896381"/>
    <n v="21479820.420000002"/>
    <n v="25932102.09"/>
    <n v="58.02"/>
    <n v="53.47"/>
    <n v="47.63"/>
    <n v="68.42"/>
    <n v="0.44"/>
    <n v="0.4"/>
    <n v="0.47"/>
    <n v="-343413.1099999994"/>
    <n v="123386"/>
    <n v="2972175.3999999985"/>
    <n v="-3192630.9800000004"/>
  </r>
  <r>
    <x v="568"/>
    <s v="Zona da Mata"/>
    <x v="2"/>
    <x v="449"/>
    <n v="6364480.6600000001"/>
    <n v="7962746.4299999997"/>
    <n v="9350007.7400000002"/>
    <n v="5203329.26"/>
    <n v="5976371.5"/>
    <n v="8042039.4000000004"/>
    <n v="9313478.4800000004"/>
    <n v="32.049999999999997"/>
    <n v="40.08"/>
    <n v="20.51"/>
    <n v="43.58"/>
    <n v="0.37"/>
    <n v="0.33"/>
    <n v="0.41"/>
    <n v="27956.220000000671"/>
    <n v="388109.16000000015"/>
    <n v="-79292.970000000671"/>
    <n v="36529.259999999776"/>
  </r>
  <r>
    <x v="569"/>
    <s v="Zona da Mata"/>
    <x v="20"/>
    <x v="450"/>
    <n v="4482513.24"/>
    <n v="6222490.7800000003"/>
    <n v="6917765.8200000003"/>
    <n v="3890212"/>
    <n v="4820748.93"/>
    <n v="6193739.6500000004"/>
    <n v="6874066.6600000001"/>
    <n v="35.81"/>
    <n v="35.68"/>
    <n v="24.84"/>
    <n v="46.78"/>
    <n v="0.38"/>
    <n v="0.34"/>
    <n v="0.43"/>
    <n v="110702"/>
    <n v="-338235.68999999948"/>
    <n v="28751.129999999888"/>
    <n v="43699.160000000149"/>
  </r>
  <r>
    <x v="570"/>
    <s v="Oeste de Minas"/>
    <x v="34"/>
    <x v="451"/>
    <n v="5230241.76"/>
    <n v="7282119.5599999996"/>
    <n v="7675454.8200000003"/>
    <n v="3840706.16"/>
    <n v="5585402.2699999996"/>
    <n v="7453791.7300000004"/>
    <n v="7193008.9699999997"/>
    <n v="29.06"/>
    <n v="30.2"/>
    <n v="18.190000000000001"/>
    <n v="39.93"/>
    <n v="0.36"/>
    <n v="0.31"/>
    <n v="0.41"/>
    <n v="658032.01999999955"/>
    <n v="-355160.50999999978"/>
    <n v="-171672.17000000086"/>
    <n v="482445.85000000056"/>
  </r>
  <r>
    <x v="571"/>
    <s v="Zona da Mata"/>
    <x v="25"/>
    <x v="452"/>
    <s v="."/>
    <n v="6685761.0099999998"/>
    <n v="6569547.9800000004"/>
    <n v="3957227.16"/>
    <s v="."/>
    <n v="6412041.5300000003"/>
    <n v="6661703.8600000003"/>
    <n v="46.8"/>
    <n v="46.63"/>
    <n v="29.69"/>
    <n v="63.92"/>
    <n v="0.41"/>
    <n v="0.3"/>
    <n v="0.52"/>
    <n v="203271.50999999978"/>
    <e v="#VALUE!"/>
    <n v="273719.47999999952"/>
    <n v="-92155.879999999888"/>
  </r>
  <r>
    <x v="572"/>
    <s v="Sul/Sudoeste de Minas"/>
    <x v="54"/>
    <x v="453"/>
    <s v="."/>
    <n v="11177789.77"/>
    <n v="10846503.35"/>
    <n v="7079104.7999999998"/>
    <s v="."/>
    <n v="10923770.76"/>
    <n v="11517275.33"/>
    <n v="19.079999999999998"/>
    <n v="20.7"/>
    <n v="12.25"/>
    <n v="25.91"/>
    <n v="0.4"/>
    <n v="0.37"/>
    <n v="0.43"/>
    <n v="150327.74000000022"/>
    <e v="#VALUE!"/>
    <n v="254019.00999999978"/>
    <n v="-670771.98000000045"/>
  </r>
  <r>
    <x v="573"/>
    <s v="Norte de Minas"/>
    <x v="47"/>
    <x v="454"/>
    <n v="6970120.6100000003"/>
    <n v="10884891.939999999"/>
    <n v="10187172.689999999"/>
    <n v="5247328.21"/>
    <n v="6969885.0999999996"/>
    <n v="10185544.390000001"/>
    <n v="10097333.289999999"/>
    <n v="58.59"/>
    <n v="58.93"/>
    <n v="48.52"/>
    <n v="68.650000000000006"/>
    <n v="0.38"/>
    <n v="0.34"/>
    <n v="0.42"/>
    <n v="849636.04"/>
    <n v="235.51000000070781"/>
    <n v="699347.54999999888"/>
    <n v="89839.400000000373"/>
  </r>
  <r>
    <x v="574"/>
    <s v="Triangulo Mineiro/Alto Paranaíba"/>
    <x v="32"/>
    <x v="2"/>
    <s v="."/>
    <n v="10279169.869999999"/>
    <n v="10565030.58"/>
    <s v="."/>
    <s v="."/>
    <n v="9310249.25"/>
    <n v="10365055.07"/>
    <n v="23.15"/>
    <n v="19.399999999999999"/>
    <n v="12.6"/>
    <n v="33.700000000000003"/>
    <n v="0.35"/>
    <n v="0.31"/>
    <n v="0.39"/>
    <e v="#VALUE!"/>
    <e v="#VALUE!"/>
    <n v="968920.61999999918"/>
    <n v="199975.50999999978"/>
  </r>
  <r>
    <x v="575"/>
    <s v="Metropolitana de Belo Horizonte"/>
    <x v="40"/>
    <x v="455"/>
    <n v="54689025.140000001"/>
    <n v="101044691.7"/>
    <n v="67917542.040000007"/>
    <n v="47637415.840000004"/>
    <n v="59491345.619999997"/>
    <n v="89262200.079999998"/>
    <n v="75289758.590000004"/>
    <n v="18.88"/>
    <n v="16.02"/>
    <n v="12.42"/>
    <n v="25.33"/>
    <n v="0.41"/>
    <n v="0.39"/>
    <n v="0.43"/>
    <n v="1409322.4199999943"/>
    <n v="-4802320.4799999967"/>
    <n v="11782491.620000005"/>
    <n v="-7372216.549999997"/>
  </r>
  <r>
    <x v="576"/>
    <s v="Zona da Mata"/>
    <x v="27"/>
    <x v="456"/>
    <n v="4181788.45"/>
    <n v="5884628.9699999997"/>
    <n v="5340160.88"/>
    <n v="3298149.07"/>
    <n v="4336689.54"/>
    <n v="5610671.5099999998"/>
    <n v="4763121.62"/>
    <n v="25.28"/>
    <n v="26.53"/>
    <n v="12.22"/>
    <n v="38.340000000000003"/>
    <n v="0.37"/>
    <n v="0.28999999999999998"/>
    <n v="0.45"/>
    <n v="281802.28000000026"/>
    <n v="-154901.08999999985"/>
    <n v="273957.45999999996"/>
    <n v="577039.25999999978"/>
  </r>
  <r>
    <x v="577"/>
    <s v="Zona da Mata"/>
    <x v="27"/>
    <x v="457"/>
    <n v="4693039.96"/>
    <n v="6459998.8600000003"/>
    <n v="6335195.6100000003"/>
    <n v="3773033.76"/>
    <n v="4611771.2699999996"/>
    <n v="6834729.6200000001"/>
    <n v="6681475.2699999996"/>
    <n v="28.65"/>
    <n v="23.75"/>
    <n v="16.29"/>
    <n v="41.02"/>
    <n v="0.37"/>
    <n v="0.33"/>
    <n v="0.42"/>
    <n v="360302.5"/>
    <n v="81268.69000000041"/>
    <n v="-374730.75999999978"/>
    <n v="-346279.65999999922"/>
  </r>
  <r>
    <x v="578"/>
    <s v="Metropolitana de Belo Horizonte"/>
    <x v="26"/>
    <x v="458"/>
    <n v="4980501.95"/>
    <n v="5849326.4400000004"/>
    <n v="5957045.29"/>
    <n v="4178369.34"/>
    <n v="4945018.62"/>
    <n v="6178104.8899999997"/>
    <n v="6532783.9299999997"/>
    <n v="26.26"/>
    <n v="23.84"/>
    <n v="15.99"/>
    <n v="36.53"/>
    <n v="0.39"/>
    <n v="0.34"/>
    <n v="0.43"/>
    <n v="-64503.60999999987"/>
    <n v="35483.330000000075"/>
    <n v="-328778.44999999925"/>
    <n v="-575738.63999999966"/>
  </r>
  <r>
    <x v="579"/>
    <s v="Oeste de Minas"/>
    <x v="58"/>
    <x v="459"/>
    <n v="6489153.0700000003"/>
    <n v="9963607.6799999997"/>
    <n v="9522907.7699999996"/>
    <n v="5025112.1900000004"/>
    <n v="6198857.0899999999"/>
    <n v="9536594.6799999997"/>
    <n v="8848677.9900000002"/>
    <n v="24.77"/>
    <n v="21.85"/>
    <n v="15.51"/>
    <n v="34.020000000000003"/>
    <n v="0.39"/>
    <n v="0.36"/>
    <n v="0.43"/>
    <n v="685034.05999999959"/>
    <n v="290295.98000000045"/>
    <n v="427013"/>
    <n v="674229.77999999933"/>
  </r>
  <r>
    <x v="580"/>
    <s v="Triangulo Mineiro/Alto Paranaíba"/>
    <x v="32"/>
    <x v="460"/>
    <n v="19520008.41"/>
    <n v="27227112.18"/>
    <n v="28490652.449999999"/>
    <n v="16448672.289999999"/>
    <n v="19048414.469999999"/>
    <n v="26345268.780000001"/>
    <n v="28280809.550000001"/>
    <n v="18.09"/>
    <n v="17.88"/>
    <n v="10.73"/>
    <n v="25.45"/>
    <n v="0.37"/>
    <n v="0.35"/>
    <n v="0.4"/>
    <n v="604196.94000000134"/>
    <n v="471593.94000000134"/>
    <n v="881843.39999999851"/>
    <n v="209842.89999999851"/>
  </r>
  <r>
    <x v="581"/>
    <s v="Oeste de Minas"/>
    <x v="7"/>
    <x v="2"/>
    <n v="14621898.01"/>
    <n v="22027289.190000001"/>
    <n v="25543571.690000001"/>
    <s v="."/>
    <n v="14324043.07"/>
    <n v="19314868.550000001"/>
    <n v="24051236.93"/>
    <n v="29.4"/>
    <n v="25.25"/>
    <n v="20.34"/>
    <n v="38.450000000000003"/>
    <n v="0.4"/>
    <n v="0.37"/>
    <n v="0.43"/>
    <e v="#VALUE!"/>
    <n v="297854.93999999948"/>
    <n v="2712420.6400000006"/>
    <n v="1492334.7600000016"/>
  </r>
  <r>
    <x v="582"/>
    <s v="Vale do Rio Doce"/>
    <x v="4"/>
    <x v="461"/>
    <n v="7766664.8499999996"/>
    <n v="11517900.59"/>
    <n v="11273313.18"/>
    <n v="6740237.0300000003"/>
    <n v="7722985.5800000001"/>
    <n v="11543764.550000001"/>
    <n v="11319477.27"/>
    <n v="49.59"/>
    <n v="46.13"/>
    <n v="39.57"/>
    <n v="59.62"/>
    <n v="0.36"/>
    <n v="0.32"/>
    <n v="0.4"/>
    <n v="178195.16000000015"/>
    <n v="43679.269999999553"/>
    <n v="-25863.960000000894"/>
    <n v="-46164.089999999851"/>
  </r>
  <r>
    <x v="583"/>
    <s v="Vale do Rio Doce"/>
    <x v="18"/>
    <x v="2"/>
    <n v="5001262.6100000003"/>
    <n v="7158470.1200000001"/>
    <n v="6520635.1500000004"/>
    <s v="."/>
    <n v="5052674.71"/>
    <n v="7442621.0199999996"/>
    <n v="6565069.7599999998"/>
    <n v="44.03"/>
    <n v="41.54"/>
    <n v="31.85"/>
    <n v="56.2"/>
    <n v="0.37"/>
    <n v="0.33"/>
    <n v="0.42"/>
    <e v="#VALUE!"/>
    <n v="-51412.099999999627"/>
    <n v="-284150.89999999944"/>
    <n v="-44434.609999999404"/>
  </r>
  <r>
    <x v="584"/>
    <s v="Zona da Mata"/>
    <x v="27"/>
    <x v="462"/>
    <n v="4931692.5"/>
    <n v="6570043.7000000002"/>
    <n v="6321847.79"/>
    <n v="3890443.7"/>
    <n v="4672990.26"/>
    <n v="6073990.0800000001"/>
    <n v="6243275.2300000004"/>
    <n v="25.48"/>
    <n v="26.15"/>
    <n v="14.28"/>
    <n v="36.67"/>
    <n v="0.36"/>
    <n v="0.31"/>
    <n v="0.42"/>
    <n v="500871.89999999944"/>
    <n v="258702.24000000022"/>
    <n v="496053.62000000011"/>
    <n v="78572.55999999959"/>
  </r>
  <r>
    <x v="585"/>
    <s v="Vale do Rio Doce"/>
    <x v="44"/>
    <x v="2"/>
    <s v="."/>
    <n v="7042549.2400000002"/>
    <n v="7299802.2999999998"/>
    <s v="."/>
    <s v="."/>
    <n v="7129279.79"/>
    <n v="7033026.6299999999"/>
    <n v="18.010000000000002"/>
    <n v="17.14"/>
    <n v="5.67"/>
    <n v="30.35"/>
    <n v="0.34"/>
    <n v="0.28999999999999998"/>
    <n v="0.39"/>
    <e v="#VALUE!"/>
    <e v="#VALUE!"/>
    <n v="-86730.549999999814"/>
    <n v="266775.66999999993"/>
  </r>
  <r>
    <x v="586"/>
    <s v="Zona da Mata"/>
    <x v="3"/>
    <x v="463"/>
    <s v="."/>
    <n v="7331174.8499999996"/>
    <n v="7769978.3600000003"/>
    <n v="4021319"/>
    <s v="."/>
    <n v="6892547.5999999996"/>
    <n v="7890891.9500000002"/>
    <n v="37.82"/>
    <n v="36.880000000000003"/>
    <n v="26.97"/>
    <n v="48.66"/>
    <n v="0.39"/>
    <n v="0.34"/>
    <n v="0.44"/>
    <n v="793031"/>
    <e v="#VALUE!"/>
    <n v="438627.25"/>
    <n v="-120913.58999999985"/>
  </r>
  <r>
    <x v="587"/>
    <s v="Campo das Vertentes"/>
    <x v="61"/>
    <x v="464"/>
    <n v="4444356.42"/>
    <n v="7477316.8700000001"/>
    <n v="6510466.1299999999"/>
    <n v="4122833.29"/>
    <n v="5789331.3099999996"/>
    <n v="7823359.4699999997"/>
    <n v="6792940.1299999999"/>
    <n v="48.54"/>
    <n v="48.49"/>
    <n v="38.409999999999997"/>
    <n v="58.68"/>
    <n v="0.47"/>
    <n v="0.38"/>
    <n v="0.56999999999999995"/>
    <n v="321523.12999999989"/>
    <n v="-1344974.8899999997"/>
    <n v="-346042.59999999963"/>
    <n v="-282474"/>
  </r>
  <r>
    <x v="588"/>
    <s v="Metropolitana de Belo Horizonte"/>
    <x v="41"/>
    <x v="465"/>
    <n v="5300812.8099999996"/>
    <n v="7041613.4299999997"/>
    <n v="7901806.79"/>
    <n v="4771776"/>
    <n v="5569899.9100000001"/>
    <n v="6902839.0700000003"/>
    <n v="7914521.7599999998"/>
    <n v="27.95"/>
    <n v="30.97"/>
    <n v="17.48"/>
    <n v="38.43"/>
    <n v="0.36"/>
    <n v="0.32"/>
    <n v="0.41"/>
    <n v="-130851"/>
    <n v="-269087.10000000056"/>
    <n v="138774.3599999994"/>
    <n v="-12714.969999999739"/>
  </r>
  <r>
    <x v="589"/>
    <s v="Oeste de Minas"/>
    <x v="34"/>
    <x v="466"/>
    <n v="9182297"/>
    <n v="11115358"/>
    <n v="10625806"/>
    <n v="8136077"/>
    <n v="9333064"/>
    <n v="10889780"/>
    <n v="10932188"/>
    <n v="27.11"/>
    <n v="23.85"/>
    <n v="18.72"/>
    <n v="35.49"/>
    <n v="0.38"/>
    <n v="0.34"/>
    <n v="0.41"/>
    <n v="48978"/>
    <n v="-150767"/>
    <n v="225578"/>
    <n v="-306382"/>
  </r>
  <r>
    <x v="590"/>
    <s v="Vale do Rio Doce"/>
    <x v="44"/>
    <x v="467"/>
    <n v="5419287.9000000004"/>
    <n v="8314837.0099999998"/>
    <n v="7649744.6299999999"/>
    <n v="4481829.46"/>
    <n v="5343937.3899999997"/>
    <n v="8177060"/>
    <n v="7958696.7800000003"/>
    <n v="51.35"/>
    <n v="45.29"/>
    <n v="36.04"/>
    <n v="66.650000000000006"/>
    <n v="0.36"/>
    <n v="0.3"/>
    <n v="0.41"/>
    <n v="89125.969999999739"/>
    <n v="75350.510000000708"/>
    <n v="137777.00999999978"/>
    <n v="-308952.15000000037"/>
  </r>
  <r>
    <x v="591"/>
    <s v="Norte de Minas"/>
    <x v="47"/>
    <x v="468"/>
    <n v="6236644.0599999996"/>
    <n v="10565224.67"/>
    <n v="9753551"/>
    <n v="5364358.76"/>
    <n v="6153807.4699999997"/>
    <n v="10262256"/>
    <n v="8916074.3399999999"/>
    <n v="57.33"/>
    <n v="62.38"/>
    <n v="46.12"/>
    <n v="68.540000000000006"/>
    <n v="0.38"/>
    <n v="0.34"/>
    <n v="0.43"/>
    <n v="5503.980000000447"/>
    <n v="82836.589999999851"/>
    <n v="302968.66999999993"/>
    <n v="837476.66000000015"/>
  </r>
  <r>
    <x v="592"/>
    <s v="Oeste de Minas"/>
    <x v="46"/>
    <x v="469"/>
    <n v="6006561.6699999999"/>
    <n v="8561018.0299999993"/>
    <n v="7926918.5599999996"/>
    <n v="5027187"/>
    <n v="5886045.7400000002"/>
    <n v="7786504.6600000001"/>
    <n v="7433570.6299999999"/>
    <n v="34.590000000000003"/>
    <n v="37.29"/>
    <n v="25.37"/>
    <n v="43.81"/>
    <n v="0.43"/>
    <n v="0.39"/>
    <n v="0.48"/>
    <n v="-13537"/>
    <n v="120515.9299999997"/>
    <n v="774513.36999999918"/>
    <n v="493347.9299999997"/>
  </r>
  <r>
    <x v="593"/>
    <s v="Triangulo Mineiro/Alto Paranaíba"/>
    <x v="56"/>
    <x v="470"/>
    <n v="7706824.1299999999"/>
    <n v="12205018.98"/>
    <n v="21365310.780000001"/>
    <n v="6707643.4100000001"/>
    <n v="7972471.9299999997"/>
    <n v="10400682.710000001"/>
    <n v="10969770.529999999"/>
    <n v="21.43"/>
    <n v="18.02"/>
    <n v="11.44"/>
    <n v="31.42"/>
    <n v="0.36"/>
    <n v="0.32"/>
    <n v="0.41"/>
    <n v="155593.45999999996"/>
    <n v="-265647.79999999981"/>
    <n v="1804336.2699999996"/>
    <n v="10395540.250000002"/>
  </r>
  <r>
    <x v="594"/>
    <s v="Zona da Mata"/>
    <x v="20"/>
    <x v="2"/>
    <s v="."/>
    <n v="17518645"/>
    <n v="18414128"/>
    <s v="."/>
    <s v="."/>
    <n v="16979993"/>
    <n v="17646148"/>
    <n v="37.11"/>
    <n v="43.03"/>
    <n v="28.36"/>
    <n v="45.86"/>
    <n v="0.41"/>
    <n v="0.37"/>
    <n v="0.46"/>
    <e v="#VALUE!"/>
    <e v="#VALUE!"/>
    <n v="538652"/>
    <n v="767980"/>
  </r>
  <r>
    <x v="595"/>
    <s v="Sul/Sudoeste de Minas"/>
    <x v="52"/>
    <x v="471"/>
    <s v="."/>
    <s v="."/>
    <n v="6516577.2800000003"/>
    <n v="4168772.83"/>
    <s v="."/>
    <s v="."/>
    <n v="6151735.54"/>
    <n v="16.579999999999998"/>
    <n v="19.3"/>
    <n v="9.5"/>
    <n v="23.66"/>
    <n v="0.39"/>
    <n v="0.35"/>
    <n v="0.43"/>
    <n v="101103.30999999959"/>
    <e v="#VALUE!"/>
    <e v="#VALUE!"/>
    <n v="364841.74000000022"/>
  </r>
  <r>
    <x v="596"/>
    <s v="Sul/Sudoeste de Minas"/>
    <x v="52"/>
    <x v="472"/>
    <n v="6742999.7800000003"/>
    <n v="9018721.0700000003"/>
    <n v="8664154.2599999998"/>
    <n v="5235982.0599999996"/>
    <n v="6671652.46"/>
    <n v="8789763.6500000004"/>
    <n v="8817923.0299999993"/>
    <n v="17.72"/>
    <n v="17.32"/>
    <n v="10.84"/>
    <n v="24.6"/>
    <n v="0.38"/>
    <n v="0.34"/>
    <n v="0.42"/>
    <n v="309306.36000000034"/>
    <n v="71347.320000000298"/>
    <n v="228957.41999999993"/>
    <n v="-153768.76999999955"/>
  </r>
  <r>
    <x v="597"/>
    <s v="Zona da Mata"/>
    <x v="14"/>
    <x v="2"/>
    <n v="11833575.76"/>
    <n v="15682704.869999999"/>
    <n v="14405695.939999999"/>
    <s v="."/>
    <n v="11628902.93"/>
    <n v="16924002.190000001"/>
    <n v="14558385.689999999"/>
    <n v="33.619999999999997"/>
    <n v="29.71"/>
    <n v="24.11"/>
    <n v="43.13"/>
    <n v="0.42"/>
    <n v="0.39"/>
    <n v="0.45"/>
    <e v="#VALUE!"/>
    <n v="204672.83000000007"/>
    <n v="-1241297.3200000022"/>
    <n v="-152689.75"/>
  </r>
  <r>
    <x v="598"/>
    <s v="Norte de Minas"/>
    <x v="53"/>
    <x v="473"/>
    <n v="48888939.380000003"/>
    <n v="74093042.519999996"/>
    <n v="72312109.420000002"/>
    <n v="41950729.770000003"/>
    <n v="46762918.280000001"/>
    <n v="73702138.170000002"/>
    <n v="76244124.930000007"/>
    <n v="42.25"/>
    <n v="35.159999999999997"/>
    <n v="29.74"/>
    <n v="54.76"/>
    <n v="0.4"/>
    <n v="0.37"/>
    <n v="0.42"/>
    <n v="3143834.9099999964"/>
    <n v="2126021.1000000015"/>
    <n v="390904.34999999404"/>
    <n v="-3932015.5100000054"/>
  </r>
  <r>
    <x v="599"/>
    <s v="Zona da Mata"/>
    <x v="36"/>
    <x v="474"/>
    <n v="6901938.25"/>
    <n v="9995305"/>
    <n v="10324736.9"/>
    <n v="5472734.9199999999"/>
    <n v="6987705.4199999999"/>
    <n v="10373303.5"/>
    <n v="9482060.7100000009"/>
    <n v="32.25"/>
    <n v="28.87"/>
    <n v="21.97"/>
    <n v="42.53"/>
    <n v="0.41"/>
    <n v="0.38"/>
    <n v="0.45"/>
    <n v="530903.62000000011"/>
    <n v="-85767.169999999925"/>
    <n v="-377998.5"/>
    <n v="842676.18999999948"/>
  </r>
  <r>
    <x v="600"/>
    <s v="Metropolitana de Belo Horizonte"/>
    <x v="66"/>
    <x v="475"/>
    <n v="13567569.310000001"/>
    <n v="22716978.199999999"/>
    <n v="21452315.300000001"/>
    <n v="10926386.15"/>
    <n v="13399088.699999999"/>
    <n v="21266849.66"/>
    <n v="20920546.379999999"/>
    <n v="28.94"/>
    <n v="24.87"/>
    <n v="19.28"/>
    <n v="38.590000000000003"/>
    <n v="0.39"/>
    <n v="0.36"/>
    <n v="0.43"/>
    <n v="467406.53999999911"/>
    <n v="168480.61000000127"/>
    <n v="1450128.5399999991"/>
    <n v="531768.92000000179"/>
  </r>
  <r>
    <x v="601"/>
    <s v="Oeste de Minas"/>
    <x v="39"/>
    <x v="476"/>
    <n v="29220116"/>
    <n v="40690627"/>
    <n v="37354800"/>
    <n v="22620851.399999999"/>
    <n v="27748778"/>
    <n v="38502856"/>
    <n v="39160743"/>
    <n v="24.34"/>
    <n v="20.420000000000002"/>
    <n v="15.2"/>
    <n v="33.49"/>
    <n v="0.4"/>
    <n v="0.37"/>
    <n v="0.42"/>
    <n v="1218980.9800000004"/>
    <n v="1471338"/>
    <n v="2187771"/>
    <n v="-1805943"/>
  </r>
  <r>
    <x v="602"/>
    <s v="Triangulo Mineiro/Alto Paranaíba"/>
    <x v="56"/>
    <x v="477"/>
    <s v="."/>
    <n v="17022347.960000001"/>
    <n v="16175863.83"/>
    <n v="11220725.789999999"/>
    <s v="."/>
    <n v="17396503.100000001"/>
    <n v="16143456.66"/>
    <n v="27.93"/>
    <n v="22.3"/>
    <n v="16.86"/>
    <n v="38.99"/>
    <n v="0.37"/>
    <n v="0.34"/>
    <n v="0.39"/>
    <n v="453776.3900000006"/>
    <e v="#VALUE!"/>
    <n v="-374155.1400000006"/>
    <n v="32407.169999999925"/>
  </r>
  <r>
    <x v="603"/>
    <s v="Sul/Sudoeste de Minas"/>
    <x v="15"/>
    <x v="478"/>
    <n v="10549437.300000001"/>
    <n v="17015195.23"/>
    <n v="15274712.26"/>
    <n v="8186090.4800000004"/>
    <n v="9746204.1600000001"/>
    <n v="13283125.970000001"/>
    <n v="14025703.34"/>
    <n v="22"/>
    <n v="21.85"/>
    <n v="15"/>
    <n v="28.99"/>
    <n v="0.4"/>
    <n v="0.38"/>
    <n v="0.43"/>
    <n v="1555827.0299999993"/>
    <n v="803233.1400000006"/>
    <n v="3732069.26"/>
    <n v="1249008.92"/>
  </r>
  <r>
    <x v="604"/>
    <s v="Sul/Sudoeste de Minas"/>
    <x v="13"/>
    <x v="479"/>
    <n v="330287973.20999998"/>
    <n v="445857778"/>
    <n v="439208666.44"/>
    <n v="252436389.49000001"/>
    <n v="269160480.64999998"/>
    <n v="411029797.30000001"/>
    <n v="532608939.37"/>
    <n v="10.44"/>
    <n v="7.51"/>
    <n v="4.47"/>
    <n v="16.399999999999999"/>
    <n v="0.4"/>
    <n v="0.38"/>
    <n v="0.41"/>
    <n v="43875504.129999995"/>
    <n v="61127492.560000002"/>
    <n v="34827980.699999988"/>
    <n v="-93400272.930000007"/>
  </r>
  <r>
    <x v="605"/>
    <s v="Vale do Rio Doce"/>
    <x v="10"/>
    <x v="2"/>
    <n v="5495075.6299999999"/>
    <n v="7893422.2199999997"/>
    <n v="7821003.9699999997"/>
    <s v="."/>
    <n v="5889695.29"/>
    <n v="7929371.4800000004"/>
    <n v="8115035.9500000002"/>
    <n v="36.24"/>
    <n v="37.4"/>
    <n v="28.88"/>
    <n v="43.61"/>
    <n v="0.41"/>
    <n v="0.38"/>
    <n v="0.44"/>
    <e v="#VALUE!"/>
    <n v="-394619.66000000015"/>
    <n v="-35949.260000000708"/>
    <n v="-294031.98000000045"/>
  </r>
  <r>
    <x v="606"/>
    <s v="Central Mineira"/>
    <x v="1"/>
    <x v="2"/>
    <n v="21164843.420000002"/>
    <n v="31555166.890000001"/>
    <n v="35289367.880000003"/>
    <s v="."/>
    <n v="20996600.52"/>
    <n v="31563574.43"/>
    <n v="31552851.010000002"/>
    <n v="43.58"/>
    <n v="38.51"/>
    <n v="33.17"/>
    <n v="53.98"/>
    <n v="0.41"/>
    <n v="0.38"/>
    <n v="0.44"/>
    <e v="#VALUE!"/>
    <n v="168242.90000000224"/>
    <n v="-8407.5399999991059"/>
    <n v="3736516.870000001"/>
  </r>
  <r>
    <x v="607"/>
    <s v="Zona da Mata"/>
    <x v="3"/>
    <x v="480"/>
    <n v="59292895.140000001"/>
    <n v="82018824.629999995"/>
    <n v="92397894.590000004"/>
    <n v="47675485.729999997"/>
    <n v="61957515.100000001"/>
    <n v="78226044.709999993"/>
    <n v="92554077.430000007"/>
    <n v="31.54"/>
    <n v="27.09"/>
    <n v="22"/>
    <n v="41.08"/>
    <n v="0.44"/>
    <n v="0.41"/>
    <n v="0.46"/>
    <n v="3777031.8900000006"/>
    <n v="-2664619.9600000009"/>
    <n v="3792779.9200000018"/>
    <n v="-156182.84000000358"/>
  </r>
  <r>
    <x v="608"/>
    <s v="Norte de Minas"/>
    <x v="50"/>
    <x v="2"/>
    <n v="5978652.8700000001"/>
    <n v="7515703.8600000003"/>
    <n v="7036367.8200000003"/>
    <s v="."/>
    <n v="5861452.0800000001"/>
    <n v="7583255.0300000003"/>
    <n v="6458782.46"/>
    <n v="66.959999999999994"/>
    <n v="66.5"/>
    <n v="54.94"/>
    <n v="78.98"/>
    <n v="0.45"/>
    <n v="0.34"/>
    <n v="0.55000000000000004"/>
    <e v="#VALUE!"/>
    <n v="117200.79000000004"/>
    <n v="-67551.169999999925"/>
    <n v="577585.36000000034"/>
  </r>
  <r>
    <x v="609"/>
    <s v="Jequitinhonha"/>
    <x v="57"/>
    <x v="481"/>
    <n v="9514499.5600000005"/>
    <n v="13807151.07"/>
    <n v="13626862.859999999"/>
    <n v="7279902.2400000002"/>
    <n v="9424151.7699999996"/>
    <n v="13702638.380000001"/>
    <n v="12807795.57"/>
    <n v="58.42"/>
    <n v="63.37"/>
    <n v="48.33"/>
    <n v="68.510000000000005"/>
    <n v="0.43"/>
    <n v="0.38"/>
    <n v="0.48"/>
    <n v="165961.29000000004"/>
    <n v="90347.790000000969"/>
    <n v="104512.68999999948"/>
    <n v="819067.28999999911"/>
  </r>
  <r>
    <x v="610"/>
    <s v="Norte de Minas"/>
    <x v="62"/>
    <x v="482"/>
    <n v="21128250.300000001"/>
    <n v="28649127.420000002"/>
    <n v="28232588.449999999"/>
    <n v="24342438.18"/>
    <n v="21290726.739999998"/>
    <n v="29744288.550000001"/>
    <n v="30230188.84"/>
    <n v="53.08"/>
    <n v="55.11"/>
    <n v="45.85"/>
    <n v="60.31"/>
    <n v="0.41"/>
    <n v="0.38"/>
    <n v="0.45"/>
    <n v="-271441.82999999821"/>
    <n v="-162476.43999999762"/>
    <n v="-1095161.129999999"/>
    <n v="-1997600.3900000006"/>
  </r>
  <r>
    <x v="611"/>
    <s v="Zona da Mata"/>
    <x v="20"/>
    <x v="483"/>
    <n v="5536845.8799999999"/>
    <n v="9404598.9600000009"/>
    <n v="10135976.51"/>
    <n v="4306324.7"/>
    <n v="5474552.0999999996"/>
    <n v="9152854.7300000004"/>
    <n v="10739427.960000001"/>
    <n v="32.71"/>
    <n v="35.83"/>
    <n v="24.75"/>
    <n v="40.67"/>
    <n v="0.39"/>
    <n v="0.36"/>
    <n v="0.42"/>
    <n v="290164.88999999966"/>
    <n v="62293.780000000261"/>
    <n v="251744.23000000045"/>
    <n v="-603451.45000000112"/>
  </r>
  <r>
    <x v="612"/>
    <s v="Vale do Mucuri"/>
    <x v="37"/>
    <x v="484"/>
    <n v="10105499.18"/>
    <n v="15275224.119999999"/>
    <n v="14983703.5"/>
    <n v="8573677.5899999999"/>
    <n v="10617074.560000001"/>
    <n v="14900554.68"/>
    <n v="15679567.42"/>
    <n v="49.17"/>
    <n v="50.13"/>
    <n v="41.37"/>
    <n v="56.97"/>
    <n v="0.42"/>
    <n v="0.38"/>
    <n v="0.46"/>
    <n v="702617.50999999978"/>
    <n v="-511575.38000000082"/>
    <n v="374669.43999999948"/>
    <n v="-695863.91999999993"/>
  </r>
  <r>
    <x v="613"/>
    <s v="Sul/Sudoeste de Minas"/>
    <x v="45"/>
    <x v="485"/>
    <n v="118640179.33"/>
    <n v="153291646.09999999"/>
    <n v="172357308.06999999"/>
    <n v="97112697.719999999"/>
    <n v="102135507.52"/>
    <n v="138518330.69999999"/>
    <n v="163960277.06"/>
    <n v="12.06"/>
    <n v="9.2799999999999994"/>
    <n v="5.94"/>
    <n v="18.190000000000001"/>
    <n v="0.4"/>
    <n v="0.38"/>
    <n v="0.42"/>
    <n v="18892508.219999999"/>
    <n v="16504671.810000002"/>
    <n v="14773315.400000006"/>
    <n v="8397031.0099999905"/>
  </r>
  <r>
    <x v="614"/>
    <s v="Sul/Sudoeste de Minas"/>
    <x v="12"/>
    <x v="486"/>
    <n v="5960098.2800000003"/>
    <n v="8900757.5299999993"/>
    <n v="8398212.5399999991"/>
    <n v="5169269.8499999996"/>
    <n v="5951622.25"/>
    <n v="9693929.7699999996"/>
    <n v="9919152.6999999993"/>
    <n v="22.6"/>
    <n v="23.84"/>
    <n v="16.22"/>
    <n v="28.98"/>
    <n v="0.42"/>
    <n v="0.38"/>
    <n v="0.45"/>
    <n v="109499.3900000006"/>
    <n v="8476.0300000002608"/>
    <n v="-793172.24000000022"/>
    <n v="-1520940.1600000001"/>
  </r>
  <r>
    <x v="615"/>
    <s v="Campo das Vertentes"/>
    <x v="61"/>
    <x v="487"/>
    <n v="6906290"/>
    <n v="8513362.1099999994"/>
    <n v="8428406.3100000005"/>
    <n v="4865854"/>
    <n v="5984721"/>
    <n v="8132302.1100000003"/>
    <n v="8873835.9499999993"/>
    <n v="36.020000000000003"/>
    <n v="34.92"/>
    <n v="26.73"/>
    <n v="45.31"/>
    <n v="0.42"/>
    <n v="0.38"/>
    <n v="0.46"/>
    <n v="347624"/>
    <n v="921569"/>
    <n v="381059.99999999907"/>
    <n v="-445429.63999999873"/>
  </r>
  <r>
    <x v="616"/>
    <s v="Triangulo Mineiro/Alto Paranaíba"/>
    <x v="29"/>
    <x v="488"/>
    <n v="20396164.84"/>
    <n v="30264514.510000002"/>
    <n v="30949631.140000001"/>
    <n v="14942710.6"/>
    <n v="19457370.859999999"/>
    <n v="28867826.649999999"/>
    <n v="30547974.98"/>
    <n v="30.04"/>
    <n v="28.32"/>
    <n v="21.07"/>
    <n v="39.020000000000003"/>
    <n v="0.41"/>
    <n v="0.38"/>
    <n v="0.44"/>
    <n v="1459800.9000000004"/>
    <n v="938793.98000000045"/>
    <n v="1396687.8600000031"/>
    <n v="401656.16000000015"/>
  </r>
  <r>
    <x v="617"/>
    <s v="Sul/Sudoeste de Minas"/>
    <x v="19"/>
    <x v="489"/>
    <n v="8864160.9900000002"/>
    <n v="12535609.210000001"/>
    <n v="11643057.09"/>
    <n v="6622952.9100000001"/>
    <n v="8861792.8599999994"/>
    <n v="11156190.66"/>
    <n v="11827762.310000001"/>
    <n v="26.27"/>
    <n v="22.4"/>
    <n v="16.27"/>
    <n v="36.270000000000003"/>
    <n v="0.38"/>
    <n v="0.35"/>
    <n v="0.41"/>
    <n v="339854.03000000026"/>
    <n v="2368.1300000008196"/>
    <n v="1379418.5500000007"/>
    <n v="-184705.22000000067"/>
  </r>
  <r>
    <x v="618"/>
    <s v="Triangulo Mineiro/Alto Paranaíba"/>
    <x v="32"/>
    <x v="490"/>
    <n v="5013875.18"/>
    <n v="7192977.9900000002"/>
    <n v="6985446.2000000002"/>
    <n v="4103326.36"/>
    <n v="5158407.18"/>
    <n v="7238867.6299999999"/>
    <n v="7236195.5199999996"/>
    <n v="25.81"/>
    <n v="26.32"/>
    <n v="16.2"/>
    <n v="35.409999999999997"/>
    <n v="0.38"/>
    <n v="0.34"/>
    <n v="0.42"/>
    <n v="332131.17000000039"/>
    <n v="-144532"/>
    <n v="-45889.639999999665"/>
    <n v="-250749.31999999937"/>
  </r>
  <r>
    <x v="619"/>
    <s v="Zona da Mata"/>
    <x v="20"/>
    <x v="491"/>
    <s v="."/>
    <n v="8431775.9700000007"/>
    <n v="7186315.5999999996"/>
    <n v="4629801.75"/>
    <s v="."/>
    <n v="6884448.2599999998"/>
    <n v="7060010.8300000001"/>
    <n v="26.45"/>
    <n v="32.26"/>
    <n v="16.78"/>
    <n v="36.11"/>
    <n v="0.41"/>
    <n v="0.37"/>
    <n v="0.45"/>
    <n v="58486.150000000373"/>
    <e v="#VALUE!"/>
    <n v="1547327.7100000009"/>
    <n v="126304.76999999955"/>
  </r>
  <r>
    <x v="620"/>
    <s v="Central Mineira"/>
    <x v="38"/>
    <x v="492"/>
    <n v="5386312.7699999996"/>
    <n v="7529394.8300000001"/>
    <n v="6875508.3899999997"/>
    <n v="3848343.94"/>
    <n v="5010496.87"/>
    <n v="7380309.71"/>
    <n v="7273176.0700000003"/>
    <n v="53.65"/>
    <n v="55.71"/>
    <n v="43.65"/>
    <n v="63.66"/>
    <n v="0.43"/>
    <n v="0.37"/>
    <n v="0.5"/>
    <n v="254626.85000000009"/>
    <n v="375815.89999999944"/>
    <n v="149085.12000000011"/>
    <n v="-397667.68000000063"/>
  </r>
  <r>
    <x v="621"/>
    <s v="Jequitinhonha"/>
    <x v="64"/>
    <x v="493"/>
    <n v="5170378.03"/>
    <n v="7399972.6799999997"/>
    <n v="6541286.6100000003"/>
    <n v="3736656.27"/>
    <n v="4572672.1100000003"/>
    <n v="6286848.0300000003"/>
    <n v="7026550.21"/>
    <n v="50.4"/>
    <n v="50.23"/>
    <n v="37.6"/>
    <n v="63.2"/>
    <n v="0.39"/>
    <n v="0.33"/>
    <n v="0.44"/>
    <n v="372920.77"/>
    <n v="597705.91999999993"/>
    <n v="1113124.6499999994"/>
    <n v="-485263.59999999963"/>
  </r>
  <r>
    <x v="622"/>
    <s v="Noroeste de Minas"/>
    <x v="49"/>
    <x v="494"/>
    <n v="19000156.440000001"/>
    <n v="27267684.039999999"/>
    <n v="24881497.739999998"/>
    <n v="16311692.689999999"/>
    <n v="19649722.170000002"/>
    <n v="28155749.960000001"/>
    <n v="23564319.949999999"/>
    <n v="33.72"/>
    <n v="32.74"/>
    <n v="24.64"/>
    <n v="42.8"/>
    <n v="0.4"/>
    <n v="0.36"/>
    <n v="0.43"/>
    <n v="489509.97000000067"/>
    <n v="-649565.73000000045"/>
    <n v="-888065.92000000179"/>
    <n v="1317177.7899999991"/>
  </r>
  <r>
    <x v="623"/>
    <s v="Zona da Mata"/>
    <x v="2"/>
    <x v="495"/>
    <n v="5208555.18"/>
    <n v="7706282.4400000004"/>
    <n v="8071293.1299999999"/>
    <n v="4558863.43"/>
    <n v="5422585.3300000001"/>
    <n v="7417621.21"/>
    <n v="8572521.5800000001"/>
    <n v="16.989999999999998"/>
    <n v="18.14"/>
    <n v="10.85"/>
    <n v="23.14"/>
    <n v="0.39"/>
    <n v="0.36"/>
    <n v="0.42"/>
    <n v="192488.66999999993"/>
    <n v="-214030.15000000037"/>
    <n v="288661.23000000045"/>
    <n v="-501228.45000000019"/>
  </r>
  <r>
    <x v="624"/>
    <s v="Metropolitana de Belo Horizonte"/>
    <x v="26"/>
    <x v="496"/>
    <n v="8859793.8200000003"/>
    <s v="."/>
    <n v="10039279.869999999"/>
    <n v="6157619.29"/>
    <n v="9636437.5"/>
    <s v="."/>
    <n v="9888060.4100000001"/>
    <n v="48.98"/>
    <n v="42.38"/>
    <n v="34.909999999999997"/>
    <n v="63.06"/>
    <n v="0.38"/>
    <n v="0.34"/>
    <n v="0.41"/>
    <n v="302350.11000000034"/>
    <n v="-776643.6799999997"/>
    <e v="#VALUE!"/>
    <n v="151219.45999999903"/>
  </r>
  <r>
    <x v="625"/>
    <s v="Central Mineira"/>
    <x v="31"/>
    <x v="497"/>
    <n v="5045018.4800000004"/>
    <n v="7271224.79"/>
    <n v="7398935.25"/>
    <n v="4199346.42"/>
    <n v="5053746.3099999996"/>
    <n v="6670321.6200000001"/>
    <n v="6839640.5"/>
    <n v="46.88"/>
    <n v="43.78"/>
    <n v="35.89"/>
    <n v="57.86"/>
    <n v="0.41"/>
    <n v="0.35"/>
    <n v="0.46"/>
    <n v="213806.41999999993"/>
    <n v="-8727.8299999991432"/>
    <n v="600903.16999999993"/>
    <n v="559294.75"/>
  </r>
  <r>
    <x v="626"/>
    <s v="Metropolitana de Belo Horizonte"/>
    <x v="60"/>
    <x v="498"/>
    <n v="4116577.23"/>
    <n v="5555920.3799999999"/>
    <n v="5529183.75"/>
    <n v="3442761.97"/>
    <n v="4093644.62"/>
    <n v="5523744.8099999996"/>
    <n v="4853607"/>
    <n v="23.08"/>
    <n v="25.64"/>
    <n v="11.92"/>
    <n v="34.24"/>
    <n v="0.39"/>
    <n v="0.32"/>
    <n v="0.46"/>
    <n v="13307.639999999665"/>
    <n v="22932.60999999987"/>
    <n v="32175.570000000298"/>
    <n v="675576.75"/>
  </r>
  <r>
    <x v="627"/>
    <s v="Metropolitana de Belo Horizonte"/>
    <x v="40"/>
    <x v="499"/>
    <n v="9775393.8200000003"/>
    <n v="12398366.630000001"/>
    <n v="11947199.83"/>
    <n v="7422924.0999999996"/>
    <n v="8955172.1699999999"/>
    <n v="12328245.050000001"/>
    <n v="12095134.960000001"/>
    <n v="28.86"/>
    <n v="23.95"/>
    <n v="17.350000000000001"/>
    <n v="40.369999999999997"/>
    <n v="0.39"/>
    <n v="0.35"/>
    <n v="0.44"/>
    <n v="430313.72000000067"/>
    <n v="820221.65000000037"/>
    <n v="70121.580000000075"/>
    <n v="-147935.13000000082"/>
  </r>
  <r>
    <x v="628"/>
    <s v="Zona da Mata"/>
    <x v="3"/>
    <x v="2"/>
    <n v="13876784.4"/>
    <n v="22444052"/>
    <n v="24143463"/>
    <s v="."/>
    <n v="16137706.34"/>
    <n v="22128750"/>
    <n v="23329474.829999998"/>
    <n v="35.58"/>
    <n v="35.81"/>
    <n v="28.64"/>
    <n v="42.52"/>
    <n v="0.43"/>
    <n v="0.4"/>
    <n v="0.47"/>
    <e v="#VALUE!"/>
    <n v="-2260921.9399999995"/>
    <n v="315302"/>
    <n v="813988.17000000179"/>
  </r>
  <r>
    <x v="629"/>
    <s v="Zona da Mata"/>
    <x v="14"/>
    <x v="500"/>
    <s v="."/>
    <n v="12569268.35"/>
    <n v="12268480.48"/>
    <n v="6640307.7999999998"/>
    <s v="."/>
    <n v="11091145.23"/>
    <n v="13101056.77"/>
    <n v="40.14"/>
    <n v="35.49"/>
    <n v="31.09"/>
    <n v="49.18"/>
    <n v="0.44"/>
    <n v="0.4"/>
    <n v="0.48"/>
    <n v="-204952.08999999985"/>
    <e v="#VALUE!"/>
    <n v="1478123.1199999992"/>
    <n v="-832576.28999999911"/>
  </r>
  <r>
    <x v="630"/>
    <s v="Zona da Mata"/>
    <x v="2"/>
    <x v="2"/>
    <s v="."/>
    <n v="6820933.71"/>
    <n v="7909192.5599999996"/>
    <s v="."/>
    <s v="."/>
    <n v="7703861.9500000002"/>
    <n v="8732506.5800000001"/>
    <n v="21.77"/>
    <n v="22.66"/>
    <n v="12.42"/>
    <n v="31.13"/>
    <n v="0.36"/>
    <n v="0.33"/>
    <n v="0.4"/>
    <e v="#VALUE!"/>
    <e v="#VALUE!"/>
    <n v="-882928.24000000022"/>
    <n v="-823314.02000000048"/>
  </r>
  <r>
    <x v="631"/>
    <s v="Campo das Vertentes"/>
    <x v="61"/>
    <x v="501"/>
    <n v="7141086.5199999996"/>
    <n v="10494549.98"/>
    <n v="9797399.75"/>
    <n v="5918264.9800000004"/>
    <n v="6869486.9299999997"/>
    <n v="10767960.369999999"/>
    <n v="9687742.1400000006"/>
    <n v="40.67"/>
    <n v="38.96"/>
    <n v="32.020000000000003"/>
    <n v="49.33"/>
    <n v="0.44"/>
    <n v="0.4"/>
    <n v="0.48"/>
    <n v="418097.28999999911"/>
    <n v="271599.58999999985"/>
    <n v="-273410.38999999873"/>
    <n v="109657.6099999994"/>
  </r>
  <r>
    <x v="632"/>
    <s v="Vale do Rio Doce"/>
    <x v="10"/>
    <x v="2"/>
    <n v="13401960.9"/>
    <n v="18942984.43"/>
    <n v="19645698.75"/>
    <s v="."/>
    <n v="13346807.970000001"/>
    <n v="18474649.77"/>
    <n v="19537234.27"/>
    <n v="35.659999999999997"/>
    <n v="32.4"/>
    <n v="27.91"/>
    <n v="43.41"/>
    <n v="0.43"/>
    <n v="0.39"/>
    <n v="0.46"/>
    <e v="#VALUE!"/>
    <n v="55152.929999999702"/>
    <n v="468334.66000000015"/>
    <n v="108464.48000000045"/>
  </r>
  <r>
    <x v="633"/>
    <s v="Campo das Vertentes"/>
    <x v="16"/>
    <x v="502"/>
    <s v="."/>
    <n v="8676365.2799999993"/>
    <n v="8026657.7699999996"/>
    <n v="5159892.24"/>
    <s v="."/>
    <n v="7735431.6299999999"/>
    <n v="8666439.5999999996"/>
    <n v="26.63"/>
    <n v="26.6"/>
    <n v="18.440000000000001"/>
    <n v="34.83"/>
    <n v="0.41"/>
    <n v="0.36"/>
    <n v="0.45"/>
    <n v="-87661.100000000559"/>
    <e v="#VALUE!"/>
    <n v="940933.64999999944"/>
    <n v="-639781.83000000007"/>
  </r>
  <r>
    <x v="634"/>
    <s v="Norte de Minas"/>
    <x v="53"/>
    <x v="2"/>
    <n v="7576998.4900000002"/>
    <n v="11361677.41"/>
    <n v="9893327.7599999998"/>
    <s v="."/>
    <n v="7767903.29"/>
    <n v="11468674.35"/>
    <n v="9233007.6099999994"/>
    <n v="43.76"/>
    <n v="45.77"/>
    <n v="31.84"/>
    <n v="55.69"/>
    <n v="0.35"/>
    <n v="0.32"/>
    <n v="0.39"/>
    <e v="#VALUE!"/>
    <n v="-190904.79999999981"/>
    <n v="-106996.93999999948"/>
    <n v="660320.15000000037"/>
  </r>
  <r>
    <x v="635"/>
    <s v="Norte de Minas"/>
    <x v="62"/>
    <x v="503"/>
    <s v="."/>
    <n v="9881887.1799999997"/>
    <n v="9681718.1600000001"/>
    <n v="6990838.75"/>
    <s v="."/>
    <n v="9097647.1099999994"/>
    <n v="10890268.060000001"/>
    <n v="61.04"/>
    <n v="64.900000000000006"/>
    <n v="50.08"/>
    <n v="72"/>
    <n v="0.41"/>
    <n v="0.37"/>
    <n v="0.44"/>
    <n v="-233925.87999999989"/>
    <e v="#VALUE!"/>
    <n v="784240.0700000003"/>
    <n v="-1208549.9000000004"/>
  </r>
  <r>
    <x v="636"/>
    <s v="Metropolitana de Belo Horizonte"/>
    <x v="40"/>
    <x v="2"/>
    <n v="118415544.54000001"/>
    <n v="195119241.09999999"/>
    <n v="222796080.41"/>
    <s v="."/>
    <n v="121843289.7"/>
    <n v="186158854"/>
    <n v="251726414.94999999"/>
    <n v="23.2"/>
    <n v="16.86"/>
    <n v="13.66"/>
    <n v="32.74"/>
    <n v="0.33"/>
    <n v="0.31"/>
    <n v="0.35"/>
    <e v="#VALUE!"/>
    <n v="-3427745.1599999964"/>
    <n v="8960387.099999994"/>
    <n v="-28930334.539999992"/>
  </r>
  <r>
    <x v="637"/>
    <s v="Campo das Vertentes"/>
    <x v="59"/>
    <x v="504"/>
    <n v="4773284.66"/>
    <n v="8053666.5199999996"/>
    <n v="6501713.0800000001"/>
    <n v="4420499.34"/>
    <n v="5104372.62"/>
    <n v="6955633.9900000002"/>
    <n v="8315532.04"/>
    <n v="27.66"/>
    <n v="22.67"/>
    <n v="13.5"/>
    <n v="41.81"/>
    <n v="0.41"/>
    <n v="0.34"/>
    <n v="0.47"/>
    <n v="-19154.509999999776"/>
    <n v="-331087.95999999996"/>
    <n v="1098032.5299999993"/>
    <n v="-1813818.96"/>
  </r>
  <r>
    <x v="638"/>
    <s v="Metropolitana de Belo Horizonte"/>
    <x v="40"/>
    <x v="505"/>
    <s v="."/>
    <n v="28661881.59"/>
    <s v="."/>
    <n v="18714415.100000001"/>
    <s v="."/>
    <n v="26707768.539999999"/>
    <s v="."/>
    <n v="33.659999999999997"/>
    <n v="28.95"/>
    <n v="21.79"/>
    <n v="45.52"/>
    <n v="0.42"/>
    <n v="0.37"/>
    <n v="0.48"/>
    <n v="-758556.21000000089"/>
    <e v="#VALUE!"/>
    <n v="1954113.0500000007"/>
    <e v="#VALUE!"/>
  </r>
  <r>
    <x v="639"/>
    <s v="Zona da Mata"/>
    <x v="3"/>
    <x v="506"/>
    <n v="12754129.359999999"/>
    <n v="18281087.07"/>
    <n v="17375512.960000001"/>
    <n v="11052405.130000001"/>
    <n v="12772339.300000001"/>
    <n v="17225209.940000001"/>
    <n v="19733618.73"/>
    <n v="39.36"/>
    <n v="36.44"/>
    <n v="30.6"/>
    <n v="48.12"/>
    <n v="0.41"/>
    <n v="0.39"/>
    <n v="0.44"/>
    <n v="-358461.45000000112"/>
    <n v="-18209.940000001341"/>
    <n v="1055877.129999999"/>
    <n v="-2358105.7699999996"/>
  </r>
  <r>
    <x v="640"/>
    <s v="Zona da Mata"/>
    <x v="3"/>
    <x v="507"/>
    <n v="4975977.8499999996"/>
    <n v="7213060.8799999999"/>
    <n v="7657817.2800000003"/>
    <n v="4650563.6500000004"/>
    <n v="5103830.66"/>
    <n v="7113091.6200000001"/>
    <n v="7655191.0099999998"/>
    <n v="26.39"/>
    <n v="25.81"/>
    <n v="15.68"/>
    <n v="37.090000000000003"/>
    <n v="0.36"/>
    <n v="0.31"/>
    <n v="0.41"/>
    <n v="21132.549999999814"/>
    <n v="-127852.81000000052"/>
    <n v="99969.259999999776"/>
    <n v="2626.2700000004843"/>
  </r>
  <r>
    <x v="641"/>
    <s v="Jequitinhonha"/>
    <x v="17"/>
    <x v="508"/>
    <n v="5772185.1100000003"/>
    <n v="7823981.5499999998"/>
    <n v="7858068.29"/>
    <n v="5168113.83"/>
    <n v="5798306.4100000001"/>
    <n v="7445386.9299999997"/>
    <n v="7399912.21"/>
    <n v="54.5"/>
    <n v="55.44"/>
    <n v="44.86"/>
    <n v="64.14"/>
    <n v="0.43"/>
    <n v="0.38"/>
    <n v="0.48"/>
    <n v="118333.25"/>
    <n v="-26121.299999999814"/>
    <n v="378594.62000000011"/>
    <n v="458156.08000000007"/>
  </r>
  <r>
    <x v="642"/>
    <s v="Zona da Mata"/>
    <x v="20"/>
    <x v="2"/>
    <s v="."/>
    <n v="6252518.5099999998"/>
    <n v="6298145.3799999999"/>
    <s v="."/>
    <s v="."/>
    <n v="6550682.6200000001"/>
    <n v="6428569.7000000002"/>
    <n v="30.59"/>
    <n v="34.79"/>
    <n v="21.25"/>
    <n v="39.92"/>
    <n v="0.39"/>
    <n v="0.35"/>
    <n v="0.43"/>
    <e v="#VALUE!"/>
    <e v="#VALUE!"/>
    <n v="-298164.11000000034"/>
    <n v="-130424.3200000003"/>
  </r>
  <r>
    <x v="643"/>
    <s v="Metropolitana de Belo Horizonte"/>
    <x v="41"/>
    <x v="509"/>
    <n v="5195056.68"/>
    <n v="7078896.8600000003"/>
    <n v="7295234.3700000001"/>
    <n v="4492836.26"/>
    <n v="5494656.6299999999"/>
    <n v="6663614"/>
    <n v="7233356.2400000002"/>
    <n v="33.58"/>
    <n v="32.67"/>
    <n v="24.13"/>
    <n v="43.03"/>
    <n v="0.38"/>
    <n v="0.33"/>
    <n v="0.44"/>
    <n v="-118057.45000000019"/>
    <n v="-299599.95000000019"/>
    <n v="415282.86000000034"/>
    <n v="61878.129999999888"/>
  </r>
  <r>
    <x v="644"/>
    <s v="Zona da Mata"/>
    <x v="27"/>
    <x v="2"/>
    <n v="6696941.6399999997"/>
    <n v="9258050.8100000005"/>
    <n v="8788780.5700000003"/>
    <s v="."/>
    <n v="6690294.79"/>
    <n v="9211648.5700000003"/>
    <n v="8800505.5600000005"/>
    <n v="27.23"/>
    <n v="23.23"/>
    <n v="17.46"/>
    <n v="37"/>
    <n v="0.42"/>
    <n v="0.38"/>
    <n v="0.45"/>
    <e v="#VALUE!"/>
    <n v="6646.8499999996275"/>
    <n v="46402.240000000224"/>
    <n v="-11724.990000000224"/>
  </r>
  <r>
    <x v="645"/>
    <s v="Triangulo Mineiro/Alto Paranaíba"/>
    <x v="30"/>
    <x v="510"/>
    <n v="14327106"/>
    <n v="20654624"/>
    <n v="21698135"/>
    <n v="12575527"/>
    <n v="15020205"/>
    <n v="18847656"/>
    <n v="20680988"/>
    <n v="22.97"/>
    <n v="23.82"/>
    <n v="15.74"/>
    <n v="30.19"/>
    <n v="0.39"/>
    <n v="0.36"/>
    <n v="0.41"/>
    <n v="-234283"/>
    <n v="-693099"/>
    <n v="1806968"/>
    <n v="1017147"/>
  </r>
  <r>
    <x v="646"/>
    <s v="Norte de Minas"/>
    <x v="9"/>
    <x v="511"/>
    <n v="20218710.600000001"/>
    <n v="26933970.710000001"/>
    <n v="26811333.149999999"/>
    <n v="17768351.859999999"/>
    <n v="21281335.18"/>
    <n v="25998340.98"/>
    <n v="27308000.98"/>
    <n v="57.32"/>
    <n v="61.19"/>
    <n v="46.61"/>
    <n v="68.040000000000006"/>
    <n v="0.4"/>
    <n v="0.36"/>
    <n v="0.43"/>
    <n v="451484.98000000045"/>
    <n v="-1062624.5799999982"/>
    <n v="935629.73000000045"/>
    <n v="-496667.83000000194"/>
  </r>
  <r>
    <x v="647"/>
    <s v="Metropolitana de Belo Horizonte"/>
    <x v="21"/>
    <x v="2"/>
    <n v="14954491.57"/>
    <n v="19021267.91"/>
    <n v="17629386.550000001"/>
    <s v="."/>
    <n v="15678560.9"/>
    <n v="20045706.969999999"/>
    <n v="17471474.300000001"/>
    <n v="32.869999999999997"/>
    <n v="29.93"/>
    <n v="25.15"/>
    <n v="40.6"/>
    <n v="0.4"/>
    <n v="0.37"/>
    <n v="0.43"/>
    <e v="#VALUE!"/>
    <n v="-724069.33000000007"/>
    <n v="-1024439.0599999987"/>
    <n v="157912.25"/>
  </r>
  <r>
    <x v="648"/>
    <s v="Zona da Mata"/>
    <x v="36"/>
    <x v="512"/>
    <n v="10813641.199999999"/>
    <n v="12821132.76"/>
    <n v="14594473.17"/>
    <n v="8582023.1099999994"/>
    <n v="10960107.619999999"/>
    <n v="12550778.949999999"/>
    <n v="14567168.380000001"/>
    <n v="27.83"/>
    <n v="24.4"/>
    <n v="18.96"/>
    <n v="36.700000000000003"/>
    <n v="0.41"/>
    <n v="0.38"/>
    <n v="0.45"/>
    <n v="696200.8200000003"/>
    <n v="-146466.41999999993"/>
    <n v="270353.81000000052"/>
    <n v="27304.789999999106"/>
  </r>
  <r>
    <x v="649"/>
    <s v="Zona da Mata"/>
    <x v="27"/>
    <x v="513"/>
    <n v="6376210.2000000002"/>
    <n v="9030776.1600000001"/>
    <n v="8233279.2800000003"/>
    <n v="5636123.9800000004"/>
    <n v="6537068.3700000001"/>
    <n v="8609606.0800000001"/>
    <n v="8257786.1100000003"/>
    <n v="32.07"/>
    <n v="29.88"/>
    <n v="22.91"/>
    <n v="41.23"/>
    <n v="0.43"/>
    <n v="0.39"/>
    <n v="0.48"/>
    <n v="-21876.100000000559"/>
    <n v="-160858.16999999993"/>
    <n v="421170.08000000007"/>
    <n v="-24506.830000000075"/>
  </r>
  <r>
    <x v="650"/>
    <s v="Metropolitana de Belo Horizonte"/>
    <x v="22"/>
    <x v="2"/>
    <n v="9036032.0800000001"/>
    <n v="12398494.890000001"/>
    <n v="12293333.310000001"/>
    <s v="."/>
    <n v="10366318.65"/>
    <n v="12134116.17"/>
    <n v="12285546.85"/>
    <n v="46.65"/>
    <n v="52.02"/>
    <n v="36.090000000000003"/>
    <n v="57.21"/>
    <n v="0.39"/>
    <n v="0.36"/>
    <n v="0.42"/>
    <e v="#VALUE!"/>
    <n v="-1330286.5700000003"/>
    <n v="264378.72000000067"/>
    <n v="7786.4600000008941"/>
  </r>
  <r>
    <x v="651"/>
    <s v="Campo das Vertentes"/>
    <x v="61"/>
    <x v="514"/>
    <n v="5022833.13"/>
    <n v="6553299"/>
    <n v="6315314.1100000003"/>
    <n v="4112291.26"/>
    <n v="5119017.5"/>
    <n v="6332789"/>
    <n v="6411996.4000000004"/>
    <n v="44.49"/>
    <n v="43.34"/>
    <n v="34.68"/>
    <n v="54.3"/>
    <n v="0.41"/>
    <n v="0.36"/>
    <n v="0.46"/>
    <n v="119247.04999999981"/>
    <n v="-96184.370000000112"/>
    <n v="220510"/>
    <n v="-96682.290000000037"/>
  </r>
  <r>
    <x v="652"/>
    <s v="Zona da Mata"/>
    <x v="27"/>
    <x v="515"/>
    <n v="5416730.54"/>
    <n v="6536015.75"/>
    <n v="6400760.6100000003"/>
    <n v="3643982.55"/>
    <n v="4838604.5999999996"/>
    <n v="6239691.1200000001"/>
    <n v="5829761.7300000004"/>
    <n v="33.26"/>
    <n v="27.31"/>
    <n v="14.9"/>
    <n v="51.62"/>
    <n v="0.33"/>
    <n v="0.27"/>
    <n v="0.38"/>
    <n v="554870.70000000019"/>
    <n v="578125.94000000041"/>
    <n v="296324.62999999989"/>
    <n v="570998.87999999989"/>
  </r>
  <r>
    <x v="653"/>
    <s v="Zona da Mata"/>
    <x v="36"/>
    <x v="516"/>
    <n v="5100107.5999999996"/>
    <n v="8001662.6299999999"/>
    <n v="8027661.3300000001"/>
    <n v="4266178.68"/>
    <n v="4857236.18"/>
    <n v="7539617.0999999996"/>
    <n v="8124928.2000000002"/>
    <n v="29.86"/>
    <n v="25.84"/>
    <n v="19.149999999999999"/>
    <n v="40.57"/>
    <n v="0.36"/>
    <n v="0.33"/>
    <n v="0.4"/>
    <n v="-33283.019999999553"/>
    <n v="242871.41999999993"/>
    <n v="462045.53000000026"/>
    <n v="-97266.870000000112"/>
  </r>
  <r>
    <x v="654"/>
    <s v="Triangulo Mineiro/Alto Paranaíba"/>
    <x v="0"/>
    <x v="517"/>
    <n v="6048655.0199999996"/>
    <n v="9550699.4900000002"/>
    <n v="8196557.7800000003"/>
    <n v="4552493.8899999997"/>
    <n v="5493389.54"/>
    <n v="11411468.16"/>
    <n v="8168044.4100000001"/>
    <n v="13.68"/>
    <n v="11.16"/>
    <n v="6.53"/>
    <n v="20.84"/>
    <n v="0.32"/>
    <n v="0.28999999999999998"/>
    <n v="0.36"/>
    <n v="406580.62000000011"/>
    <n v="555265.47999999952"/>
    <n v="-1860768.67"/>
    <n v="28513.370000000112"/>
  </r>
  <r>
    <x v="655"/>
    <s v="Zona da Mata"/>
    <x v="25"/>
    <x v="2"/>
    <s v="."/>
    <n v="9544317.7799999993"/>
    <n v="8113748.7999999998"/>
    <s v="."/>
    <s v="."/>
    <n v="7667991.5700000003"/>
    <n v="7296842.3300000001"/>
    <n v="30.61"/>
    <n v="32.82"/>
    <n v="20.18"/>
    <n v="41.05"/>
    <n v="0.36"/>
    <n v="0.32"/>
    <n v="0.41"/>
    <e v="#VALUE!"/>
    <e v="#VALUE!"/>
    <n v="1876326.209999999"/>
    <n v="816906.46999999974"/>
  </r>
  <r>
    <x v="656"/>
    <s v="Norte de Minas"/>
    <x v="9"/>
    <x v="518"/>
    <n v="7333494.7699999996"/>
    <n v="8286681.25"/>
    <n v="7932287.71"/>
    <n v="6322591.8399999999"/>
    <n v="7709608.7800000003"/>
    <n v="8240997.5999999996"/>
    <n v="7875416.9699999997"/>
    <n v="55.22"/>
    <n v="61.41"/>
    <n v="43.35"/>
    <n v="67.08"/>
    <n v="0.4"/>
    <n v="0.36"/>
    <n v="0.43"/>
    <n v="109543.91000000015"/>
    <n v="-376114.01000000071"/>
    <n v="45683.650000000373"/>
    <n v="56870.740000000224"/>
  </r>
  <r>
    <x v="657"/>
    <s v="Jequitinhonha"/>
    <x v="17"/>
    <x v="519"/>
    <n v="6505809.6399999997"/>
    <n v="9148414.0500000007"/>
    <n v="9381122.0800000001"/>
    <n v="6298165.46"/>
    <n v="6941414.8899999997"/>
    <n v="10173734.359999999"/>
    <n v="9248512.2400000002"/>
    <n v="59.06"/>
    <n v="55.61"/>
    <n v="49.24"/>
    <n v="68.87"/>
    <n v="0.43"/>
    <n v="0.39"/>
    <n v="0.47"/>
    <n v="-251994.5700000003"/>
    <n v="-435605.25"/>
    <n v="-1025320.3099999987"/>
    <n v="132609.83999999985"/>
  </r>
  <r>
    <x v="658"/>
    <s v="Metropolitana de Belo Horizonte"/>
    <x v="40"/>
    <x v="520"/>
    <n v="84110967.75"/>
    <n v="117739904.90000001"/>
    <n v="112014958.25"/>
    <n v="65656601.710000001"/>
    <n v="76325210.340000004"/>
    <n v="95608494.019999996"/>
    <n v="113086725.78"/>
    <n v="20.41"/>
    <n v="15.56"/>
    <n v="13.38"/>
    <n v="27.44"/>
    <n v="0.38"/>
    <n v="0.37"/>
    <n v="0.4"/>
    <n v="704129.53000000119"/>
    <n v="7785757.4099999964"/>
    <n v="22131410.88000001"/>
    <n v="-1071767.5300000012"/>
  </r>
  <r>
    <x v="659"/>
    <s v="Vale do Rio Doce"/>
    <x v="51"/>
    <x v="521"/>
    <n v="12559286.51"/>
    <n v="16932335.969999999"/>
    <n v="17828885.600000001"/>
    <n v="10050788"/>
    <n v="11382855.85"/>
    <n v="16162119.02"/>
    <n v="15842797.789999999"/>
    <n v="51.51"/>
    <n v="51.32"/>
    <n v="42.27"/>
    <n v="60.76"/>
    <n v="0.46"/>
    <n v="0.4"/>
    <n v="0.52"/>
    <n v="832595"/>
    <n v="1176430.6600000001"/>
    <n v="770216.94999999925"/>
    <n v="1986087.8100000024"/>
  </r>
  <r>
    <x v="660"/>
    <s v="Triangulo Mineiro/Alto Paranaíba"/>
    <x v="32"/>
    <x v="522"/>
    <n v="37680137.340000004"/>
    <n v="45708877.210000001"/>
    <n v="47358023.009999998"/>
    <n v="33912821.600000001"/>
    <n v="37482251.75"/>
    <n v="47413451.479999997"/>
    <n v="45858145.68"/>
    <n v="24.64"/>
    <n v="22.32"/>
    <n v="15.82"/>
    <n v="33.47"/>
    <n v="0.41"/>
    <n v="0.38"/>
    <n v="0.44"/>
    <n v="716155.92000000179"/>
    <n v="197885.59000000358"/>
    <n v="-1704574.2699999958"/>
    <n v="1499877.3299999982"/>
  </r>
  <r>
    <x v="661"/>
    <s v="Norte de Minas"/>
    <x v="9"/>
    <x v="523"/>
    <n v="24171826.59"/>
    <n v="34855616.909999996"/>
    <n v="34309546.840000004"/>
    <n v="20625486.859999999"/>
    <n v="24140910.710000001"/>
    <n v="32411548.77"/>
    <n v="39510823.32"/>
    <n v="49.87"/>
    <n v="47.98"/>
    <n v="41.16"/>
    <n v="58.58"/>
    <n v="0.43"/>
    <n v="0.4"/>
    <n v="0.45"/>
    <n v="533532.71999999881"/>
    <n v="30915.879999998957"/>
    <n v="2444068.1399999969"/>
    <n v="-5201276.4799999967"/>
  </r>
  <r>
    <x v="662"/>
    <s v="Jequitinhonha"/>
    <x v="17"/>
    <x v="524"/>
    <s v="."/>
    <s v="."/>
    <n v="11562080.35"/>
    <n v="5051928.59"/>
    <s v="."/>
    <s v="."/>
    <n v="9142774.4299999997"/>
    <n v="59.72"/>
    <n v="56.09"/>
    <n v="49.53"/>
    <n v="69.900000000000006"/>
    <n v="0.42"/>
    <n v="0.38"/>
    <n v="0.47"/>
    <n v="198827.29999999981"/>
    <e v="#VALUE!"/>
    <e v="#VALUE!"/>
    <n v="2419305.92"/>
  </r>
  <r>
    <x v="663"/>
    <s v="Metropolitana de Belo Horizonte"/>
    <x v="21"/>
    <x v="525"/>
    <n v="31038081.949999999"/>
    <n v="37211234.310000002"/>
    <n v="35295601"/>
    <n v="22186404.59"/>
    <n v="31087508.789999999"/>
    <n v="36794682.5"/>
    <n v="32238678"/>
    <n v="38.15"/>
    <n v="33.03"/>
    <n v="28.07"/>
    <n v="48.24"/>
    <n v="0.4"/>
    <n v="0.37"/>
    <n v="0.43"/>
    <n v="1718338.4100000001"/>
    <n v="-49426.839999999851"/>
    <n v="416551.81000000238"/>
    <n v="3056923"/>
  </r>
  <r>
    <x v="664"/>
    <s v="Vale do Rio Doce"/>
    <x v="44"/>
    <x v="2"/>
    <s v="."/>
    <n v="8432328.8699999992"/>
    <n v="8286510.3200000003"/>
    <s v="."/>
    <s v="."/>
    <n v="8567963.1600000001"/>
    <n v="8353627.8799999999"/>
    <n v="23.54"/>
    <n v="25.92"/>
    <n v="14.58"/>
    <n v="32.49"/>
    <n v="0.35"/>
    <n v="0.32"/>
    <n v="0.39"/>
    <e v="#VALUE!"/>
    <e v="#VALUE!"/>
    <n v="-135634.29000000097"/>
    <n v="-67117.55999999959"/>
  </r>
  <r>
    <x v="665"/>
    <s v="Zona da Mata"/>
    <x v="27"/>
    <x v="2"/>
    <n v="5248049.04"/>
    <n v="7043792.9100000001"/>
    <n v="6448214.1799999997"/>
    <s v="."/>
    <n v="5118461.74"/>
    <n v="6779388.3899999997"/>
    <n v="6363682.5099999998"/>
    <n v="30.63"/>
    <n v="30.49"/>
    <n v="21.41"/>
    <n v="39.840000000000003"/>
    <n v="0.43"/>
    <n v="0.36"/>
    <n v="0.5"/>
    <e v="#VALUE!"/>
    <n v="129587.29999999981"/>
    <n v="264404.52000000048"/>
    <n v="84531.669999999925"/>
  </r>
  <r>
    <x v="666"/>
    <s v="Campo das Vertentes"/>
    <x v="16"/>
    <x v="2"/>
    <n v="5214838.79"/>
    <n v="6892980.6500000004"/>
    <n v="6793729.0099999998"/>
    <s v="."/>
    <n v="5195879.16"/>
    <n v="6716850.3600000003"/>
    <n v="6707200.1399999997"/>
    <n v="33.44"/>
    <n v="37.1"/>
    <n v="24.41"/>
    <n v="42.47"/>
    <n v="0.38"/>
    <n v="0.34"/>
    <n v="0.42"/>
    <e v="#VALUE!"/>
    <n v="18959.629999999888"/>
    <n v="176130.29000000004"/>
    <n v="86528.870000000112"/>
  </r>
  <r>
    <x v="667"/>
    <s v="Campo das Vertentes"/>
    <x v="61"/>
    <x v="526"/>
    <n v="5289296.84"/>
    <n v="7255608.6799999997"/>
    <n v="6645889.6200000001"/>
    <n v="3917906.17"/>
    <n v="5162368.3600000003"/>
    <n v="6430388.6100000003"/>
    <n v="6119646.0700000003"/>
    <n v="36.64"/>
    <n v="29.59"/>
    <n v="23.28"/>
    <n v="50"/>
    <n v="0.37"/>
    <n v="0.32"/>
    <n v="0.41"/>
    <n v="110441.83999999985"/>
    <n v="126928.47999999952"/>
    <n v="825220.06999999937"/>
    <n v="526243.54999999981"/>
  </r>
  <r>
    <x v="668"/>
    <s v="Norte de Minas"/>
    <x v="9"/>
    <x v="527"/>
    <n v="5444487.4299999997"/>
    <n v="7497924.4100000001"/>
    <n v="7248212.8700000001"/>
    <n v="4672779.29"/>
    <n v="6108405.4699999997"/>
    <n v="6898335.8200000003"/>
    <n v="7736852.9199999999"/>
    <n v="60.3"/>
    <n v="67.209999999999994"/>
    <n v="47.62"/>
    <n v="72.98"/>
    <n v="0.41"/>
    <n v="0.35"/>
    <n v="0.48"/>
    <n v="432881.87999999989"/>
    <n v="-663918.04"/>
    <n v="599588.58999999985"/>
    <n v="-488640.04999999981"/>
  </r>
  <r>
    <x v="669"/>
    <s v="Zona da Mata"/>
    <x v="3"/>
    <x v="528"/>
    <n v="6357774"/>
    <n v="8373859.4900000002"/>
    <n v="8260713.1200000001"/>
    <n v="4818118.16"/>
    <n v="6641178"/>
    <n v="8911323.3200000003"/>
    <n v="8285070.4800000004"/>
    <n v="31.31"/>
    <n v="35.869999999999997"/>
    <n v="23.22"/>
    <n v="39.409999999999997"/>
    <n v="0.39"/>
    <n v="0.35"/>
    <n v="0.43"/>
    <n v="665874.62999999989"/>
    <n v="-283404"/>
    <n v="-537463.83000000007"/>
    <n v="-24357.360000000335"/>
  </r>
  <r>
    <x v="670"/>
    <s v="Vale do Rio Doce"/>
    <x v="51"/>
    <x v="529"/>
    <n v="4613364.68"/>
    <n v="7918893.7300000004"/>
    <n v="8357841.5300000003"/>
    <n v="4196883.6500000004"/>
    <n v="0"/>
    <n v="6094008.7599999998"/>
    <n v="7334691.3700000001"/>
    <n v="51.25"/>
    <n v="52.69"/>
    <n v="40.18"/>
    <n v="62.31"/>
    <n v="0.4"/>
    <n v="0.35"/>
    <n v="0.45"/>
    <n v="32108.209999999963"/>
    <n v="4613364.68"/>
    <n v="1824884.9700000007"/>
    <n v="1023150.1600000001"/>
  </r>
  <r>
    <x v="671"/>
    <s v="Norte de Minas"/>
    <x v="53"/>
    <x v="530"/>
    <n v="4693977.91"/>
    <s v="."/>
    <n v="6589898.8700000001"/>
    <n v="4440595.4000000004"/>
    <n v="4795492.29"/>
    <s v="."/>
    <n v="7271821.7199999997"/>
    <n v="59.44"/>
    <n v="61.01"/>
    <n v="47.65"/>
    <n v="71.23"/>
    <n v="0.42"/>
    <n v="0.36"/>
    <n v="0.47"/>
    <n v="-444695.35000000056"/>
    <n v="-101514.37999999989"/>
    <e v="#VALUE!"/>
    <n v="-681922.84999999963"/>
  </r>
  <r>
    <x v="672"/>
    <s v="Vale do Mucuri"/>
    <x v="8"/>
    <x v="2"/>
    <n v="5423561.5700000003"/>
    <n v="7634924.8899999997"/>
    <n v="8071798.21"/>
    <s v="."/>
    <n v="5538833.9900000002"/>
    <n v="7188614.8899999997"/>
    <n v="8049080.6600000001"/>
    <n v="56.12"/>
    <n v="57.12"/>
    <n v="44.64"/>
    <n v="67.59"/>
    <n v="0.41"/>
    <n v="0.36"/>
    <n v="0.47"/>
    <e v="#VALUE!"/>
    <n v="-115272.41999999993"/>
    <n v="446310"/>
    <n v="22717.549999999814"/>
  </r>
  <r>
    <x v="673"/>
    <s v="Triangulo Mineiro/Alto Paranaíba"/>
    <x v="32"/>
    <x v="531"/>
    <n v="13631790.93"/>
    <n v="18813223.210000001"/>
    <s v="."/>
    <n v="10051454.6"/>
    <n v="12709099.279999999"/>
    <n v="16217640.220000001"/>
    <s v="."/>
    <n v="27.85"/>
    <n v="24.26"/>
    <n v="17.97"/>
    <n v="37.72"/>
    <n v="0.38"/>
    <n v="0.35"/>
    <n v="0.41"/>
    <n v="11851.830000000075"/>
    <n v="922691.65000000037"/>
    <n v="2595582.9900000002"/>
    <e v="#VALUE!"/>
  </r>
  <r>
    <x v="674"/>
    <s v="Metropolitana de Belo Horizonte"/>
    <x v="40"/>
    <x v="532"/>
    <n v="129458104.17"/>
    <n v="184525991.09999999"/>
    <n v="176711704.31"/>
    <n v="120219510.91"/>
    <n v="122850932.03"/>
    <n v="164126627.69999999"/>
    <n v="174424656.52000001"/>
    <n v="19.28"/>
    <n v="13.98"/>
    <n v="10.66"/>
    <n v="27.9"/>
    <n v="0.35"/>
    <n v="0.33"/>
    <n v="0.37"/>
    <n v="-12203225.239999995"/>
    <n v="6607172.1400000006"/>
    <n v="20399363.400000006"/>
    <n v="2287047.7899999917"/>
  </r>
  <r>
    <x v="675"/>
    <s v="Zona da Mata"/>
    <x v="2"/>
    <x v="533"/>
    <n v="10102187.880000001"/>
    <n v="14634651.720000001"/>
    <n v="14779874.779999999"/>
    <n v="8177985.9199999999"/>
    <n v="10102591.210000001"/>
    <n v="14444530.67"/>
    <n v="15089260.08"/>
    <n v="27.55"/>
    <n v="29.49"/>
    <n v="19.73"/>
    <n v="35.380000000000003"/>
    <n v="0.38"/>
    <n v="0.35"/>
    <n v="0.41"/>
    <n v="575583.34999999963"/>
    <n v="-403.33000000007451"/>
    <n v="190121.05000000075"/>
    <n v="-309385.30000000075"/>
  </r>
  <r>
    <x v="676"/>
    <s v="Metropolitana de Belo Horizonte"/>
    <x v="21"/>
    <x v="534"/>
    <n v="8376601.0099999998"/>
    <n v="12805475.369999999"/>
    <n v="12164549.130000001"/>
    <n v="6241842.2699999996"/>
    <n v="8059479.7999999998"/>
    <n v="11998914.51"/>
    <n v="12219214.189999999"/>
    <n v="46.58"/>
    <n v="46.84"/>
    <n v="36.01"/>
    <n v="57.15"/>
    <n v="0.48"/>
    <n v="0.41"/>
    <n v="0.55000000000000004"/>
    <n v="970508.21000000089"/>
    <n v="317121.20999999996"/>
    <n v="806560.8599999994"/>
    <n v="-54665.059999998659"/>
  </r>
  <r>
    <x v="677"/>
    <s v="Jequitinhonha"/>
    <x v="17"/>
    <x v="535"/>
    <s v="."/>
    <s v="."/>
    <n v="7293135.71"/>
    <n v="4988476"/>
    <s v="."/>
    <s v="."/>
    <n v="7216362.1799999997"/>
    <n v="55.25"/>
    <n v="53.91"/>
    <n v="44.86"/>
    <n v="65.63"/>
    <n v="0.42"/>
    <n v="0.37"/>
    <n v="0.46"/>
    <n v="-293426"/>
    <e v="#VALUE!"/>
    <e v="#VALUE!"/>
    <n v="76773.530000000261"/>
  </r>
  <r>
    <x v="678"/>
    <s v="Vale do Rio Doce"/>
    <x v="5"/>
    <x v="2"/>
    <s v="."/>
    <n v="13152224.35"/>
    <n v="11886244.98"/>
    <s v="."/>
    <s v="."/>
    <n v="12885567.48"/>
    <n v="12981427.42"/>
    <n v="52.91"/>
    <n v="51.44"/>
    <n v="45.53"/>
    <n v="60.3"/>
    <n v="0.44"/>
    <n v="0.41"/>
    <n v="0.48"/>
    <e v="#VALUE!"/>
    <e v="#VALUE!"/>
    <n v="266656.86999999918"/>
    <n v="-1095182.4399999995"/>
  </r>
  <r>
    <x v="679"/>
    <s v="Sul/Sudoeste de Minas"/>
    <x v="42"/>
    <x v="536"/>
    <s v="."/>
    <n v="8567156.4800000004"/>
    <n v="8191183.5300000003"/>
    <n v="5266433.16"/>
    <s v="."/>
    <n v="8352591.6900000004"/>
    <n v="8175060.21"/>
    <n v="19.13"/>
    <n v="19.03"/>
    <n v="11.01"/>
    <n v="27.24"/>
    <n v="0.39"/>
    <n v="0.35"/>
    <n v="0.42"/>
    <n v="-72723.709999999963"/>
    <e v="#VALUE!"/>
    <n v="214564.79000000004"/>
    <n v="16123.320000000298"/>
  </r>
  <r>
    <x v="680"/>
    <s v="Zona da Mata"/>
    <x v="14"/>
    <x v="537"/>
    <n v="5139455.22"/>
    <n v="6931778.3499999996"/>
    <n v="8917233.9600000009"/>
    <n v="4034686.93"/>
    <n v="5145553.3099999996"/>
    <n v="6494946.7800000003"/>
    <n v="6855253.8399999999"/>
    <n v="32.18"/>
    <n v="28.39"/>
    <n v="20.68"/>
    <n v="43.68"/>
    <n v="0.38"/>
    <n v="0.34"/>
    <n v="0.43"/>
    <n v="81486.429999999702"/>
    <n v="-6098.089999999851"/>
    <n v="436831.56999999937"/>
    <n v="2061980.120000001"/>
  </r>
  <r>
    <x v="681"/>
    <s v="Metropolitana de Belo Horizonte"/>
    <x v="26"/>
    <x v="538"/>
    <s v="."/>
    <n v="8699318.8900000006"/>
    <n v="7940364.9900000002"/>
    <n v="5511285.0300000003"/>
    <s v="."/>
    <n v="8930461.7699999996"/>
    <n v="9343856.1699999999"/>
    <n v="33.6"/>
    <n v="37.85"/>
    <n v="24.23"/>
    <n v="42.97"/>
    <n v="0.39"/>
    <n v="0.35"/>
    <n v="0.43"/>
    <n v="40251.989999999292"/>
    <e v="#VALUE!"/>
    <n v="-231142.87999999896"/>
    <n v="-1403491.1799999997"/>
  </r>
  <r>
    <x v="682"/>
    <s v="Zona da Mata"/>
    <x v="27"/>
    <x v="539"/>
    <n v="5211836.21"/>
    <n v="7410651.5"/>
    <n v="6779265.6799999997"/>
    <n v="4181468.48"/>
    <n v="4681570.2300000004"/>
    <n v="6798591.0899999999"/>
    <n v="7586151.3799999999"/>
    <n v="19.93"/>
    <n v="22.33"/>
    <n v="11.67"/>
    <n v="28.18"/>
    <n v="0.38"/>
    <n v="0.33"/>
    <n v="0.44"/>
    <n v="217741.68000000017"/>
    <n v="530265.97999999952"/>
    <n v="612060.41000000015"/>
    <n v="-806885.70000000019"/>
  </r>
  <r>
    <x v="683"/>
    <s v="Campo das Vertentes"/>
    <x v="61"/>
    <x v="540"/>
    <n v="4695617.3"/>
    <n v="6085849.8700000001"/>
    <n v="5750042.5199999996"/>
    <n v="3549369.19"/>
    <n v="4033147.7"/>
    <n v="6185626.04"/>
    <n v="6202823.96"/>
    <n v="37.42"/>
    <n v="36.46"/>
    <n v="24.94"/>
    <n v="49.9"/>
    <n v="0.36"/>
    <n v="0.31"/>
    <n v="0.41"/>
    <n v="179214.70000000019"/>
    <n v="662469.59999999963"/>
    <n v="-99776.169999999925"/>
    <n v="-452781.44000000041"/>
  </r>
  <r>
    <x v="684"/>
    <s v="Oeste de Minas"/>
    <x v="7"/>
    <x v="541"/>
    <n v="5107527.05"/>
    <s v="."/>
    <n v="6665038.3899999997"/>
    <n v="3762757.83"/>
    <n v="5358512.8600000003"/>
    <s v="."/>
    <n v="6855275.5"/>
    <n v="47.25"/>
    <n v="40.97"/>
    <n v="34.56"/>
    <n v="59.94"/>
    <n v="0.42"/>
    <n v="0.35"/>
    <n v="0.48"/>
    <n v="263908.33000000007"/>
    <n v="-250985.81000000052"/>
    <e v="#VALUE!"/>
    <n v="-190237.11000000034"/>
  </r>
  <r>
    <x v="685"/>
    <s v="Zona da Mata"/>
    <x v="2"/>
    <x v="542"/>
    <n v="5804727.6799999997"/>
    <n v="8293460.8799999999"/>
    <n v="8090825.4900000002"/>
    <n v="4783779.18"/>
    <n v="5898750.5599999996"/>
    <n v="8268723.21"/>
    <n v="8535643.8200000003"/>
    <n v="33.11"/>
    <n v="33.85"/>
    <n v="25.02"/>
    <n v="41.2"/>
    <n v="0.37"/>
    <n v="0.34"/>
    <n v="0.4"/>
    <n v="-72957.209999999963"/>
    <n v="-94022.879999999888"/>
    <n v="24737.669999999925"/>
    <n v="-444818.33000000007"/>
  </r>
  <r>
    <x v="686"/>
    <s v="Vale do Rio Doce"/>
    <x v="4"/>
    <x v="543"/>
    <n v="15171964.25"/>
    <n v="24511225.120000001"/>
    <n v="28013910.77"/>
    <n v="13820128.029999999"/>
    <n v="15530381.09"/>
    <n v="22165087.68"/>
    <n v="30554066.739999998"/>
    <n v="40.9"/>
    <n v="33.630000000000003"/>
    <n v="25.15"/>
    <n v="56.65"/>
    <n v="0.35"/>
    <n v="0.31"/>
    <n v="0.38"/>
    <n v="492264.05000000075"/>
    <n v="-358416.83999999985"/>
    <n v="2346137.4400000013"/>
    <n v="-2540155.9699999988"/>
  </r>
  <r>
    <x v="687"/>
    <s v="Metropolitana de Belo Horizonte"/>
    <x v="26"/>
    <x v="544"/>
    <n v="5039636.99"/>
    <n v="7103053.6900000004"/>
    <n v="6624271.7599999998"/>
    <n v="3995005.45"/>
    <n v="5033938.1100000003"/>
    <n v="6538869.1500000004"/>
    <n v="7171715.1799999997"/>
    <n v="42.79"/>
    <n v="44.52"/>
    <n v="31.98"/>
    <n v="53.61"/>
    <n v="0.39"/>
    <n v="0.33"/>
    <n v="0.45"/>
    <n v="231236.14999999944"/>
    <n v="5698.8799999998882"/>
    <n v="564184.54"/>
    <n v="-547443.41999999993"/>
  </r>
  <r>
    <x v="688"/>
    <s v="Metropolitana de Belo Horizonte"/>
    <x v="60"/>
    <x v="545"/>
    <n v="4660667.13"/>
    <n v="6425874.4699999997"/>
    <n v="6483652.1600000001"/>
    <n v="3930766.66"/>
    <n v="4570186.37"/>
    <n v="6777099.3799999999"/>
    <n v="6714218.9500000002"/>
    <n v="46.06"/>
    <n v="46.79"/>
    <n v="35.57"/>
    <n v="56.54"/>
    <n v="0.4"/>
    <n v="0.34"/>
    <n v="0.46"/>
    <n v="364952.80999999959"/>
    <n v="90480.759999999776"/>
    <n v="-351224.91000000015"/>
    <n v="-230566.79000000004"/>
  </r>
  <r>
    <x v="689"/>
    <s v="Sul/Sudoeste de Minas"/>
    <x v="13"/>
    <x v="546"/>
    <n v="6772361.1200000001"/>
    <n v="9836962.3800000008"/>
    <n v="9639839.9700000007"/>
    <n v="4669649.7"/>
    <n v="7211112.2999999998"/>
    <n v="9042162.2599999998"/>
    <n v="9819860.1300000008"/>
    <n v="25.42"/>
    <n v="25.32"/>
    <n v="18.89"/>
    <n v="31.95"/>
    <n v="0.43"/>
    <n v="0.4"/>
    <n v="0.46"/>
    <n v="1220391.6200000001"/>
    <n v="-438751.1799999997"/>
    <n v="794800.12000000104"/>
    <n v="-180020.16000000015"/>
  </r>
  <r>
    <x v="690"/>
    <s v="Zona da Mata"/>
    <x v="27"/>
    <x v="2"/>
    <s v="."/>
    <n v="8072792.4800000004"/>
    <n v="7501001.9800000004"/>
    <s v="."/>
    <s v="."/>
    <n v="7775432.6500000004"/>
    <n v="7966369.6600000001"/>
    <n v="29.77"/>
    <n v="28.54"/>
    <n v="20.11"/>
    <n v="39.44"/>
    <n v="0.4"/>
    <n v="0.37"/>
    <n v="0.44"/>
    <e v="#VALUE!"/>
    <e v="#VALUE!"/>
    <n v="297359.83000000007"/>
    <n v="-465367.6799999997"/>
  </r>
  <r>
    <x v="691"/>
    <s v="Vale do Rio Doce"/>
    <x v="44"/>
    <x v="547"/>
    <s v="."/>
    <n v="8588202.0500000007"/>
    <n v="8619026.0500000007"/>
    <n v="5152636"/>
    <s v="."/>
    <n v="8830251.0600000005"/>
    <n v="8422289.1899999995"/>
    <n v="31.14"/>
    <n v="28.7"/>
    <n v="19.579999999999998"/>
    <n v="42.69"/>
    <n v="0.35"/>
    <n v="0.32"/>
    <n v="0.38"/>
    <n v="121135"/>
    <e v="#VALUE!"/>
    <n v="-242049.00999999978"/>
    <n v="196736.86000000127"/>
  </r>
  <r>
    <x v="692"/>
    <s v="Zona da Mata"/>
    <x v="27"/>
    <x v="548"/>
    <n v="4290365.3499999996"/>
    <n v="5963454.0199999996"/>
    <n v="5681747.0300000003"/>
    <n v="3439471.5"/>
    <n v="4437801.57"/>
    <n v="5424004.5599999996"/>
    <n v="6178313.5499999998"/>
    <n v="36.35"/>
    <n v="36.85"/>
    <n v="26.14"/>
    <n v="46.55"/>
    <n v="0.4"/>
    <n v="0.35"/>
    <n v="0.45"/>
    <n v="336172.4700000002"/>
    <n v="-147436.22000000067"/>
    <n v="539449.46"/>
    <n v="-496566.51999999955"/>
  </r>
  <r>
    <x v="693"/>
    <s v="Vale do Rio Doce"/>
    <x v="10"/>
    <x v="549"/>
    <n v="5561169.5"/>
    <n v="9302011.3699999992"/>
    <n v="7963337.4199999999"/>
    <n v="4524329.04"/>
    <n v="5499620.1699999999"/>
    <n v="6964683.6299999999"/>
    <n v="7948631.4100000001"/>
    <n v="25.59"/>
    <n v="29.37"/>
    <n v="17.62"/>
    <n v="33.56"/>
    <n v="0.37"/>
    <n v="0.33"/>
    <n v="0.4"/>
    <n v="97410.570000000298"/>
    <n v="61549.330000000075"/>
    <n v="2337327.7399999993"/>
    <n v="14706.009999999776"/>
  </r>
  <r>
    <x v="694"/>
    <s v="Sul/Sudoeste de Minas"/>
    <x v="54"/>
    <x v="550"/>
    <n v="27090473.09"/>
    <n v="39204938.420000002"/>
    <n v="38214131.469999999"/>
    <n v="23822447.289999999"/>
    <n v="29342492.859999999"/>
    <n v="38180664.649999999"/>
    <n v="39266595.759999998"/>
    <n v="20.49"/>
    <n v="18.12"/>
    <n v="13.34"/>
    <n v="27.64"/>
    <n v="0.44"/>
    <n v="0.41"/>
    <n v="0.47"/>
    <n v="-36714.129999998957"/>
    <n v="-2252019.7699999996"/>
    <n v="1024273.7700000033"/>
    <n v="-1052464.2899999991"/>
  </r>
  <r>
    <x v="695"/>
    <s v="Triangulo Mineiro/Alto Paranaíba"/>
    <x v="30"/>
    <x v="551"/>
    <n v="4654027"/>
    <s v="."/>
    <n v="5958069.5999999996"/>
    <n v="4274410.68"/>
    <n v="4662943"/>
    <s v="."/>
    <n v="5867707.8499999996"/>
    <n v="28.11"/>
    <n v="27.6"/>
    <n v="18.52"/>
    <n v="37.69"/>
    <n v="0.37"/>
    <n v="0.32"/>
    <n v="0.42"/>
    <n v="-231550.93999999948"/>
    <n v="-8916"/>
    <e v="#VALUE!"/>
    <n v="90361.75"/>
  </r>
  <r>
    <x v="696"/>
    <s v="Triangulo Mineiro/Alto Paranaíba"/>
    <x v="55"/>
    <x v="552"/>
    <n v="33948515"/>
    <n v="40309298.93"/>
    <n v="57081898.57"/>
    <n v="28895382.629999999"/>
    <n v="33435860.800000001"/>
    <n v="43022801.850000001"/>
    <n v="52374199.119999997"/>
    <n v="27.62"/>
    <n v="24.25"/>
    <n v="18.600000000000001"/>
    <n v="36.630000000000003"/>
    <n v="0.37"/>
    <n v="0.34"/>
    <n v="0.39"/>
    <n v="640621.47000000253"/>
    <n v="512654.19999999925"/>
    <n v="-2713502.9200000018"/>
    <n v="4707699.450000003"/>
  </r>
  <r>
    <x v="697"/>
    <s v="Oeste de Minas"/>
    <x v="46"/>
    <x v="553"/>
    <n v="15861841.52"/>
    <n v="20402923.91"/>
    <n v="21597560.91"/>
    <n v="13174156.83"/>
    <n v="15854561.48"/>
    <n v="19664013.129999999"/>
    <n v="22215289.719999999"/>
    <n v="45.93"/>
    <n v="41.45"/>
    <n v="34.520000000000003"/>
    <n v="57.34"/>
    <n v="0.44"/>
    <n v="0.39"/>
    <n v="0.49"/>
    <n v="22847.470000000671"/>
    <n v="7280.0399999991059"/>
    <n v="738910.78000000119"/>
    <n v="-617728.80999999866"/>
  </r>
  <r>
    <x v="698"/>
    <s v="Zona da Mata"/>
    <x v="14"/>
    <x v="554"/>
    <s v="."/>
    <n v="6410462.1900000004"/>
    <n v="6273094.0599999996"/>
    <n v="3760101.29"/>
    <s v="."/>
    <n v="6638813.5199999996"/>
    <n v="6484274.7300000004"/>
    <n v="33.22"/>
    <n v="33.090000000000003"/>
    <n v="25.06"/>
    <n v="41.37"/>
    <n v="0.4"/>
    <n v="0.34"/>
    <n v="0.45"/>
    <n v="114736.29999999981"/>
    <e v="#VALUE!"/>
    <n v="-228351.32999999914"/>
    <n v="-211180.67000000086"/>
  </r>
  <r>
    <x v="699"/>
    <s v="Zona da Mata"/>
    <x v="3"/>
    <x v="555"/>
    <s v="."/>
    <n v="7067448.3600000003"/>
    <n v="8570797.3800000008"/>
    <n v="4185237"/>
    <s v="."/>
    <n v="6515882.2599999998"/>
    <n v="7281659.5800000001"/>
    <n v="46.49"/>
    <n v="43.17"/>
    <n v="35.200000000000003"/>
    <n v="57.79"/>
    <n v="0.4"/>
    <n v="0.33"/>
    <n v="0.46"/>
    <n v="115907"/>
    <e v="#VALUE!"/>
    <n v="551566.10000000056"/>
    <n v="1289137.8000000007"/>
  </r>
  <r>
    <x v="700"/>
    <s v="Metropolitana de Belo Horizonte"/>
    <x v="22"/>
    <x v="556"/>
    <n v="5207576.32"/>
    <n v="7182338.8600000003"/>
    <n v="7051020.0599999996"/>
    <n v="4243723.9400000004"/>
    <n v="5092979.6100000003"/>
    <n v="6932388.5700000003"/>
    <n v="7165705.9000000004"/>
    <n v="47.34"/>
    <n v="54.47"/>
    <n v="33.04"/>
    <n v="61.65"/>
    <n v="0.36"/>
    <n v="0.31"/>
    <n v="0.41"/>
    <n v="-84500.890000000596"/>
    <n v="114596.70999999996"/>
    <n v="249950.29000000004"/>
    <n v="-114685.84000000078"/>
  </r>
  <r>
    <x v="701"/>
    <s v="Jequitinhonha"/>
    <x v="17"/>
    <x v="557"/>
    <n v="8623463.0999999996"/>
    <n v="12074189.460000001"/>
    <n v="11759457.289999999"/>
    <n v="9921224.6999999993"/>
    <n v="9318021.5199999996"/>
    <n v="11262001.58"/>
    <n v="12109872.18"/>
    <n v="59.34"/>
    <n v="60.87"/>
    <n v="51.28"/>
    <n v="67.39"/>
    <n v="0.42"/>
    <n v="0.37"/>
    <n v="0.46"/>
    <n v="-1263572.6999999993"/>
    <n v="-694558.41999999993"/>
    <n v="812187.88000000082"/>
    <n v="-350414.8900000006"/>
  </r>
  <r>
    <x v="702"/>
    <s v="Oeste de Minas"/>
    <x v="58"/>
    <x v="558"/>
    <n v="19545557.789999999"/>
    <n v="28976609.640000001"/>
    <n v="28489035.609999999"/>
    <n v="15314507.800000001"/>
    <n v="19179583.16"/>
    <n v="28500286.670000002"/>
    <n v="27307986.550000001"/>
    <n v="28.09"/>
    <n v="24.61"/>
    <n v="18.690000000000001"/>
    <n v="37.479999999999997"/>
    <n v="0.41"/>
    <n v="0.38"/>
    <n v="0.44"/>
    <n v="2115014.2599999979"/>
    <n v="365974.62999999896"/>
    <n v="476322.96999999881"/>
    <n v="1181049.0599999987"/>
  </r>
  <r>
    <x v="703"/>
    <s v="Norte de Minas"/>
    <x v="9"/>
    <x v="559"/>
    <n v="6636711.3099999996"/>
    <n v="9366350.3499999996"/>
    <n v="10187210.810000001"/>
    <n v="5877115.9199999999"/>
    <n v="6797811.1399999997"/>
    <n v="9279063.8900000006"/>
    <n v="9660691.1600000001"/>
    <n v="64.22"/>
    <n v="70.650000000000006"/>
    <n v="52.36"/>
    <n v="76.069999999999993"/>
    <n v="0.39"/>
    <n v="0.35"/>
    <n v="0.42"/>
    <n v="29863.200000000186"/>
    <n v="-161099.83000000007"/>
    <n v="87286.459999999031"/>
    <n v="526519.65000000037"/>
  </r>
  <r>
    <x v="704"/>
    <s v="Metropolitana de Belo Horizonte"/>
    <x v="22"/>
    <x v="560"/>
    <n v="4081175.2"/>
    <n v="5767195.0499999998"/>
    <n v="5375480.7699999996"/>
    <n v="3215576.62"/>
    <n v="4234890.3600000003"/>
    <n v="5403510.0899999999"/>
    <n v="5534951.9299999997"/>
    <n v="36.22"/>
    <n v="40.14"/>
    <n v="22.57"/>
    <n v="49.87"/>
    <n v="0.4"/>
    <n v="0.33"/>
    <n v="0.47"/>
    <n v="206100.44999999972"/>
    <n v="-153715.16000000015"/>
    <n v="363684.95999999996"/>
    <n v="-159471.16000000015"/>
  </r>
  <r>
    <x v="705"/>
    <s v="Central Mineira"/>
    <x v="38"/>
    <x v="2"/>
    <n v="4975715.55"/>
    <n v="7242017.7999999998"/>
    <n v="6033577.0899999999"/>
    <s v="."/>
    <n v="4898081.41"/>
    <n v="6993943.1200000001"/>
    <n v="5326785.8600000003"/>
    <n v="52.75"/>
    <n v="52.69"/>
    <n v="42.8"/>
    <n v="62.71"/>
    <n v="0.42"/>
    <n v="0.35"/>
    <n v="0.49"/>
    <e v="#VALUE!"/>
    <n v="77634.139999999665"/>
    <n v="248074.6799999997"/>
    <n v="706791.22999999952"/>
  </r>
  <r>
    <x v="706"/>
    <s v="Zona da Mata"/>
    <x v="27"/>
    <x v="561"/>
    <n v="32068662.48"/>
    <n v="37685310.479999997"/>
    <n v="37437799.609999999"/>
    <n v="24616115.18"/>
    <n v="30104416.190000001"/>
    <n v="39004490.399999999"/>
    <n v="35126071.359999999"/>
    <n v="37.94"/>
    <n v="33.97"/>
    <n v="29.18"/>
    <n v="46.69"/>
    <n v="0.47"/>
    <n v="0.43"/>
    <n v="0.51"/>
    <n v="1638408.9499999993"/>
    <n v="1964246.2899999991"/>
    <n v="-1319179.9200000018"/>
    <n v="2311728.25"/>
  </r>
  <r>
    <x v="707"/>
    <s v="Sul/Sudoeste de Minas"/>
    <x v="42"/>
    <x v="562"/>
    <n v="5172662.62"/>
    <n v="7997746.8799999999"/>
    <n v="7296317.4800000004"/>
    <n v="4043122.2"/>
    <n v="4965511.7699999996"/>
    <n v="7748476.3300000001"/>
    <n v="6856199.0599999996"/>
    <n v="44.5"/>
    <n v="38.21"/>
    <n v="31.15"/>
    <n v="57.85"/>
    <n v="0.38"/>
    <n v="0.33"/>
    <n v="0.43"/>
    <n v="535051.88999999966"/>
    <n v="207150.85000000056"/>
    <n v="249270.54999999981"/>
    <n v="440118.42000000086"/>
  </r>
  <r>
    <x v="708"/>
    <s v="Metropolitana de Belo Horizonte"/>
    <x v="60"/>
    <x v="563"/>
    <n v="5052977"/>
    <n v="7813346.7400000002"/>
    <n v="7481120.96"/>
    <n v="3930098.63"/>
    <n v="4659866"/>
    <n v="7556454.4900000002"/>
    <n v="7425730.29"/>
    <n v="47.29"/>
    <n v="43.24"/>
    <n v="36.24"/>
    <n v="58.35"/>
    <n v="0.44"/>
    <n v="0.36"/>
    <n v="0.51"/>
    <n v="476790.77000000048"/>
    <n v="393111"/>
    <n v="256892.25"/>
    <n v="55390.669999999925"/>
  </r>
  <r>
    <x v="709"/>
    <s v="Vale do Rio Doce"/>
    <x v="44"/>
    <x v="564"/>
    <n v="5319572"/>
    <n v="7696915.3899999997"/>
    <n v="7601794.2300000004"/>
    <n v="4499127"/>
    <n v="4995879"/>
    <n v="7871829.3099999996"/>
    <n v="8011260.8200000003"/>
    <n v="16.14"/>
    <n v="17"/>
    <n v="6.48"/>
    <n v="25.8"/>
    <n v="0.31"/>
    <n v="0.27"/>
    <n v="0.35"/>
    <n v="199633.58999999985"/>
    <n v="323693"/>
    <n v="-174913.91999999993"/>
    <n v="-409466.58999999985"/>
  </r>
  <r>
    <x v="710"/>
    <s v="Metropolitana de Belo Horizonte"/>
    <x v="21"/>
    <x v="565"/>
    <n v="11094421.050000001"/>
    <n v="16490608.869999999"/>
    <n v="15537647.18"/>
    <n v="9865379.4399999995"/>
    <n v="13080061.279999999"/>
    <n v="15851244.390000001"/>
    <n v="15896323.029999999"/>
    <n v="34.380000000000003"/>
    <n v="35.29"/>
    <n v="27.5"/>
    <n v="41.27"/>
    <n v="0.43"/>
    <n v="0.39"/>
    <n v="0.47"/>
    <n v="135906.37000000104"/>
    <n v="-1985640.2299999986"/>
    <n v="639364.47999999858"/>
    <n v="-358675.84999999963"/>
  </r>
  <r>
    <x v="711"/>
    <s v="Vale do Rio Doce"/>
    <x v="63"/>
    <x v="2"/>
    <n v="5006451.45"/>
    <n v="7203326.1399999997"/>
    <n v="7752864.8899999997"/>
    <s v="."/>
    <n v="5210034.38"/>
    <n v="6947568.4500000002"/>
    <n v="7850633.3600000003"/>
    <n v="41.66"/>
    <n v="44.8"/>
    <n v="28.3"/>
    <n v="55.01"/>
    <n v="0.38"/>
    <n v="0.32"/>
    <n v="0.44"/>
    <e v="#VALUE!"/>
    <n v="-203582.9299999997"/>
    <n v="255757.68999999948"/>
    <n v="-97768.470000000671"/>
  </r>
  <r>
    <x v="712"/>
    <s v="Norte de Minas"/>
    <x v="47"/>
    <x v="566"/>
    <n v="30038247.960000001"/>
    <n v="47332920.579999998"/>
    <n v="49067292.009999998"/>
    <n v="27492930"/>
    <n v="29408105.289999999"/>
    <n v="40470621.469999999"/>
    <n v="45272530.950000003"/>
    <n v="61.65"/>
    <n v="62.25"/>
    <n v="54.03"/>
    <n v="69.27"/>
    <n v="0.45"/>
    <n v="0.41"/>
    <n v="0.48"/>
    <n v="1945850"/>
    <n v="630142.67000000179"/>
    <n v="6862299.1099999994"/>
    <n v="3794761.0599999949"/>
  </r>
  <r>
    <x v="713"/>
    <s v="Oeste de Minas"/>
    <x v="46"/>
    <x v="567"/>
    <n v="6116092.2699999996"/>
    <n v="8890534.5600000005"/>
    <n v="8119550.3700000001"/>
    <n v="5533007.0999999996"/>
    <n v="6297691.7400000002"/>
    <n v="8944213.1899999995"/>
    <n v="8274800.3899999997"/>
    <n v="37.299999999999997"/>
    <n v="36.619999999999997"/>
    <n v="27.67"/>
    <n v="46.93"/>
    <n v="0.4"/>
    <n v="0.36"/>
    <n v="0.44"/>
    <n v="-113221.6099999994"/>
    <n v="-181599.47000000067"/>
    <n v="-53678.629999998957"/>
    <n v="-155250.01999999955"/>
  </r>
  <r>
    <x v="714"/>
    <s v="Triangulo Mineiro/Alto Paranaíba"/>
    <x v="56"/>
    <x v="568"/>
    <n v="9502690.1500000004"/>
    <n v="11851358.800000001"/>
    <n v="10984704.810000001"/>
    <n v="8268208.6100000003"/>
    <n v="9812495.0600000005"/>
    <n v="11894931.41"/>
    <n v="11458420.970000001"/>
    <n v="21.02"/>
    <n v="18.93"/>
    <n v="11.85"/>
    <n v="30.19"/>
    <n v="0.36"/>
    <n v="0.32"/>
    <n v="0.39"/>
    <n v="-128538.60000000056"/>
    <n v="-309804.91000000015"/>
    <n v="-43572.609999999404"/>
    <n v="-473716.16000000015"/>
  </r>
  <r>
    <x v="715"/>
    <s v="Zona da Mata"/>
    <x v="25"/>
    <x v="569"/>
    <s v="."/>
    <n v="8047803.7699999996"/>
    <n v="8388334.6900000004"/>
    <n v="4410483.01"/>
    <s v="."/>
    <n v="7723342.6299999999"/>
    <n v="8535465.1099999994"/>
    <n v="31.88"/>
    <n v="32.11"/>
    <n v="22.44"/>
    <n v="41.31"/>
    <n v="0.4"/>
    <n v="0.34"/>
    <n v="0.45"/>
    <n v="453447.53000000026"/>
    <e v="#VALUE!"/>
    <n v="324461.13999999966"/>
    <n v="-147130.41999999899"/>
  </r>
  <r>
    <x v="716"/>
    <s v="Zona da Mata"/>
    <x v="36"/>
    <x v="2"/>
    <s v="."/>
    <n v="7993906.2000000002"/>
    <n v="6962477.0899999999"/>
    <s v="."/>
    <s v="."/>
    <n v="7629921.2800000003"/>
    <n v="7548391.7199999997"/>
    <n v="36.340000000000003"/>
    <n v="34.82"/>
    <n v="26.45"/>
    <n v="46.22"/>
    <n v="0.44"/>
    <n v="0.4"/>
    <n v="0.48"/>
    <e v="#VALUE!"/>
    <e v="#VALUE!"/>
    <n v="363984.91999999993"/>
    <n v="-585914.62999999989"/>
  </r>
  <r>
    <x v="717"/>
    <s v="Vale do Rio Doce"/>
    <x v="18"/>
    <x v="570"/>
    <n v="4886263.07"/>
    <n v="7748164.5599999996"/>
    <n v="6889513.04"/>
    <n v="3918122.31"/>
    <n v="4904210.5999999996"/>
    <n v="7327786.7400000002"/>
    <n v="7122335.9000000004"/>
    <n v="39.42"/>
    <n v="45.31"/>
    <n v="26.95"/>
    <n v="51.9"/>
    <n v="0.39"/>
    <n v="0.34"/>
    <n v="0.43"/>
    <n v="343587.07999999961"/>
    <n v="-17947.529999999329"/>
    <n v="420377.81999999937"/>
    <n v="-232822.86000000034"/>
  </r>
  <r>
    <x v="718"/>
    <s v="Vale do Rio Doce"/>
    <x v="18"/>
    <x v="571"/>
    <n v="5147436"/>
    <n v="7414689"/>
    <n v="6811340"/>
    <n v="3792256"/>
    <n v="5086664"/>
    <n v="6840420"/>
    <n v="7085976"/>
    <n v="49.45"/>
    <n v="50.76"/>
    <n v="35.950000000000003"/>
    <n v="62.94"/>
    <n v="0.38"/>
    <n v="0.32"/>
    <n v="0.45"/>
    <n v="139801"/>
    <n v="60772"/>
    <n v="574269"/>
    <n v="-274636"/>
  </r>
  <r>
    <x v="719"/>
    <s v="Noroeste de Minas"/>
    <x v="49"/>
    <x v="572"/>
    <n v="7401420.4000000004"/>
    <n v="15010390.880000001"/>
    <n v="13384114.279999999"/>
    <n v="6393983.0800000001"/>
    <n v="7625361.1399999997"/>
    <n v="14528063.119999999"/>
    <n v="15461428.539999999"/>
    <n v="36.79"/>
    <n v="34.18"/>
    <n v="26.59"/>
    <n v="46.99"/>
    <n v="0.39"/>
    <n v="0.35"/>
    <n v="0.44"/>
    <n v="-115288.99000000022"/>
    <n v="-223940.73999999929"/>
    <n v="482327.76000000164"/>
    <n v="-2077314.2599999998"/>
  </r>
  <r>
    <x v="720"/>
    <s v="Oeste de Minas"/>
    <x v="58"/>
    <x v="573"/>
    <n v="7699681.0599999996"/>
    <n v="12870632.609999999"/>
    <n v="12959673.66"/>
    <n v="5935422.4100000001"/>
    <n v="7659766.2199999997"/>
    <n v="12609911.02"/>
    <n v="13383800.720000001"/>
    <n v="31.24"/>
    <n v="27.61"/>
    <n v="21.29"/>
    <n v="41.18"/>
    <n v="0.4"/>
    <n v="0.36"/>
    <n v="0.43"/>
    <n v="397204.78000000026"/>
    <n v="39914.839999999851"/>
    <n v="260721.58999999985"/>
    <n v="-424127.06000000052"/>
  </r>
  <r>
    <x v="721"/>
    <s v="Metropolitana de Belo Horizonte"/>
    <x v="21"/>
    <x v="574"/>
    <n v="33854207.25"/>
    <n v="53443872.469999999"/>
    <n v="64929297.579999998"/>
    <n v="16114132.380000001"/>
    <n v="32342420.879999999"/>
    <n v="58907993.200000003"/>
    <n v="64896164.200000003"/>
    <n v="28.14"/>
    <n v="30.24"/>
    <n v="18.690000000000001"/>
    <n v="37.590000000000003"/>
    <n v="0.36"/>
    <n v="0.33"/>
    <n v="0.39"/>
    <n v="4772089.3899999987"/>
    <n v="1511786.370000001"/>
    <n v="-5464120.7300000042"/>
    <n v="33133.379999995232"/>
  </r>
  <r>
    <x v="722"/>
    <s v="Sul/Sudoeste de Minas"/>
    <x v="54"/>
    <x v="575"/>
    <n v="18767560.699999999"/>
    <n v="25677969.27"/>
    <n v="22337160.48"/>
    <n v="13526167.310000001"/>
    <n v="15525747.359999999"/>
    <n v="19678168.68"/>
    <n v="23090494.059999999"/>
    <n v="29.86"/>
    <n v="26.6"/>
    <n v="21.22"/>
    <n v="38.49"/>
    <n v="0.43"/>
    <n v="0.39"/>
    <n v="0.46"/>
    <n v="-615469.74000000022"/>
    <n v="3241813.34"/>
    <n v="5999800.5899999999"/>
    <n v="-753333.57999999821"/>
  </r>
  <r>
    <x v="723"/>
    <s v="Triangulo Mineiro/Alto Paranaíba"/>
    <x v="30"/>
    <x v="576"/>
    <n v="20760979.98"/>
    <n v="33722089.119999997"/>
    <n v="29925702.239999998"/>
    <n v="16207357.34"/>
    <n v="22728566.66"/>
    <n v="33428984.620000001"/>
    <n v="32331346.920000002"/>
    <n v="17.61"/>
    <n v="13.9"/>
    <n v="8.27"/>
    <n v="26.94"/>
    <n v="0.38"/>
    <n v="0.35"/>
    <n v="0.41"/>
    <n v="2432677.1700000018"/>
    <n v="-1967586.6799999997"/>
    <n v="293104.49999999627"/>
    <n v="-2405644.6800000034"/>
  </r>
  <r>
    <x v="724"/>
    <s v="Sul/Sudoeste de Minas"/>
    <x v="19"/>
    <x v="577"/>
    <n v="13769989.27"/>
    <n v="18939197.050000001"/>
    <n v="17794958.550000001"/>
    <n v="12469303.689999999"/>
    <n v="15159792.060000001"/>
    <n v="18257119.920000002"/>
    <n v="16758342.76"/>
    <n v="35.51"/>
    <n v="32.24"/>
    <n v="25.25"/>
    <n v="45.77"/>
    <n v="0.41"/>
    <n v="0.36"/>
    <n v="0.45"/>
    <n v="110461.63000000082"/>
    <n v="-1389802.790000001"/>
    <n v="682077.12999999896"/>
    <n v="1036615.790000001"/>
  </r>
  <r>
    <x v="725"/>
    <s v="Norte de Minas"/>
    <x v="50"/>
    <x v="2"/>
    <n v="5170034.51"/>
    <n v="7293730.1500000004"/>
    <n v="7056995.5"/>
    <s v="."/>
    <n v="5241543.28"/>
    <n v="6963017.6100000003"/>
    <n v="7056251.25"/>
    <n v="50.74"/>
    <n v="53.28"/>
    <n v="41.21"/>
    <n v="60.26"/>
    <n v="0.4"/>
    <n v="0.35"/>
    <n v="0.46"/>
    <e v="#VALUE!"/>
    <n v="-71508.770000000484"/>
    <n v="330712.54000000004"/>
    <n v="744.25"/>
  </r>
  <r>
    <x v="726"/>
    <s v="Sul/Sudoeste de Minas"/>
    <x v="54"/>
    <x v="2"/>
    <s v="."/>
    <n v="6574734.9900000002"/>
    <n v="5740622.46"/>
    <s v="."/>
    <s v="."/>
    <n v="6425344.3399999999"/>
    <n v="6019142.4400000004"/>
    <n v="27.1"/>
    <n v="25.45"/>
    <n v="15"/>
    <n v="39.19"/>
    <n v="0.36"/>
    <n v="0.31"/>
    <n v="0.41"/>
    <e v="#VALUE!"/>
    <e v="#VALUE!"/>
    <n v="149390.65000000037"/>
    <n v="-278519.98000000045"/>
  </r>
  <r>
    <x v="727"/>
    <s v="Norte de Minas"/>
    <x v="50"/>
    <x v="2"/>
    <n v="18104480.859999999"/>
    <n v="29303770.899999999"/>
    <n v="27247556.100000001"/>
    <s v="."/>
    <n v="19057292.719999999"/>
    <n v="30275004.440000001"/>
    <n v="27547440.109999999"/>
    <n v="61.73"/>
    <n v="65.709999999999994"/>
    <n v="53.21"/>
    <n v="70.260000000000005"/>
    <n v="0.46"/>
    <n v="0.41"/>
    <n v="0.51"/>
    <e v="#VALUE!"/>
    <n v="-952811.8599999994"/>
    <n v="-971233.54000000283"/>
    <n v="-299884.00999999791"/>
  </r>
  <r>
    <x v="728"/>
    <s v="Norte de Minas"/>
    <x v="47"/>
    <x v="578"/>
    <n v="8680612.9100000001"/>
    <n v="13511924.17"/>
    <n v="13535569.48"/>
    <n v="7451231.4400000004"/>
    <n v="8627849.0899999999"/>
    <n v="12514712.529999999"/>
    <n v="14068452.949999999"/>
    <n v="69.09"/>
    <n v="73.77"/>
    <n v="59.59"/>
    <n v="78.58"/>
    <n v="0.43"/>
    <n v="0.39"/>
    <n v="0.47"/>
    <n v="22767.839999999851"/>
    <n v="52763.820000000298"/>
    <n v="997211.6400000006"/>
    <n v="-532883.46999999881"/>
  </r>
  <r>
    <x v="729"/>
    <s v="Campo das Vertentes"/>
    <x v="61"/>
    <x v="2"/>
    <n v="71206596.769999996"/>
    <n v="94885128.75"/>
    <n v="90596247.390000001"/>
    <s v="."/>
    <n v="68812097.950000003"/>
    <n v="93220525.640000001"/>
    <n v="90287329.780000001"/>
    <n v="27.04"/>
    <n v="22.37"/>
    <n v="18.350000000000001"/>
    <n v="35.729999999999997"/>
    <n v="0.43"/>
    <n v="0.41"/>
    <n v="0.45"/>
    <e v="#VALUE!"/>
    <n v="2394498.8199999928"/>
    <n v="1664603.1099999994"/>
    <n v="308917.6099999994"/>
  </r>
  <r>
    <x v="730"/>
    <s v="Zona da Mata"/>
    <x v="2"/>
    <x v="579"/>
    <n v="6582271.3399999999"/>
    <n v="10224650.91"/>
    <n v="9640076.7400000002"/>
    <n v="4951235.38"/>
    <n v="6833656.2300000004"/>
    <n v="9821912.9800000004"/>
    <n v="10625116.710000001"/>
    <n v="23.59"/>
    <n v="25.72"/>
    <n v="14.8"/>
    <n v="32.39"/>
    <n v="0.36"/>
    <n v="0.33"/>
    <n v="0.39"/>
    <n v="569480.8200000003"/>
    <n v="-251384.8900000006"/>
    <n v="402737.9299999997"/>
    <n v="-985039.97000000067"/>
  </r>
  <r>
    <x v="731"/>
    <s v="Vale do Rio Doce"/>
    <x v="63"/>
    <x v="580"/>
    <s v="."/>
    <n v="8375847.7000000002"/>
    <n v="7608470.5899999999"/>
    <n v="3927263.87"/>
    <s v="."/>
    <n v="7818764.1399999997"/>
    <n v="8335065.5700000003"/>
    <n v="33.869999999999997"/>
    <n v="35.159999999999997"/>
    <n v="23.93"/>
    <n v="43.82"/>
    <n v="0.38"/>
    <n v="0.33"/>
    <n v="0.43"/>
    <n v="211590.33000000007"/>
    <e v="#VALUE!"/>
    <n v="557083.56000000052"/>
    <n v="-726594.98000000045"/>
  </r>
  <r>
    <x v="732"/>
    <s v="Vale do Rio Doce"/>
    <x v="44"/>
    <x v="2"/>
    <n v="5643760"/>
    <n v="7958370.9900000002"/>
    <n v="7652769.7400000002"/>
    <s v="."/>
    <n v="6036667"/>
    <n v="7758621.75"/>
    <n v="7720180.9500000002"/>
    <n v="51.98"/>
    <n v="49.15"/>
    <n v="40.03"/>
    <n v="63.94"/>
    <n v="0.45"/>
    <n v="0.37"/>
    <n v="0.54"/>
    <e v="#VALUE!"/>
    <n v="-392907"/>
    <n v="199749.24000000022"/>
    <n v="-67411.209999999963"/>
  </r>
  <r>
    <x v="733"/>
    <s v="Norte de Minas"/>
    <x v="50"/>
    <x v="581"/>
    <n v="4721369.0999999996"/>
    <s v="."/>
    <n v="6295825.8600000003"/>
    <n v="3913912.46"/>
    <n v="4819203.5199999996"/>
    <s v="."/>
    <n v="6459005.2199999997"/>
    <n v="67.5"/>
    <n v="69.87"/>
    <n v="57.04"/>
    <n v="77.959999999999994"/>
    <n v="0.41"/>
    <n v="0.35"/>
    <n v="0.47"/>
    <n v="44676.120000000112"/>
    <n v="-97834.419999999925"/>
    <e v="#VALUE!"/>
    <n v="-163179.3599999994"/>
  </r>
  <r>
    <x v="734"/>
    <s v="Norte de Minas"/>
    <x v="9"/>
    <x v="582"/>
    <n v="12835878.52"/>
    <n v="20404019.530000001"/>
    <n v="20803774.760000002"/>
    <n v="11548558.84"/>
    <n v="13247130.52"/>
    <n v="19643345.809999999"/>
    <n v="20966117.039999999"/>
    <n v="59.69"/>
    <n v="62.51"/>
    <n v="49.49"/>
    <n v="69.900000000000006"/>
    <n v="0.42"/>
    <n v="0.37"/>
    <n v="0.47"/>
    <n v="147852.84999999963"/>
    <n v="-411252"/>
    <n v="760673.72000000253"/>
    <n v="-162342.27999999747"/>
  </r>
  <r>
    <x v="735"/>
    <s v="Vale do Rio Doce"/>
    <x v="51"/>
    <x v="583"/>
    <n v="10836514.289999999"/>
    <n v="15786045.84"/>
    <n v="16071808.41"/>
    <n v="8868413.9800000004"/>
    <n v="10703560.630000001"/>
    <n v="15695515.300000001"/>
    <n v="15916768.43"/>
    <n v="48.27"/>
    <n v="48.31"/>
    <n v="39.26"/>
    <n v="57.29"/>
    <n v="0.43"/>
    <n v="0.38"/>
    <n v="0.47"/>
    <n v="510241.9299999997"/>
    <n v="132953.65999999829"/>
    <n v="90530.539999999106"/>
    <n v="155039.98000000045"/>
  </r>
  <r>
    <x v="736"/>
    <s v="Zona da Mata"/>
    <x v="27"/>
    <x v="584"/>
    <n v="16292478.119999999"/>
    <n v="22513968.739999998"/>
    <n v="23563772.550000001"/>
    <n v="14272598"/>
    <n v="16599756.619999999"/>
    <n v="22205954.649999999"/>
    <n v="22833573.890000001"/>
    <n v="30.8"/>
    <n v="25.52"/>
    <n v="21.57"/>
    <n v="40.020000000000003"/>
    <n v="0.42"/>
    <n v="0.39"/>
    <n v="0.45"/>
    <n v="122384"/>
    <n v="-307278.5"/>
    <n v="308014.08999999985"/>
    <n v="730198.66000000015"/>
  </r>
  <r>
    <x v="737"/>
    <s v="Metropolitana de Belo Horizonte"/>
    <x v="40"/>
    <x v="2"/>
    <n v="16950030.969999999"/>
    <n v="22445424.09"/>
    <n v="24918743.170000002"/>
    <s v="."/>
    <n v="16759762.77"/>
    <n v="22961045.539999999"/>
    <n v="28499556.199999999"/>
    <n v="21.88"/>
    <n v="19.34"/>
    <n v="13.34"/>
    <n v="30.42"/>
    <n v="0.37"/>
    <n v="0.34"/>
    <n v="0.4"/>
    <e v="#VALUE!"/>
    <n v="190268.19999999925"/>
    <n v="-515621.44999999925"/>
    <n v="-3580813.0299999975"/>
  </r>
  <r>
    <x v="738"/>
    <s v="Sul/Sudoeste de Minas"/>
    <x v="19"/>
    <x v="585"/>
    <n v="12449449.57"/>
    <n v="16101114.300000001"/>
    <n v="15054253.75"/>
    <n v="8953516.8699999992"/>
    <n v="12096135.16"/>
    <n v="16027359.550000001"/>
    <n v="14765782.4"/>
    <n v="16.73"/>
    <n v="15.19"/>
    <n v="8.9499999999999993"/>
    <n v="24.52"/>
    <n v="0.39"/>
    <n v="0.35"/>
    <n v="0.43"/>
    <n v="2121893.2300000004"/>
    <n v="353314.41000000015"/>
    <n v="73754.75"/>
    <n v="288471.34999999963"/>
  </r>
  <r>
    <x v="739"/>
    <s v="Metropolitana de Belo Horizonte"/>
    <x v="40"/>
    <x v="586"/>
    <n v="17934416.780000001"/>
    <n v="26284976.789999999"/>
    <n v="24710647"/>
    <n v="16568101.34"/>
    <n v="18325664.07"/>
    <n v="26247198.93"/>
    <n v="23486072"/>
    <n v="14.57"/>
    <n v="14.35"/>
    <n v="7.85"/>
    <n v="21.3"/>
    <n v="0.35"/>
    <n v="0.33"/>
    <n v="0.38"/>
    <n v="22047.390000000596"/>
    <n v="-391247.28999999911"/>
    <n v="37777.859999999404"/>
    <n v="1224575"/>
  </r>
  <r>
    <x v="740"/>
    <s v="Vale do Rio Doce"/>
    <x v="18"/>
    <x v="2"/>
    <n v="4044419.22"/>
    <n v="6086281.5800000001"/>
    <n v="6035482.0999999996"/>
    <s v="."/>
    <n v="3964838.6"/>
    <n v="6814234.9400000004"/>
    <n v="6017436.4199999999"/>
    <n v="52.08"/>
    <n v="49.9"/>
    <n v="39.04"/>
    <n v="65.13"/>
    <n v="0.35"/>
    <n v="0.31"/>
    <n v="0.4"/>
    <e v="#VALUE!"/>
    <n v="79580.620000000112"/>
    <n v="-727953.36000000034"/>
    <n v="18045.679999999702"/>
  </r>
  <r>
    <x v="741"/>
    <s v="Metropolitana de Belo Horizonte"/>
    <x v="66"/>
    <x v="587"/>
    <n v="6095716.2000000002"/>
    <n v="8272460.7000000002"/>
    <n v="7508677.7199999997"/>
    <n v="4929554.54"/>
    <n v="5739888.8600000003"/>
    <n v="8552851.7699999996"/>
    <n v="8069478.1200000001"/>
    <n v="22.41"/>
    <n v="23.39"/>
    <n v="13.85"/>
    <n v="30.97"/>
    <n v="0.36"/>
    <n v="0.31"/>
    <n v="0.42"/>
    <n v="138635.75"/>
    <n v="355827.33999999985"/>
    <n v="-280391.06999999937"/>
    <n v="-560800.40000000037"/>
  </r>
  <r>
    <x v="742"/>
    <s v="Sul/Sudoeste de Minas"/>
    <x v="54"/>
    <x v="2"/>
    <s v="."/>
    <n v="5868961.1900000004"/>
    <n v="5745158.5300000003"/>
    <s v="."/>
    <s v="."/>
    <n v="5866316.9000000004"/>
    <n v="6035339.9400000004"/>
    <n v="22.58"/>
    <n v="20.51"/>
    <n v="13.84"/>
    <n v="31.31"/>
    <n v="0.37"/>
    <n v="0.33"/>
    <n v="0.41"/>
    <e v="#VALUE!"/>
    <e v="#VALUE!"/>
    <n v="2644.2900000000373"/>
    <n v="-290181.41000000015"/>
  </r>
  <r>
    <x v="743"/>
    <s v="Vale do Rio Doce"/>
    <x v="18"/>
    <x v="588"/>
    <n v="4576864.5199999996"/>
    <n v="6664428.9199999999"/>
    <n v="6462806.9299999997"/>
    <n v="4291331.41"/>
    <n v="4765053.8099999996"/>
    <n v="6540869.3700000001"/>
    <n v="6551866.2300000004"/>
    <n v="48.78"/>
    <n v="47.19"/>
    <n v="36.85"/>
    <n v="60.72"/>
    <n v="0.4"/>
    <n v="0.34"/>
    <n v="0.45"/>
    <n v="-462871.31000000006"/>
    <n v="-188189.29000000004"/>
    <n v="123559.54999999981"/>
    <n v="-89059.300000000745"/>
  </r>
  <r>
    <x v="744"/>
    <s v="Metropolitana de Belo Horizonte"/>
    <x v="21"/>
    <x v="589"/>
    <s v="."/>
    <n v="7260980.9100000001"/>
    <n v="7664170.7400000002"/>
    <n v="4763598.46"/>
    <s v="."/>
    <n v="7492678.0999999996"/>
    <n v="7668068.3600000003"/>
    <n v="43.48"/>
    <n v="43.2"/>
    <n v="33.76"/>
    <n v="53.2"/>
    <n v="0.42"/>
    <n v="0.37"/>
    <n v="0.47"/>
    <n v="142283"/>
    <e v="#VALUE!"/>
    <n v="-231697.18999999948"/>
    <n v="-3897.6200000001118"/>
  </r>
  <r>
    <x v="745"/>
    <s v="Vale do Rio Doce"/>
    <x v="5"/>
    <x v="2"/>
    <n v="5971113.3700000001"/>
    <n v="8847115.0399999991"/>
    <n v="7146897.46"/>
    <s v="."/>
    <n v="5586136.0999999996"/>
    <n v="8563934.2699999996"/>
    <n v="6709213.46"/>
    <n v="36.49"/>
    <n v="42.78"/>
    <n v="24.89"/>
    <n v="48.08"/>
    <n v="0.39"/>
    <n v="0.35"/>
    <n v="0.43"/>
    <e v="#VALUE!"/>
    <n v="384977.27000000048"/>
    <n v="283180.76999999955"/>
    <n v="437684"/>
  </r>
  <r>
    <x v="746"/>
    <s v="Zona da Mata"/>
    <x v="2"/>
    <x v="590"/>
    <n v="4298250.6500000004"/>
    <n v="6049959.1600000001"/>
    <n v="6121166.3499999996"/>
    <n v="3619876.73"/>
    <n v="4230218.25"/>
    <n v="5915068.0599999996"/>
    <n v="6691125.7599999998"/>
    <n v="31.63"/>
    <n v="31.74"/>
    <n v="20"/>
    <n v="43.27"/>
    <n v="0.35"/>
    <n v="0.28999999999999998"/>
    <n v="0.41"/>
    <n v="96708.600000000093"/>
    <n v="68032.400000000373"/>
    <n v="134891.10000000056"/>
    <n v="-569959.41000000015"/>
  </r>
  <r>
    <x v="747"/>
    <s v="Sul/Sudoeste de Minas"/>
    <x v="12"/>
    <x v="591"/>
    <n v="38221632.640000001"/>
    <n v="49852279.920000002"/>
    <n v="54647023.240000002"/>
    <n v="33484048.719999999"/>
    <n v="39139511.140000001"/>
    <n v="52086150.159999996"/>
    <n v="53968808.75"/>
    <n v="18.350000000000001"/>
    <n v="13.69"/>
    <n v="8.91"/>
    <n v="27.8"/>
    <n v="0.42"/>
    <n v="0.4"/>
    <n v="0.44"/>
    <n v="2149158.2400000021"/>
    <n v="-917878.5"/>
    <n v="-2233870.2399999946"/>
    <n v="678214.49000000209"/>
  </r>
  <r>
    <x v="748"/>
    <s v="Zona da Mata"/>
    <x v="20"/>
    <x v="592"/>
    <n v="5876115.7800000003"/>
    <n v="7992960.1299999999"/>
    <n v="7715539.4299999997"/>
    <n v="4814510.82"/>
    <n v="6026977.3200000003"/>
    <n v="7692859.96"/>
    <n v="8298077.9900000002"/>
    <n v="29.19"/>
    <n v="30.25"/>
    <n v="20.23"/>
    <n v="38.15"/>
    <n v="0.39"/>
    <n v="0.35"/>
    <n v="0.42"/>
    <n v="555499.96"/>
    <n v="-150861.54000000004"/>
    <n v="300100.16999999993"/>
    <n v="-582538.56000000052"/>
  </r>
  <r>
    <x v="749"/>
    <s v="Sul/Sudoeste de Minas"/>
    <x v="33"/>
    <x v="593"/>
    <s v="."/>
    <n v="8280821.2300000004"/>
    <s v="."/>
    <n v="4576844"/>
    <s v="."/>
    <n v="7971408.3600000003"/>
    <s v="."/>
    <n v="20.02"/>
    <n v="21.16"/>
    <n v="12.7"/>
    <n v="27.33"/>
    <n v="0.38"/>
    <n v="0.35"/>
    <n v="0.42"/>
    <n v="291177"/>
    <e v="#VALUE!"/>
    <n v="309412.87000000011"/>
    <e v="#VALUE!"/>
  </r>
  <r>
    <x v="750"/>
    <s v="Zona da Mata"/>
    <x v="3"/>
    <x v="2"/>
    <s v="."/>
    <n v="9506490.8300000001"/>
    <n v="8712636.7699999996"/>
    <s v="."/>
    <s v="."/>
    <n v="9228288.6699999999"/>
    <n v="8551848.5800000001"/>
    <n v="40.020000000000003"/>
    <n v="37.049999999999997"/>
    <n v="30.32"/>
    <n v="49.72"/>
    <n v="0.4"/>
    <n v="0.36"/>
    <n v="0.43"/>
    <e v="#VALUE!"/>
    <e v="#VALUE!"/>
    <n v="278202.16000000015"/>
    <n v="160788.18999999948"/>
  </r>
  <r>
    <x v="751"/>
    <s v="Vale do Rio Doce"/>
    <x v="5"/>
    <x v="594"/>
    <n v="5315746.74"/>
    <n v="7914063.6500000004"/>
    <n v="7480714.5999999996"/>
    <n v="4795326.7300000004"/>
    <n v="5041286.03"/>
    <n v="7787678.1399999997"/>
    <n v="7472915.9299999997"/>
    <n v="49.93"/>
    <n v="52.82"/>
    <n v="38.36"/>
    <n v="61.5"/>
    <n v="0.47"/>
    <n v="0.38"/>
    <n v="0.56000000000000005"/>
    <n v="5225.9699999997392"/>
    <n v="274460.70999999996"/>
    <n v="126385.51000000071"/>
    <n v="7798.6699999999255"/>
  </r>
  <r>
    <x v="752"/>
    <s v="Norte de Minas"/>
    <x v="53"/>
    <x v="595"/>
    <n v="8859059.4700000007"/>
    <s v="."/>
    <n v="13330900.460000001"/>
    <n v="7590026.46"/>
    <n v="8855023.0299999993"/>
    <s v="."/>
    <n v="13486749.560000001"/>
    <n v="61.86"/>
    <n v="60.57"/>
    <n v="51.47"/>
    <n v="72.260000000000005"/>
    <n v="0.44"/>
    <n v="0.39"/>
    <n v="0.48"/>
    <n v="-3270.589999999851"/>
    <n v="4036.4400000013411"/>
    <e v="#VALUE!"/>
    <n v="-155849.09999999963"/>
  </r>
  <r>
    <x v="753"/>
    <s v="Oeste de Minas"/>
    <x v="39"/>
    <x v="2"/>
    <n v="6562702.2000000002"/>
    <n v="9271023.6899999995"/>
    <n v="9239937.4900000002"/>
    <s v="."/>
    <n v="6488482.7699999996"/>
    <n v="9877572.8000000007"/>
    <n v="9216021.0399999991"/>
    <n v="27.48"/>
    <n v="27.56"/>
    <n v="18.97"/>
    <n v="35.99"/>
    <n v="0.41"/>
    <n v="0.37"/>
    <n v="0.45"/>
    <e v="#VALUE!"/>
    <n v="74219.430000000633"/>
    <n v="-606549.11000000127"/>
    <n v="23916.450000001118"/>
  </r>
  <r>
    <x v="754"/>
    <s v="Sul/Sudoeste de Minas"/>
    <x v="54"/>
    <x v="596"/>
    <n v="5307437.09"/>
    <n v="7426931.3799999999"/>
    <n v="7262769.29"/>
    <n v="4601889.04"/>
    <n v="5576897.4500000002"/>
    <n v="7224971.6100000003"/>
    <n v="6985717.3799999999"/>
    <n v="21.17"/>
    <n v="21.05"/>
    <n v="12.22"/>
    <n v="30.12"/>
    <n v="0.37"/>
    <n v="0.33"/>
    <n v="0.41"/>
    <n v="388089.96999999974"/>
    <n v="-269460.36000000034"/>
    <n v="201959.76999999955"/>
    <n v="277051.91000000015"/>
  </r>
  <r>
    <x v="755"/>
    <s v="Zona da Mata"/>
    <x v="25"/>
    <x v="2"/>
    <s v="."/>
    <n v="7345938.5999999996"/>
    <n v="7355796.96"/>
    <s v="."/>
    <s v="."/>
    <n v="7035962.4900000002"/>
    <n v="7060251.6500000004"/>
    <n v="24.76"/>
    <n v="26.88"/>
    <n v="15.16"/>
    <n v="34.36"/>
    <n v="0.35"/>
    <n v="0.3"/>
    <n v="0.39"/>
    <e v="#VALUE!"/>
    <e v="#VALUE!"/>
    <n v="309976.1099999994"/>
    <n v="295545.30999999959"/>
  </r>
  <r>
    <x v="756"/>
    <s v="Vale do Rio Doce"/>
    <x v="44"/>
    <x v="597"/>
    <n v="6217507.3700000001"/>
    <n v="8440405.4600000009"/>
    <n v="8239285.0800000001"/>
    <n v="5090679.42"/>
    <n v="6100541.7599999998"/>
    <n v="8219015.46"/>
    <n v="8776526.5"/>
    <n v="36.42"/>
    <n v="36.520000000000003"/>
    <n v="23.72"/>
    <n v="49.13"/>
    <n v="0.35"/>
    <n v="0.3"/>
    <n v="0.41"/>
    <n v="146531.78000000026"/>
    <n v="116965.61000000034"/>
    <n v="221390.00000000093"/>
    <n v="-537241.41999999993"/>
  </r>
  <r>
    <x v="757"/>
    <s v="Vale do Rio Doce"/>
    <x v="5"/>
    <x v="2"/>
    <n v="6951679.8099999996"/>
    <n v="9176102.9600000009"/>
    <n v="8594057.25"/>
    <s v="."/>
    <n v="6428620.3899999997"/>
    <n v="9082901.1799999997"/>
    <n v="8383961.8200000003"/>
    <n v="48.09"/>
    <n v="54.75"/>
    <n v="38.81"/>
    <n v="57.37"/>
    <n v="0.39"/>
    <n v="0.35"/>
    <n v="0.42"/>
    <e v="#VALUE!"/>
    <n v="523059.41999999993"/>
    <n v="93201.780000001192"/>
    <n v="210095.4299999997"/>
  </r>
  <r>
    <x v="758"/>
    <s v="Oeste de Minas"/>
    <x v="58"/>
    <x v="598"/>
    <n v="7538486.0899999999"/>
    <s v="."/>
    <n v="10732400.67"/>
    <n v="5281515.47"/>
    <n v="6300591.54"/>
    <s v="."/>
    <n v="8873026.1699999999"/>
    <n v="12.92"/>
    <n v="15.01"/>
    <n v="5.63"/>
    <n v="20.21"/>
    <n v="0.33"/>
    <n v="0.28999999999999998"/>
    <n v="0.38"/>
    <n v="1596418.6800000006"/>
    <n v="1237894.5499999998"/>
    <e v="#VALUE!"/>
    <n v="1859374.5"/>
  </r>
  <r>
    <x v="759"/>
    <s v="Sul/Sudoeste de Minas"/>
    <x v="33"/>
    <x v="599"/>
    <n v="44101701"/>
    <n v="66004215"/>
    <n v="65918322"/>
    <n v="42189356.350000001"/>
    <n v="49245089"/>
    <n v="60581992"/>
    <n v="71866751"/>
    <n v="21.27"/>
    <n v="17.510000000000002"/>
    <n v="13.28"/>
    <n v="29.27"/>
    <n v="0.41"/>
    <n v="0.39"/>
    <n v="0.43"/>
    <n v="1264687.1799999997"/>
    <n v="-5143388"/>
    <n v="5422223"/>
    <n v="-5948429"/>
  </r>
  <r>
    <x v="760"/>
    <s v="Metropolitana de Belo Horizonte"/>
    <x v="22"/>
    <x v="2"/>
    <n v="4050102.94"/>
    <n v="5314508.76"/>
    <n v="5158779.3899999997"/>
    <s v="."/>
    <n v="4063080.1"/>
    <n v="5304439.05"/>
    <n v="5418107.9299999997"/>
    <n v="31.39"/>
    <n v="34.76"/>
    <n v="17"/>
    <n v="45.78"/>
    <n v="0.33"/>
    <n v="0.26"/>
    <n v="0.4"/>
    <e v="#VALUE!"/>
    <n v="-12977.160000000149"/>
    <n v="10069.709999999963"/>
    <n v="-259328.54000000004"/>
  </r>
  <r>
    <x v="761"/>
    <s v="Sul/Sudoeste de Minas"/>
    <x v="12"/>
    <x v="600"/>
    <n v="4353474.68"/>
    <n v="5974961.0800000001"/>
    <n v="6283188.8499999996"/>
    <n v="3408853"/>
    <n v="4655752.8"/>
    <n v="5295406.75"/>
    <n v="6292744.6100000003"/>
    <n v="12.04"/>
    <n v="12.13"/>
    <n v="3.88"/>
    <n v="20.2"/>
    <n v="0.37"/>
    <n v="0.31"/>
    <n v="0.42"/>
    <n v="236252.08000000007"/>
    <n v="-302278.12000000011"/>
    <n v="679554.33000000007"/>
    <n v="-9555.7600000007078"/>
  </r>
  <r>
    <x v="762"/>
    <s v="Campo das Vertentes"/>
    <x v="61"/>
    <x v="601"/>
    <n v="6850330.1600000001"/>
    <n v="11325262.949999999"/>
    <n v="10024597.02"/>
    <n v="5693824.6399999997"/>
    <n v="7041305.8700000001"/>
    <n v="9859701.5700000003"/>
    <n v="10947343.369999999"/>
    <n v="42.6"/>
    <n v="40.409999999999997"/>
    <n v="33.94"/>
    <n v="51.26"/>
    <n v="0.43"/>
    <n v="0.39"/>
    <n v="0.47"/>
    <n v="483483.76000000071"/>
    <n v="-190975.70999999996"/>
    <n v="1465561.379999999"/>
    <n v="-922746.34999999963"/>
  </r>
  <r>
    <x v="763"/>
    <s v="Sul/Sudoeste de Minas"/>
    <x v="33"/>
    <x v="602"/>
    <n v="7142673.6100000003"/>
    <n v="10061876.810000001"/>
    <n v="9359364.9299999997"/>
    <n v="6087985.0899999999"/>
    <n v="7102828.6500000004"/>
    <n v="8941389.5700000003"/>
    <n v="9373677.75"/>
    <n v="29.22"/>
    <n v="26.32"/>
    <n v="19.97"/>
    <n v="38.47"/>
    <n v="0.38"/>
    <n v="0.35"/>
    <n v="0.41"/>
    <n v="-23062.939999999478"/>
    <n v="39844.959999999963"/>
    <n v="1120487.2400000002"/>
    <n v="-14312.820000000298"/>
  </r>
  <r>
    <x v="764"/>
    <s v="Sul/Sudoeste de Minas"/>
    <x v="42"/>
    <x v="2"/>
    <n v="6055353.7599999998"/>
    <n v="8201037.3300000001"/>
    <n v="8452900.1500000004"/>
    <s v="."/>
    <n v="5508546.6299999999"/>
    <n v="8854260.4700000007"/>
    <n v="8706423.5700000003"/>
    <n v="25.16"/>
    <n v="25.65"/>
    <n v="16.29"/>
    <n v="34.04"/>
    <n v="0.38"/>
    <n v="0.35"/>
    <n v="0.41"/>
    <e v="#VALUE!"/>
    <n v="546807.12999999989"/>
    <n v="-653223.1400000006"/>
    <n v="-253523.41999999993"/>
  </r>
  <r>
    <x v="765"/>
    <s v="Sul/Sudoeste de Minas"/>
    <x v="11"/>
    <x v="603"/>
    <n v="6089880.6500000004"/>
    <n v="9718056.7699999996"/>
    <n v="8253181.25"/>
    <n v="4855509.1100000003"/>
    <n v="6480110.4800000004"/>
    <n v="9033407.1600000001"/>
    <n v="8197429.25"/>
    <n v="33.409999999999997"/>
    <n v="28.89"/>
    <n v="22.17"/>
    <n v="44.65"/>
    <n v="0.42"/>
    <n v="0.38"/>
    <n v="0.46"/>
    <n v="749967.91999999993"/>
    <n v="-390229.83000000007"/>
    <n v="684649.6099999994"/>
    <n v="55752"/>
  </r>
  <r>
    <x v="766"/>
    <s v="Sul/Sudoeste de Minas"/>
    <x v="45"/>
    <x v="604"/>
    <n v="5590453"/>
    <n v="7875991.4800000004"/>
    <n v="7821369.2800000003"/>
    <n v="4382972"/>
    <n v="5629260"/>
    <n v="8328472.2300000004"/>
    <n v="8066434.9299999997"/>
    <n v="13.2"/>
    <n v="14.88"/>
    <n v="6.03"/>
    <n v="20.37"/>
    <n v="0.38"/>
    <n v="0.34"/>
    <n v="0.42"/>
    <n v="423972"/>
    <n v="-38807"/>
    <n v="-452480.75"/>
    <n v="-245065.64999999944"/>
  </r>
  <r>
    <x v="767"/>
    <s v="Vale do Rio Doce"/>
    <x v="51"/>
    <x v="605"/>
    <n v="5418453.7199999997"/>
    <n v="7172439.6399999997"/>
    <n v="7186813.8099999996"/>
    <n v="4136811"/>
    <n v="5230614.6399999997"/>
    <n v="7471364"/>
    <n v="6862729.5700000003"/>
    <n v="26.9"/>
    <n v="31.96"/>
    <n v="15.81"/>
    <n v="37.979999999999997"/>
    <n v="0.34"/>
    <n v="0.31"/>
    <n v="0.38"/>
    <n v="652968"/>
    <n v="187839.08000000007"/>
    <n v="-298924.36000000034"/>
    <n v="324084.23999999929"/>
  </r>
  <r>
    <x v="768"/>
    <s v="Metropolitana de Belo Horizonte"/>
    <x v="40"/>
    <x v="606"/>
    <n v="22797311.670000002"/>
    <n v="32319625.859999999"/>
    <n v="33708263.210000001"/>
    <n v="13661124.699999999"/>
    <n v="21608560.02"/>
    <n v="29617567.890000001"/>
    <n v="32628523.600000001"/>
    <n v="18.12"/>
    <n v="14.21"/>
    <n v="8.23"/>
    <n v="28.01"/>
    <n v="0.33"/>
    <n v="0.31"/>
    <n v="0.36"/>
    <n v="3961741.5199999996"/>
    <n v="1188751.6500000022"/>
    <n v="2702057.9699999988"/>
    <n v="1079739.6099999994"/>
  </r>
  <r>
    <x v="769"/>
    <s v="Vale do Mucuri"/>
    <x v="37"/>
    <x v="607"/>
    <n v="6028811.25"/>
    <n v="10470846.08"/>
    <n v="10393898.49"/>
    <n v="4409076.32"/>
    <n v="5819427.5800000001"/>
    <n v="10277623.369999999"/>
    <n v="10308924.42"/>
    <n v="53.22"/>
    <n v="62.15"/>
    <n v="37.200000000000003"/>
    <n v="69.239999999999995"/>
    <n v="0.37"/>
    <n v="0.34"/>
    <n v="0.4"/>
    <n v="267810.55999999959"/>
    <n v="209383.66999999993"/>
    <n v="193222.71000000089"/>
    <n v="84974.070000000298"/>
  </r>
  <r>
    <x v="770"/>
    <s v="Zona da Mata"/>
    <x v="3"/>
    <x v="608"/>
    <n v="4254772.09"/>
    <n v="7983602.8399999999"/>
    <n v="6293582.8200000003"/>
    <n v="3561107"/>
    <n v="4353684.6100000003"/>
    <n v="6972848.3300000001"/>
    <n v="6180236.8099999996"/>
    <n v="36.020000000000003"/>
    <n v="39.75"/>
    <n v="24.9"/>
    <n v="47.14"/>
    <n v="0.37"/>
    <n v="0.32"/>
    <n v="0.42"/>
    <n v="88869"/>
    <n v="-98912.520000000484"/>
    <n v="1010754.5099999998"/>
    <n v="113346.01000000071"/>
  </r>
  <r>
    <x v="771"/>
    <s v="Sul/Sudoeste de Minas"/>
    <x v="45"/>
    <x v="609"/>
    <n v="5517497.2199999997"/>
    <n v="7545996.6299999999"/>
    <n v="7196482.5800000001"/>
    <n v="3895528.43"/>
    <n v="5330867.49"/>
    <n v="7569431.3600000003"/>
    <n v="7370178.2800000003"/>
    <n v="27.49"/>
    <n v="26.87"/>
    <n v="18.989999999999998"/>
    <n v="35.99"/>
    <n v="0.36"/>
    <n v="0.32"/>
    <n v="0.4"/>
    <n v="427180.33999999939"/>
    <n v="186629.72999999952"/>
    <n v="-23434.730000000447"/>
    <n v="-173695.70000000019"/>
  </r>
  <r>
    <x v="772"/>
    <s v="Zona da Mata"/>
    <x v="27"/>
    <x v="2"/>
    <n v="4543598.7699999996"/>
    <n v="6392506.7000000002"/>
    <n v="6190784.1600000001"/>
    <s v="."/>
    <n v="4167767.28"/>
    <n v="5916796.96"/>
    <n v="5956118.7599999998"/>
    <n v="26.03"/>
    <n v="26.56"/>
    <n v="14.16"/>
    <n v="37.909999999999997"/>
    <n v="0.38"/>
    <n v="0.31"/>
    <n v="0.44"/>
    <e v="#VALUE!"/>
    <n v="375831.48999999976"/>
    <n v="475709.74000000022"/>
    <n v="234665.40000000037"/>
  </r>
  <r>
    <x v="773"/>
    <s v="Zona da Mata"/>
    <x v="36"/>
    <x v="610"/>
    <n v="6902057.5599999996"/>
    <n v="8889677.9800000004"/>
    <n v="9360540.5600000005"/>
    <n v="5192440.71"/>
    <n v="7175142.3399999999"/>
    <n v="8843256.0399999991"/>
    <n v="9458723.5399999991"/>
    <n v="30.17"/>
    <n v="30.26"/>
    <n v="21.37"/>
    <n v="38.97"/>
    <n v="0.4"/>
    <n v="0.36"/>
    <n v="0.43"/>
    <n v="605841.04"/>
    <n v="-273084.78000000026"/>
    <n v="46421.940000001341"/>
    <n v="-98182.979999998584"/>
  </r>
  <r>
    <x v="774"/>
    <s v="Sul/Sudoeste de Minas"/>
    <x v="45"/>
    <x v="611"/>
    <n v="4220311.78"/>
    <n v="5756394.7699999996"/>
    <n v="5379233.9199999999"/>
    <n v="3487467.02"/>
    <n v="4092737.65"/>
    <n v="5464251.5800000001"/>
    <n v="5446412.71"/>
    <n v="6.42"/>
    <n v="6.96"/>
    <n v="1.33"/>
    <n v="11.5"/>
    <n v="0.34"/>
    <n v="0.28999999999999998"/>
    <n v="0.39"/>
    <n v="129285.93999999994"/>
    <n v="127574.13000000035"/>
    <n v="292143.18999999948"/>
    <n v="-67178.790000000037"/>
  </r>
  <r>
    <x v="775"/>
    <s v="Jequitinhonha"/>
    <x v="64"/>
    <x v="612"/>
    <n v="5472758.8899999997"/>
    <n v="8463027.6199999992"/>
    <n v="8091473.1299999999"/>
    <n v="4577530"/>
    <n v="5470359.8099999996"/>
    <n v="8405070.8100000005"/>
    <n v="8147196.6900000004"/>
    <n v="48.84"/>
    <n v="54.11"/>
    <n v="37.79"/>
    <n v="59.88"/>
    <n v="0.42"/>
    <n v="0.36"/>
    <n v="0.47"/>
    <n v="435047.66999999993"/>
    <n v="2399.0800000000745"/>
    <n v="57956.809999998659"/>
    <n v="-55723.560000000522"/>
  </r>
  <r>
    <x v="776"/>
    <s v="Zona da Mata"/>
    <x v="20"/>
    <x v="2"/>
    <n v="5387182.5099999998"/>
    <n v="7121859.6799999997"/>
    <n v="7707734"/>
    <s v="."/>
    <n v="5477903.7199999997"/>
    <n v="7121859.6799999997"/>
    <n v="7894270.2999999998"/>
    <n v="42.35"/>
    <n v="43.89"/>
    <n v="31.97"/>
    <n v="52.72"/>
    <n v="0.4"/>
    <n v="0.36"/>
    <n v="0.45"/>
    <e v="#VALUE!"/>
    <n v="-90721.209999999963"/>
    <n v="0"/>
    <n v="-186536.29999999981"/>
  </r>
  <r>
    <x v="777"/>
    <s v="Vale do Rio Doce"/>
    <x v="51"/>
    <x v="613"/>
    <n v="5251287.7699999996"/>
    <n v="7211821.9900000002"/>
    <n v="7705652.3600000003"/>
    <n v="4242439.83"/>
    <n v="5026484.16"/>
    <n v="6930116.0599999996"/>
    <n v="6705762.3600000003"/>
    <n v="38.909999999999997"/>
    <n v="41.95"/>
    <n v="26.94"/>
    <n v="50.89"/>
    <n v="0.38"/>
    <n v="0.34"/>
    <n v="0.43"/>
    <n v="173529.61000000034"/>
    <n v="224803.6099999994"/>
    <n v="281705.93000000063"/>
    <n v="999890"/>
  </r>
  <r>
    <x v="778"/>
    <s v="Campo das Vertentes"/>
    <x v="16"/>
    <x v="614"/>
    <n v="6974293.7199999997"/>
    <n v="9624691.4000000004"/>
    <n v="8708465.1400000006"/>
    <n v="4971971.07"/>
    <n v="6844599.2000000002"/>
    <n v="9342682.8300000001"/>
    <n v="9358288.8900000006"/>
    <n v="35.08"/>
    <n v="40.409999999999997"/>
    <n v="26.6"/>
    <n v="43.56"/>
    <n v="0.42"/>
    <n v="0.39"/>
    <n v="0.46"/>
    <n v="-134127.85000000056"/>
    <n v="129694.51999999955"/>
    <n v="282008.5700000003"/>
    <n v="-649823.75"/>
  </r>
  <r>
    <x v="779"/>
    <s v="Zona da Mata"/>
    <x v="3"/>
    <x v="2"/>
    <s v="."/>
    <n v="8234708.5999999996"/>
    <n v="7703641.1900000004"/>
    <s v="."/>
    <s v="."/>
    <n v="8059782.6600000001"/>
    <n v="7307706.1399999997"/>
    <n v="32.18"/>
    <n v="34.56"/>
    <n v="22.79"/>
    <n v="41.57"/>
    <n v="0.38"/>
    <n v="0.35"/>
    <n v="0.41"/>
    <e v="#VALUE!"/>
    <e v="#VALUE!"/>
    <n v="174925.93999999948"/>
    <n v="395935.05000000075"/>
  </r>
  <r>
    <x v="780"/>
    <s v="Sul/Sudoeste de Minas"/>
    <x v="11"/>
    <x v="2"/>
    <n v="4313508.92"/>
    <n v="5634152.4800000004"/>
    <n v="6124521.5599999996"/>
    <s v="."/>
    <n v="4340616.93"/>
    <n v="6009495.2599999998"/>
    <n v="6219306.9900000002"/>
    <n v="41.53"/>
    <n v="39.450000000000003"/>
    <n v="27.31"/>
    <n v="55.76"/>
    <n v="0.43"/>
    <n v="0.33"/>
    <n v="0.53"/>
    <e v="#VALUE!"/>
    <n v="-27108.009999999776"/>
    <n v="-375342.77999999933"/>
    <n v="-94785.430000000633"/>
  </r>
  <r>
    <x v="781"/>
    <s v="Metropolitana de Belo Horizonte"/>
    <x v="22"/>
    <x v="615"/>
    <n v="4724122.24"/>
    <n v="6693354.75"/>
    <n v="6268763.1399999997"/>
    <n v="3848686.1"/>
    <n v="4660329.71"/>
    <n v="6093587.0199999996"/>
    <n v="6658734.5800000001"/>
    <n v="58.34"/>
    <n v="61.39"/>
    <n v="46.84"/>
    <n v="69.84"/>
    <n v="0.43"/>
    <n v="0.38"/>
    <n v="0.49"/>
    <n v="205643.04000000004"/>
    <n v="63792.530000000261"/>
    <n v="599767.73000000045"/>
    <n v="-389971.44000000041"/>
  </r>
  <r>
    <x v="782"/>
    <s v="Central Mineira"/>
    <x v="31"/>
    <x v="616"/>
    <n v="4300392"/>
    <n v="5940908"/>
    <n v="5835633.8399999999"/>
    <n v="3526665.33"/>
    <n v="4380438"/>
    <n v="5717940"/>
    <n v="6076449.6500000004"/>
    <n v="36.35"/>
    <n v="34.72"/>
    <n v="21.01"/>
    <n v="51.69"/>
    <n v="0.32"/>
    <n v="0.24"/>
    <n v="0.41"/>
    <n v="-21464.410000000149"/>
    <n v="-80046"/>
    <n v="222968"/>
    <n v="-240815.81000000052"/>
  </r>
  <r>
    <x v="783"/>
    <s v="Vale do Mucuri"/>
    <x v="8"/>
    <x v="2"/>
    <n v="6415745"/>
    <n v="11288572"/>
    <n v="11683639.49"/>
    <s v="."/>
    <n v="6932441"/>
    <n v="11244277"/>
    <n v="11658267.75"/>
    <n v="48.83"/>
    <n v="44.84"/>
    <n v="36.51"/>
    <n v="61.16"/>
    <n v="0.39"/>
    <n v="0.35"/>
    <n v="0.44"/>
    <e v="#VALUE!"/>
    <n v="-516696"/>
    <n v="44295"/>
    <n v="25371.740000000224"/>
  </r>
  <r>
    <x v="784"/>
    <s v="Triangulo Mineiro/Alto Paranaíba"/>
    <x v="0"/>
    <x v="617"/>
    <n v="10683064.640000001"/>
    <s v="."/>
    <n v="16503339.24"/>
    <n v="8523539.3300000001"/>
    <n v="10399511.76"/>
    <s v="."/>
    <n v="14455105.49"/>
    <n v="23.77"/>
    <n v="20.96"/>
    <n v="14.39"/>
    <n v="33.15"/>
    <n v="0.35"/>
    <n v="0.32"/>
    <n v="0.38"/>
    <n v="-257124"/>
    <n v="283552.88000000082"/>
    <e v="#VALUE!"/>
    <n v="2048233.75"/>
  </r>
  <r>
    <x v="785"/>
    <s v="Sul/Sudoeste de Minas"/>
    <x v="15"/>
    <x v="618"/>
    <n v="6728132.8399999999"/>
    <n v="9310255.9499999993"/>
    <n v="9304097.8399999999"/>
    <n v="5104002.5999999996"/>
    <n v="6408714.8099999996"/>
    <n v="8714609.3100000005"/>
    <n v="9813299.4399999995"/>
    <n v="32.229999999999997"/>
    <n v="27.77"/>
    <n v="21.18"/>
    <n v="43.28"/>
    <n v="0.38"/>
    <n v="0.35"/>
    <n v="0.42"/>
    <n v="396117.20999999996"/>
    <n v="319418.03000000026"/>
    <n v="595646.63999999873"/>
    <n v="-509201.59999999963"/>
  </r>
  <r>
    <x v="786"/>
    <s v="Norte de Minas"/>
    <x v="62"/>
    <x v="619"/>
    <n v="5305641.6399999997"/>
    <n v="7806255.8600000003"/>
    <n v="7565814.8899999997"/>
    <n v="4189713.13"/>
    <n v="4926141.1399999997"/>
    <n v="7154912.4000000004"/>
    <n v="8447621.7300000004"/>
    <n v="58.36"/>
    <n v="61.33"/>
    <n v="45.7"/>
    <n v="71.010000000000005"/>
    <n v="0.37"/>
    <n v="0.31"/>
    <n v="0.42"/>
    <n v="-7906.6599999996834"/>
    <n v="379500.5"/>
    <n v="651343.46"/>
    <n v="-881806.84000000078"/>
  </r>
  <r>
    <x v="787"/>
    <s v="Sul/Sudoeste de Minas"/>
    <x v="11"/>
    <x v="2"/>
    <n v="3988147.88"/>
    <n v="6243148.1799999997"/>
    <n v="6062381.4199999999"/>
    <s v="."/>
    <n v="4319032.42"/>
    <n v="5653313.3600000003"/>
    <n v="5281071.93"/>
    <n v="45.13"/>
    <n v="41.43"/>
    <n v="30.99"/>
    <n v="59.27"/>
    <n v="0.38"/>
    <n v="0.32"/>
    <n v="0.44"/>
    <e v="#VALUE!"/>
    <n v="-330884.54000000004"/>
    <n v="589834.81999999937"/>
    <n v="781309.49000000022"/>
  </r>
  <r>
    <x v="788"/>
    <s v="Metropolitana de Belo Horizonte"/>
    <x v="22"/>
    <x v="620"/>
    <n v="11723544.59"/>
    <n v="19608465.98"/>
    <n v="19216603.41"/>
    <n v="9507277.0600000005"/>
    <n v="11148297.35"/>
    <n v="17814968.239999998"/>
    <n v="20797971.960000001"/>
    <n v="55.43"/>
    <n v="55.82"/>
    <n v="47.12"/>
    <n v="63.75"/>
    <n v="0.44"/>
    <n v="0.4"/>
    <n v="0.48"/>
    <n v="396722.75"/>
    <n v="575247.24000000022"/>
    <n v="1793497.7400000021"/>
    <n v="-1581368.5500000007"/>
  </r>
  <r>
    <x v="789"/>
    <s v="Metropolitana de Belo Horizonte"/>
    <x v="26"/>
    <x v="621"/>
    <n v="189110938.18000001"/>
    <n v="284742023.69999999"/>
    <n v="269969963.94"/>
    <n v="150468950.47999999"/>
    <n v="193185015.06"/>
    <n v="276090903.5"/>
    <n v="285936700.76999998"/>
    <n v="26.34"/>
    <n v="20.66"/>
    <n v="15.85"/>
    <n v="36.83"/>
    <n v="0.4"/>
    <n v="0.38"/>
    <n v="0.42"/>
    <n v="9758693.9500000179"/>
    <n v="-4074076.8799999952"/>
    <n v="8651120.1999999881"/>
    <n v="-15966736.829999983"/>
  </r>
  <r>
    <x v="790"/>
    <s v="Zona da Mata"/>
    <x v="36"/>
    <x v="622"/>
    <s v="."/>
    <n v="6105716.9900000002"/>
    <n v="5514371.3799999999"/>
    <n v="3447575"/>
    <s v="."/>
    <n v="5707298.25"/>
    <n v="6115355.4400000004"/>
    <n v="23.93"/>
    <n v="24.88"/>
    <n v="12.3"/>
    <n v="35.56"/>
    <n v="0.34"/>
    <n v="0.28999999999999998"/>
    <n v="0.39"/>
    <n v="144796"/>
    <e v="#VALUE!"/>
    <n v="398418.74000000022"/>
    <n v="-600984.06000000052"/>
  </r>
  <r>
    <x v="791"/>
    <s v="Sul/Sudoeste de Minas"/>
    <x v="54"/>
    <x v="623"/>
    <s v="."/>
    <n v="7479550.9100000001"/>
    <n v="7681902.3700000001"/>
    <n v="4883648.8499999996"/>
    <s v="."/>
    <n v="7593795.8200000003"/>
    <n v="8018014.8700000001"/>
    <n v="13.18"/>
    <n v="13.5"/>
    <n v="6.2"/>
    <n v="20.16"/>
    <n v="0.38"/>
    <n v="0.34"/>
    <n v="0.41"/>
    <n v="321616.10000000056"/>
    <e v="#VALUE!"/>
    <n v="-114244.91000000015"/>
    <n v="-336112.5"/>
  </r>
  <r>
    <x v="792"/>
    <s v="Zona da Mata"/>
    <x v="27"/>
    <x v="624"/>
    <n v="5866486.0599999996"/>
    <n v="8222789.8399999999"/>
    <n v="8301897.0099999998"/>
    <n v="4748263.8499999996"/>
    <n v="5853530.6900000004"/>
    <n v="8237931.7599999998"/>
    <n v="8779681.6999999993"/>
    <n v="21.39"/>
    <n v="20.65"/>
    <n v="12"/>
    <n v="30.78"/>
    <n v="0.36"/>
    <n v="0.3"/>
    <n v="0.41"/>
    <n v="155633.02000000048"/>
    <n v="12955.36999999918"/>
    <n v="-15141.919999999925"/>
    <n v="-477784.68999999948"/>
  </r>
  <r>
    <x v="793"/>
    <s v="Zona da Mata"/>
    <x v="2"/>
    <x v="2"/>
    <n v="10201280.99"/>
    <n v="15101310.6"/>
    <n v="15763583.890000001"/>
    <s v="."/>
    <n v="10060718.43"/>
    <n v="15541428.83"/>
    <n v="16592680.640000001"/>
    <n v="26.85"/>
    <n v="30.06"/>
    <n v="19.82"/>
    <n v="33.880000000000003"/>
    <n v="0.36"/>
    <n v="0.33"/>
    <n v="0.39"/>
    <e v="#VALUE!"/>
    <n v="140562.56000000052"/>
    <n v="-440118.23000000045"/>
    <n v="-829096.75"/>
  </r>
  <r>
    <x v="794"/>
    <s v="Vale do Rio Doce"/>
    <x v="18"/>
    <x v="625"/>
    <n v="5290774"/>
    <n v="6777902.4299999997"/>
    <n v="7783886.6299999999"/>
    <n v="4561324"/>
    <n v="4990001"/>
    <n v="7004395.4800000004"/>
    <n v="6828950.3700000001"/>
    <n v="44.44"/>
    <n v="43.01"/>
    <n v="33.99"/>
    <n v="54.89"/>
    <n v="0.4"/>
    <n v="0.35"/>
    <n v="0.46"/>
    <n v="-176898"/>
    <n v="300773"/>
    <n v="-226493.05000000075"/>
    <n v="954936.25999999978"/>
  </r>
  <r>
    <x v="795"/>
    <s v="Sul/Sudoeste de Minas"/>
    <x v="12"/>
    <x v="626"/>
    <s v="."/>
    <n v="6878541.0300000003"/>
    <n v="6962548.1200000001"/>
    <n v="4465834.87"/>
    <s v="."/>
    <n v="6623019.9299999997"/>
    <n v="6969290.8799999999"/>
    <n v="26.07"/>
    <n v="25.17"/>
    <n v="17.510000000000002"/>
    <n v="34.64"/>
    <n v="0.41"/>
    <n v="0.37"/>
    <n v="0.46"/>
    <n v="-37755.560000000522"/>
    <e v="#VALUE!"/>
    <n v="255521.10000000056"/>
    <n v="-6742.7599999997765"/>
  </r>
  <r>
    <x v="796"/>
    <s v="Zona da Mata"/>
    <x v="36"/>
    <x v="627"/>
    <s v="."/>
    <n v="6576474.6699999999"/>
    <n v="6503992.6900000004"/>
    <n v="3735556.6"/>
    <s v="."/>
    <n v="6492057.2000000002"/>
    <n v="6782884.75"/>
    <n v="26.08"/>
    <n v="26.11"/>
    <n v="17.399999999999999"/>
    <n v="34.76"/>
    <n v="0.38"/>
    <n v="0.34"/>
    <n v="0.42"/>
    <n v="283028.35999999987"/>
    <e v="#VALUE!"/>
    <n v="84417.469999999739"/>
    <n v="-278892.05999999959"/>
  </r>
  <r>
    <x v="797"/>
    <s v="Norte de Minas"/>
    <x v="9"/>
    <x v="628"/>
    <n v="18834405.899999999"/>
    <n v="31389674.539999999"/>
    <n v="31356260.550000001"/>
    <n v="14725388.859999999"/>
    <n v="20753338.870000001"/>
    <n v="30114988.620000001"/>
    <n v="30674696.260000002"/>
    <n v="53.6"/>
    <n v="49.86"/>
    <n v="43.14"/>
    <n v="64.06"/>
    <n v="0.38"/>
    <n v="0.35"/>
    <n v="0.42"/>
    <n v="884728.0700000003"/>
    <n v="-1918932.9700000025"/>
    <n v="1274685.9199999981"/>
    <n v="681564.28999999911"/>
  </r>
  <r>
    <x v="798"/>
    <s v="Vale do Rio Doce"/>
    <x v="10"/>
    <x v="629"/>
    <n v="4480531"/>
    <n v="5981184.6100000003"/>
    <n v="6233903.5499999998"/>
    <n v="3804751"/>
    <n v="4473673"/>
    <n v="5730437.2699999996"/>
    <n v="6359411.9100000001"/>
    <n v="29.68"/>
    <n v="31.18"/>
    <n v="19.95"/>
    <n v="39.4"/>
    <n v="0.36"/>
    <n v="0.31"/>
    <n v="0.41"/>
    <n v="45775"/>
    <n v="6858"/>
    <n v="250747.34000000078"/>
    <n v="-125508.36000000034"/>
  </r>
  <r>
    <x v="799"/>
    <s v="Triangulo Mineiro/Alto Paranaíba"/>
    <x v="32"/>
    <x v="630"/>
    <s v="."/>
    <n v="18613562.289999999"/>
    <n v="19920991.289999999"/>
    <n v="13180922.779999999"/>
    <s v="."/>
    <n v="18853134.629999999"/>
    <n v="16244686.470000001"/>
    <n v="26.17"/>
    <n v="24.85"/>
    <n v="16.12"/>
    <n v="36.22"/>
    <n v="0.37"/>
    <n v="0.32"/>
    <n v="0.41"/>
    <n v="217032.90000000037"/>
    <e v="#VALUE!"/>
    <n v="-239572.33999999985"/>
    <n v="3676304.8199999984"/>
  </r>
  <r>
    <x v="800"/>
    <s v="Oeste de Minas"/>
    <x v="39"/>
    <x v="631"/>
    <n v="4157394.13"/>
    <s v="."/>
    <n v="5647479.96"/>
    <n v="3660155"/>
    <n v="4589330.4000000004"/>
    <s v="."/>
    <n v="5026764.96"/>
    <n v="21.81"/>
    <n v="21.43"/>
    <n v="10.96"/>
    <n v="32.659999999999997"/>
    <n v="0.33"/>
    <n v="0.27"/>
    <n v="0.38"/>
    <n v="-117814"/>
    <n v="-431936.27000000048"/>
    <e v="#VALUE!"/>
    <n v="620715"/>
  </r>
  <r>
    <x v="801"/>
    <s v="Metropolitana de Belo Horizonte"/>
    <x v="21"/>
    <x v="632"/>
    <n v="5849061.1900000004"/>
    <n v="7751179.0800000001"/>
    <n v="7631988.7599999998"/>
    <n v="4731638.95"/>
    <n v="5979297.7400000002"/>
    <n v="8086118.1299999999"/>
    <n v="8221060.1799999997"/>
    <n v="18.670000000000002"/>
    <n v="22.69"/>
    <n v="9.92"/>
    <n v="27.43"/>
    <n v="0.35"/>
    <n v="0.31"/>
    <n v="0.39"/>
    <n v="114849.54999999981"/>
    <n v="-130236.54999999981"/>
    <n v="-334939.04999999981"/>
    <n v="-589071.41999999993"/>
  </r>
  <r>
    <x v="802"/>
    <s v="Vale do Rio Doce"/>
    <x v="44"/>
    <x v="633"/>
    <n v="8267279"/>
    <n v="12315479.970000001"/>
    <n v="12782176.640000001"/>
    <n v="6913198"/>
    <n v="8657280"/>
    <n v="11325066.380000001"/>
    <n v="13569293.84"/>
    <n v="30.74"/>
    <n v="33.39"/>
    <n v="22.9"/>
    <n v="38.57"/>
    <n v="0.42"/>
    <n v="0.38"/>
    <n v="0.46"/>
    <n v="-205936"/>
    <n v="-390001"/>
    <n v="990413.58999999985"/>
    <n v="-787117.19999999925"/>
  </r>
  <r>
    <x v="803"/>
    <s v="Zona da Mata"/>
    <x v="20"/>
    <x v="634"/>
    <n v="8214725.0999999996"/>
    <n v="12563049.85"/>
    <n v="13121370.93"/>
    <n v="6782934"/>
    <n v="8715139.8100000005"/>
    <n v="11343953.76"/>
    <n v="14813710.140000001"/>
    <n v="27.47"/>
    <n v="26.84"/>
    <n v="19.16"/>
    <n v="35.770000000000003"/>
    <n v="0.4"/>
    <n v="0.37"/>
    <n v="0.43"/>
    <n v="589262"/>
    <n v="-500414.71000000089"/>
    <n v="1219096.0899999999"/>
    <n v="-1692339.2100000009"/>
  </r>
  <r>
    <x v="804"/>
    <s v="Vale do Mucuri"/>
    <x v="37"/>
    <x v="635"/>
    <n v="86121261.200000003"/>
    <n v="130158103.3"/>
    <n v="127004480.37"/>
    <n v="77216033"/>
    <n v="94403260.560000002"/>
    <n v="126369668.40000001"/>
    <n v="143014944.40000001"/>
    <n v="37.799999999999997"/>
    <n v="34.76"/>
    <n v="29.85"/>
    <n v="45.74"/>
    <n v="0.45"/>
    <n v="0.43"/>
    <n v="0.47"/>
    <n v="-1232793"/>
    <n v="-8281999.3599999994"/>
    <n v="3788434.8999999911"/>
    <n v="-16010464.030000001"/>
  </r>
  <r>
    <x v="805"/>
    <s v="Vale do Rio Doce"/>
    <x v="4"/>
    <x v="636"/>
    <n v="99525938.310000002"/>
    <n v="138334622.90000001"/>
    <n v="123887909.72"/>
    <n v="86486211.010000005"/>
    <n v="93079410.709999993"/>
    <n v="132373731.8"/>
    <n v="132277433.88"/>
    <n v="21.07"/>
    <n v="16.05"/>
    <n v="13.64"/>
    <n v="28.5"/>
    <n v="0.4"/>
    <n v="0.37"/>
    <n v="0.42"/>
    <n v="3050314.0899999887"/>
    <n v="6446527.6000000089"/>
    <n v="5960891.1000000089"/>
    <n v="-8389524.1599999964"/>
  </r>
  <r>
    <x v="806"/>
    <s v="Campo das Vertentes"/>
    <x v="61"/>
    <x v="637"/>
    <n v="7042089.25"/>
    <n v="10597627.859999999"/>
    <n v="8983873.8000000007"/>
    <n v="6300329.7999999998"/>
    <n v="6857782.46"/>
    <n v="9817869.0899999999"/>
    <n v="9676183.9600000009"/>
    <n v="24.78"/>
    <n v="22.47"/>
    <n v="16.72"/>
    <n v="32.840000000000003"/>
    <n v="0.43"/>
    <n v="0.39"/>
    <n v="0.47"/>
    <n v="-122665.64999999944"/>
    <n v="184306.79000000004"/>
    <n v="779758.76999999955"/>
    <n v="-692310.16000000015"/>
  </r>
  <r>
    <x v="807"/>
    <s v="Triangulo Mineiro/Alto Paranaíba"/>
    <x v="30"/>
    <x v="638"/>
    <n v="7222972.4800000004"/>
    <n v="8696021.8000000007"/>
    <n v="8501439.3200000003"/>
    <n v="5686197.3399999999"/>
    <n v="7041427.5700000003"/>
    <n v="8523424.1400000006"/>
    <n v="9133951.8200000003"/>
    <n v="31.76"/>
    <n v="31.1"/>
    <n v="23.78"/>
    <n v="39.75"/>
    <n v="0.42"/>
    <n v="0.39"/>
    <n v="0.46"/>
    <n v="254019.96999999974"/>
    <n v="181544.91000000015"/>
    <n v="172597.66000000015"/>
    <n v="-632512.5"/>
  </r>
  <r>
    <x v="808"/>
    <s v="Zona da Mata"/>
    <x v="36"/>
    <x v="639"/>
    <n v="10850524.439999999"/>
    <n v="16583054.16"/>
    <n v="18164635.850000001"/>
    <n v="8173618.7300000004"/>
    <n v="10340749.789999999"/>
    <n v="15300361.01"/>
    <n v="16552648.42"/>
    <n v="26.32"/>
    <n v="23.38"/>
    <n v="17.13"/>
    <n v="35.51"/>
    <n v="0.4"/>
    <n v="0.36"/>
    <n v="0.44"/>
    <n v="956161.61999999918"/>
    <n v="509774.65000000037"/>
    <n v="1282693.1500000004"/>
    <n v="1611987.4300000016"/>
  </r>
  <r>
    <x v="809"/>
    <s v="Sul/Sudoeste de Minas"/>
    <x v="45"/>
    <x v="2"/>
    <n v="4869515.8499999996"/>
    <n v="6609286.1600000001"/>
    <n v="6773209.79"/>
    <s v="."/>
    <n v="5193078.0599999996"/>
    <n v="6188759.2300000004"/>
    <n v="6812709.9900000002"/>
    <n v="16.09"/>
    <n v="20.47"/>
    <n v="7.83"/>
    <n v="24.35"/>
    <n v="0.36"/>
    <n v="0.32"/>
    <n v="0.4"/>
    <e v="#VALUE!"/>
    <n v="-323562.20999999996"/>
    <n v="420526.9299999997"/>
    <n v="-39500.200000000186"/>
  </r>
  <r>
    <x v="810"/>
    <s v="Sul/Sudoeste de Minas"/>
    <x v="45"/>
    <x v="2"/>
    <s v="."/>
    <n v="7347842.2000000002"/>
    <n v="7563258.1600000001"/>
    <s v="."/>
    <s v="."/>
    <n v="7590815.5599999996"/>
    <n v="7940550.6600000001"/>
    <n v="17.899999999999999"/>
    <n v="20.38"/>
    <n v="8.2100000000000009"/>
    <n v="27.58"/>
    <n v="0.35"/>
    <n v="0.32"/>
    <n v="0.38"/>
    <e v="#VALUE!"/>
    <e v="#VALUE!"/>
    <n v="-242973.3599999994"/>
    <n v="-377292.5"/>
  </r>
  <r>
    <x v="811"/>
    <s v="Zona da Mata"/>
    <x v="25"/>
    <x v="640"/>
    <n v="8687280.7300000004"/>
    <n v="10481831.289999999"/>
    <n v="10848604.779999999"/>
    <n v="7109953.6600000001"/>
    <n v="8657971.8200000003"/>
    <n v="9768324.7400000002"/>
    <n v="10856707.83"/>
    <n v="32.65"/>
    <n v="31.19"/>
    <n v="24.64"/>
    <n v="40.659999999999997"/>
    <n v="0.45"/>
    <n v="0.41"/>
    <n v="0.48"/>
    <n v="56946.780000000261"/>
    <n v="29308.910000000149"/>
    <n v="713506.54999999888"/>
    <n v="-8103.0500000007451"/>
  </r>
  <r>
    <x v="812"/>
    <s v="Sul/Sudoeste de Minas"/>
    <x v="42"/>
    <x v="641"/>
    <s v="."/>
    <n v="72497869.959999993"/>
    <n v="80364974.969999999"/>
    <n v="48761.52"/>
    <s v="."/>
    <n v="73320468.620000005"/>
    <n v="83409081"/>
    <n v="24.78"/>
    <n v="20.58"/>
    <n v="15.9"/>
    <n v="33.67"/>
    <n v="0.42"/>
    <n v="0.4"/>
    <n v="0.44"/>
    <n v="2682.8800000000047"/>
    <e v="#VALUE!"/>
    <n v="-822598.66000001132"/>
    <n v="-3044106.0300000012"/>
  </r>
  <r>
    <x v="813"/>
    <s v="Central Mineira"/>
    <x v="1"/>
    <x v="2"/>
    <n v="35328419.520000003"/>
    <n v="55549019.789999999"/>
    <n v="60183597.140000001"/>
    <s v="."/>
    <n v="34657317.640000001"/>
    <n v="49763786.280000001"/>
    <n v="58107126.780000001"/>
    <n v="34.409999999999997"/>
    <n v="28.01"/>
    <n v="21.89"/>
    <n v="46.93"/>
    <n v="0.37"/>
    <n v="0.34"/>
    <n v="0.4"/>
    <e v="#VALUE!"/>
    <n v="671101.88000000268"/>
    <n v="5785233.5099999979"/>
    <n v="2076470.3599999994"/>
  </r>
  <r>
    <x v="814"/>
    <s v="Sul/Sudoeste de Minas"/>
    <x v="42"/>
    <x v="642"/>
    <n v="41195047.880000003"/>
    <n v="57840449.810000002"/>
    <n v="62532416.259999998"/>
    <n v="36013509"/>
    <n v="40552744.369999997"/>
    <n v="55667299.969999999"/>
    <n v="63155905.159999996"/>
    <n v="30.11"/>
    <n v="27.4"/>
    <n v="21.89"/>
    <n v="38.340000000000003"/>
    <n v="0.44"/>
    <n v="0.41"/>
    <n v="0.46"/>
    <n v="1025236"/>
    <n v="642303.51000000536"/>
    <n v="2173149.8400000036"/>
    <n v="-623488.89999999851"/>
  </r>
  <r>
    <x v="815"/>
    <s v="Vale do Rio Doce"/>
    <x v="18"/>
    <x v="643"/>
    <n v="5675502.3499999996"/>
    <n v="11705382.83"/>
    <n v="9985402.1400000006"/>
    <n v="4526163.37"/>
    <n v="5717258.1399999997"/>
    <n v="13012006.65"/>
    <n v="10058288.960000001"/>
    <n v="53.19"/>
    <n v="51.77"/>
    <n v="44.03"/>
    <n v="62.34"/>
    <n v="0.43"/>
    <n v="0.38"/>
    <n v="0.48"/>
    <n v="20858.269999999553"/>
    <n v="-41755.790000000037"/>
    <n v="-1306623.8200000003"/>
    <n v="-72886.820000000298"/>
  </r>
  <r>
    <x v="816"/>
    <s v="Triangulo Mineiro/Alto Paranaíba"/>
    <x v="29"/>
    <x v="644"/>
    <n v="27431921.98"/>
    <s v="."/>
    <n v="31802790.699999999"/>
    <n v="23491834.309999999"/>
    <n v="28104724.870000001"/>
    <s v="."/>
    <n v="36567291.200000003"/>
    <n v="35.15"/>
    <n v="30.18"/>
    <n v="24.22"/>
    <n v="46.08"/>
    <n v="0.41"/>
    <n v="0.38"/>
    <n v="0.44"/>
    <n v="-1560189.1999999993"/>
    <n v="-672802.8900000006"/>
    <e v="#VALUE!"/>
    <n v="-4764500.5000000037"/>
  </r>
  <r>
    <x v="817"/>
    <s v="Jequitinhonha"/>
    <x v="24"/>
    <x v="2"/>
    <n v="12361767.65"/>
    <n v="20953786.59"/>
    <n v="22023327.949999999"/>
    <s v="."/>
    <n v="12340897"/>
    <n v="19207258.129999999"/>
    <n v="22275322.5"/>
    <n v="59.22"/>
    <n v="59.3"/>
    <n v="50.31"/>
    <n v="68.13"/>
    <n v="0.44"/>
    <n v="0.4"/>
    <n v="0.48"/>
    <e v="#VALUE!"/>
    <n v="20870.650000000373"/>
    <n v="1746528.4600000009"/>
    <n v="-251994.55000000075"/>
  </r>
  <r>
    <x v="818"/>
    <s v="Sul/Sudoeste de Minas"/>
    <x v="54"/>
    <x v="645"/>
    <n v="5182496.91"/>
    <n v="8008176.4000000004"/>
    <n v="7061246.5"/>
    <n v="4414321"/>
    <n v="5199266.63"/>
    <n v="7555999.6399999997"/>
    <n v="6986094.2199999997"/>
    <n v="16.57"/>
    <n v="16.98"/>
    <n v="7.94"/>
    <n v="25.2"/>
    <n v="0.34"/>
    <n v="0.3"/>
    <n v="0.38"/>
    <n v="162284.37999999989"/>
    <n v="-16769.719999999739"/>
    <n v="452176.76000000071"/>
    <n v="75152.280000000261"/>
  </r>
  <r>
    <x v="819"/>
    <s v="Zona da Mata"/>
    <x v="36"/>
    <x v="646"/>
    <n v="57061404.490000002"/>
    <n v="77882101.799999997"/>
    <n v="84199461.890000001"/>
    <n v="39751855.840000004"/>
    <n v="57061404.490000002"/>
    <n v="66461327.740000002"/>
    <n v="75076023.239999995"/>
    <n v="26.1"/>
    <n v="21.41"/>
    <n v="17.28"/>
    <n v="34.92"/>
    <n v="0.41"/>
    <n v="0.39"/>
    <n v="0.43"/>
    <n v="8383375.3999999985"/>
    <n v="0"/>
    <n v="11420774.059999995"/>
    <n v="9123438.650000006"/>
  </r>
  <r>
    <x v="820"/>
    <s v="Norte de Minas"/>
    <x v="50"/>
    <x v="647"/>
    <n v="7657823.9900000002"/>
    <n v="12725346.18"/>
    <n v="12223425.66"/>
    <n v="7004206.75"/>
    <n v="7699365.8700000001"/>
    <n v="12137681.41"/>
    <n v="12784347.33"/>
    <n v="64.42"/>
    <n v="66.78"/>
    <n v="56.53"/>
    <n v="72.3"/>
    <n v="0.44"/>
    <n v="0.39"/>
    <n v="0.48"/>
    <n v="-274884.38999999966"/>
    <n v="-41541.879999999888"/>
    <n v="587664.76999999955"/>
    <n v="-560921.66999999993"/>
  </r>
  <r>
    <x v="821"/>
    <s v="Vale do Rio Doce"/>
    <x v="44"/>
    <x v="648"/>
    <n v="8427955.5199999996"/>
    <n v="10155133.109999999"/>
    <n v="10394966.82"/>
    <n v="6343129.5300000003"/>
    <n v="8108396.3799999999"/>
    <n v="10025408.560000001"/>
    <n v="10567891.050000001"/>
    <n v="34.17"/>
    <n v="35.82"/>
    <n v="25.52"/>
    <n v="42.82"/>
    <n v="0.39"/>
    <n v="0.35"/>
    <n v="0.43"/>
    <n v="205816.73999999929"/>
    <n v="319559.13999999966"/>
    <n v="129724.54999999888"/>
    <n v="-172924.23000000045"/>
  </r>
  <r>
    <x v="822"/>
    <s v="Triangulo Mineiro/Alto Paranaíba"/>
    <x v="6"/>
    <x v="649"/>
    <n v="317509546.19999999"/>
    <n v="424533067.10000002"/>
    <n v="421917422.29000002"/>
    <n v="253108740.81999999"/>
    <n v="317615455.89999998"/>
    <n v="397042024.10000002"/>
    <n v="413506408.94"/>
    <n v="15.8"/>
    <n v="11.91"/>
    <n v="8.25"/>
    <n v="23.36"/>
    <n v="0.41"/>
    <n v="0.39"/>
    <n v="0.42"/>
    <n v="24848829.430000007"/>
    <n v="-105909.69999998808"/>
    <n v="27491043"/>
    <n v="8411013.3500000238"/>
  </r>
  <r>
    <x v="823"/>
    <s v="Triangulo Mineiro/Alto Paranaíba"/>
    <x v="29"/>
    <x v="650"/>
    <n v="561484527"/>
    <n v="910486989"/>
    <n v="853411032"/>
    <n v="439099006"/>
    <n v="539615306"/>
    <n v="800715605"/>
    <n v="840642311"/>
    <n v="13.64"/>
    <n v="9.7899999999999991"/>
    <n v="6"/>
    <n v="21.27"/>
    <n v="0.39"/>
    <n v="0.38"/>
    <n v="0.41"/>
    <n v="59327656"/>
    <n v="21869221"/>
    <n v="109771384"/>
    <n v="12768721"/>
  </r>
  <r>
    <x v="824"/>
    <s v="Vale do Mucuri"/>
    <x v="8"/>
    <x v="2"/>
    <n v="4442338.5"/>
    <n v="6426573.6200000001"/>
    <n v="6592216.1500000004"/>
    <s v="."/>
    <n v="5130351.7699999996"/>
    <n v="6672421.8200000003"/>
    <n v="6867049.9699999997"/>
    <n v="53.38"/>
    <n v="54.11"/>
    <n v="39.78"/>
    <n v="66.98"/>
    <n v="0.43"/>
    <n v="0.32"/>
    <n v="0.54"/>
    <e v="#VALUE!"/>
    <n v="-688013.26999999955"/>
    <n v="-245848.20000000019"/>
    <n v="-274833.81999999937"/>
  </r>
  <r>
    <x v="825"/>
    <s v="Noroeste de Minas"/>
    <x v="35"/>
    <x v="651"/>
    <n v="79043921.769999996"/>
    <n v="102453872"/>
    <n v="96449380.459999993"/>
    <n v="60819010.299999997"/>
    <n v="78807887.579999998"/>
    <n v="91294960.049999997"/>
    <n v="96849334.25"/>
    <n v="28.81"/>
    <n v="25.65"/>
    <n v="19.100000000000001"/>
    <n v="38.53"/>
    <n v="0.41"/>
    <n v="0.38"/>
    <n v="0.43"/>
    <n v="3046357.2100000009"/>
    <n v="236034.18999999762"/>
    <n v="11158911.950000003"/>
    <n v="-399953.79000000656"/>
  </r>
  <r>
    <x v="826"/>
    <s v="Triangulo Mineiro/Alto Paranaíba"/>
    <x v="56"/>
    <x v="652"/>
    <n v="6636462.8899999997"/>
    <n v="10518429.779999999"/>
    <n v="9162694.3800000008"/>
    <n v="5279091.2"/>
    <n v="7162430.0999999996"/>
    <n v="9565739.9900000002"/>
    <n v="9193642.0700000003"/>
    <n v="26.83"/>
    <n v="27.85"/>
    <n v="16.37"/>
    <n v="37.29"/>
    <n v="0.37"/>
    <n v="0.32"/>
    <n v="0.41"/>
    <n v="373895.45000000019"/>
    <n v="-525967.21"/>
    <n v="952689.78999999911"/>
    <n v="-30947.689999999478"/>
  </r>
  <r>
    <x v="827"/>
    <s v="Noroeste de Minas"/>
    <x v="35"/>
    <x v="653"/>
    <n v="5826933.6600000001"/>
    <n v="7751422.3700000001"/>
    <n v="8392539.3100000005"/>
    <n v="4797001.58"/>
    <n v="5823429.0700000003"/>
    <n v="7554080.79"/>
    <n v="8191643.3200000003"/>
    <n v="51.77"/>
    <n v="52.97"/>
    <n v="39.94"/>
    <n v="63.6"/>
    <n v="0.36"/>
    <n v="0.32"/>
    <n v="0.41"/>
    <n v="136389.66999999993"/>
    <n v="3504.589999999851"/>
    <n v="197341.58000000007"/>
    <n v="200895.99000000022"/>
  </r>
  <r>
    <x v="828"/>
    <s v="Zona da Mata"/>
    <x v="3"/>
    <x v="654"/>
    <n v="9106609.0099999998"/>
    <n v="12888948.09"/>
    <n v="11092738.5"/>
    <n v="7117493.6699999999"/>
    <n v="9061366.8599999994"/>
    <n v="11980541.859999999"/>
    <n v="12122956.720000001"/>
    <n v="39.19"/>
    <n v="37.15"/>
    <n v="30.74"/>
    <n v="47.65"/>
    <n v="0.37"/>
    <n v="0.34"/>
    <n v="0.4"/>
    <n v="590967.27000000048"/>
    <n v="45242.150000000373"/>
    <n v="908406.23000000045"/>
    <n v="-1030218.2200000007"/>
  </r>
  <r>
    <x v="829"/>
    <s v="Norte de Minas"/>
    <x v="47"/>
    <x v="2"/>
    <s v="."/>
    <n v="14626101.109999999"/>
    <n v="12585408.07"/>
    <s v="."/>
    <s v="."/>
    <n v="15663450.539999999"/>
    <n v="11923042.51"/>
    <n v="63.95"/>
    <n v="65.88"/>
    <n v="54.38"/>
    <n v="73.510000000000005"/>
    <n v="0.41"/>
    <n v="0.37"/>
    <n v="0.44"/>
    <e v="#VALUE!"/>
    <e v="#VALUE!"/>
    <n v="-1037349.4299999997"/>
    <n v="662365.56000000052"/>
  </r>
  <r>
    <x v="830"/>
    <s v="Vale do Rio Doce"/>
    <x v="44"/>
    <x v="655"/>
    <n v="6003660.1900000004"/>
    <n v="9013485.6500000004"/>
    <n v="8667089.2200000007"/>
    <n v="44277148.520000003"/>
    <n v="5971220.9400000004"/>
    <n v="9012703.9700000007"/>
    <n v="8549092.0800000001"/>
    <n v="49.61"/>
    <n v="46.66"/>
    <n v="38.67"/>
    <n v="60.56"/>
    <n v="0.41"/>
    <n v="0.36"/>
    <n v="0.45"/>
    <n v="-39983845.370000005"/>
    <n v="32439.25"/>
    <n v="781.67999999970198"/>
    <n v="117997.1400000006"/>
  </r>
  <r>
    <x v="831"/>
    <s v="Oeste de Minas"/>
    <x v="39"/>
    <x v="656"/>
    <n v="5319373.04"/>
    <n v="6794672.4400000004"/>
    <n v="7459389.79"/>
    <n v="4133360.74"/>
    <n v="5239017.25"/>
    <n v="6055640.4100000001"/>
    <n v="8603014.0800000001"/>
    <n v="18.18"/>
    <n v="18.47"/>
    <n v="8.42"/>
    <n v="27.93"/>
    <n v="0.34"/>
    <n v="0.28999999999999998"/>
    <n v="0.38"/>
    <n v="38138.639999999665"/>
    <n v="80355.790000000037"/>
    <n v="739032.03000000026"/>
    <n v="-1143624.29"/>
  </r>
  <r>
    <x v="832"/>
    <s v="Norte de Minas"/>
    <x v="9"/>
    <x v="657"/>
    <n v="6071213.7800000003"/>
    <n v="7560575.3099999996"/>
    <n v="7275068.71"/>
    <n v="4868989.6900000004"/>
    <n v="5837506.9100000001"/>
    <n v="7412452.5"/>
    <n v="7531763.2300000004"/>
    <n v="58.2"/>
    <n v="60.43"/>
    <n v="45.61"/>
    <n v="70.8"/>
    <n v="0.37"/>
    <n v="0.32"/>
    <n v="0.42"/>
    <n v="-375795.08000000007"/>
    <n v="233706.87000000011"/>
    <n v="148122.80999999959"/>
    <n v="-256694.52000000048"/>
  </r>
  <r>
    <x v="833"/>
    <s v="Sul/Sudoeste de Minas"/>
    <x v="42"/>
    <x v="2"/>
    <n v="123772183.66"/>
    <n v="166069805.69999999"/>
    <n v="170570913.06"/>
    <s v="."/>
    <n v="105027231.31"/>
    <n v="155171796.09999999"/>
    <n v="169497436.34"/>
    <n v="16.05"/>
    <n v="12.31"/>
    <n v="7.94"/>
    <n v="24.15"/>
    <n v="0.42"/>
    <n v="0.4"/>
    <n v="0.43"/>
    <e v="#VALUE!"/>
    <n v="18744952.349999994"/>
    <n v="10898009.599999994"/>
    <n v="1073476.7199999988"/>
  </r>
  <r>
    <x v="834"/>
    <s v="Noroeste de Minas"/>
    <x v="49"/>
    <x v="658"/>
    <n v="7319914.04"/>
    <n v="9025429.0899999999"/>
    <n v="9336704.8399999999"/>
    <n v="5096770.49"/>
    <n v="6746471.21"/>
    <n v="7834054.5099999998"/>
    <n v="9242518"/>
    <n v="39.020000000000003"/>
    <n v="35.39"/>
    <n v="26.09"/>
    <n v="51.94"/>
    <n v="0.34"/>
    <n v="0.3"/>
    <n v="0.38"/>
    <n v="519770"/>
    <n v="573442.83000000007"/>
    <n v="1191374.58"/>
    <n v="94186.839999999851"/>
  </r>
  <r>
    <x v="835"/>
    <s v="Norte de Minas"/>
    <x v="53"/>
    <x v="2"/>
    <n v="31596578"/>
    <n v="38526222.130000003"/>
    <n v="34215458.420000002"/>
    <s v="."/>
    <n v="30410829"/>
    <n v="39606789.899999999"/>
    <n v="33115157.129999999"/>
    <n v="52.64"/>
    <n v="47.47"/>
    <n v="41.61"/>
    <n v="63.67"/>
    <n v="0.4"/>
    <n v="0.37"/>
    <n v="0.43"/>
    <e v="#VALUE!"/>
    <n v="1185749"/>
    <n v="-1080567.7699999958"/>
    <n v="1100301.2900000028"/>
  </r>
  <r>
    <x v="836"/>
    <s v="Norte de Minas"/>
    <x v="50"/>
    <x v="659"/>
    <s v="."/>
    <n v="15482984.449999999"/>
    <n v="16057219.720000001"/>
    <n v="10310533.01"/>
    <s v="."/>
    <n v="15053843.689999999"/>
    <n v="16010037.41"/>
    <n v="63.12"/>
    <n v="64.84"/>
    <n v="55.58"/>
    <n v="70.66"/>
    <n v="0.45"/>
    <n v="0.41"/>
    <n v="0.49"/>
    <n v="-748618.65000000037"/>
    <e v="#VALUE!"/>
    <n v="429140.75999999978"/>
    <n v="47182.310000000522"/>
  </r>
  <r>
    <x v="837"/>
    <s v="Noroeste de Minas"/>
    <x v="49"/>
    <x v="660"/>
    <n v="21722423"/>
    <n v="34508130"/>
    <n v="35939260"/>
    <n v="15074272"/>
    <n v="19244474"/>
    <n v="39362071"/>
    <n v="26921498"/>
    <n v="28.21"/>
    <n v="24.56"/>
    <n v="18.25"/>
    <n v="38.17"/>
    <n v="0.38"/>
    <n v="0.35"/>
    <n v="0.41"/>
    <n v="3220756"/>
    <n v="2477949"/>
    <n v="-4853941"/>
    <n v="9017762"/>
  </r>
  <r>
    <x v="838"/>
    <s v="Norte de Minas"/>
    <x v="50"/>
    <x v="661"/>
    <n v="9811582.4700000007"/>
    <n v="11016399.5"/>
    <n v="11582526.279999999"/>
    <n v="7779891.0999999996"/>
    <n v="10333511.26"/>
    <n v="9919376.5299999993"/>
    <n v="12332624.75"/>
    <n v="63.34"/>
    <n v="65.2"/>
    <n v="52.72"/>
    <n v="73.959999999999994"/>
    <n v="0.37"/>
    <n v="0.33"/>
    <n v="0.41"/>
    <n v="-665360.77999999933"/>
    <n v="-521928.78999999911"/>
    <n v="1097022.9700000007"/>
    <n v="-750098.47000000067"/>
  </r>
  <r>
    <x v="839"/>
    <s v="Jequitinhonha"/>
    <x v="24"/>
    <x v="662"/>
    <s v="."/>
    <n v="8128881.6399999997"/>
    <n v="7929048.9400000004"/>
    <n v="4131677.21"/>
    <s v="."/>
    <n v="7965192.75"/>
    <n v="7820701.3600000003"/>
    <n v="63.22"/>
    <n v="63.45"/>
    <n v="52.94"/>
    <n v="73.510000000000005"/>
    <n v="0.43"/>
    <n v="0.37"/>
    <n v="0.48"/>
    <n v="690074.20000000019"/>
    <e v="#VALUE!"/>
    <n v="163688.88999999966"/>
    <n v="108347.58000000007"/>
  </r>
  <r>
    <x v="840"/>
    <s v="Triangulo Mineiro/Alto Paranaíba"/>
    <x v="6"/>
    <x v="663"/>
    <n v="6709929.9100000001"/>
    <n v="7954747.1500000004"/>
    <n v="8397193.0199999996"/>
    <n v="4930162.9800000004"/>
    <n v="6557336.0999999996"/>
    <n v="8190126.9100000001"/>
    <n v="8174348.5700000003"/>
    <n v="11.07"/>
    <n v="12.08"/>
    <n v="4.53"/>
    <n v="17.61"/>
    <n v="0.34"/>
    <n v="0.3"/>
    <n v="0.38"/>
    <n v="-74901"/>
    <n v="152593.81000000052"/>
    <n v="-235379.75999999978"/>
    <n v="222844.44999999925"/>
  </r>
  <r>
    <x v="841"/>
    <s v="Zona da Mata"/>
    <x v="3"/>
    <x v="2"/>
    <s v="."/>
    <n v="6953442"/>
    <n v="6908832.9500000002"/>
    <s v="."/>
    <s v="."/>
    <n v="7499343"/>
    <n v="6539180.1600000001"/>
    <n v="20.16"/>
    <n v="23.96"/>
    <n v="10.91"/>
    <n v="29.42"/>
    <n v="0.35"/>
    <n v="0.31"/>
    <n v="0.39"/>
    <e v="#VALUE!"/>
    <e v="#VALUE!"/>
    <n v="-545901"/>
    <n v="369652.79000000004"/>
  </r>
  <r>
    <x v="842"/>
    <s v="Metropolitana de Belo Horizonte"/>
    <x v="40"/>
    <x v="2"/>
    <n v="75697334"/>
    <n v="93912402"/>
    <n v="91229594"/>
    <s v="."/>
    <n v="71001094"/>
    <n v="85444613"/>
    <n v="85220592"/>
    <n v="20.85"/>
    <n v="15.41"/>
    <n v="10.83"/>
    <n v="30.86"/>
    <n v="0.36"/>
    <n v="0.34"/>
    <n v="0.38"/>
    <e v="#VALUE!"/>
    <n v="4696240"/>
    <n v="8467789"/>
    <n v="6009002"/>
  </r>
  <r>
    <x v="843"/>
    <s v="Zona da Mata"/>
    <x v="20"/>
    <x v="664"/>
    <n v="56162702.880000003"/>
    <n v="77340356.420000002"/>
    <n v="83443156.569999993"/>
    <n v="44682227.619999997"/>
    <n v="56492506.840000004"/>
    <n v="73100997.030000001"/>
    <n v="81156977.049999997"/>
    <n v="20.84"/>
    <n v="16.809999999999999"/>
    <n v="13.47"/>
    <n v="28.22"/>
    <n v="0.44"/>
    <n v="0.42"/>
    <n v="0.46"/>
    <n v="1939942.2100000009"/>
    <n v="-329803.96000000089"/>
    <n v="4239359.3900000006"/>
    <n v="2286179.5199999958"/>
  </r>
  <r>
    <x v="844"/>
    <s v="Zona da Mata"/>
    <x v="25"/>
    <x v="2"/>
    <n v="5755827.5599999996"/>
    <n v="7112833.0899999999"/>
    <n v="6740620.9900000002"/>
    <s v="."/>
    <n v="5982264.7199999997"/>
    <n v="7005109.3200000003"/>
    <n v="6872155.54"/>
    <n v="31.64"/>
    <n v="33.979999999999997"/>
    <n v="21.24"/>
    <n v="42.05"/>
    <n v="0.42"/>
    <n v="0.35"/>
    <n v="0.49"/>
    <e v="#VALUE!"/>
    <n v="-226437.16000000015"/>
    <n v="107723.76999999955"/>
    <n v="-131534.54999999981"/>
  </r>
  <r>
    <x v="845"/>
    <s v="Vale do Rio Doce"/>
    <x v="18"/>
    <x v="665"/>
    <n v="5245752.51"/>
    <n v="6374182.1399999997"/>
    <n v="6892690.1799999997"/>
    <n v="4362004.9400000004"/>
    <n v="4893293.0999999996"/>
    <n v="6206686.3799999999"/>
    <n v="7110414.8200000003"/>
    <n v="52.48"/>
    <n v="46.99"/>
    <n v="38.21"/>
    <n v="66.760000000000005"/>
    <n v="0.38"/>
    <n v="0.33"/>
    <n v="0.44"/>
    <n v="-315582.21000000043"/>
    <n v="352459.41000000015"/>
    <n v="167495.75999999978"/>
    <n v="-217724.6400000006"/>
  </r>
  <r>
    <x v="846"/>
    <s v="Jequitinhonha"/>
    <x v="57"/>
    <x v="666"/>
    <n v="8408798"/>
    <n v="13657003.220000001"/>
    <n v="13363634.84"/>
    <n v="6923011.2800000003"/>
    <n v="8375904"/>
    <n v="12030652.039999999"/>
    <n v="14673708.130000001"/>
    <n v="61.68"/>
    <n v="63.84"/>
    <n v="53.67"/>
    <n v="69.69"/>
    <n v="0.48"/>
    <n v="0.44"/>
    <n v="0.53"/>
    <n v="325525.47999999952"/>
    <n v="32894"/>
    <n v="1626351.1800000016"/>
    <n v="-1310073.290000001"/>
  </r>
  <r>
    <x v="847"/>
    <s v="Sul/Sudoeste de Minas"/>
    <x v="52"/>
    <x v="667"/>
    <n v="5922876.4299999997"/>
    <n v="8025766.46"/>
    <n v="8740851.8100000005"/>
    <n v="4325324.47"/>
    <n v="5946132.0999999996"/>
    <n v="7800215.0999999996"/>
    <n v="9053557.6199999992"/>
    <n v="27.42"/>
    <n v="30.07"/>
    <n v="19.04"/>
    <n v="35.799999999999997"/>
    <n v="0.41"/>
    <n v="0.37"/>
    <n v="0.45"/>
    <n v="597120.49000000022"/>
    <n v="-23255.669999999925"/>
    <n v="225551.36000000034"/>
    <n v="-312705.80999999866"/>
  </r>
  <r>
    <x v="848"/>
    <s v="Vale do Rio Doce"/>
    <x v="51"/>
    <x v="668"/>
    <n v="6818130.6699999999"/>
    <n v="11233890.699999999"/>
    <n v="11903687.029999999"/>
    <n v="5978547.0499999998"/>
    <n v="6559572.6200000001"/>
    <n v="9895758.5999999996"/>
    <n v="12216611.199999999"/>
    <n v="35.68"/>
    <n v="36.590000000000003"/>
    <n v="26.24"/>
    <n v="45.12"/>
    <n v="0.41"/>
    <n v="0.37"/>
    <n v="0.46"/>
    <n v="-197780.81999999937"/>
    <n v="258558.04999999981"/>
    <n v="1338132.0999999996"/>
    <n v="-312924.16999999993"/>
  </r>
  <r>
    <x v="849"/>
    <s v="Vale do Rio Doce"/>
    <x v="18"/>
    <x v="2"/>
    <n v="5665169.8499999996"/>
    <n v="8651830.1899999995"/>
    <n v="8157366.5099999998"/>
    <s v="."/>
    <n v="5757467.6500000004"/>
    <n v="8706053.6699999999"/>
    <n v="7889633.8200000003"/>
    <n v="49.26"/>
    <n v="50.25"/>
    <n v="39.4"/>
    <n v="59.12"/>
    <n v="0.43"/>
    <n v="0.36"/>
    <n v="0.51"/>
    <e v="#VALUE!"/>
    <n v="-92297.800000000745"/>
    <n v="-54223.480000000447"/>
    <n v="267732.68999999948"/>
  </r>
  <r>
    <x v="850"/>
    <s v="Zona da Mata"/>
    <x v="36"/>
    <x v="2"/>
    <s v="."/>
    <n v="35201841.240000002"/>
    <n v="36945753.869999997"/>
    <s v="."/>
    <s v="."/>
    <n v="34374994.009999998"/>
    <n v="36099127.490000002"/>
    <n v="31.75"/>
    <n v="28.52"/>
    <n v="23.27"/>
    <n v="40.229999999999997"/>
    <n v="0.43"/>
    <n v="0.4"/>
    <n v="0.45"/>
    <e v="#VALUE!"/>
    <e v="#VALUE!"/>
    <n v="826847.23000000417"/>
    <n v="846626.37999999523"/>
  </r>
  <r>
    <x v="851"/>
    <s v="Zona da Mata"/>
    <x v="14"/>
    <x v="669"/>
    <n v="6196040.9199999999"/>
    <n v="10958068.140000001"/>
    <n v="10119525.539999999"/>
    <n v="5528089.6699999999"/>
    <n v="6618178.5700000003"/>
    <n v="10433845.689999999"/>
    <n v="11066167.880000001"/>
    <n v="37.93"/>
    <n v="36.35"/>
    <n v="27.32"/>
    <n v="48.55"/>
    <n v="0.47"/>
    <n v="0.4"/>
    <n v="0.53"/>
    <n v="2147.4599999999627"/>
    <n v="-422137.65000000037"/>
    <n v="524222.45000000112"/>
    <n v="-946642.34000000171"/>
  </r>
  <r>
    <x v="852"/>
    <s v="Sul/Sudoeste de Minas"/>
    <x v="52"/>
    <x v="670"/>
    <n v="4103594.92"/>
    <n v="5771531.7800000003"/>
    <n v="5200684.7699999996"/>
    <n v="3449236.6"/>
    <n v="3986859.67"/>
    <n v="5871509.9400000004"/>
    <n v="5176532.74"/>
    <n v="22.32"/>
    <n v="23.05"/>
    <n v="13.3"/>
    <n v="31.34"/>
    <n v="0.39"/>
    <n v="0.33"/>
    <n v="0.45"/>
    <n v="47583.159999999683"/>
    <n v="116735.25"/>
    <n v="-99978.160000000149"/>
    <n v="24152.029999999329"/>
  </r>
  <r>
    <x v="853"/>
    <m/>
    <x v="67"/>
    <x v="671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14519749833.91"/>
    <n v="13969004947.430019"/>
    <n v="550744886.47998047"/>
    <x v="0"/>
  </r>
  <r>
    <x v="1"/>
    <n v="17615267432.39999"/>
    <n v="17624955588.840004"/>
    <n v="-9688156.4400138855"/>
    <x v="1"/>
  </r>
  <r>
    <x v="2"/>
    <n v="26405118328.910015"/>
    <n v="25373438864.529972"/>
    <n v="1031679464.380043"/>
    <x v="0"/>
  </r>
  <r>
    <x v="3"/>
    <n v="26836630222.919987"/>
    <n v="27162026704.830013"/>
    <n v="-325396481.91002655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">
  <r>
    <x v="0"/>
    <s v="Triangulo Mineiro/Alto Paranaíba"/>
    <s v="Patrocínio"/>
    <n v="6040901.6900000004"/>
    <s v="."/>
    <n v="10045467.699999999"/>
    <n v="9806213.3100000005"/>
    <n v="5986228.3399999999"/>
    <s v="."/>
    <n v="10893242.619999999"/>
    <n v="9016333.9900000002"/>
    <n v="34.5"/>
    <n v="35.22"/>
    <n v="25.51"/>
    <n v="43.49"/>
    <n v="0.41"/>
    <n v="0.37"/>
    <n v="0.44"/>
    <n v="54673.350000000559"/>
    <e v="#VALUE!"/>
    <n v="-847774.91999999993"/>
    <n v="789879.3200000003"/>
  </r>
  <r>
    <x v="1"/>
    <s v="Central Mineira"/>
    <s v="Três Marias"/>
    <n v="14447567.43"/>
    <n v="16634513.210000001"/>
    <n v="29229696.899999999"/>
    <n v="23382494.100000001"/>
    <n v="13240410.810000001"/>
    <n v="17012701.75"/>
    <n v="23417284.780000001"/>
    <n v="24633721.510000002"/>
    <n v="36.17"/>
    <n v="31.85"/>
    <n v="26.61"/>
    <n v="45.73"/>
    <n v="0.42"/>
    <n v="0.39"/>
    <n v="0.45"/>
    <n v="1207156.6199999992"/>
    <n v="-378188.53999999911"/>
    <n v="5812412.1199999973"/>
    <n v="-1251227.4100000001"/>
  </r>
  <r>
    <x v="2"/>
    <s v="Zona da Mata"/>
    <s v="Manhuaçu"/>
    <s v="."/>
    <n v="10060919.49"/>
    <n v="12478698.15"/>
    <s v="."/>
    <s v="."/>
    <n v="10516531.369999999"/>
    <n v="12992919.619999999"/>
    <s v="."/>
    <n v="26.33"/>
    <n v="28.61"/>
    <n v="18.97"/>
    <n v="33.69"/>
    <n v="0.38"/>
    <n v="0.35"/>
    <n v="0.41"/>
    <e v="#VALUE!"/>
    <n v="-455611.87999999896"/>
    <n v="-514221.46999999881"/>
    <e v="#VALUE!"/>
  </r>
  <r>
    <x v="3"/>
    <s v="Zona da Mata"/>
    <s v="Ponte Nova"/>
    <s v="."/>
    <s v="."/>
    <n v="7182128.9299999997"/>
    <n v="6736174.6900000004"/>
    <s v="."/>
    <s v="."/>
    <n v="7164460.71"/>
    <n v="7053584.4800000004"/>
    <n v="32.11"/>
    <n v="31.33"/>
    <n v="20.38"/>
    <n v="43.85"/>
    <n v="0.35"/>
    <n v="0.31"/>
    <n v="0.38"/>
    <e v="#VALUE!"/>
    <e v="#VALUE!"/>
    <n v="17668.219999999739"/>
    <n v="-317409.79000000004"/>
  </r>
  <r>
    <x v="4"/>
    <s v="Vale do Rio Doce"/>
    <s v="Ipatinga"/>
    <n v="7613809.0999999996"/>
    <n v="8897742.0800000001"/>
    <n v="13098076.77"/>
    <n v="12238808.92"/>
    <n v="7259064.2599999998"/>
    <n v="9368643.4399999995"/>
    <n v="12492058.41"/>
    <n v="12825859.73"/>
    <n v="45.32"/>
    <n v="48.57"/>
    <n v="37.29"/>
    <n v="53.35"/>
    <n v="0.39"/>
    <n v="0.36"/>
    <n v="0.43"/>
    <n v="354744.83999999985"/>
    <n v="-470901.3599999994"/>
    <n v="606018.3599999994"/>
    <n v="-587050.81000000052"/>
  </r>
  <r>
    <x v="5"/>
    <s v="Vale do Rio Doce"/>
    <s v="Peçanha"/>
    <s v="."/>
    <n v="9875874.2300000004"/>
    <n v="12573518.710000001"/>
    <n v="11977563.800000001"/>
    <s v="."/>
    <n v="9850585.1300000008"/>
    <n v="10619937.710000001"/>
    <n v="11105137.539999999"/>
    <n v="51.25"/>
    <n v="57.02"/>
    <n v="39.76"/>
    <n v="62.75"/>
    <n v="0.44"/>
    <n v="0.4"/>
    <n v="0.49"/>
    <e v="#VALUE!"/>
    <n v="25289.099999999627"/>
    <n v="1953581"/>
    <n v="872426.26000000164"/>
  </r>
  <r>
    <x v="6"/>
    <s v="Triangulo Mineiro/Alto Paranaíba"/>
    <s v="Uberaba"/>
    <n v="5866277.1399999997"/>
    <n v="6752067.2599999998"/>
    <n v="8799406.9900000002"/>
    <n v="8433201.5800000001"/>
    <n v="5778635.4199999999"/>
    <n v="6635406.6299999999"/>
    <n v="8768815.0199999996"/>
    <n v="8248172.6900000004"/>
    <n v="20.91"/>
    <n v="20.92"/>
    <n v="9.41"/>
    <n v="32.42"/>
    <n v="0.37"/>
    <n v="0.31"/>
    <n v="0.43"/>
    <n v="87641.719999999739"/>
    <n v="116660.62999999989"/>
    <n v="30591.970000000671"/>
    <n v="185028.88999999966"/>
  </r>
  <r>
    <x v="7"/>
    <s v="Oeste de Minas"/>
    <s v="Campo Belo"/>
    <n v="4420656"/>
    <n v="5300542"/>
    <n v="7250517"/>
    <n v="6920169"/>
    <n v="4206879"/>
    <n v="5013472"/>
    <n v="7735318"/>
    <n v="7192284"/>
    <n v="23.25"/>
    <n v="24.3"/>
    <n v="13.91"/>
    <n v="32.58"/>
    <n v="0.41"/>
    <n v="0.35"/>
    <n v="0.46"/>
    <n v="213777"/>
    <n v="287070"/>
    <n v="-484801"/>
    <n v="-272115"/>
  </r>
  <r>
    <x v="8"/>
    <s v="Vale do Mucuri"/>
    <s v="Nanuque"/>
    <s v="."/>
    <n v="11225676.810000001"/>
    <n v="17545798.699999999"/>
    <n v="16423828.039999999"/>
    <s v="."/>
    <n v="9930007"/>
    <n v="14699756.76"/>
    <n v="17333155.149999999"/>
    <n v="53.92"/>
    <n v="52.01"/>
    <n v="44.51"/>
    <n v="63.34"/>
    <n v="0.45"/>
    <n v="0.41"/>
    <n v="0.48"/>
    <e v="#VALUE!"/>
    <n v="1295669.8100000005"/>
    <n v="2846041.9399999995"/>
    <n v="-909327.1099999994"/>
  </r>
  <r>
    <x v="9"/>
    <s v="Norte de Minas"/>
    <s v="Salinas"/>
    <n v="8240143.1600000001"/>
    <n v="9806644.4000000004"/>
    <n v="11840728.890000001"/>
    <n v="12344905.32"/>
    <n v="7920990.9000000004"/>
    <n v="9997430.3699999992"/>
    <n v="11519720.939999999"/>
    <n v="13132387.630000001"/>
    <n v="62.77"/>
    <n v="61.14"/>
    <n v="55.34"/>
    <n v="70.19"/>
    <n v="0.42"/>
    <n v="0.38"/>
    <n v="0.47"/>
    <n v="319152.25999999978"/>
    <n v="-190785.96999999881"/>
    <n v="321007.95000000112"/>
    <n v="-787482.31000000052"/>
  </r>
  <r>
    <x v="10"/>
    <s v="Vale do Rio Doce"/>
    <s v="Aimorés"/>
    <s v="."/>
    <n v="19954358.300000001"/>
    <n v="26803102.48"/>
    <n v="29170917"/>
    <s v="."/>
    <n v="18549002.850000001"/>
    <n v="26966622.82"/>
    <n v="31606125"/>
    <n v="35.130000000000003"/>
    <n v="32.71"/>
    <n v="28.53"/>
    <n v="41.74"/>
    <n v="0.43"/>
    <n v="0.39"/>
    <n v="0.46"/>
    <e v="#VALUE!"/>
    <n v="1405355.4499999993"/>
    <n v="-163520.33999999985"/>
    <n v="-2435208"/>
  </r>
  <r>
    <x v="11"/>
    <s v="Sul/Sudoeste de Minas"/>
    <s v="Andrelândia"/>
    <n v="5105815.25"/>
    <s v="."/>
    <n v="8408346.4800000004"/>
    <n v="7815678.71"/>
    <n v="4748357.45"/>
    <s v="."/>
    <n v="7637720.3300000001"/>
    <n v="8324241.4000000004"/>
    <n v="25.84"/>
    <n v="27"/>
    <n v="16.97"/>
    <n v="34.71"/>
    <n v="0.42"/>
    <n v="0.38"/>
    <n v="0.47"/>
    <n v="357457.79999999981"/>
    <e v="#VALUE!"/>
    <n v="770626.15000000037"/>
    <n v="-508562.69000000041"/>
  </r>
  <r>
    <x v="12"/>
    <s v="Sul/Sudoeste de Minas"/>
    <s v="São Lourenço"/>
    <n v="4386814.57"/>
    <n v="5031479.9800000004"/>
    <n v="6506335.5199999996"/>
    <n v="6483381.4400000004"/>
    <n v="4296525.32"/>
    <n v="5215347.38"/>
    <n v="6613784.2999999998"/>
    <n v="6382690.9100000001"/>
    <n v="29.68"/>
    <n v="33.42"/>
    <n v="18.8"/>
    <n v="40.56"/>
    <n v="0.4"/>
    <n v="0.33"/>
    <n v="0.46"/>
    <n v="90289.25"/>
    <n v="-183867.39999999944"/>
    <n v="-107448.78000000026"/>
    <n v="100690.53000000026"/>
  </r>
  <r>
    <x v="13"/>
    <s v="Sul/Sudoeste de Minas"/>
    <s v="Poços de Caldas"/>
    <n v="4774756.16"/>
    <s v="."/>
    <n v="7528914.29"/>
    <s v="."/>
    <n v="4470295.45"/>
    <s v="."/>
    <n v="7566407.4800000004"/>
    <n v="24633685.34"/>
    <n v="17.88"/>
    <n v="16.7"/>
    <n v="8.09"/>
    <n v="27.68"/>
    <n v="0.34"/>
    <n v="0.28999999999999998"/>
    <n v="0.4"/>
    <n v="304460.70999999996"/>
    <e v="#VALUE!"/>
    <n v="-37493.19000000041"/>
    <e v="#VALUE!"/>
  </r>
  <r>
    <x v="14"/>
    <s v="Zona da Mata"/>
    <s v="Cataguases"/>
    <n v="25544236.940000001"/>
    <n v="29873867.390000001"/>
    <n v="40640528.939999998"/>
    <n v="40329430.82"/>
    <n v="23248414.879999999"/>
    <n v="30468376.379999999"/>
    <n v="36508057.469999999"/>
    <s v="."/>
    <n v="27.99"/>
    <n v="23.57"/>
    <n v="19.309999999999999"/>
    <n v="36.659999999999997"/>
    <n v="0.44"/>
    <n v="0.41"/>
    <n v="0.48"/>
    <n v="2295822.0600000024"/>
    <n v="-594508.98999999836"/>
    <n v="4132471.4699999988"/>
    <e v="#VALUE!"/>
  </r>
  <r>
    <x v="15"/>
    <s v="Sul/Sudoeste de Minas"/>
    <s v="Alfenas"/>
    <n v="70105886.790000007"/>
    <n v="78667415.599999994"/>
    <n v="109246208.7"/>
    <n v="107696537.8"/>
    <n v="70479671.329999998"/>
    <n v="84379734.599999994"/>
    <n v="109705822.3"/>
    <n v="116883376.54000001"/>
    <n v="19.61"/>
    <n v="15.4"/>
    <n v="11.39"/>
    <n v="27.84"/>
    <n v="0.42"/>
    <n v="0.4"/>
    <n v="0.44"/>
    <n v="-373784.53999999166"/>
    <n v="-5712319"/>
    <n v="-459613.59999999404"/>
    <n v="-9186838.7400000095"/>
  </r>
  <r>
    <x v="16"/>
    <s v="Campo das Vertentes"/>
    <s v="Barbacena"/>
    <n v="5197668.6399999997"/>
    <n v="6627887.7599999998"/>
    <n v="7795570.5300000003"/>
    <n v="7084680.6799999997"/>
    <n v="4701750.58"/>
    <n v="6617702.8799999999"/>
    <n v="7286155.6500000004"/>
    <n v="7267498.4100000001"/>
    <n v="28.28"/>
    <n v="27.2"/>
    <n v="16.12"/>
    <n v="40.44"/>
    <n v="0.35"/>
    <n v="0.28999999999999998"/>
    <n v="0.4"/>
    <n v="495918.05999999959"/>
    <n v="10184.879999999888"/>
    <n v="509414.87999999989"/>
    <n v="-182817.73000000045"/>
  </r>
  <r>
    <x v="17"/>
    <s v="Jequitinhonha"/>
    <s v="Almenara"/>
    <n v="17669577.649999999"/>
    <s v="."/>
    <s v="."/>
    <n v="31027811.170000002"/>
    <n v="17053135.84"/>
    <s v="."/>
    <s v="."/>
    <n v="31005392.289999999"/>
    <n v="49.89"/>
    <n v="46.69"/>
    <n v="41.19"/>
    <n v="58.58"/>
    <n v="0.43"/>
    <n v="0.4"/>
    <n v="0.46"/>
    <n v="616441.80999999866"/>
    <e v="#VALUE!"/>
    <e v="#VALUE!"/>
    <n v="22418.880000002682"/>
  </r>
  <r>
    <x v="18"/>
    <s v="Vale do Rio Doce"/>
    <s v="Governador Valadares"/>
    <s v="."/>
    <n v="6617605.1500000004"/>
    <n v="10372580.199999999"/>
    <n v="13452000"/>
    <s v="."/>
    <n v="6536338.2199999997"/>
    <n v="10050533.74"/>
    <n v="9273474.5999999996"/>
    <n v="29.64"/>
    <n v="26.51"/>
    <n v="18.420000000000002"/>
    <n v="40.86"/>
    <n v="0.34"/>
    <n v="0.3"/>
    <n v="0.38"/>
    <e v="#VALUE!"/>
    <n v="81266.930000000633"/>
    <n v="322046.45999999903"/>
    <n v="4178525.4000000004"/>
  </r>
  <r>
    <x v="19"/>
    <s v="Sul/Sudoeste de Minas"/>
    <s v="Passos"/>
    <n v="11101099.59"/>
    <n v="13058029.73"/>
    <n v="18280016.829999998"/>
    <n v="17538891.02"/>
    <n v="10910720.25"/>
    <n v="13306780.77"/>
    <n v="17731308.09"/>
    <n v="19667336.890000001"/>
    <n v="31.5"/>
    <n v="27.97"/>
    <n v="22.33"/>
    <n v="40.68"/>
    <n v="0.41"/>
    <n v="0.37"/>
    <n v="0.44"/>
    <n v="190379.33999999985"/>
    <n v="-248751.03999999911"/>
    <n v="548708.73999999836"/>
    <n v="-2128445.870000001"/>
  </r>
  <r>
    <x v="20"/>
    <s v="Sul/Sudoeste de Minas"/>
    <s v="Alfenas"/>
    <n v="10187415.859999999"/>
    <n v="11898136.59"/>
    <n v="14018546.33"/>
    <n v="14548470.77"/>
    <n v="10146989.51"/>
    <n v="11782530.98"/>
    <n v="14182561.85"/>
    <n v="14107997.199999999"/>
    <n v="29.43"/>
    <n v="27.42"/>
    <n v="20.63"/>
    <n v="38.24"/>
    <n v="0.4"/>
    <n v="0.37"/>
    <n v="0.43"/>
    <n v="40426.349999999627"/>
    <n v="115605.6099999994"/>
    <n v="-164015.51999999955"/>
    <n v="440473.5700000003"/>
  </r>
  <r>
    <x v="21"/>
    <s v="Zona da Mata"/>
    <s v="Manhuaçu"/>
    <n v="4350682"/>
    <n v="5613659"/>
    <n v="8645438.6099999994"/>
    <n v="7392650.0700000003"/>
    <n v="4065508"/>
    <n v="5402980"/>
    <n v="7853863.25"/>
    <n v="7673073.8899999997"/>
    <n v="23.46"/>
    <n v="21.37"/>
    <n v="13.96"/>
    <n v="32.96"/>
    <n v="0.37"/>
    <n v="0.33"/>
    <n v="0.41"/>
    <n v="285174"/>
    <n v="210679"/>
    <n v="791575.3599999994"/>
    <n v="-280423.81999999937"/>
  </r>
  <r>
    <x v="22"/>
    <s v="Zona da Mata"/>
    <s v="Viçosa"/>
    <n v="7865049.3300000001"/>
    <n v="9684986.4000000004"/>
    <s v="."/>
    <n v="10473329.84"/>
    <n v="7707601.6100000003"/>
    <n v="9234953.7400000002"/>
    <s v="."/>
    <n v="10282371.1"/>
    <n v="47"/>
    <n v="50.51"/>
    <n v="36.89"/>
    <n v="57.11"/>
    <n v="0.5"/>
    <n v="0.42"/>
    <n v="0.57999999999999996"/>
    <n v="157447.71999999974"/>
    <n v="450032.66000000015"/>
    <e v="#VALUE!"/>
    <n v="190958.74000000022"/>
  </r>
  <r>
    <x v="23"/>
    <s v="Vale do Rio Doce"/>
    <s v="Aimorés"/>
    <n v="3834665.65"/>
    <s v="."/>
    <n v="6308496.3799999999"/>
    <n v="6359530.3899999997"/>
    <n v="3798821.6"/>
    <s v="."/>
    <n v="5595271.9699999997"/>
    <n v="5568318.5099999998"/>
    <n v="39.409999999999997"/>
    <n v="43.09"/>
    <n v="29"/>
    <n v="49.82"/>
    <n v="0.39"/>
    <n v="0.35"/>
    <n v="0.43"/>
    <n v="35844.049999999814"/>
    <e v="#VALUE!"/>
    <n v="713224.41000000015"/>
    <n v="791211.87999999989"/>
  </r>
  <r>
    <x v="24"/>
    <s v="Metropolitana de Belo Horizonte"/>
    <s v="Itabira"/>
    <s v="."/>
    <n v="11535891.279999999"/>
    <n v="17169790.850000001"/>
    <n v="16293527.369999999"/>
    <s v="."/>
    <n v="11304117.52"/>
    <n v="15554669.439999999"/>
    <n v="16488296.49"/>
    <n v="38.01"/>
    <n v="36.49"/>
    <n v="31.1"/>
    <n v="44.92"/>
    <n v="0.44"/>
    <n v="0.4"/>
    <n v="0.47"/>
    <e v="#VALUE!"/>
    <n v="231773.75999999978"/>
    <n v="1615121.410000002"/>
    <n v="-194769.12000000104"/>
  </r>
  <r>
    <x v="25"/>
    <s v="Metropolitana de Belo Horizonte"/>
    <s v="Conceição do Mato Dentro"/>
    <n v="4028993.42"/>
    <n v="4534254.26"/>
    <n v="6301009.7199999997"/>
    <n v="6878845.3899999997"/>
    <n v="3814323.58"/>
    <n v="4907651.28"/>
    <n v="5598788.2199999997"/>
    <n v="6525870.4699999997"/>
    <n v="54.68"/>
    <n v="59.35"/>
    <n v="43.79"/>
    <n v="65.56"/>
    <n v="0.4"/>
    <n v="0.34"/>
    <n v="0.46"/>
    <n v="214669.83999999985"/>
    <n v="-373397.02000000048"/>
    <n v="702221.5"/>
    <n v="352974.91999999993"/>
  </r>
  <r>
    <x v="26"/>
    <s v="Zona da Mata"/>
    <s v="Viçosa"/>
    <n v="4887951"/>
    <n v="5264766"/>
    <n v="7063083.1500000004"/>
    <n v="6728006"/>
    <n v="4778908"/>
    <n v="5270580"/>
    <n v="6882523.8899999997"/>
    <n v="7402820"/>
    <n v="43.35"/>
    <n v="45.07"/>
    <n v="33.35"/>
    <n v="53.35"/>
    <n v="0.41"/>
    <n v="0.36"/>
    <n v="0.46"/>
    <n v="109043"/>
    <n v="-5814"/>
    <n v="180559.26000000071"/>
    <n v="-674814"/>
  </r>
  <r>
    <x v="27"/>
    <s v="Sul/Sudoeste de Minas"/>
    <s v="Poços de Caldas"/>
    <n v="26244370.370000001"/>
    <n v="27511629.359999999"/>
    <n v="39273572.75"/>
    <n v="37569188.409999996"/>
    <n v="24923101.539999999"/>
    <n v="26811263.620000001"/>
    <n v="37154685.630000003"/>
    <n v="36987526.759999998"/>
    <n v="18.02"/>
    <n v="16.36"/>
    <n v="11.15"/>
    <n v="24.89"/>
    <n v="0.41"/>
    <n v="0.39"/>
    <n v="0.44"/>
    <n v="1321268.8300000019"/>
    <n v="700365.73999999836"/>
    <n v="2118887.1199999973"/>
    <n v="581661.64999999851"/>
  </r>
  <r>
    <x v="28"/>
    <s v="Jequitinhonha"/>
    <s v="Pedra Azul"/>
    <n v="6470209.79"/>
    <n v="7829555.75"/>
    <n v="9514844.5500000007"/>
    <n v="9893440.3499999996"/>
    <n v="6307479.2000000002"/>
    <n v="7074018.7699999996"/>
    <n v="8980761.3900000006"/>
    <n v="10092710.439999999"/>
    <n v="54.54"/>
    <n v="58.08"/>
    <n v="44.14"/>
    <n v="64.94"/>
    <n v="0.4"/>
    <n v="0.36"/>
    <n v="0.43"/>
    <n v="162730.58999999985"/>
    <n v="755536.98000000045"/>
    <n v="534083.16000000015"/>
    <n v="-199270.08999999985"/>
  </r>
  <r>
    <x v="29"/>
    <s v="Sul/Sudoeste de Minas"/>
    <s v="Andrelândia"/>
    <n v="7506061.5599999996"/>
    <n v="9108351.6999999993"/>
    <n v="12174909.4"/>
    <n v="11954290.060000001"/>
    <n v="7451625.3399999999"/>
    <n v="8983490.5"/>
    <n v="11440208.91"/>
    <n v="12361265.210000001"/>
    <n v="38.78"/>
    <n v="36.25"/>
    <n v="29.35"/>
    <n v="48.2"/>
    <n v="0.46"/>
    <n v="0.42"/>
    <n v="0.5"/>
    <n v="54436.219999999739"/>
    <n v="124861.19999999925"/>
    <n v="734700.49000000022"/>
    <n v="-406975.15000000037"/>
  </r>
  <r>
    <x v="30"/>
    <s v="Jequitinhonha"/>
    <s v="Capelinha"/>
    <n v="5578132.9100000001"/>
    <n v="6970183.8799999999"/>
    <s v="."/>
    <n v="9878427.0399999991"/>
    <n v="5533596.0999999996"/>
    <n v="7260845.5"/>
    <s v="."/>
    <n v="9666018.6300000008"/>
    <n v="38.6"/>
    <n v="43"/>
    <n v="28.64"/>
    <n v="48.57"/>
    <n v="0.36"/>
    <n v="0.33"/>
    <n v="0.4"/>
    <n v="44536.810000000522"/>
    <n v="-290661.62000000011"/>
    <e v="#VALUE!"/>
    <n v="212408.40999999829"/>
  </r>
  <r>
    <x v="31"/>
    <s v="Campo das Vertentes"/>
    <s v="Barbacena"/>
    <n v="6783653.21"/>
    <s v="."/>
    <n v="10751141.109999999"/>
    <n v="10294175.789999999"/>
    <n v="6604763.6100000003"/>
    <s v="."/>
    <n v="10580780.609999999"/>
    <n v="10072599.5"/>
    <n v="28.65"/>
    <n v="29.06"/>
    <n v="22.07"/>
    <n v="35.229999999999997"/>
    <n v="0.42"/>
    <n v="0.39"/>
    <n v="0.45"/>
    <n v="178889.59999999963"/>
    <e v="#VALUE!"/>
    <n v="170360.5"/>
    <n v="221576.28999999911"/>
  </r>
  <r>
    <x v="32"/>
    <s v="Vale do Rio Doce"/>
    <s v="Ipatinga"/>
    <n v="10227725.960000001"/>
    <n v="12981607.130000001"/>
    <n v="16687890.210000001"/>
    <n v="15153220.32"/>
    <n v="9960024.6999999993"/>
    <n v="12955231.529999999"/>
    <n v="16223928.34"/>
    <n v="16178099.09"/>
    <n v="43.33"/>
    <n v="45.67"/>
    <n v="34.82"/>
    <n v="51.85"/>
    <n v="0.41"/>
    <n v="0.38"/>
    <n v="0.45"/>
    <n v="267701.26000000164"/>
    <n v="26375.60000000149"/>
    <n v="463961.87000000104"/>
    <n v="-1024878.7699999996"/>
  </r>
  <r>
    <x v="33"/>
    <s v="Zona da Mata"/>
    <s v="Muriaé"/>
    <s v="."/>
    <n v="3938021.67"/>
    <n v="5530412.4900000002"/>
    <n v="5390675.5499999998"/>
    <s v="."/>
    <n v="3957214.47"/>
    <n v="5916799.1600000001"/>
    <n v="5601249.0499999998"/>
    <n v="22.93"/>
    <n v="23.33"/>
    <n v="12.18"/>
    <n v="33.68"/>
    <n v="0.35"/>
    <n v="0.3"/>
    <n v="0.4"/>
    <e v="#VALUE!"/>
    <n v="-19192.800000000279"/>
    <n v="-386386.66999999993"/>
    <n v="-210573.5"/>
  </r>
  <r>
    <x v="34"/>
    <s v="Metropolitana de Belo Horizonte"/>
    <s v="Sete Lagoas"/>
    <n v="3663062.64"/>
    <n v="4352742.92"/>
    <n v="6997362.2599999998"/>
    <n v="5867105.4400000004"/>
    <n v="3557038.83"/>
    <n v="3995521.3"/>
    <n v="6684543.2300000004"/>
    <n v="6001491.96"/>
    <n v="40.64"/>
    <n v="36.340000000000003"/>
    <n v="27.33"/>
    <n v="53.96"/>
    <n v="0.39"/>
    <n v="0.32"/>
    <n v="0.45"/>
    <n v="106023.81000000006"/>
    <n v="357221.62000000011"/>
    <n v="312819.02999999933"/>
    <n v="-134386.51999999955"/>
  </r>
  <r>
    <x v="35"/>
    <s v="Zona da Mata"/>
    <s v="Juiz de Fora"/>
    <n v="3549073"/>
    <n v="4173487.27"/>
    <n v="5710488.96"/>
    <n v="5521193.6299999999"/>
    <n v="3539962"/>
    <n v="4172921.24"/>
    <n v="5489910.7000000002"/>
    <n v="5278360.3899999997"/>
    <n v="34.01"/>
    <n v="32.28"/>
    <n v="20.39"/>
    <n v="47.63"/>
    <n v="0.37"/>
    <n v="0.31"/>
    <n v="0.44"/>
    <n v="9111"/>
    <n v="566.02999999979511"/>
    <n v="220578.25999999978"/>
    <n v="242833.24000000022"/>
  </r>
  <r>
    <x v="36"/>
    <s v="Jequitinhonha"/>
    <s v="Arapuã"/>
    <s v="."/>
    <n v="17152656.469999999"/>
    <n v="24930147.23"/>
    <n v="24739364.66"/>
    <s v="."/>
    <n v="16399962.060000001"/>
    <n v="24594530.43"/>
    <n v="31997619.100000001"/>
    <n v="56.21"/>
    <n v="56.3"/>
    <n v="48.2"/>
    <n v="64.22"/>
    <n v="0.46"/>
    <n v="0.42"/>
    <n v="0.5"/>
    <e v="#VALUE!"/>
    <n v="752694.40999999829"/>
    <n v="335616.80000000075"/>
    <n v="-7258254.4400000013"/>
  </r>
  <r>
    <x v="37"/>
    <s v="Triangulo Mineiro/Alto Paranaíba"/>
    <s v="Uberlândia"/>
    <s v="."/>
    <s v="."/>
    <n v="110292249.8"/>
    <n v="124348073.09"/>
    <s v="."/>
    <s v="."/>
    <n v="106921894.59999999"/>
    <n v="127218718.19"/>
    <n v="25.3"/>
    <n v="21.02"/>
    <n v="16.47"/>
    <n v="34.130000000000003"/>
    <n v="0.42"/>
    <n v="0.4"/>
    <n v="0.44"/>
    <e v="#VALUE!"/>
    <e v="#VALUE!"/>
    <n v="3370355.200000003"/>
    <n v="-2870645.099999994"/>
  </r>
  <r>
    <x v="38"/>
    <s v="Sul/Sudoeste de Minas"/>
    <s v="Andrelândia"/>
    <n v="3934543.61"/>
    <n v="4674534.8099999996"/>
    <n v="6481645.2699999996"/>
    <s v="."/>
    <n v="3952235.41"/>
    <n v="4666383.34"/>
    <n v="6257121"/>
    <s v="."/>
    <n v="42.15"/>
    <n v="36.5"/>
    <n v="27.35"/>
    <n v="56.94"/>
    <n v="0.39"/>
    <n v="0.33"/>
    <n v="0.45"/>
    <n v="-17691.800000000279"/>
    <n v="8151.4699999997392"/>
    <n v="224524.26999999955"/>
    <e v="#VALUE!"/>
  </r>
  <r>
    <x v="39"/>
    <s v="Zona da Mata"/>
    <s v="Viçosa"/>
    <n v="6485003.0300000003"/>
    <n v="6428875"/>
    <n v="8509293.6300000008"/>
    <n v="10015978"/>
    <n v="5213121.1100000003"/>
    <n v="6594488"/>
    <n v="8298294.6500000004"/>
    <n v="9377948.3699999992"/>
    <n v="51.26"/>
    <n v="55.96"/>
    <n v="42.46"/>
    <n v="60.07"/>
    <n v="0.41"/>
    <n v="0.37"/>
    <n v="0.46"/>
    <n v="1271881.92"/>
    <n v="-165613"/>
    <n v="210998.98000000045"/>
    <n v="638029.63000000082"/>
  </r>
  <r>
    <x v="40"/>
    <s v="Triangulo Mineiro/Alto Paranaíba"/>
    <s v="Uberlândia"/>
    <n v="25088204.550000001"/>
    <n v="26287207.940000001"/>
    <n v="39802349.530000001"/>
    <n v="33498785.710000001"/>
    <n v="23694034.969999999"/>
    <n v="25687756.68"/>
    <n v="36121828.149999999"/>
    <n v="36799081.659999996"/>
    <n v="23.02"/>
    <n v="17.41"/>
    <n v="10.35"/>
    <n v="35.700000000000003"/>
    <n v="0.33"/>
    <n v="0.3"/>
    <n v="0.37"/>
    <n v="1394169.5800000019"/>
    <n v="599451.26000000164"/>
    <n v="3680521.3800000027"/>
    <n v="-3300295.9499999955"/>
  </r>
  <r>
    <x v="41"/>
    <s v="Triangulo Mineiro/Alto Paranaíba"/>
    <s v="Patos de Minas"/>
    <s v="."/>
    <n v="4291223.62"/>
    <n v="6456207.71"/>
    <n v="5765540.6900000004"/>
    <s v="."/>
    <n v="4259019.97"/>
    <n v="6696112.4199999999"/>
    <n v="6570416.3200000003"/>
    <n v="19.82"/>
    <n v="19.57"/>
    <n v="11.54"/>
    <n v="28.09"/>
    <n v="0.38"/>
    <n v="0.33"/>
    <n v="0.44"/>
    <e v="#VALUE!"/>
    <n v="32203.650000000373"/>
    <n v="-239904.70999999996"/>
    <n v="-804875.62999999989"/>
  </r>
  <r>
    <x v="42"/>
    <s v="Central Mineira"/>
    <s v="Bom Despacho"/>
    <n v="5026036.87"/>
    <s v="."/>
    <n v="8343085.6500000004"/>
    <s v="."/>
    <n v="4619215.45"/>
    <s v="."/>
    <n v="8381205.2599999998"/>
    <s v="."/>
    <n v="35"/>
    <n v="31.31"/>
    <n v="24.27"/>
    <n v="45.73"/>
    <n v="0.41"/>
    <n v="0.37"/>
    <n v="0.45"/>
    <n v="406821.41999999993"/>
    <e v="#VALUE!"/>
    <n v="-38119.609999999404"/>
    <e v="#VALUE!"/>
  </r>
  <r>
    <x v="43"/>
    <s v="Triangulo Mineiro/Alto Paranaíba"/>
    <s v="Araxá"/>
    <n v="93816750.430000007"/>
    <n v="90489988.560000002"/>
    <n v="119962888.3"/>
    <n v="136084672.22999999"/>
    <n v="92753905.489999995"/>
    <n v="98761298.959999993"/>
    <n v="114310673.59999999"/>
    <n v="130714705.37"/>
    <n v="22.65"/>
    <n v="17.64"/>
    <n v="13.12"/>
    <n v="32.18"/>
    <n v="0.41"/>
    <n v="0.39"/>
    <n v="0.43"/>
    <n v="1062844.9400000125"/>
    <n v="-8271310.3999999911"/>
    <n v="5652214.700000003"/>
    <n v="5369966.8599999845"/>
  </r>
  <r>
    <x v="44"/>
    <s v="Sul/Sudoeste de Minas"/>
    <s v="São Sebastião do Paraíso"/>
    <n v="8825541.2300000004"/>
    <n v="10235534.01"/>
    <n v="14187533.300000001"/>
    <n v="13316744.439999999"/>
    <n v="8415383.6300000008"/>
    <n v="10929146.119999999"/>
    <n v="12540516.18"/>
    <n v="13407224.380000001"/>
    <n v="24.34"/>
    <n v="21.22"/>
    <n v="14.74"/>
    <n v="33.94"/>
    <n v="0.39"/>
    <n v="0.36"/>
    <n v="0.43"/>
    <n v="410157.59999999963"/>
    <n v="-693612.1099999994"/>
    <n v="1647017.120000001"/>
    <n v="-90479.940000001341"/>
  </r>
  <r>
    <x v="45"/>
    <s v="Oeste de Minas"/>
    <s v="Formiga"/>
    <n v="28394247.91"/>
    <n v="31616278.079999998"/>
    <n v="42969927.369999997"/>
    <n v="38851320.670000002"/>
    <n v="27993638.32"/>
    <n v="32184007.870000001"/>
    <n v="41851505.759999998"/>
    <n v="38014225.579999998"/>
    <n v="23.13"/>
    <n v="18.77"/>
    <n v="13.09"/>
    <n v="33.17"/>
    <n v="0.39"/>
    <n v="0.36"/>
    <n v="0.41"/>
    <n v="400609.58999999985"/>
    <n v="-567729.79000000283"/>
    <n v="1118421.6099999994"/>
    <n v="837095.09000000358"/>
  </r>
  <r>
    <x v="46"/>
    <s v="Sul/Sudoeste de Minas"/>
    <s v="Alfenas"/>
    <s v="."/>
    <n v="9600326.9299999997"/>
    <n v="12876731.720000001"/>
    <n v="13875375.390000001"/>
    <s v="."/>
    <n v="9360379.0800000001"/>
    <n v="13078166.029999999"/>
    <n v="14084801.869999999"/>
    <n v="23.06"/>
    <n v="19.760000000000002"/>
    <n v="14.55"/>
    <n v="31.57"/>
    <n v="0.4"/>
    <n v="0.37"/>
    <n v="0.43"/>
    <e v="#VALUE!"/>
    <n v="239947.84999999963"/>
    <n v="-201434.30999999866"/>
    <n v="-209426.47999999858"/>
  </r>
  <r>
    <x v="47"/>
    <s v="Zona da Mata"/>
    <s v="Cataguases"/>
    <n v="4146476.9"/>
    <n v="5004561.9400000004"/>
    <n v="7209843.8899999997"/>
    <n v="7255790.9500000002"/>
    <n v="4030948.87"/>
    <n v="5033223.97"/>
    <n v="6787183.8700000001"/>
    <n v="7179241.7400000002"/>
    <n v="27.89"/>
    <n v="26.53"/>
    <n v="17.13"/>
    <n v="38.659999999999997"/>
    <n v="0.38"/>
    <n v="0.34"/>
    <n v="0.42"/>
    <n v="115528.0299999998"/>
    <n v="-28662.029999999329"/>
    <n v="422660.01999999955"/>
    <n v="76549.209999999963"/>
  </r>
  <r>
    <x v="48"/>
    <s v="Jequitinhonha"/>
    <s v="Capelinha"/>
    <n v="4061306.19"/>
    <n v="4721514.8499999996"/>
    <n v="6829428.0899999999"/>
    <n v="7097812.0700000003"/>
    <n v="4002038.14"/>
    <n v="4878045.54"/>
    <n v="6394657.7699999996"/>
    <n v="6767310.5700000003"/>
    <n v="53.17"/>
    <n v="59.59"/>
    <n v="39.99"/>
    <n v="66.349999999999994"/>
    <n v="0.38"/>
    <n v="0.34"/>
    <n v="0.42"/>
    <n v="59268.049999999814"/>
    <n v="-156530.69000000041"/>
    <n v="434770.3200000003"/>
    <n v="330501.5"/>
  </r>
  <r>
    <x v="49"/>
    <s v="Noroeste de Minas"/>
    <s v="Unaí"/>
    <n v="11695017.800000001"/>
    <n v="13492320.960000001"/>
    <n v="20039337.379999999"/>
    <n v="21800279.449999999"/>
    <n v="10848705.810000001"/>
    <n v="13657119.220000001"/>
    <n v="19665215.07"/>
    <n v="21274143.469999999"/>
    <n v="48.62"/>
    <n v="48.21"/>
    <n v="38.97"/>
    <n v="58.27"/>
    <n v="0.4"/>
    <n v="0.37"/>
    <n v="0.43"/>
    <n v="846311.99000000022"/>
    <n v="-164798.25999999978"/>
    <n v="374122.30999999866"/>
    <n v="526135.98000000045"/>
  </r>
  <r>
    <x v="50"/>
    <s v="Zona da Mata"/>
    <s v="Ubá"/>
    <n v="7612376.6799999997"/>
    <n v="8100412.1200000001"/>
    <n v="11625608.08"/>
    <n v="15793341.41"/>
    <n v="7658769.5199999996"/>
    <n v="8180601.9299999997"/>
    <n v="11765450.390000001"/>
    <n v="12163639.51"/>
    <n v="29.32"/>
    <n v="25.17"/>
    <n v="20.96"/>
    <n v="37.69"/>
    <n v="0.42"/>
    <n v="0.39"/>
    <n v="0.45"/>
    <n v="-46392.839999999851"/>
    <n v="-80189.80999999959"/>
    <n v="-139842.31000000052"/>
    <n v="3629701.9000000004"/>
  </r>
  <r>
    <x v="51"/>
    <s v="Vale do Mucuri"/>
    <s v="Teófilo Otoni"/>
    <n v="8930986"/>
    <n v="9018547"/>
    <n v="11669861.369999999"/>
    <n v="11653029.49"/>
    <n v="7947831"/>
    <n v="8787209"/>
    <n v="13049205.1"/>
    <n v="12747351.529999999"/>
    <n v="50.03"/>
    <n v="52.46"/>
    <n v="42.97"/>
    <n v="57.1"/>
    <n v="0.43"/>
    <n v="0.4"/>
    <n v="0.47"/>
    <n v="983155"/>
    <n v="231338"/>
    <n v="-1379343.7300000004"/>
    <n v="-1094322.0399999991"/>
  </r>
  <r>
    <x v="52"/>
    <s v="Central Mineira"/>
    <s v="Curvelo"/>
    <n v="4714760.0199999996"/>
    <s v="."/>
    <n v="7166110.5"/>
    <n v="7336145.6399999997"/>
    <n v="4383135.63"/>
    <s v="."/>
    <n v="6617544.04"/>
    <n v="7567158.04"/>
    <n v="32.26"/>
    <n v="33.979999999999997"/>
    <n v="21.7"/>
    <n v="42.83"/>
    <n v="0.37"/>
    <n v="0.33"/>
    <n v="0.4"/>
    <n v="331624.38999999966"/>
    <e v="#VALUE!"/>
    <n v="548566.46"/>
    <n v="-231012.40000000037"/>
  </r>
  <r>
    <x v="53"/>
    <s v="Sul/Sudoeste de Minas"/>
    <s v="São Lourenço"/>
    <n v="13468374.109999999"/>
    <n v="14235837.52"/>
    <n v="21501096.870000001"/>
    <n v="21161968.850000001"/>
    <n v="12492749.289999999"/>
    <n v="13950844.060000001"/>
    <n v="19716896.739999998"/>
    <n v="20544813.960000001"/>
    <n v="31.89"/>
    <n v="30.95"/>
    <n v="22.75"/>
    <n v="41.03"/>
    <n v="0.43"/>
    <n v="0.39"/>
    <n v="0.46"/>
    <n v="975624.8200000003"/>
    <n v="284993.45999999903"/>
    <n v="1784200.1300000027"/>
    <n v="617154.8900000006"/>
  </r>
  <r>
    <x v="54"/>
    <s v="Metropolitana de Belo Horizonte"/>
    <s v="Sete Lagoas"/>
    <n v="5097549.51"/>
    <s v="."/>
    <n v="7576501.4400000004"/>
    <n v="8582130.1899999995"/>
    <n v="5020639.41"/>
    <s v="."/>
    <n v="7687328.4699999997"/>
    <n v="9070969.9600000009"/>
    <n v="38.409999999999997"/>
    <n v="38.130000000000003"/>
    <n v="30.5"/>
    <n v="46.32"/>
    <n v="0.45"/>
    <n v="0.4"/>
    <n v="0.5"/>
    <n v="76910.099999999627"/>
    <e v="#VALUE!"/>
    <n v="-110827.02999999933"/>
    <n v="-488839.77000000142"/>
  </r>
  <r>
    <x v="55"/>
    <s v="Oeste de Minas"/>
    <s v="Piumhi"/>
    <n v="13196376.93"/>
    <n v="16200738.810000001"/>
    <n v="25286955.940000001"/>
    <n v="23178988.870000001"/>
    <n v="13320459.52"/>
    <n v="15807580.050000001"/>
    <n v="25235396.309999999"/>
    <n v="25002582.050000001"/>
    <n v="32.47"/>
    <n v="28.82"/>
    <n v="23.75"/>
    <n v="41.19"/>
    <n v="0.43"/>
    <n v="0.39"/>
    <n v="0.46"/>
    <n v="-124082.58999999985"/>
    <n v="393158.75999999978"/>
    <n v="51559.630000002682"/>
    <n v="-1823593.1799999997"/>
  </r>
  <r>
    <x v="56"/>
    <s v="Jequitinhonha"/>
    <s v="Almenara"/>
    <n v="4009180.91"/>
    <n v="4747286.12"/>
    <n v="7144405.8799999999"/>
    <s v="."/>
    <n v="4181486.29"/>
    <n v="4987432.5"/>
    <n v="7112749.9000000004"/>
    <s v="."/>
    <n v="54.33"/>
    <n v="56.68"/>
    <n v="43.91"/>
    <n v="64.75"/>
    <n v="0.44"/>
    <n v="0.4"/>
    <n v="0.49"/>
    <n v="-172305.37999999989"/>
    <n v="-240146.37999999989"/>
    <n v="31655.979999999516"/>
    <e v="#VALUE!"/>
  </r>
  <r>
    <x v="57"/>
    <s v="Sul/Sudoeste de Minas"/>
    <s v="Poços de Caldas"/>
    <s v="."/>
    <n v="5477762.75"/>
    <n v="8088205.8300000001"/>
    <n v="7035796.1299999999"/>
    <s v="."/>
    <n v="5551623.7300000004"/>
    <n v="7174063.1299999999"/>
    <n v="7989514.9199999999"/>
    <n v="22.25"/>
    <n v="17.3"/>
    <n v="11.14"/>
    <n v="33.369999999999997"/>
    <n v="0.33"/>
    <n v="0.28999999999999998"/>
    <n v="0.36"/>
    <e v="#VALUE!"/>
    <n v="-73860.980000000447"/>
    <n v="914142.70000000019"/>
    <n v="-953718.79"/>
  </r>
  <r>
    <x v="58"/>
    <s v="Metropolitana de Belo Horizonte"/>
    <s v="Itabira"/>
    <n v="27899779.32"/>
    <s v="."/>
    <n v="64546255"/>
    <n v="43465300"/>
    <n v="24762206.809999999"/>
    <s v="."/>
    <n v="52684173"/>
    <n v="38340007"/>
    <n v="40.25"/>
    <n v="34.89"/>
    <n v="31.11"/>
    <n v="49.39"/>
    <n v="0.4"/>
    <n v="0.37"/>
    <n v="0.44"/>
    <n v="3137572.5100000016"/>
    <e v="#VALUE!"/>
    <n v="11862082"/>
    <n v="5125293"/>
  </r>
  <r>
    <x v="59"/>
    <s v="Zona da Mata"/>
    <s v="Muriaé"/>
    <s v="."/>
    <s v="."/>
    <s v="."/>
    <s v="."/>
    <s v="."/>
    <s v="."/>
    <s v="."/>
    <s v="."/>
    <n v="40.68"/>
    <n v="40.020000000000003"/>
    <n v="32.21"/>
    <n v="49.15"/>
    <n v="0.4"/>
    <n v="0.36"/>
    <n v="0.45"/>
    <e v="#VALUE!"/>
    <e v="#VALUE!"/>
    <e v="#VALUE!"/>
    <e v="#VALUE!"/>
  </r>
  <r>
    <x v="60"/>
    <s v="Campo das Vertentes"/>
    <s v="Barbacena"/>
    <n v="106398791.91"/>
    <n v="122869331.81"/>
    <n v="164035442.19999999"/>
    <n v="175395588.06"/>
    <n v="104866962.8"/>
    <n v="122608554.38"/>
    <n v="166891354.90000001"/>
    <n v="192667472.97"/>
    <n v="22.85"/>
    <n v="18.72"/>
    <n v="15.9"/>
    <n v="29.8"/>
    <n v="0.43"/>
    <n v="0.41"/>
    <n v="0.45"/>
    <n v="1531829.1099999994"/>
    <n v="260777.43000000715"/>
    <n v="-2855912.7000000179"/>
    <n v="-17271884.909999996"/>
  </r>
  <r>
    <x v="61"/>
    <s v="Zona da Mata"/>
    <s v="Ponte Nova"/>
    <n v="5607366.0099999998"/>
    <n v="6281979.8099999996"/>
    <n v="8355738.2599999998"/>
    <n v="7453772.1299999999"/>
    <n v="5591045.0099999998"/>
    <n v="6294737.9299999997"/>
    <n v="8474274.0299999993"/>
    <n v="8544965.5199999996"/>
    <n v="33.99"/>
    <n v="38.75"/>
    <n v="25.37"/>
    <n v="42.61"/>
    <n v="0.43"/>
    <n v="0.39"/>
    <n v="0.47"/>
    <n v="16321"/>
    <n v="-12758.120000000112"/>
    <n v="-118535.76999999955"/>
    <n v="-1091193.3899999997"/>
  </r>
  <r>
    <x v="62"/>
    <s v="Campo das Vertentes"/>
    <s v="Barbacena"/>
    <n v="15086128.91"/>
    <n v="15471892.4"/>
    <n v="20734246.140000001"/>
    <n v="18663820.579999998"/>
    <n v="14193530.15"/>
    <n v="18092319.359999999"/>
    <n v="20954583.609999999"/>
    <n v="18666294.039999999"/>
    <n v="39.24"/>
    <n v="33.380000000000003"/>
    <n v="27.29"/>
    <n v="51.19"/>
    <n v="0.42"/>
    <n v="0.38"/>
    <n v="0.45"/>
    <n v="892598.75999999978"/>
    <n v="-2620426.959999999"/>
    <n v="-220337.46999999881"/>
    <n v="-2473.4600000008941"/>
  </r>
  <r>
    <x v="63"/>
    <s v="Metropolitana de Belo Horizonte"/>
    <s v="Itabira"/>
    <n v="6676415"/>
    <s v="."/>
    <n v="10121477.439999999"/>
    <n v="10894192.18"/>
    <n v="6103113"/>
    <s v="."/>
    <n v="9743199.7599999998"/>
    <n v="10332057.300000001"/>
    <n v="36.4"/>
    <n v="30.11"/>
    <n v="22.42"/>
    <n v="50.38"/>
    <n v="0.37"/>
    <n v="0.33"/>
    <n v="0.41"/>
    <n v="573302"/>
    <e v="#VALUE!"/>
    <n v="378277.6799999997"/>
    <n v="562134.87999999896"/>
  </r>
  <r>
    <x v="64"/>
    <s v="Zona da Mata"/>
    <s v="Juiz de Fora"/>
    <n v="4978739.2699999996"/>
    <n v="5073186.1900000004"/>
    <n v="7322266.7599999998"/>
    <n v="7006778.4699999997"/>
    <n v="4541236.54"/>
    <n v="5158171.16"/>
    <n v="7050550.1699999999"/>
    <n v="7660878.0499999998"/>
    <n v="16.96"/>
    <n v="20.64"/>
    <n v="9.44"/>
    <n v="24.49"/>
    <n v="0.4"/>
    <n v="0.35"/>
    <n v="0.45"/>
    <n v="437502.72999999952"/>
    <n v="-84984.969999999739"/>
    <n v="271716.58999999985"/>
    <n v="-654099.58000000007"/>
  </r>
  <r>
    <x v="65"/>
    <s v="Metropolitana de Belo Horizonte"/>
    <s v="Belo Horizonte"/>
    <n v="2877636926.5999999"/>
    <n v="3143488046"/>
    <n v="4746659897"/>
    <n v="4825925739.3999996"/>
    <n v="2913112697.4000001"/>
    <n v="3270289702.9000001"/>
    <n v="4605936623"/>
    <n v="4989668063.5"/>
    <n v="5.43"/>
    <n v="3.64"/>
    <n v="1.56"/>
    <n v="9.3000000000000007"/>
    <n v="0.42"/>
    <n v="0.4"/>
    <n v="0.44"/>
    <n v="-35475770.800000191"/>
    <n v="-126801656.9000001"/>
    <n v="140723274"/>
    <n v="-163742324.10000038"/>
  </r>
  <r>
    <x v="66"/>
    <s v="Vale do Rio Doce"/>
    <s v="Ipatinga"/>
    <n v="40606107.869999997"/>
    <n v="46250123.740000002"/>
    <n v="47077100"/>
    <n v="44334155.119999997"/>
    <n v="41767203.890000001"/>
    <n v="48899390.18"/>
    <n v="44846699"/>
    <n v="48273436.82"/>
    <n v="45.65"/>
    <n v="40.72"/>
    <n v="37.72"/>
    <n v="53.57"/>
    <n v="0.38"/>
    <n v="0.35"/>
    <n v="0.42"/>
    <n v="-1161096.0200000033"/>
    <n v="-2649266.4399999976"/>
    <n v="2230401"/>
    <n v="-3939281.700000003"/>
  </r>
  <r>
    <x v="67"/>
    <s v="Metropolitana de Belo Horizonte"/>
    <s v="Itaguara"/>
    <s v="."/>
    <s v="."/>
    <s v="."/>
    <n v="13553848.869999999"/>
    <s v="."/>
    <s v="."/>
    <s v="."/>
    <n v="14374035.029999999"/>
    <n v="22.79"/>
    <n v="25.46"/>
    <n v="15.44"/>
    <n v="30.13"/>
    <n v="0.39"/>
    <n v="0.35"/>
    <n v="0.42"/>
    <e v="#VALUE!"/>
    <e v="#VALUE!"/>
    <e v="#VALUE!"/>
    <n v="-820186.16000000015"/>
  </r>
  <r>
    <x v="68"/>
    <s v="Jequitinhonha"/>
    <s v="Capelinha"/>
    <n v="9704169.6500000004"/>
    <n v="9639261.2799999993"/>
    <n v="13070826.93"/>
    <n v="13535940.08"/>
    <n v="9136935.5999999996"/>
    <n v="10238113.82"/>
    <n v="12885231.99"/>
    <n v="14018641.16"/>
    <n v="53.25"/>
    <n v="59.17"/>
    <n v="44.62"/>
    <n v="61.87"/>
    <n v="0.42"/>
    <n v="0.39"/>
    <n v="0.46"/>
    <n v="567234.05000000075"/>
    <n v="-598852.54000000097"/>
    <n v="185594.93999999948"/>
    <n v="-482701.08000000007"/>
  </r>
  <r>
    <x v="69"/>
    <s v="Vale do Mucuri"/>
    <s v="Nanuque"/>
    <s v="."/>
    <n v="4984886.12"/>
    <n v="8051001.1699999999"/>
    <n v="7396754.6600000001"/>
    <s v="."/>
    <n v="4896976.0199999996"/>
    <n v="7473445.0700000003"/>
    <n v="8111425.5499999998"/>
    <n v="53.97"/>
    <n v="53.05"/>
    <n v="43.11"/>
    <n v="64.84"/>
    <n v="0.37"/>
    <n v="0.33"/>
    <n v="0.42"/>
    <e v="#VALUE!"/>
    <n v="87910.100000000559"/>
    <n v="577556.09999999963"/>
    <n v="-714670.88999999966"/>
  </r>
  <r>
    <x v="70"/>
    <s v="Norte de Minas"/>
    <s v="Salinas"/>
    <n v="4817711.3600000003"/>
    <n v="5175686.53"/>
    <n v="7513110.04"/>
    <s v="."/>
    <n v="4255902.87"/>
    <n v="5681024.5199999996"/>
    <n v="6514653.96"/>
    <s v="."/>
    <n v="56.2"/>
    <n v="57.76"/>
    <n v="43.63"/>
    <n v="68.77"/>
    <n v="0.37"/>
    <n v="0.31"/>
    <n v="0.43"/>
    <n v="561808.49000000022"/>
    <n v="-505337.98999999929"/>
    <n v="998456.08000000007"/>
    <e v="#VALUE!"/>
  </r>
  <r>
    <x v="71"/>
    <s v="Metropolitana de Belo Horizonte"/>
    <s v="Belo Horizonte"/>
    <n v="544525658.80999994"/>
    <n v="702010643.57000005"/>
    <n v="916279888.79999995"/>
    <n v="939279821.44000006"/>
    <n v="528061374.70999998"/>
    <n v="675758858.62"/>
    <n v="802663699.5"/>
    <n v="911915363"/>
    <n v="17.41"/>
    <n v="12.62"/>
    <n v="7.93"/>
    <n v="26.9"/>
    <n v="0.36"/>
    <n v="0.34"/>
    <n v="0.37"/>
    <n v="16464284.099999964"/>
    <n v="26251784.950000048"/>
    <n v="113616189.29999995"/>
    <n v="27364458.440000057"/>
  </r>
  <r>
    <x v="72"/>
    <s v="Zona da Mata"/>
    <s v="Juiz de Fora"/>
    <n v="3777696.93"/>
    <n v="4741560.84"/>
    <n v="6017434.4100000001"/>
    <n v="5681286.4299999997"/>
    <n v="3567777.17"/>
    <n v="4888991.6500000004"/>
    <n v="5506948.7400000002"/>
    <n v="5971831.3899999997"/>
    <n v="33.340000000000003"/>
    <n v="36.65"/>
    <n v="23.32"/>
    <n v="43.36"/>
    <n v="0.45"/>
    <n v="0.39"/>
    <n v="0.5"/>
    <n v="209919.76000000024"/>
    <n v="-147430.81000000052"/>
    <n v="510485.66999999993"/>
    <n v="-290544.95999999996"/>
  </r>
  <r>
    <x v="73"/>
    <s v="Zona da Mata"/>
    <s v="Juiz de Fora"/>
    <n v="10537176.310000001"/>
    <n v="11342418.25"/>
    <n v="15087047.85"/>
    <n v="14857398.060000001"/>
    <n v="9799213"/>
    <n v="10577175.33"/>
    <n v="14949045.060000001"/>
    <n v="14890770.470000001"/>
    <n v="15.39"/>
    <n v="12.41"/>
    <n v="8.11"/>
    <n v="22.68"/>
    <n v="0.41"/>
    <n v="0.38"/>
    <n v="0.43"/>
    <n v="737963.31000000052"/>
    <n v="765242.91999999993"/>
    <n v="138002.78999999911"/>
    <n v="-33372.410000000149"/>
  </r>
  <r>
    <x v="74"/>
    <s v="Central Mineira"/>
    <s v="Três Marias"/>
    <n v="4503960.1100000003"/>
    <n v="4916735.84"/>
    <n v="6524647.6699999999"/>
    <n v="6858101.5800000001"/>
    <n v="4259748.63"/>
    <n v="4803898.5999999996"/>
    <n v="6523111.9800000004"/>
    <n v="6586107.3399999999"/>
    <n v="36.590000000000003"/>
    <n v="36.14"/>
    <n v="25.25"/>
    <n v="47.92"/>
    <n v="0.38"/>
    <n v="0.33"/>
    <n v="0.44"/>
    <n v="244211.48000000045"/>
    <n v="112837.24000000022"/>
    <n v="1535.6899999994785"/>
    <n v="271994.24000000022"/>
  </r>
  <r>
    <x v="75"/>
    <s v="Sul/Sudoeste de Minas"/>
    <s v="Varginha"/>
    <n v="27018047.969999999"/>
    <n v="31208269.719999999"/>
    <n v="43787921.149999999"/>
    <n v="43602195.579999998"/>
    <n v="26204532.879999999"/>
    <n v="30725465.809999999"/>
    <n v="46502871.049999997"/>
    <n v="53121798.18"/>
    <n v="30.69"/>
    <n v="27.16"/>
    <n v="20.92"/>
    <n v="40.46"/>
    <n v="0.43"/>
    <n v="0.4"/>
    <n v="0.45"/>
    <n v="813515.08999999985"/>
    <n v="482803.91000000015"/>
    <n v="-2714949.8999999985"/>
    <n v="-9519602.6000000015"/>
  </r>
  <r>
    <x v="76"/>
    <s v="Sul/Sudoeste de Minas"/>
    <s v="Andrelândia"/>
    <s v="."/>
    <s v="."/>
    <s v="."/>
    <s v="."/>
    <s v="."/>
    <s v="."/>
    <s v="."/>
    <s v="."/>
    <n v="28.77"/>
    <n v="30.73"/>
    <n v="20.97"/>
    <n v="36.57"/>
    <n v="0.41"/>
    <n v="0.37"/>
    <n v="0.44"/>
    <e v="#VALUE!"/>
    <e v="#VALUE!"/>
    <e v="#VALUE!"/>
    <e v="#VALUE!"/>
  </r>
  <r>
    <x v="77"/>
    <s v="Norte de Minas"/>
    <s v="Bocaiúva"/>
    <n v="29327123.52"/>
    <n v="39493337.890000001"/>
    <n v="50428362.170000002"/>
    <n v="48134119.520000003"/>
    <n v="27471843.039999999"/>
    <n v="45229684.390000001"/>
    <n v="50807477.399999999"/>
    <n v="48088138.200000003"/>
    <n v="48.35"/>
    <n v="45.42"/>
    <n v="39.130000000000003"/>
    <n v="57.58"/>
    <n v="0.43"/>
    <n v="0.4"/>
    <n v="0.46"/>
    <n v="1855280.4800000004"/>
    <n v="-5736346.5"/>
    <n v="-379115.22999999672"/>
    <n v="45981.320000000298"/>
  </r>
  <r>
    <x v="78"/>
    <s v="Central Mineira"/>
    <s v="Bom Despacho"/>
    <n v="25410967"/>
    <n v="32566874.690000001"/>
    <n v="43507548.799999997"/>
    <n v="44546187.229999997"/>
    <n v="22435998"/>
    <n v="33062541.52"/>
    <n v="39013977.950000003"/>
    <n v="42507077.840000004"/>
    <n v="31.63"/>
    <n v="26.62"/>
    <n v="21.62"/>
    <n v="41.64"/>
    <n v="0.43"/>
    <n v="0.4"/>
    <n v="0.46"/>
    <n v="2974969"/>
    <n v="-495666.82999999821"/>
    <n v="4493570.849999994"/>
    <n v="2039109.3899999931"/>
  </r>
  <r>
    <x v="79"/>
    <s v="Sul/Sudoeste de Minas"/>
    <s v="Andrelândia"/>
    <n v="5137318.09"/>
    <n v="5907638.2199999997"/>
    <n v="8169839.3300000001"/>
    <n v="8309750.7999999998"/>
    <n v="4941014.2300000004"/>
    <n v="6179253.1399999997"/>
    <n v="7825897.2300000004"/>
    <n v="8382205.0800000001"/>
    <n v="39.25"/>
    <n v="35.380000000000003"/>
    <n v="28.99"/>
    <n v="49.51"/>
    <n v="0.42"/>
    <n v="0.38"/>
    <n v="0.46"/>
    <n v="196303.8599999994"/>
    <n v="-271614.91999999993"/>
    <n v="343942.09999999963"/>
    <n v="-72454.280000000261"/>
  </r>
  <r>
    <x v="80"/>
    <s v="Sul/Sudoeste de Minas"/>
    <s v="Passos"/>
    <n v="5760341"/>
    <s v="."/>
    <n v="8198854.1900000004"/>
    <s v="."/>
    <n v="4495390"/>
    <s v="."/>
    <n v="7665583.6900000004"/>
    <s v="."/>
    <n v="18.43"/>
    <n v="16.68"/>
    <n v="9.08"/>
    <n v="27.78"/>
    <n v="0.36"/>
    <n v="0.31"/>
    <n v="0.41"/>
    <n v="1264951"/>
    <e v="#VALUE!"/>
    <n v="533270.5"/>
    <e v="#VALUE!"/>
  </r>
  <r>
    <x v="81"/>
    <s v="Metropolitana de Belo Horizonte"/>
    <s v="Itabira"/>
    <s v="."/>
    <n v="5493630.3200000003"/>
    <n v="7383030.3799999999"/>
    <n v="7064140.8899999997"/>
    <s v="."/>
    <n v="5433486"/>
    <n v="7614826.2400000002"/>
    <n v="7037081.6799999997"/>
    <n v="24.77"/>
    <n v="27.2"/>
    <n v="15.52"/>
    <n v="34.020000000000003"/>
    <n v="0.37"/>
    <n v="0.33"/>
    <n v="0.41"/>
    <e v="#VALUE!"/>
    <n v="60144.320000000298"/>
    <n v="-231795.86000000034"/>
    <n v="27059.209999999963"/>
  </r>
  <r>
    <x v="82"/>
    <s v="Vale do Rio Doce"/>
    <s v="Caratinga"/>
    <s v="."/>
    <n v="7979204.8399999999"/>
    <n v="11862248.539999999"/>
    <n v="12657844.98"/>
    <s v="."/>
    <n v="7896128.0099999998"/>
    <n v="12881784.92"/>
    <n v="12946819.300000001"/>
    <n v="43.86"/>
    <n v="43.88"/>
    <n v="36.840000000000003"/>
    <n v="50.89"/>
    <n v="0.4"/>
    <n v="0.37"/>
    <n v="0.43"/>
    <e v="#VALUE!"/>
    <n v="83076.830000000075"/>
    <n v="-1019536.3800000008"/>
    <n v="-288974.3200000003"/>
  </r>
  <r>
    <x v="83"/>
    <s v="Sul/Sudoeste de Minas"/>
    <s v="Pouso Alegre"/>
    <s v="."/>
    <s v="."/>
    <n v="10572748.609999999"/>
    <n v="10597081.24"/>
    <s v="."/>
    <s v="."/>
    <n v="10528075.08"/>
    <n v="10852266.84"/>
    <n v="21.93"/>
    <n v="22.87"/>
    <n v="14.5"/>
    <n v="29.36"/>
    <n v="0.39"/>
    <n v="0.36"/>
    <n v="0.42"/>
    <e v="#VALUE!"/>
    <e v="#VALUE!"/>
    <n v="44673.529999999329"/>
    <n v="-255185.59999999963"/>
  </r>
  <r>
    <x v="84"/>
    <s v="Oeste de Minas"/>
    <s v="Oliveira"/>
    <s v="."/>
    <n v="15574022.369999999"/>
    <n v="18331732.719999999"/>
    <n v="18965659"/>
    <s v="."/>
    <n v="11915940.41"/>
    <n v="17348250.539999999"/>
    <n v="17570276"/>
    <n v="42.34"/>
    <n v="39.14"/>
    <n v="33.03"/>
    <n v="51.64"/>
    <n v="0.46"/>
    <n v="0.42"/>
    <n v="0.51"/>
    <e v="#VALUE!"/>
    <n v="3658081.959999999"/>
    <n v="983482.1799999997"/>
    <n v="1395383"/>
  </r>
  <r>
    <x v="85"/>
    <s v="Metropolitana de Belo Horizonte"/>
    <s v="Itaguara"/>
    <s v="."/>
    <n v="5831924.6299999999"/>
    <n v="8133655.2000000002"/>
    <n v="7654456.3300000001"/>
    <s v="."/>
    <n v="6066146.0899999999"/>
    <n v="7705776.1799999997"/>
    <n v="8028106.6900000004"/>
    <n v="31.4"/>
    <n v="34.64"/>
    <n v="23.01"/>
    <n v="39.799999999999997"/>
    <n v="0.43"/>
    <n v="0.37"/>
    <n v="0.48"/>
    <e v="#VALUE!"/>
    <n v="-234221.45999999996"/>
    <n v="427879.02000000048"/>
    <n v="-373650.36000000034"/>
  </r>
  <r>
    <x v="86"/>
    <s v="Noroeste de Minas"/>
    <s v="Unaí"/>
    <n v="7246516.1399999997"/>
    <n v="8080374.5700000003"/>
    <n v="11399418.93"/>
    <n v="9798667.0399999991"/>
    <n v="6867289.2599999998"/>
    <n v="8728474.8200000003"/>
    <n v="10672361.76"/>
    <n v="11624479.130000001"/>
    <n v="48.49"/>
    <n v="46.81"/>
    <n v="37.590000000000003"/>
    <n v="59.4"/>
    <n v="0.42"/>
    <n v="0.37"/>
    <n v="0.47"/>
    <n v="379226.87999999989"/>
    <n v="-648100.25"/>
    <n v="727057.16999999993"/>
    <n v="-1825812.0900000017"/>
  </r>
  <r>
    <x v="87"/>
    <s v="Norte de Minas"/>
    <s v="Januária"/>
    <n v="5000220.66"/>
    <n v="6216303.3499999996"/>
    <n v="8930458.2400000002"/>
    <n v="9177644.0899999999"/>
    <n v="5396977.71"/>
    <n v="6134879.5499999998"/>
    <n v="8745499.8900000006"/>
    <n v="8843309.2200000007"/>
    <n v="70.92"/>
    <n v="76.78"/>
    <n v="58.41"/>
    <n v="83.43"/>
    <n v="0.4"/>
    <n v="0.35"/>
    <n v="0.46"/>
    <n v="-396757.04999999981"/>
    <n v="81423.799999999814"/>
    <n v="184958.34999999963"/>
    <n v="334334.86999999918"/>
  </r>
  <r>
    <x v="88"/>
    <s v="Sul/Sudoeste de Minas"/>
    <s v="Pouso Alegre"/>
    <n v="9577212.0399999991"/>
    <s v="."/>
    <n v="14911130.9"/>
    <n v="14751897.289999999"/>
    <n v="8845630.7799999993"/>
    <s v="."/>
    <n v="14210236.060000001"/>
    <n v="14833885.310000001"/>
    <n v="22.93"/>
    <n v="20.04"/>
    <n v="15.75"/>
    <n v="30.1"/>
    <n v="0.41"/>
    <n v="0.38"/>
    <n v="0.44"/>
    <n v="731581.25999999978"/>
    <e v="#VALUE!"/>
    <n v="700894.83999999985"/>
    <n v="-81988.020000001416"/>
  </r>
  <r>
    <x v="89"/>
    <s v="Sul/Sudoeste de Minas"/>
    <s v="Poços de Caldas"/>
    <n v="9604431.6600000001"/>
    <n v="10937467.470000001"/>
    <n v="15825263.92"/>
    <n v="14491908.76"/>
    <n v="9613583.1500000004"/>
    <n v="11381620.119999999"/>
    <n v="15658858.029999999"/>
    <n v="14002903.710000001"/>
    <n v="18.399999999999999"/>
    <n v="16.55"/>
    <n v="10.68"/>
    <n v="26.11"/>
    <n v="0.39"/>
    <n v="0.36"/>
    <n v="0.42"/>
    <n v="-9151.4900000002235"/>
    <n v="-444152.64999999851"/>
    <n v="166405.8900000006"/>
    <n v="489005.04999999888"/>
  </r>
  <r>
    <x v="90"/>
    <s v="Norte de Minas"/>
    <s v="Grão Mogol"/>
    <n v="4672891.79"/>
    <n v="5562503.0199999996"/>
    <n v="8814154.75"/>
    <n v="8386917.5499999998"/>
    <n v="4579604.6399999997"/>
    <n v="5652586.0700000003"/>
    <n v="8696617.4900000002"/>
    <n v="8656896.8699999992"/>
    <n v="63.81"/>
    <n v="65.12"/>
    <n v="54.49"/>
    <n v="73.14"/>
    <n v="0.42"/>
    <n v="0.37"/>
    <n v="0.46"/>
    <n v="93287.150000000373"/>
    <n v="-90083.050000000745"/>
    <n v="117537.25999999978"/>
    <n v="-269979.31999999937"/>
  </r>
  <r>
    <x v="91"/>
    <s v="Noroeste de Minas"/>
    <s v="Paracatu"/>
    <n v="7983213.0700000003"/>
    <n v="9539350.8200000003"/>
    <n v="14648785.65"/>
    <n v="13431603.91"/>
    <n v="7566405.8499999996"/>
    <n v="9349561.5399999991"/>
    <n v="13569818.02"/>
    <n v="14088957.529999999"/>
    <n v="43.14"/>
    <n v="38.909999999999997"/>
    <n v="32.19"/>
    <n v="54.1"/>
    <n v="0.38"/>
    <n v="0.35"/>
    <n v="0.41"/>
    <n v="416807.22000000067"/>
    <n v="189789.28000000119"/>
    <n v="1078967.6300000008"/>
    <n v="-657353.61999999918"/>
  </r>
  <r>
    <x v="92"/>
    <s v="Norte de Minas"/>
    <s v="Montes Claros"/>
    <n v="18117633.510000002"/>
    <n v="21185829.850000001"/>
    <n v="29851289.620000001"/>
    <n v="31587807.629999999"/>
    <n v="18195615.960000001"/>
    <n v="21188909.09"/>
    <n v="27487174.030000001"/>
    <n v="30413324.850000001"/>
    <n v="59.12"/>
    <n v="59.35"/>
    <n v="51.9"/>
    <n v="66.34"/>
    <n v="0.48"/>
    <n v="0.44"/>
    <n v="0.53"/>
    <n v="-77982.449999999255"/>
    <n v="-3079.2399999983609"/>
    <n v="2364115.59"/>
    <n v="1174482.7799999975"/>
  </r>
  <r>
    <x v="93"/>
    <s v="Zona da Mata"/>
    <s v="Viçosa"/>
    <n v="4424899.43"/>
    <n v="5188415.42"/>
    <n v="6899686.3399999999"/>
    <n v="6166902.5800000001"/>
    <n v="3848879.38"/>
    <n v="5222791.7"/>
    <n v="6687381.8700000001"/>
    <n v="6503336.1200000001"/>
    <n v="41.57"/>
    <n v="45.36"/>
    <n v="30.89"/>
    <n v="52.25"/>
    <n v="0.42"/>
    <n v="0.37"/>
    <n v="0.47"/>
    <n v="576020.04999999981"/>
    <n v="-34376.280000000261"/>
    <n v="212304.46999999974"/>
    <n v="-336433.54000000004"/>
  </r>
  <r>
    <x v="94"/>
    <s v="Vale do Rio Doce"/>
    <s v="Ganhões"/>
    <n v="5931517.1500000004"/>
    <n v="7002220.9699999997"/>
    <n v="8969442.0899999999"/>
    <n v="8666462.3300000001"/>
    <n v="5588911.6600000001"/>
    <n v="7014985.4100000001"/>
    <n v="8715559.0999999996"/>
    <n v="8955941.5500000007"/>
    <n v="41.79"/>
    <n v="47.97"/>
    <n v="31.18"/>
    <n v="52.4"/>
    <n v="0.42"/>
    <n v="0.36"/>
    <n v="0.47"/>
    <n v="342605.49000000022"/>
    <n v="-12764.44000000041"/>
    <n v="253882.99000000022"/>
    <n v="-289479.22000000067"/>
  </r>
  <r>
    <x v="95"/>
    <s v="Sul/Sudoeste de Minas"/>
    <s v="Itajubá"/>
    <s v="."/>
    <n v="10409733.199999999"/>
    <n v="14128657.15"/>
    <n v="13980076.99"/>
    <s v="."/>
    <n v="9953902.5999999996"/>
    <n v="14488686.15"/>
    <n v="13685497.779999999"/>
    <n v="20.47"/>
    <n v="21.93"/>
    <n v="14"/>
    <n v="26.94"/>
    <n v="0.43"/>
    <n v="0.39"/>
    <n v="0.47"/>
    <e v="#VALUE!"/>
    <n v="455830.59999999963"/>
    <n v="-360029"/>
    <n v="294579.21000000089"/>
  </r>
  <r>
    <x v="96"/>
    <s v="Metropolitana de Belo Horizonte"/>
    <s v="Belo Horizonte"/>
    <n v="44675807.689999998"/>
    <n v="57594946.210000001"/>
    <n v="84508837.120000005"/>
    <n v="81125494.450000003"/>
    <n v="40029308.539999999"/>
    <n v="61124977.390000001"/>
    <n v="80967112.760000005"/>
    <n v="86736342.230000004"/>
    <n v="15.12"/>
    <n v="13.72"/>
    <n v="9.86"/>
    <n v="20.38"/>
    <n v="0.41"/>
    <n v="0.38"/>
    <n v="0.44"/>
    <n v="4646499.1499999985"/>
    <n v="-3530031.1799999997"/>
    <n v="3541724.3599999994"/>
    <n v="-5610847.7800000012"/>
  </r>
  <r>
    <x v="97"/>
    <s v="Sul/Sudoeste de Minas"/>
    <s v="Pouso Alegre"/>
    <s v="."/>
    <n v="9461316.3399999999"/>
    <n v="10105123.630000001"/>
    <n v="11527666.42"/>
    <s v="."/>
    <n v="7432641.0300000003"/>
    <n v="10176962.99"/>
    <n v="10554300.539999999"/>
    <n v="18.739999999999998"/>
    <n v="19.86"/>
    <n v="11.52"/>
    <n v="25.96"/>
    <n v="0.4"/>
    <n v="0.37"/>
    <n v="0.43"/>
    <e v="#VALUE!"/>
    <n v="2028675.3099999996"/>
    <n v="-71839.359999999404"/>
    <n v="973365.88000000082"/>
  </r>
  <r>
    <x v="98"/>
    <s v="Central Mineira"/>
    <s v="Curvelo"/>
    <n v="7651881.5999999996"/>
    <n v="8892268.4700000007"/>
    <n v="11979926.960000001"/>
    <n v="10334697.48"/>
    <n v="6947217.8200000003"/>
    <n v="8728054.4299999997"/>
    <n v="12209442.810000001"/>
    <n v="10838326"/>
    <n v="52.43"/>
    <n v="50.18"/>
    <n v="43.83"/>
    <n v="61.02"/>
    <n v="0.43"/>
    <n v="0.39"/>
    <n v="0.46"/>
    <n v="704663.77999999933"/>
    <n v="164214.04000000097"/>
    <n v="-229515.84999999963"/>
    <n v="-503628.51999999955"/>
  </r>
  <r>
    <x v="99"/>
    <s v="Vale do Rio Doce"/>
    <s v="Caratinga"/>
    <s v="."/>
    <n v="4509911.9000000004"/>
    <n v="6330368.2999999998"/>
    <n v="6455495.7199999997"/>
    <s v="."/>
    <n v="4613096.99"/>
    <n v="6367018.5800000001"/>
    <n v="6417588.5300000003"/>
    <n v="34.93"/>
    <n v="39.14"/>
    <n v="22.58"/>
    <n v="47.28"/>
    <n v="0.35"/>
    <n v="0.31"/>
    <n v="0.39"/>
    <e v="#VALUE!"/>
    <n v="-103185.08999999985"/>
    <n v="-36650.280000000261"/>
    <n v="37907.189999999478"/>
  </r>
  <r>
    <x v="100"/>
    <s v="Noroeste de Minas"/>
    <s v="Unaí"/>
    <n v="21650817.600000001"/>
    <n v="27098345.190000001"/>
    <n v="36503734.100000001"/>
    <n v="30172643.57"/>
    <n v="18809577.91"/>
    <n v="25779557.460000001"/>
    <n v="35350637.049999997"/>
    <n v="32183030.539999999"/>
    <n v="33.97"/>
    <n v="32.06"/>
    <n v="24.69"/>
    <n v="43.25"/>
    <n v="0.38"/>
    <n v="0.35"/>
    <n v="0.41"/>
    <n v="2841239.6900000013"/>
    <n v="1318787.7300000004"/>
    <n v="1153097.0500000045"/>
    <n v="-2010386.9699999988"/>
  </r>
  <r>
    <x v="101"/>
    <s v="Norte de Minas"/>
    <s v="Pirapora"/>
    <n v="17000028.98"/>
    <n v="20751645.370000001"/>
    <n v="30303369.239999998"/>
    <n v="28342128.120000001"/>
    <n v="17538016.030000001"/>
    <n v="20751645.370000001"/>
    <n v="30284361.920000002"/>
    <n v="31041002.859999999"/>
    <n v="60.22"/>
    <n v="55.7"/>
    <n v="49.99"/>
    <n v="70.45"/>
    <n v="0.4"/>
    <n v="0.36"/>
    <n v="0.43"/>
    <n v="-537987.05000000075"/>
    <n v="0"/>
    <n v="19007.319999996573"/>
    <n v="-2698874.7399999984"/>
  </r>
  <r>
    <x v="102"/>
    <s v="Noroeste de Minas"/>
    <s v="Unaí"/>
    <n v="7278861.6299999999"/>
    <n v="8254379.2999999998"/>
    <n v="14077576.640000001"/>
    <n v="14029859.6"/>
    <n v="7483278.5999999996"/>
    <n v="8690489.8200000003"/>
    <n v="13468638"/>
    <n v="13634307.57"/>
    <n v="50.27"/>
    <n v="46.73"/>
    <n v="40.22"/>
    <n v="60.33"/>
    <n v="0.39"/>
    <n v="0.35"/>
    <n v="0.44"/>
    <n v="-204416.96999999974"/>
    <n v="-436110.52000000048"/>
    <n v="608938.6400000006"/>
    <n v="395552.02999999933"/>
  </r>
  <r>
    <x v="103"/>
    <s v="Sul/Sudoeste de Minas"/>
    <s v="São Sebastião do Paraíso"/>
    <n v="8467707.1600000001"/>
    <n v="9451592"/>
    <n v="13314516.43"/>
    <n v="13317681.460000001"/>
    <n v="8429210.8599999994"/>
    <n v="9418070.5"/>
    <n v="12606412.51"/>
    <n v="14213753.73"/>
    <n v="15.77"/>
    <n v="16.89"/>
    <n v="9.26"/>
    <n v="22.27"/>
    <n v="0.4"/>
    <n v="0.37"/>
    <n v="0.42"/>
    <n v="38496.300000000745"/>
    <n v="33521.5"/>
    <n v="708103.91999999993"/>
    <n v="-896072.26999999955"/>
  </r>
  <r>
    <x v="104"/>
    <s v="Metropolitana de Belo Horizonte"/>
    <s v="Sete Lagoas"/>
    <n v="4620688.1100000003"/>
    <n v="5417328.3399999999"/>
    <s v="."/>
    <n v="6770386.2199999997"/>
    <n v="4811071.05"/>
    <n v="5073835.46"/>
    <s v="."/>
    <n v="6100694.1799999997"/>
    <n v="32.06"/>
    <n v="26.58"/>
    <n v="18.91"/>
    <n v="45.21"/>
    <n v="0.39"/>
    <n v="0.32"/>
    <n v="0.45"/>
    <n v="-190382.93999999948"/>
    <n v="343492.87999999989"/>
    <e v="#VALUE!"/>
    <n v="669692.04"/>
  </r>
  <r>
    <x v="105"/>
    <s v="Sul/Sudoeste de Minas"/>
    <s v="Santa Rita do Sapucaí"/>
    <n v="6959587.1699999999"/>
    <n v="8226198.21"/>
    <n v="12334750.210000001"/>
    <n v="11536904.220000001"/>
    <n v="6463307.79"/>
    <n v="8051687.71"/>
    <n v="12075376.310000001"/>
    <n v="11996569.810000001"/>
    <n v="19.14"/>
    <n v="19.309999999999999"/>
    <n v="13.2"/>
    <n v="25.08"/>
    <n v="0.39"/>
    <n v="0.37"/>
    <n v="0.42"/>
    <n v="496279.37999999989"/>
    <n v="174510.5"/>
    <n v="259373.90000000037"/>
    <n v="-459665.58999999985"/>
  </r>
  <r>
    <x v="106"/>
    <s v="Triangulo Mineiro/Alto Paranaíba"/>
    <s v="Ituiutaba"/>
    <s v="."/>
    <s v="."/>
    <n v="17639422.449999999"/>
    <n v="16087618.48"/>
    <s v="."/>
    <s v="."/>
    <n v="16462564.59"/>
    <n v="18523598.960000001"/>
    <n v="31.47"/>
    <n v="26.2"/>
    <n v="17.87"/>
    <n v="45.07"/>
    <n v="0.37"/>
    <n v="0.3"/>
    <n v="0.44"/>
    <e v="#VALUE!"/>
    <e v="#VALUE!"/>
    <n v="1176857.8599999994"/>
    <n v="-2435980.4800000004"/>
  </r>
  <r>
    <x v="107"/>
    <s v="Metropolitana de Belo Horizonte"/>
    <s v="Sete Lagoas"/>
    <n v="6129046.0899999999"/>
    <n v="7693617.46"/>
    <n v="10624242.470000001"/>
    <n v="10128956.4"/>
    <n v="6001981.1699999999"/>
    <n v="8150460.6100000003"/>
    <n v="10433345.25"/>
    <n v="10240734.689999999"/>
    <n v="33.1"/>
    <n v="28.89"/>
    <n v="23.24"/>
    <n v="42.96"/>
    <n v="0.41"/>
    <n v="0.38"/>
    <n v="0.45"/>
    <n v="127064.91999999993"/>
    <n v="-456843.15000000037"/>
    <n v="190897.22000000067"/>
    <n v="-111778.28999999911"/>
  </r>
  <r>
    <x v="108"/>
    <s v="Metropolitana de Belo Horizonte"/>
    <s v="Belo Horizonte"/>
    <n v="22505643.100000001"/>
    <n v="27497055.780000001"/>
    <n v="36559527.68"/>
    <n v="37295737.75"/>
    <n v="21963190.850000001"/>
    <n v="28057105.899999999"/>
    <n v="36437085.369999997"/>
    <n v="37922581.509999998"/>
    <n v="21.98"/>
    <n v="18.78"/>
    <n v="14.42"/>
    <n v="29.54"/>
    <n v="0.41"/>
    <n v="0.38"/>
    <n v="0.44"/>
    <n v="542452.25"/>
    <n v="-560050.11999999732"/>
    <n v="122442.31000000238"/>
    <n v="-626843.75999999791"/>
  </r>
  <r>
    <x v="109"/>
    <s v="Zona da Mata"/>
    <s v="Muriaé"/>
    <n v="4968649.33"/>
    <n v="5935625.3700000001"/>
    <n v="7907280.2999999998"/>
    <n v="7543022.8300000001"/>
    <n v="4879869.45"/>
    <n v="5594355.79"/>
    <n v="7097108.2800000003"/>
    <n v="7470251.2000000002"/>
    <n v="12.25"/>
    <n v="14.26"/>
    <n v="4.83"/>
    <n v="19.66"/>
    <n v="0.34"/>
    <n v="0.3"/>
    <n v="0.38"/>
    <n v="88779.879999999888"/>
    <n v="341269.58000000007"/>
    <n v="810172.01999999955"/>
    <n v="72771.629999999888"/>
  </r>
  <r>
    <x v="110"/>
    <s v="Zona da Mata"/>
    <s v="Viçosa"/>
    <n v="4713288.13"/>
    <s v="."/>
    <n v="7524785.6799999997"/>
    <n v="7076166.04"/>
    <n v="4299615.57"/>
    <s v="."/>
    <n v="6982811"/>
    <n v="7045942.6699999999"/>
    <n v="30.84"/>
    <n v="30.88"/>
    <n v="21.48"/>
    <n v="40.21"/>
    <n v="0.38"/>
    <n v="0.33"/>
    <n v="0.44"/>
    <n v="413672.55999999959"/>
    <e v="#VALUE!"/>
    <n v="541974.6799999997"/>
    <n v="30223.370000000112"/>
  </r>
  <r>
    <x v="111"/>
    <s v="Sul/Sudoeste de Minas"/>
    <s v="Poços de Caldas"/>
    <n v="9058065.5600000005"/>
    <n v="9786677.8300000001"/>
    <n v="15287700.42"/>
    <n v="14434745.75"/>
    <n v="7982671.7800000003"/>
    <n v="10125951.460000001"/>
    <n v="15330129.140000001"/>
    <n v="14072892.279999999"/>
    <n v="20"/>
    <n v="20.170000000000002"/>
    <n v="14.36"/>
    <n v="25.63"/>
    <n v="0.42"/>
    <n v="0.39"/>
    <n v="0.45"/>
    <n v="1075393.7800000003"/>
    <n v="-339273.63000000082"/>
    <n v="-42428.720000000671"/>
    <n v="361853.47000000067"/>
  </r>
  <r>
    <x v="112"/>
    <s v="Oeste de Minas"/>
    <s v="Formiga"/>
    <n v="3757868"/>
    <s v="."/>
    <n v="5874082"/>
    <n v="1565869.88"/>
    <n v="3853073"/>
    <s v="."/>
    <n v="5655749"/>
    <n v="6212519.5199999996"/>
    <n v="31.35"/>
    <n v="34.75"/>
    <n v="21.04"/>
    <n v="41.66"/>
    <n v="0.4"/>
    <n v="0.34"/>
    <n v="0.46"/>
    <n v="-95205"/>
    <e v="#VALUE!"/>
    <n v="218333"/>
    <n v="-4646649.6399999997"/>
  </r>
  <r>
    <x v="113"/>
    <s v="Sul/Sudoeste de Minas"/>
    <s v="Pouso Alegre"/>
    <n v="16188212.93"/>
    <n v="17733238"/>
    <n v="25220992.190000001"/>
    <n v="24505654.109999999"/>
    <n v="14770060.51"/>
    <n v="20156008"/>
    <n v="22894950.539999999"/>
    <n v="26653370.420000002"/>
    <n v="24.23"/>
    <n v="22.57"/>
    <n v="16.87"/>
    <n v="31.59"/>
    <n v="0.41"/>
    <n v="0.38"/>
    <n v="0.44"/>
    <n v="1418152.42"/>
    <n v="-2422770"/>
    <n v="2326041.6500000022"/>
    <n v="-2147716.3100000024"/>
  </r>
  <r>
    <x v="114"/>
    <s v="Sul/Sudoeste de Minas"/>
    <s v="Pouso Alegre"/>
    <n v="18008116.129999999"/>
    <n v="23193714.079999998"/>
    <n v="30773372.440000001"/>
    <n v="30995962.129999999"/>
    <n v="15503958.949999999"/>
    <n v="20441852.390000001"/>
    <n v="27400086.030000001"/>
    <n v="31419216.170000002"/>
    <n v="17.920000000000002"/>
    <n v="15.87"/>
    <n v="10.44"/>
    <n v="25.4"/>
    <n v="0.39"/>
    <n v="0.36"/>
    <n v="0.42"/>
    <n v="2504157.1799999997"/>
    <n v="2751861.6899999976"/>
    <n v="3373286.41"/>
    <n v="-423254.04000000283"/>
  </r>
  <r>
    <x v="115"/>
    <s v="Sul/Sudoeste de Minas"/>
    <s v="São Lourenço"/>
    <s v="."/>
    <s v="."/>
    <n v="13338806.939999999"/>
    <n v="12273174.300000001"/>
    <s v="."/>
    <s v="."/>
    <n v="13367629.25"/>
    <n v="12506838.449999999"/>
    <n v="28.71"/>
    <n v="25.69"/>
    <n v="19.86"/>
    <n v="37.56"/>
    <n v="0.44"/>
    <n v="0.41"/>
    <n v="0.47"/>
    <e v="#VALUE!"/>
    <e v="#VALUE!"/>
    <n v="-28822.310000000522"/>
    <n v="-233664.14999999851"/>
  </r>
  <r>
    <x v="116"/>
    <s v="Vale do Rio Doce"/>
    <s v="Governador Valadares"/>
    <s v="."/>
    <n v="5398317.9100000001"/>
    <n v="7607456.4100000001"/>
    <n v="6904019.3200000003"/>
    <s v="."/>
    <n v="5126783.66"/>
    <n v="6972784.9299999997"/>
    <n v="7187106.4100000001"/>
    <n v="42.31"/>
    <n v="40.39"/>
    <n v="30.73"/>
    <n v="53.88"/>
    <n v="0.42"/>
    <n v="0.36"/>
    <n v="0.48"/>
    <e v="#VALUE!"/>
    <n v="271534.25"/>
    <n v="634671.48000000045"/>
    <n v="-283087.08999999985"/>
  </r>
  <r>
    <x v="117"/>
    <s v="Sul/Sudoeste de Minas"/>
    <s v="Varginha"/>
    <s v="."/>
    <n v="11314391.039999999"/>
    <n v="16893620.710000001"/>
    <n v="16628231.57"/>
    <s v="."/>
    <n v="10503338.76"/>
    <n v="15318240.17"/>
    <n v="17494544.829999998"/>
    <n v="26.49"/>
    <n v="23.02"/>
    <n v="18.07"/>
    <n v="34.909999999999997"/>
    <n v="0.43"/>
    <n v="0.4"/>
    <n v="0.45"/>
    <e v="#VALUE!"/>
    <n v="811052.27999999933"/>
    <n v="1575380.540000001"/>
    <n v="-866313.25999999791"/>
  </r>
  <r>
    <x v="118"/>
    <s v="Sul/Sudoeste de Minas"/>
    <s v="Poços de Caldas"/>
    <n v="11873805.82"/>
    <n v="13867553.09"/>
    <n v="19081401.600000001"/>
    <n v="17831573.5"/>
    <n v="11630691.029999999"/>
    <n v="14351228.130000001"/>
    <n v="18916792.379999999"/>
    <n v="19017514.870000001"/>
    <n v="16.66"/>
    <n v="17.18"/>
    <n v="9.81"/>
    <n v="23.51"/>
    <n v="0.38"/>
    <n v="0.35"/>
    <n v="0.4"/>
    <n v="243114.79000000097"/>
    <n v="-483675.04000000097"/>
    <n v="164609.22000000253"/>
    <n v="-1185941.370000001"/>
  </r>
  <r>
    <x v="119"/>
    <s v="Triangulo Mineiro/Alto Paranaíba"/>
    <s v="Frutal"/>
    <n v="13360526.289999999"/>
    <s v="."/>
    <n v="23073323.609999999"/>
    <n v="23019318.030000001"/>
    <n v="13823361.67"/>
    <s v="."/>
    <n v="24766688.25"/>
    <n v="22944062.699999999"/>
    <n v="26.82"/>
    <n v="24.95"/>
    <n v="18.079999999999998"/>
    <n v="35.56"/>
    <n v="0.4"/>
    <n v="0.37"/>
    <n v="0.43"/>
    <n v="-462835.38000000082"/>
    <e v="#VALUE!"/>
    <n v="-1693364.6400000006"/>
    <n v="75255.330000001937"/>
  </r>
  <r>
    <x v="120"/>
    <s v="Norte de Minas"/>
    <s v="Montes Claros"/>
    <n v="4342893.2"/>
    <n v="5518808.3399999999"/>
    <n v="8420812.8499999996"/>
    <n v="6812093.0199999996"/>
    <n v="4294466.33"/>
    <n v="5595572.9400000004"/>
    <n v="8126901.7400000002"/>
    <n v="7374130.1500000004"/>
    <n v="65.510000000000005"/>
    <n v="68.680000000000007"/>
    <n v="54.17"/>
    <n v="76.849999999999994"/>
    <n v="0.45"/>
    <n v="0.37"/>
    <n v="0.53"/>
    <n v="48426.870000000112"/>
    <n v="-76764.600000000559"/>
    <n v="293911.1099999994"/>
    <n v="-562037.13000000082"/>
  </r>
  <r>
    <x v="121"/>
    <s v="Oeste de Minas"/>
    <s v="Campo Belo"/>
    <n v="32941849.789999999"/>
    <n v="35413069.380000003"/>
    <n v="50418734.409999996"/>
    <n v="50841223.799999997"/>
    <n v="27669577.699999999"/>
    <n v="34205354.310000002"/>
    <n v="53631008.109999999"/>
    <n v="48678369.399999999"/>
    <n v="35.130000000000003"/>
    <n v="30.03"/>
    <n v="24.78"/>
    <n v="45.47"/>
    <n v="0.43"/>
    <n v="0.4"/>
    <n v="0.46"/>
    <n v="5272272.09"/>
    <n v="1207715.0700000003"/>
    <n v="-3212273.700000003"/>
    <n v="2162854.3999999985"/>
  </r>
  <r>
    <x v="122"/>
    <s v="Sul/Sudoeste de Minas"/>
    <s v="Varginha"/>
    <n v="9047384.6699999999"/>
    <n v="10694792.869999999"/>
    <n v="14850976.23"/>
    <n v="14754958.43"/>
    <n v="8265513.5999999996"/>
    <n v="10746485.66"/>
    <n v="14149585.189999999"/>
    <n v="14185419.98"/>
    <n v="42.88"/>
    <n v="37.840000000000003"/>
    <n v="31.06"/>
    <n v="54.7"/>
    <n v="0.41"/>
    <n v="0.37"/>
    <n v="0.46"/>
    <n v="781871.0700000003"/>
    <n v="-51692.790000000969"/>
    <n v="701391.04000000097"/>
    <n v="569538.44999999925"/>
  </r>
  <r>
    <x v="123"/>
    <s v="Triangulo Mineiro/Alto Paranaíba"/>
    <s v="Uberaba"/>
    <n v="7732469.3799999999"/>
    <n v="10082648.869999999"/>
    <n v="14984289.6"/>
    <n v="12883001"/>
    <n v="8318510.2400000002"/>
    <n v="10493460.01"/>
    <n v="13043382.51"/>
    <n v="12883001.199999999"/>
    <n v="17.45"/>
    <n v="18.399999999999999"/>
    <n v="9.59"/>
    <n v="25.31"/>
    <n v="0.37"/>
    <n v="0.34"/>
    <n v="0.4"/>
    <n v="-586040.86000000034"/>
    <n v="-410811.1400000006"/>
    <n v="1940907.0899999999"/>
    <n v="-0.19999999925494194"/>
  </r>
  <r>
    <x v="124"/>
    <s v="Triangulo Mineiro/Alto Paranaíba"/>
    <s v="Araxá"/>
    <n v="11808897.49"/>
    <n v="13675765.66"/>
    <n v="18987496.690000001"/>
    <n v="22465109.379999999"/>
    <n v="10660690.970000001"/>
    <n v="13551552.66"/>
    <n v="22599690.460000001"/>
    <n v="17434155.460000001"/>
    <n v="31.6"/>
    <n v="26.09"/>
    <n v="20.57"/>
    <n v="42.63"/>
    <n v="0.38"/>
    <n v="0.35"/>
    <n v="0.41"/>
    <n v="1148206.5199999996"/>
    <n v="124213"/>
    <n v="-3612193.7699999996"/>
    <n v="5030953.9199999981"/>
  </r>
  <r>
    <x v="125"/>
    <s v="Sul/Sudoeste de Minas"/>
    <s v="Varginha"/>
    <n v="15206248.109999999"/>
    <n v="17986478.91"/>
    <n v="26268360.870000001"/>
    <n v="25747738.170000002"/>
    <n v="15676051.57"/>
    <n v="17045245.710000001"/>
    <n v="24468250.899999999"/>
    <n v="25752028.940000001"/>
    <n v="29.21"/>
    <n v="27.78"/>
    <n v="20.48"/>
    <n v="37.93"/>
    <n v="0.4"/>
    <n v="0.37"/>
    <n v="0.43"/>
    <n v="-469803.46000000089"/>
    <n v="941233.19999999925"/>
    <n v="1800109.9700000025"/>
    <n v="-4290.769999999553"/>
  </r>
  <r>
    <x v="126"/>
    <s v="Zona da Mata"/>
    <s v="Viçosa"/>
    <n v="5161403.26"/>
    <s v="."/>
    <n v="6989119.7599999998"/>
    <n v="7801685.7300000004"/>
    <n v="4763365.4800000004"/>
    <s v="."/>
    <n v="6951640.6900000004"/>
    <n v="7928843.0999999996"/>
    <n v="26.15"/>
    <n v="31.1"/>
    <n v="16.64"/>
    <n v="35.65"/>
    <n v="0.39"/>
    <n v="0.35"/>
    <n v="0.44"/>
    <n v="398037.77999999933"/>
    <e v="#VALUE!"/>
    <n v="37479.069999999367"/>
    <n v="-127157.36999999918"/>
  </r>
  <r>
    <x v="127"/>
    <s v="Triangulo Mineiro/Alto Paranaíba"/>
    <s v="Uberlândia"/>
    <n v="12749484.960000001"/>
    <n v="15138320"/>
    <n v="20203737.170000002"/>
    <n v="17248660.559999999"/>
    <n v="12706124.15"/>
    <n v="14501167.810000001"/>
    <n v="20300619.91"/>
    <n v="17034599.199999999"/>
    <n v="33.69"/>
    <n v="28.81"/>
    <n v="22.92"/>
    <n v="44.45"/>
    <n v="0.36"/>
    <n v="0.34"/>
    <n v="0.39"/>
    <n v="43360.810000000522"/>
    <n v="637152.18999999948"/>
    <n v="-96882.739999998361"/>
    <n v="214061.3599999994"/>
  </r>
  <r>
    <x v="128"/>
    <s v="Oeste de Minas"/>
    <s v="Campo Belo"/>
    <n v="4710089.29"/>
    <n v="4957309.26"/>
    <s v="."/>
    <n v="7466068.5899999999"/>
    <n v="4115049.01"/>
    <n v="6139259.6900000004"/>
    <s v="."/>
    <n v="8390060.2200000007"/>
    <n v="37.049999999999997"/>
    <n v="37.14"/>
    <n v="28.26"/>
    <n v="45.84"/>
    <n v="0.43"/>
    <n v="0.37"/>
    <n v="0.49"/>
    <n v="595040.28000000026"/>
    <n v="-1181950.4300000006"/>
    <e v="#VALUE!"/>
    <n v="-923991.63000000082"/>
  </r>
  <r>
    <x v="129"/>
    <s v="Oeste de Minas"/>
    <s v="Campo Belo"/>
    <n v="9612454"/>
    <n v="11476663"/>
    <n v="17506989"/>
    <n v="16406933"/>
    <n v="9914056.1400000006"/>
    <n v="11397449"/>
    <n v="16940045"/>
    <n v="16500144"/>
    <n v="31.86"/>
    <n v="30.96"/>
    <n v="23.61"/>
    <n v="40.11"/>
    <n v="0.41"/>
    <n v="0.38"/>
    <n v="0.43"/>
    <n v="-301602.1400000006"/>
    <n v="79214"/>
    <n v="566944"/>
    <n v="-93211"/>
  </r>
  <r>
    <x v="130"/>
    <s v="Vale do Rio Doce"/>
    <s v="Peçanha"/>
    <s v="."/>
    <n v="4886782.76"/>
    <n v="7455865.6299999999"/>
    <n v="6329003.25"/>
    <s v="."/>
    <n v="4802978.79"/>
    <n v="7364120.8099999996"/>
    <n v="6298201.1200000001"/>
    <n v="44.94"/>
    <n v="45.56"/>
    <n v="30.73"/>
    <n v="59.14"/>
    <n v="0.38"/>
    <n v="0.31"/>
    <n v="0.44"/>
    <e v="#VALUE!"/>
    <n v="83803.969999999739"/>
    <n v="91744.820000000298"/>
    <n v="30802.129999999888"/>
  </r>
  <r>
    <x v="131"/>
    <s v="Zona da Mata"/>
    <s v="Manhuaçu"/>
    <s v="."/>
    <s v="."/>
    <s v="."/>
    <n v="7190684.5499999998"/>
    <s v="."/>
    <s v="."/>
    <s v="."/>
    <n v="7506835.3700000001"/>
    <n v="15.48"/>
    <n v="17.57"/>
    <n v="7.4"/>
    <n v="23.56"/>
    <n v="0.34"/>
    <n v="0.3"/>
    <n v="0.38"/>
    <e v="#VALUE!"/>
    <e v="#VALUE!"/>
    <e v="#VALUE!"/>
    <n v="-316150.8200000003"/>
  </r>
  <r>
    <x v="132"/>
    <s v="Campo das Vertentes"/>
    <s v="Barbacena"/>
    <n v="4102245.4"/>
    <s v="."/>
    <n v="6319244.9800000004"/>
    <n v="6085573.3399999999"/>
    <n v="3738801.32"/>
    <s v="."/>
    <n v="6385194.6600000001"/>
    <n v="6699205.9400000004"/>
    <n v="36.31"/>
    <n v="38.96"/>
    <n v="26.49"/>
    <n v="46.13"/>
    <n v="0.4"/>
    <n v="0.36"/>
    <n v="0.44"/>
    <n v="363444.08000000007"/>
    <e v="#VALUE!"/>
    <n v="-65949.679999999702"/>
    <n v="-613632.60000000056"/>
  </r>
  <r>
    <x v="133"/>
    <s v="Jequitinhonha"/>
    <s v="Capelinha"/>
    <n v="16119502.039999999"/>
    <n v="19422597.09"/>
    <n v="27424953.82"/>
    <n v="28489071.059999999"/>
    <n v="14332584.16"/>
    <n v="20310042.129999999"/>
    <n v="27540744.239999998"/>
    <n v="28843808.899999999"/>
    <n v="50.76"/>
    <n v="49.96"/>
    <n v="41.49"/>
    <n v="60.04"/>
    <n v="0.41"/>
    <n v="0.38"/>
    <n v="0.44"/>
    <n v="1786917.879999999"/>
    <n v="-887445.03999999911"/>
    <n v="-115790.41999999806"/>
    <n v="-354737.83999999985"/>
  </r>
  <r>
    <x v="134"/>
    <s v="Sul/Sudoeste de Minas"/>
    <s v="Passos"/>
    <n v="5474025"/>
    <n v="6777388.9000000004"/>
    <n v="8741212.2599999998"/>
    <n v="8198259.0599999996"/>
    <n v="5542386.1299999999"/>
    <n v="6556042.6799999997"/>
    <n v="8434282.2699999996"/>
    <n v="8819678.0299999993"/>
    <n v="26.7"/>
    <n v="23.31"/>
    <n v="17.690000000000001"/>
    <n v="35.72"/>
    <n v="0.38"/>
    <n v="0.35"/>
    <n v="0.42"/>
    <n v="-68361.129999999888"/>
    <n v="221346.22000000067"/>
    <n v="306929.99000000022"/>
    <n v="-621418.96999999974"/>
  </r>
  <r>
    <x v="135"/>
    <s v="Metropolitana de Belo Horizonte"/>
    <s v="Sete Lagoas"/>
    <n v="9217905.7799999993"/>
    <n v="7973662.8200000003"/>
    <n v="8150215.3399999999"/>
    <n v="8611975.3900000006"/>
    <n v="9430141.8200000003"/>
    <n v="7864501.1399999997"/>
    <n v="7875446.5700000003"/>
    <n v="8049054.1500000004"/>
    <n v="37.33"/>
    <n v="32"/>
    <n v="25.89"/>
    <n v="48.76"/>
    <n v="0.4"/>
    <n v="0.34"/>
    <n v="0.45"/>
    <n v="-212236.04000000097"/>
    <n v="109161.68000000063"/>
    <n v="274768.76999999955"/>
    <n v="562921.24000000022"/>
  </r>
  <r>
    <x v="136"/>
    <s v="Triangulo Mineiro/Alto Paranaíba"/>
    <s v="Ituiutaba"/>
    <n v="14090291"/>
    <n v="15108269.43"/>
    <s v="."/>
    <n v="19889304.5"/>
    <n v="12936906"/>
    <n v="15849720.640000001"/>
    <s v="."/>
    <n v="18832575.879999999"/>
    <n v="35.01"/>
    <n v="29.35"/>
    <n v="24.13"/>
    <n v="45.89"/>
    <n v="0.39"/>
    <n v="0.36"/>
    <n v="0.42"/>
    <n v="1153385"/>
    <n v="-741451.21000000089"/>
    <e v="#VALUE!"/>
    <n v="1056728.620000001"/>
  </r>
  <r>
    <x v="137"/>
    <s v="Vale do Rio Doce"/>
    <s v="Governador Valadares"/>
    <s v="."/>
    <n v="5647286.3700000001"/>
    <n v="7396823.4699999997"/>
    <n v="7241173.8399999999"/>
    <s v="."/>
    <n v="5840576.9199999999"/>
    <n v="7331625.0700000003"/>
    <n v="7340656.9100000001"/>
    <n v="38.950000000000003"/>
    <n v="38.380000000000003"/>
    <n v="28.41"/>
    <n v="49.5"/>
    <n v="0.42"/>
    <n v="0.33"/>
    <n v="0.5"/>
    <e v="#VALUE!"/>
    <n v="-193290.54999999981"/>
    <n v="65198.399999999441"/>
    <n v="-99483.070000000298"/>
  </r>
  <r>
    <x v="138"/>
    <s v="Norte de Minas"/>
    <s v="Montes Claros"/>
    <s v="."/>
    <n v="12058118.380000001"/>
    <n v="16850554.16"/>
    <n v="16458997.720000001"/>
    <s v="."/>
    <n v="12445757.08"/>
    <n v="16396993.029999999"/>
    <n v="18346320.719999999"/>
    <n v="59.83"/>
    <n v="57.33"/>
    <n v="50.83"/>
    <n v="68.83"/>
    <n v="0.41"/>
    <n v="0.37"/>
    <n v="0.46"/>
    <e v="#VALUE!"/>
    <n v="-387638.69999999925"/>
    <n v="453561.13000000082"/>
    <n v="-1887322.9999999981"/>
  </r>
  <r>
    <x v="139"/>
    <s v="Sul/Sudoeste de Minas"/>
    <s v="Passos"/>
    <n v="7615182.5599999996"/>
    <n v="8659959.4800000004"/>
    <s v="."/>
    <n v="12507553.85"/>
    <n v="7479913.75"/>
    <n v="8521424.5600000005"/>
    <s v="."/>
    <n v="12148920.91"/>
    <n v="21.02"/>
    <n v="18.95"/>
    <n v="12.39"/>
    <n v="29.66"/>
    <n v="0.38"/>
    <n v="0.35"/>
    <n v="0.41"/>
    <n v="135268.80999999959"/>
    <n v="138534.91999999993"/>
    <e v="#VALUE!"/>
    <n v="358632.93999999948"/>
  </r>
  <r>
    <x v="140"/>
    <s v="Zona da Mata"/>
    <s v="Manhuaçu"/>
    <n v="5779299.0199999996"/>
    <n v="6388430.6500000004"/>
    <n v="9954048.0800000001"/>
    <n v="9623035.2799999993"/>
    <n v="5186738.1900000004"/>
    <n v="6320196.3799999999"/>
    <n v="9247973.0899999999"/>
    <n v="9592146.4399999995"/>
    <n v="21.88"/>
    <n v="24.81"/>
    <n v="13.46"/>
    <n v="30.3"/>
    <n v="0.35"/>
    <n v="0.32"/>
    <n v="0.39"/>
    <n v="592560.82999999914"/>
    <n v="68234.270000000484"/>
    <n v="706074.99000000022"/>
    <n v="30888.839999999851"/>
  </r>
  <r>
    <x v="141"/>
    <s v="Jequitinhonha"/>
    <s v="Arapuá"/>
    <n v="12148651.529999999"/>
    <s v="."/>
    <n v="19212874.899999999"/>
    <n v="19456190.030000001"/>
    <n v="12597428.58"/>
    <s v="."/>
    <n v="18446973.149999999"/>
    <n v="21451783.260000002"/>
    <n v="52.59"/>
    <n v="57.34"/>
    <n v="45.03"/>
    <n v="60.16"/>
    <n v="0.42"/>
    <n v="0.38"/>
    <n v="0.45"/>
    <n v="-448777.05000000075"/>
    <e v="#VALUE!"/>
    <n v="765901.75"/>
    <n v="-1995593.2300000004"/>
  </r>
  <r>
    <x v="142"/>
    <s v="Campo das Vertentes"/>
    <s v="Barbacena"/>
    <n v="4147224.64"/>
    <n v="4711519.87"/>
    <n v="6635970.7999999998"/>
    <n v="6540825.4800000004"/>
    <n v="4261222.34"/>
    <n v="5058186.41"/>
    <n v="6272509.8600000003"/>
    <n v="6767259.6900000004"/>
    <n v="33.72"/>
    <n v="36.9"/>
    <n v="23.58"/>
    <n v="43.86"/>
    <n v="0.38"/>
    <n v="0.33"/>
    <n v="0.42"/>
    <n v="-113997.69999999972"/>
    <n v="-346666.54000000004"/>
    <n v="363460.93999999948"/>
    <n v="-226434.20999999996"/>
  </r>
  <r>
    <x v="143"/>
    <s v="Campo das Vertentes"/>
    <s v="Barbacena"/>
    <n v="16027447.24"/>
    <n v="18176225.66"/>
    <n v="26108812.100000001"/>
    <n v="25125100.670000002"/>
    <n v="12130137.82"/>
    <n v="15069204.9"/>
    <n v="21997896.899999999"/>
    <n v="25934921.239999998"/>
    <n v="40.51"/>
    <n v="37.81"/>
    <n v="31.02"/>
    <n v="50"/>
    <n v="0.43"/>
    <n v="0.38"/>
    <n v="0.47"/>
    <n v="3897309.42"/>
    <n v="3107020.76"/>
    <n v="4110915.200000003"/>
    <n v="-809820.56999999657"/>
  </r>
  <r>
    <x v="144"/>
    <s v="Zona da Mata"/>
    <s v="Muriaé"/>
    <n v="18353558.809999999"/>
    <n v="20628447.800000001"/>
    <n v="31064593.949999999"/>
    <n v="31943056.23"/>
    <n v="18149607.989999998"/>
    <n v="20986079.07"/>
    <n v="29213146.609999999"/>
    <n v="33232031.579999998"/>
    <n v="22.41"/>
    <n v="20.18"/>
    <n v="15.63"/>
    <n v="29.2"/>
    <n v="0.43"/>
    <n v="0.41"/>
    <n v="0.46"/>
    <n v="203950.8200000003"/>
    <n v="-357631.26999999955"/>
    <n v="1851447.3399999999"/>
    <n v="-1288975.3499999978"/>
  </r>
  <r>
    <x v="145"/>
    <s v="Vale do Rio Doce"/>
    <s v="Caratinga"/>
    <n v="45565973.329999998"/>
    <n v="53744207.25"/>
    <n v="76581198.540000007"/>
    <n v="78043469.040000007"/>
    <n v="44277148.520000003"/>
    <n v="52326749.149999999"/>
    <n v="78992939.689999998"/>
    <n v="82902559.079999998"/>
    <n v="28.26"/>
    <n v="25.27"/>
    <n v="21.21"/>
    <n v="35.31"/>
    <n v="0.42"/>
    <n v="0.4"/>
    <n v="0.44"/>
    <n v="1288824.8099999949"/>
    <n v="1417458.1000000015"/>
    <n v="-2411741.1499999911"/>
    <n v="-4859090.0399999917"/>
  </r>
  <r>
    <x v="146"/>
    <s v="Jequitinhonha"/>
    <s v="Capelinha"/>
    <n v="6886988.0800000001"/>
    <n v="7398221.6399999997"/>
    <n v="9950706.7699999996"/>
    <n v="11847726.810000001"/>
    <n v="6542726.0800000001"/>
    <n v="7363049.9500000002"/>
    <n v="10269345.689999999"/>
    <n v="12089975.550000001"/>
    <n v="59.92"/>
    <n v="59.12"/>
    <n v="51.45"/>
    <n v="68.39"/>
    <n v="0.46"/>
    <n v="0.41"/>
    <n v="0.5"/>
    <n v="344262"/>
    <n v="35171.689999999478"/>
    <n v="-318638.91999999993"/>
    <n v="-242248.74000000022"/>
  </r>
  <r>
    <x v="147"/>
    <s v="Sul/Sudoeste de Minas"/>
    <s v="Santa Rita do Sapucaí"/>
    <s v="."/>
    <s v="."/>
    <s v="."/>
    <n v="7971363.8700000001"/>
    <s v="."/>
    <s v="."/>
    <s v="."/>
    <n v="8496215.3300000001"/>
    <n v="18.96"/>
    <n v="16.899999999999999"/>
    <n v="10.37"/>
    <n v="27.55"/>
    <n v="0.36"/>
    <n v="0.33"/>
    <n v="0.4"/>
    <e v="#VALUE!"/>
    <e v="#VALUE!"/>
    <e v="#VALUE!"/>
    <n v="-524851.46"/>
  </r>
  <r>
    <x v="148"/>
    <s v="Vale do Mucuri"/>
    <s v="Nanuque"/>
    <s v="."/>
    <n v="18844467.870000001"/>
    <n v="25179812"/>
    <n v="22465510.809999999"/>
    <s v="."/>
    <n v="17343014.300000001"/>
    <n v="24758008.559999999"/>
    <n v="21354899.68"/>
    <n v="44.46"/>
    <n v="43.75"/>
    <n v="36.659999999999997"/>
    <n v="52.25"/>
    <n v="0.45"/>
    <n v="0.4"/>
    <n v="0.5"/>
    <e v="#VALUE!"/>
    <n v="1501453.5700000003"/>
    <n v="421803.44000000134"/>
    <n v="1110611.129999999"/>
  </r>
  <r>
    <x v="149"/>
    <s v="Vale do Rio Doce"/>
    <s v="Ganhões"/>
    <n v="5558516.1699999999"/>
    <n v="6292433.6900000004"/>
    <n v="8089713.3600000003"/>
    <n v="8060613.2000000002"/>
    <n v="4850684.2300000004"/>
    <n v="5905905.25"/>
    <n v="7611466.0599999996"/>
    <n v="7358386.7800000003"/>
    <n v="49.61"/>
    <n v="51.57"/>
    <n v="34.75"/>
    <n v="64.47"/>
    <n v="0.52"/>
    <n v="0.36"/>
    <n v="0.69"/>
    <n v="707831.93999999948"/>
    <n v="386528.44000000041"/>
    <n v="478247.30000000075"/>
    <n v="702226.41999999993"/>
  </r>
  <r>
    <x v="150"/>
    <s v="Sul/Sudoeste de Minas"/>
    <s v="Varginha"/>
    <n v="8092352.7400000002"/>
    <n v="9822493.1500000004"/>
    <n v="13554746.630000001"/>
    <n v="14109617.689999999"/>
    <n v="7915035.3399999999"/>
    <n v="10251466.01"/>
    <n v="13203731.5"/>
    <n v="15293190.01"/>
    <n v="25.92"/>
    <n v="24.66"/>
    <n v="16.57"/>
    <n v="35.28"/>
    <n v="0.39"/>
    <n v="0.36"/>
    <n v="0.42"/>
    <n v="177317.40000000037"/>
    <n v="-428972.8599999994"/>
    <n v="351015.13000000082"/>
    <n v="-1183572.3200000003"/>
  </r>
  <r>
    <x v="151"/>
    <s v="Oeste de Minas"/>
    <s v="Oliveira"/>
    <s v="."/>
    <n v="10092471.27"/>
    <n v="13913274.32"/>
    <n v="13268068.08"/>
    <s v="."/>
    <n v="10907067.210000001"/>
    <n v="13910651.65"/>
    <n v="14260437.880000001"/>
    <n v="31.12"/>
    <n v="29.45"/>
    <n v="22.18"/>
    <n v="40.07"/>
    <n v="0.42"/>
    <n v="0.39"/>
    <n v="0.46"/>
    <e v="#VALUE!"/>
    <n v="-814595.94000000134"/>
    <n v="2622.6699999999255"/>
    <n v="-992369.80000000075"/>
  </r>
  <r>
    <x v="152"/>
    <s v="Sul/Sudoeste de Minas"/>
    <s v="São Lourenço"/>
    <s v="."/>
    <n v="9649325.5899999999"/>
    <n v="14356430.140000001"/>
    <n v="15758472.390000001"/>
    <s v="."/>
    <n v="9788269.7899999991"/>
    <n v="13989294.289999999"/>
    <n v="15509279.76"/>
    <n v="29.67"/>
    <n v="29.05"/>
    <n v="20.84"/>
    <n v="38.49"/>
    <n v="0.42"/>
    <n v="0.39"/>
    <n v="0.46"/>
    <e v="#VALUE!"/>
    <n v="-138944.19999999925"/>
    <n v="367135.85000000149"/>
    <n v="249192.63000000082"/>
  </r>
  <r>
    <x v="153"/>
    <s v="Oeste de Minas"/>
    <s v="Divinópolis"/>
    <n v="12739466.140000001"/>
    <n v="14858893.390000001"/>
    <n v="22567582.329999998"/>
    <n v="21498666.629999999"/>
    <n v="11792885.58"/>
    <n v="14721549.65"/>
    <n v="21057205.699999999"/>
    <n v="20160969.559999999"/>
    <n v="36.92"/>
    <n v="33.159999999999997"/>
    <n v="27.39"/>
    <n v="46.45"/>
    <n v="0.42"/>
    <n v="0.38"/>
    <n v="0.46"/>
    <n v="946580.56000000052"/>
    <n v="137343.74000000022"/>
    <n v="1510376.629999999"/>
    <n v="1337697.0700000003"/>
  </r>
  <r>
    <x v="154"/>
    <s v="Triangulo Mineiro/Alto Paranaíba"/>
    <s v="Patos de Minas"/>
    <n v="18573878.719999999"/>
    <n v="22813969.629999999"/>
    <n v="33898216.310000002"/>
    <n v="31798549.129999999"/>
    <n v="17707767.23"/>
    <n v="21003645.739999998"/>
    <n v="32178935.649999999"/>
    <n v="32026765.739999998"/>
    <n v="34.369999999999997"/>
    <n v="30.62"/>
    <n v="24.12"/>
    <n v="44.61"/>
    <n v="0.43"/>
    <n v="0.4"/>
    <n v="0.46"/>
    <n v="866111.48999999836"/>
    <n v="1810323.8900000006"/>
    <n v="1719280.6600000039"/>
    <n v="-228216.6099999994"/>
  </r>
  <r>
    <x v="155"/>
    <s v="Sul/Sudoeste de Minas"/>
    <s v="Alfenas"/>
    <n v="15048158.25"/>
    <n v="17078909.07"/>
    <n v="23516674.07"/>
    <n v="25317932.620000001"/>
    <n v="14443994.02"/>
    <n v="17692767.969999999"/>
    <n v="21053994.420000002"/>
    <n v="25090491.809999999"/>
    <n v="16.87"/>
    <n v="15.68"/>
    <n v="9.0299999999999994"/>
    <n v="24.7"/>
    <n v="0.42"/>
    <n v="0.39"/>
    <n v="0.44"/>
    <n v="604164.23000000045"/>
    <n v="-613858.89999999851"/>
    <n v="2462679.6499999985"/>
    <n v="227440.81000000238"/>
  </r>
  <r>
    <x v="156"/>
    <s v="Oeste de Minas"/>
    <s v="Oliveira"/>
    <n v="10206558.369999999"/>
    <s v="."/>
    <n v="16790528.449999999"/>
    <n v="18302368.960000001"/>
    <n v="9816396.5600000005"/>
    <s v="."/>
    <n v="17352005.18"/>
    <n v="17315547.34"/>
    <n v="31.6"/>
    <n v="30.8"/>
    <n v="23.43"/>
    <n v="39.770000000000003"/>
    <n v="0.42"/>
    <n v="0.39"/>
    <n v="0.45"/>
    <n v="390161.80999999866"/>
    <e v="#VALUE!"/>
    <n v="-561476.73000000045"/>
    <n v="986821.62000000104"/>
  </r>
  <r>
    <x v="157"/>
    <s v="Triangulo Mineiro/Alto Paranaíba"/>
    <s v="Frutal"/>
    <n v="27753885.93"/>
    <n v="28788429.879999999"/>
    <n v="23938614"/>
    <n v="22492383.859999999"/>
    <n v="27511462.809999999"/>
    <n v="31067686.829999998"/>
    <n v="24300531"/>
    <n v="25324292.91"/>
    <n v="25.88"/>
    <n v="24.9"/>
    <n v="18.3"/>
    <n v="33.46"/>
    <n v="0.38"/>
    <n v="0.35"/>
    <n v="0.41"/>
    <n v="242423.12000000104"/>
    <n v="-2279256.9499999993"/>
    <n v="-361917"/>
    <n v="-2831909.0500000007"/>
  </r>
  <r>
    <x v="158"/>
    <s v="Campo das Vertentes"/>
    <s v="Lavras"/>
    <n v="4919517"/>
    <n v="5584192"/>
    <n v="7526516"/>
    <n v="6957540"/>
    <n v="4673081"/>
    <n v="5602634"/>
    <n v="7346533"/>
    <n v="6842587"/>
    <n v="30.94"/>
    <n v="30.71"/>
    <n v="20.96"/>
    <n v="40.909999999999997"/>
    <n v="0.4"/>
    <n v="0.35"/>
    <n v="0.46"/>
    <n v="246436"/>
    <n v="-18442"/>
    <n v="179983"/>
    <n v="114953"/>
  </r>
  <r>
    <x v="159"/>
    <s v="Sul/Sudoeste de Minas"/>
    <s v="Alfenas"/>
    <n v="4411924.93"/>
    <n v="3991095.11"/>
    <n v="7172299.5899999999"/>
    <n v="7366285.1600000001"/>
    <n v="4496883.17"/>
    <n v="5043972.07"/>
    <n v="6647923.2800000003"/>
    <n v="8081375.3700000001"/>
    <n v="23.8"/>
    <n v="21.38"/>
    <n v="12.34"/>
    <n v="35.26"/>
    <n v="0.35"/>
    <n v="0.3"/>
    <n v="0.4"/>
    <n v="-84958.240000000224"/>
    <n v="-1052876.9600000004"/>
    <n v="524376.30999999959"/>
    <n v="-715090.21"/>
  </r>
  <r>
    <x v="160"/>
    <s v="Sul/Sudoeste de Minas"/>
    <s v="Andrelândia"/>
    <n v="4184911.63"/>
    <s v="."/>
    <n v="6103488.8200000003"/>
    <n v="7112520.5899999999"/>
    <n v="4416616.58"/>
    <s v="."/>
    <n v="5828537.5099999998"/>
    <n v="6575611.2699999996"/>
    <n v="35.08"/>
    <n v="35.68"/>
    <n v="25.36"/>
    <n v="44.8"/>
    <n v="0.4"/>
    <n v="0.36"/>
    <n v="0.45"/>
    <n v="-231704.95000000019"/>
    <e v="#VALUE!"/>
    <n v="274951.31000000052"/>
    <n v="536909.3200000003"/>
  </r>
  <r>
    <x v="161"/>
    <s v="Metropolitana de Belo Horizonte"/>
    <s v="Conselheiro Lafaiete"/>
    <s v="."/>
    <s v="."/>
    <n v="5601854.7800000003"/>
    <n v="5695952.0599999996"/>
    <s v="."/>
    <s v="."/>
    <n v="4996055.28"/>
    <n v="5627339.7999999998"/>
    <n v="26.8"/>
    <n v="27.97"/>
    <n v="17.34"/>
    <n v="36.26"/>
    <n v="0.37"/>
    <n v="0.32"/>
    <n v="0.42"/>
    <e v="#VALUE!"/>
    <e v="#VALUE!"/>
    <n v="605799.5"/>
    <n v="68612.259999999776"/>
  </r>
  <r>
    <x v="162"/>
    <s v="Triangulo Mineiro/Alto Paranaíba"/>
    <s v="Uberlândia"/>
    <n v="6851969.0599999996"/>
    <s v="."/>
    <s v="."/>
    <n v="9271849.6600000001"/>
    <n v="6777692.9299999997"/>
    <s v="."/>
    <s v="."/>
    <n v="7557799.8399999999"/>
    <n v="16.170000000000002"/>
    <n v="18.63"/>
    <n v="6.73"/>
    <n v="25.6"/>
    <n v="0.37"/>
    <n v="0.32"/>
    <n v="0.41"/>
    <n v="74276.129999999888"/>
    <e v="#VALUE!"/>
    <e v="#VALUE!"/>
    <n v="1714049.8200000003"/>
  </r>
  <r>
    <x v="163"/>
    <s v="Sul/Sudoeste de Minas"/>
    <s v="Passos"/>
    <n v="12525106.42"/>
    <n v="15073970.470000001"/>
    <n v="20458473.68"/>
    <n v="19394156.699999999"/>
    <n v="12388397.02"/>
    <n v="14741474.49"/>
    <n v="20294589.789999999"/>
    <n v="20101963.690000001"/>
    <n v="28.16"/>
    <n v="24.74"/>
    <n v="19.21"/>
    <n v="37.11"/>
    <n v="0.41"/>
    <n v="0.37"/>
    <n v="0.44"/>
    <n v="136709.40000000037"/>
    <n v="332495.98000000045"/>
    <n v="163883.8900000006"/>
    <n v="-707806.99000000209"/>
  </r>
  <r>
    <x v="164"/>
    <s v="Campo das Vertentes"/>
    <s v="São João Del Rei"/>
    <n v="4045734.9"/>
    <s v="."/>
    <n v="6629857.7199999997"/>
    <n v="6054225.4199999999"/>
    <n v="3839776.78"/>
    <s v="."/>
    <n v="6313546.7800000003"/>
    <n v="6219773.9900000002"/>
    <n v="47.23"/>
    <n v="45.74"/>
    <n v="35.18"/>
    <n v="59.28"/>
    <n v="0.38"/>
    <n v="0.33"/>
    <n v="0.43"/>
    <n v="205958.12000000011"/>
    <e v="#VALUE!"/>
    <n v="316310.93999999948"/>
    <n v="-165548.5700000003"/>
  </r>
  <r>
    <x v="165"/>
    <s v="Zona da Mata"/>
    <s v="Cataguases"/>
    <n v="44156951.329999998"/>
    <s v="."/>
    <s v="."/>
    <n v="67497441.159999996"/>
    <n v="43425263.030000001"/>
    <s v="."/>
    <s v="."/>
    <n v="67494258.709999993"/>
    <n v="28.34"/>
    <n v="23.26"/>
    <n v="19.3"/>
    <n v="37.380000000000003"/>
    <n v="0.43"/>
    <n v="0.41"/>
    <n v="0.46"/>
    <n v="731688.29999999702"/>
    <e v="#VALUE!"/>
    <e v="#VALUE!"/>
    <n v="3182.4500000029802"/>
  </r>
  <r>
    <x v="166"/>
    <s v="Metropolitana de Belo Horizonte"/>
    <s v="Itabira"/>
    <n v="6973699.3600000003"/>
    <s v="."/>
    <n v="15128169.210000001"/>
    <n v="12496929.550000001"/>
    <n v="6049365.5099999998"/>
    <s v="."/>
    <n v="13653226.789999999"/>
    <n v="13667198.470000001"/>
    <n v="29.98"/>
    <n v="28.06"/>
    <n v="18.7"/>
    <n v="41.26"/>
    <n v="0.35"/>
    <n v="0.31"/>
    <n v="0.39"/>
    <n v="924333.85000000056"/>
    <e v="#VALUE!"/>
    <n v="1474942.4200000018"/>
    <n v="-1170268.92"/>
  </r>
  <r>
    <x v="167"/>
    <s v="Metropolitana de Belo Horizonte"/>
    <s v="Conselheiro Lafaiete"/>
    <n v="3616843.86"/>
    <s v="."/>
    <n v="5728877.8700000001"/>
    <n v="5451627.7000000002"/>
    <n v="3416275.56"/>
    <s v="."/>
    <n v="5911497.3200000003"/>
    <n v="5477201.0300000003"/>
    <n v="38"/>
    <n v="42.63"/>
    <n v="25.07"/>
    <n v="50.92"/>
    <n v="0.41"/>
    <n v="0.34"/>
    <n v="0.49"/>
    <n v="200568.29999999981"/>
    <e v="#VALUE!"/>
    <n v="-182619.45000000019"/>
    <n v="-25573.330000000075"/>
  </r>
  <r>
    <x v="168"/>
    <s v="Vale do Mucuri"/>
    <s v="Teófilo Otoni"/>
    <n v="5335729.28"/>
    <n v="6563072.0499999998"/>
    <n v="9245406.2799999993"/>
    <n v="9196378.8499999996"/>
    <n v="5201164.79"/>
    <n v="7074555.2699999996"/>
    <n v="9649328.7100000009"/>
    <n v="8776275.25"/>
    <n v="53.66"/>
    <n v="60.35"/>
    <n v="41.41"/>
    <n v="65.92"/>
    <n v="0.43"/>
    <n v="0.39"/>
    <n v="0.48"/>
    <n v="134564.49000000022"/>
    <n v="-511483.21999999974"/>
    <n v="-403922.43000000156"/>
    <n v="420103.59999999963"/>
  </r>
  <r>
    <x v="169"/>
    <s v="Norte de Minas"/>
    <s v="Janaúba"/>
    <n v="4674196.7699999996"/>
    <n v="5842650.3799999999"/>
    <n v="8607721.8499999996"/>
    <n v="8374608.2000000002"/>
    <n v="4781245.58"/>
    <n v="5721701.5199999996"/>
    <n v="8152946.6399999997"/>
    <n v="8859536.8900000006"/>
    <n v="49.8"/>
    <n v="50.39"/>
    <n v="39.81"/>
    <n v="59.78"/>
    <n v="0.36"/>
    <n v="0.32"/>
    <n v="0.39"/>
    <n v="-107048.81000000052"/>
    <n v="120948.86000000034"/>
    <n v="454775.20999999996"/>
    <n v="-484928.69000000041"/>
  </r>
  <r>
    <x v="170"/>
    <s v="Sul/Sudoeste de Minas"/>
    <s v="São Lourenço"/>
    <n v="15272670.83"/>
    <n v="17845341.390000001"/>
    <n v="25050726.48"/>
    <n v="24772895.289999999"/>
    <n v="14734240.57"/>
    <n v="17448301.34"/>
    <n v="24634626.16"/>
    <n v="23415533.77"/>
    <n v="27.05"/>
    <n v="21.61"/>
    <n v="16.7"/>
    <n v="37.409999999999997"/>
    <n v="0.42"/>
    <n v="0.39"/>
    <n v="0.44"/>
    <n v="538430.25999999978"/>
    <n v="397040.05000000075"/>
    <n v="416100.3200000003"/>
    <n v="1357361.5199999996"/>
  </r>
  <r>
    <x v="171"/>
    <s v="Central Mineira"/>
    <s v="Três Marias"/>
    <s v="."/>
    <n v="3939657.93"/>
    <n v="5294284.67"/>
    <n v="6280603.79"/>
    <s v="."/>
    <n v="3754170.29"/>
    <n v="5912779.4400000004"/>
    <n v="5050459.54"/>
    <n v="46.37"/>
    <n v="40.81"/>
    <n v="29.95"/>
    <n v="62.79"/>
    <n v="0.34"/>
    <n v="0.27"/>
    <n v="0.41"/>
    <e v="#VALUE!"/>
    <n v="185487.64000000013"/>
    <n v="-618494.77000000048"/>
    <n v="1230144.25"/>
  </r>
  <r>
    <x v="172"/>
    <s v="Vale do Rio Doce"/>
    <s v="Mantena"/>
    <s v="."/>
    <n v="6740963.8499999996"/>
    <n v="9431064.1999999993"/>
    <n v="8253837.5199999996"/>
    <s v="."/>
    <n v="6740054.6399999997"/>
    <n v="8913746.7899999991"/>
    <n v="8953935.8900000006"/>
    <n v="41.68"/>
    <n v="38.46"/>
    <n v="32.729999999999997"/>
    <n v="50.62"/>
    <n v="0.4"/>
    <n v="0.36"/>
    <n v="0.44"/>
    <e v="#VALUE!"/>
    <n v="909.20999999996275"/>
    <n v="517317.41000000015"/>
    <n v="-700098.37000000104"/>
  </r>
  <r>
    <x v="173"/>
    <s v="Triangulo Mineiro/Alto Paranaíba"/>
    <s v="Uberlândia"/>
    <n v="8872971.9399999995"/>
    <n v="8951660.75"/>
    <n v="13485083.34"/>
    <n v="12377661.890000001"/>
    <n v="8477903.1099999994"/>
    <n v="9295178.0399999991"/>
    <n v="12797883.85"/>
    <n v="12542721.99"/>
    <n v="37.200000000000003"/>
    <n v="31.54"/>
    <n v="24.61"/>
    <n v="49.79"/>
    <n v="0.38"/>
    <n v="0.35"/>
    <n v="0.42"/>
    <n v="395068.83000000007"/>
    <n v="-343517.28999999911"/>
    <n v="687199.49000000022"/>
    <n v="-165060.09999999963"/>
  </r>
  <r>
    <x v="174"/>
    <s v="Zona da Mata"/>
    <s v="Juiz de Fora"/>
    <n v="3839030.77"/>
    <n v="4434132.99"/>
    <n v="6588170.4500000002"/>
    <n v="6144870.75"/>
    <n v="3655210.27"/>
    <n v="4676457.3"/>
    <n v="6649001.9199999999"/>
    <n v="6469809.1200000001"/>
    <n v="24.75"/>
    <n v="23.44"/>
    <n v="14.63"/>
    <n v="34.869999999999997"/>
    <n v="0.36"/>
    <n v="0.31"/>
    <n v="0.42"/>
    <n v="183820.5"/>
    <n v="-242324.30999999959"/>
    <n v="-60831.469999999739"/>
    <n v="-324938.37000000011"/>
  </r>
  <r>
    <x v="175"/>
    <s v="Zona da Mata"/>
    <s v="Manhuaçu"/>
    <s v="."/>
    <n v="4929445.3"/>
    <n v="6601826.0199999996"/>
    <n v="6631031.2800000003"/>
    <s v="."/>
    <n v="4954930.17"/>
    <n v="6407415.4699999997"/>
    <n v="5989990.3700000001"/>
    <n v="20.43"/>
    <n v="22.17"/>
    <n v="13.25"/>
    <n v="27.61"/>
    <n v="0.37"/>
    <n v="0.33"/>
    <n v="0.41"/>
    <e v="#VALUE!"/>
    <n v="-25484.870000000112"/>
    <n v="194410.54999999981"/>
    <n v="641040.91000000015"/>
  </r>
  <r>
    <x v="176"/>
    <s v="Jequitinhonha"/>
    <s v="Capelinha"/>
    <s v="."/>
    <s v="."/>
    <n v="14747471.43"/>
    <n v="15240975.039999999"/>
    <s v="."/>
    <s v="."/>
    <n v="14168773.84"/>
    <n v="14832027.84"/>
    <n v="61.17"/>
    <n v="65.459999999999994"/>
    <n v="53"/>
    <n v="69.34"/>
    <n v="0.41"/>
    <n v="0.38"/>
    <n v="0.44"/>
    <e v="#VALUE!"/>
    <e v="#VALUE!"/>
    <n v="578697.58999999985"/>
    <n v="408947.19999999925"/>
  </r>
  <r>
    <x v="177"/>
    <s v="Norte de Minas"/>
    <s v="Januária"/>
    <s v="."/>
    <n v="7377798.6299999999"/>
    <n v="13852605.02"/>
    <n v="12698256.67"/>
    <s v="."/>
    <n v="8098817.0999999996"/>
    <n v="12870067.17"/>
    <n v="13149266.76"/>
    <n v="53.65"/>
    <n v="56.3"/>
    <n v="44.5"/>
    <n v="62.8"/>
    <n v="0.45"/>
    <n v="0.4"/>
    <n v="0.49"/>
    <e v="#VALUE!"/>
    <n v="-721018.46999999974"/>
    <n v="982537.84999999963"/>
    <n v="-451010.08999999985"/>
  </r>
  <r>
    <x v="178"/>
    <s v="Zona da Mata"/>
    <s v="Juiz de Fora"/>
    <n v="4281294.7300000004"/>
    <n v="4598222.3600000003"/>
    <n v="8170633.6699999999"/>
    <n v="9198969.8499999996"/>
    <n v="3720851.32"/>
    <n v="4904819.2300000004"/>
    <n v="8397349.5800000001"/>
    <n v="8820919.4800000004"/>
    <n v="20.91"/>
    <n v="22.7"/>
    <n v="12.49"/>
    <n v="29.34"/>
    <n v="0.38"/>
    <n v="0.33"/>
    <n v="0.42"/>
    <n v="560443.41000000061"/>
    <n v="-306596.87000000011"/>
    <n v="-226715.91000000015"/>
    <n v="378050.36999999918"/>
  </r>
  <r>
    <x v="179"/>
    <s v="Zona da Mata"/>
    <s v="Viçosa"/>
    <n v="3990760.48"/>
    <s v="."/>
    <s v="."/>
    <n v="6415840.5199999996"/>
    <n v="4152541.73"/>
    <s v="."/>
    <s v="."/>
    <n v="6238381.7800000003"/>
    <n v="47.37"/>
    <n v="50.76"/>
    <n v="37.86"/>
    <n v="56.89"/>
    <n v="0.44"/>
    <n v="0.4"/>
    <n v="0.48"/>
    <n v="-161781.25"/>
    <e v="#VALUE!"/>
    <e v="#VALUE!"/>
    <n v="177458.73999999929"/>
  </r>
  <r>
    <x v="180"/>
    <s v="Sul/Sudoeste de Minas"/>
    <s v="Passos"/>
    <n v="5600788.1600000001"/>
    <n v="5714990.8499999996"/>
    <n v="8009430.6299999999"/>
    <n v="7592566.7300000004"/>
    <n v="5278469.57"/>
    <n v="6141359.1399999997"/>
    <n v="7433740.4699999997"/>
    <n v="7565266.3099999996"/>
    <n v="23.32"/>
    <n v="24.01"/>
    <n v="14.34"/>
    <n v="32.299999999999997"/>
    <n v="0.35"/>
    <n v="0.31"/>
    <n v="0.4"/>
    <n v="322318.58999999985"/>
    <n v="-426368.29000000004"/>
    <n v="575690.16000000015"/>
    <n v="27300.420000000857"/>
  </r>
  <r>
    <x v="181"/>
    <s v="Norte de Minas"/>
    <s v="Montes Claros"/>
    <n v="5386260.8899999997"/>
    <n v="5961333.2300000004"/>
    <n v="9286922.3900000006"/>
    <n v="8453422.4600000009"/>
    <n v="4895070.28"/>
    <n v="5765375.79"/>
    <n v="9161492.9299999997"/>
    <n v="8487753.8100000005"/>
    <n v="54.77"/>
    <n v="54.16"/>
    <n v="47.09"/>
    <n v="62.46"/>
    <n v="0.41"/>
    <n v="0.37"/>
    <n v="0.45"/>
    <n v="491190.6099999994"/>
    <n v="195957.44000000041"/>
    <n v="125429.46000000089"/>
    <n v="-34331.349999999627"/>
  </r>
  <r>
    <x v="182"/>
    <s v="Oeste de Minas"/>
    <s v="Divinópolis"/>
    <s v="."/>
    <n v="18771106.940000001"/>
    <n v="29453373.039999999"/>
    <n v="26277405.879999999"/>
    <s v="."/>
    <n v="20391077.949999999"/>
    <n v="26610914.850000001"/>
    <n v="29982128.48"/>
    <n v="34.299999999999997"/>
    <n v="31.19"/>
    <n v="24.85"/>
    <n v="43.75"/>
    <n v="0.41"/>
    <n v="0.38"/>
    <n v="0.44"/>
    <e v="#VALUE!"/>
    <n v="-1619971.0099999979"/>
    <n v="2842458.1899999976"/>
    <n v="-3704722.6000000015"/>
  </r>
  <r>
    <x v="183"/>
    <s v="Zona da Mata"/>
    <s v="Viçosa"/>
    <n v="5898705.0700000003"/>
    <s v="."/>
    <n v="9566926.4600000009"/>
    <n v="8932710.4800000004"/>
    <n v="5295121.95"/>
    <s v="."/>
    <n v="8813012.6899999995"/>
    <n v="8587298.3000000007"/>
    <n v="21.37"/>
    <n v="22.25"/>
    <n v="13.73"/>
    <n v="29"/>
    <n v="0.41"/>
    <n v="0.37"/>
    <n v="0.44"/>
    <n v="603583.12000000011"/>
    <e v="#VALUE!"/>
    <n v="753913.77000000142"/>
    <n v="345412.1799999997"/>
  </r>
  <r>
    <x v="184"/>
    <s v="Vale do Rio Doce"/>
    <s v="Ganhões"/>
    <n v="5817952.4500000002"/>
    <n v="6984578.7400000002"/>
    <s v="."/>
    <n v="8739165.5700000003"/>
    <n v="5799819.21"/>
    <n v="6949067.96"/>
    <s v="."/>
    <n v="9148549.5800000001"/>
    <n v="54.13"/>
    <n v="57.14"/>
    <n v="43.2"/>
    <n v="65.06"/>
    <n v="0.47"/>
    <n v="0.41"/>
    <n v="0.52"/>
    <n v="18133.240000000224"/>
    <n v="35510.780000000261"/>
    <e v="#VALUE!"/>
    <n v="-409384.00999999978"/>
  </r>
  <r>
    <x v="185"/>
    <s v="Triangulo Mineiro/Alto Paranaíba"/>
    <s v="Frutal"/>
    <n v="5795294.21"/>
    <n v="6127545.0300000003"/>
    <n v="8723934.7899999991"/>
    <n v="8394577.4900000002"/>
    <n v="5666421.7000000002"/>
    <n v="6416226.4299999997"/>
    <n v="8026399.0899999999"/>
    <n v="9014641.6300000008"/>
    <n v="9.3699999999999992"/>
    <n v="8.98"/>
    <n v="2.0499999999999998"/>
    <n v="16.7"/>
    <n v="0.33"/>
    <n v="0.28000000000000003"/>
    <n v="0.37"/>
    <n v="128872.50999999978"/>
    <n v="-288681.39999999944"/>
    <n v="697535.69999999925"/>
    <n v="-620064.1400000006"/>
  </r>
  <r>
    <x v="186"/>
    <s v="Jequitinhonha"/>
    <s v="Pedra Azul"/>
    <s v="."/>
    <n v="6711980.6100000003"/>
    <n v="9336216.9600000009"/>
    <n v="9840051.3499999996"/>
    <s v="."/>
    <n v="6186975.1399999997"/>
    <n v="8135950.2800000003"/>
    <n v="8905843.0700000003"/>
    <n v="60.23"/>
    <n v="64.55"/>
    <n v="50.46"/>
    <n v="70"/>
    <n v="0.4"/>
    <n v="0.36"/>
    <n v="0.43"/>
    <e v="#VALUE!"/>
    <n v="525005.47000000067"/>
    <n v="1200266.6800000006"/>
    <n v="934208.27999999933"/>
  </r>
  <r>
    <x v="187"/>
    <s v="Sul/Sudoeste de Minas"/>
    <s v="Alfenas"/>
    <n v="5886199.29"/>
    <n v="7166103.4699999997"/>
    <n v="12005671.18"/>
    <n v="12005671.18"/>
    <n v="6195015.1799999997"/>
    <n v="7565027.3399999999"/>
    <n v="12113418.029999999"/>
    <n v="11830707.4"/>
    <n v="21.69"/>
    <n v="21.2"/>
    <n v="13.69"/>
    <n v="29.68"/>
    <n v="0.39"/>
    <n v="0.36"/>
    <n v="0.42"/>
    <n v="-308815.88999999966"/>
    <n v="-398923.87000000011"/>
    <n v="-107746.84999999963"/>
    <n v="174963.77999999933"/>
  </r>
  <r>
    <x v="188"/>
    <s v="Sul/Sudoeste de Minas"/>
    <s v="Santa Rita do Sapucaí"/>
    <s v="."/>
    <n v="4556373.59"/>
    <n v="5966044.79"/>
    <n v="5889838.54"/>
    <s v="."/>
    <n v="4553991"/>
    <n v="6064797.54"/>
    <n v="5982401.4800000004"/>
    <n v="15.88"/>
    <n v="17.850000000000001"/>
    <n v="6.75"/>
    <n v="25.01"/>
    <n v="0.36"/>
    <n v="0.3"/>
    <n v="0.41"/>
    <e v="#VALUE!"/>
    <n v="2382.589999999851"/>
    <n v="-98752.75"/>
    <n v="-92562.94000000041"/>
  </r>
  <r>
    <x v="189"/>
    <s v="Triangulo Mineiro/Alto Paranaíba"/>
    <s v="Uberaba"/>
    <n v="23222217.949999999"/>
    <n v="28476622.329999998"/>
    <n v="36748294.399999999"/>
    <n v="36964875.07"/>
    <n v="22846941.030000001"/>
    <n v="28495327.370000001"/>
    <n v="36022236.159999996"/>
    <n v="37497923.200000003"/>
    <n v="30.54"/>
    <n v="26.5"/>
    <n v="20.36"/>
    <n v="40.72"/>
    <n v="0.4"/>
    <n v="0.36"/>
    <n v="0.43"/>
    <n v="375276.91999999806"/>
    <n v="-18705.040000002831"/>
    <n v="726058.24000000209"/>
    <n v="-533048.13000000268"/>
  </r>
  <r>
    <x v="190"/>
    <s v="Vale do Rio Doce"/>
    <s v="Aimorés"/>
    <s v="."/>
    <n v="4924149.5"/>
    <n v="6807871.3899999997"/>
    <n v="6644650.9699999997"/>
    <s v="."/>
    <n v="5228885.7300000004"/>
    <n v="6011272.9000000004"/>
    <n v="7085682.0099999998"/>
    <n v="23.85"/>
    <n v="28.5"/>
    <n v="14.96"/>
    <n v="32.75"/>
    <n v="0.4"/>
    <n v="0.36"/>
    <n v="0.45"/>
    <e v="#VALUE!"/>
    <n v="-304736.23000000045"/>
    <n v="796598.48999999929"/>
    <n v="-441031.04000000004"/>
  </r>
  <r>
    <x v="191"/>
    <s v="Metropolitana de Belo Horizonte"/>
    <s v="Conceição do Mato Dentro"/>
    <n v="11219430.32"/>
    <n v="13807318.869999999"/>
    <n v="18006496.640000001"/>
    <n v="18041772.120000001"/>
    <n v="11178224.4"/>
    <n v="13655438.460000001"/>
    <n v="16664383.800000001"/>
    <n v="17317657.850000001"/>
    <n v="57.56"/>
    <n v="57.72"/>
    <n v="49.68"/>
    <n v="65.44"/>
    <n v="0.47"/>
    <n v="0.42"/>
    <n v="0.51"/>
    <n v="41205.919999999925"/>
    <n v="151880.40999999829"/>
    <n v="1342112.8399999999"/>
    <n v="724114.26999999955"/>
  </r>
  <r>
    <x v="192"/>
    <s v="Oeste de Minas"/>
    <s v="Divinópolis"/>
    <n v="4642681.49"/>
    <n v="5758042.9400000004"/>
    <n v="8808892.2300000004"/>
    <n v="10993141.6"/>
    <n v="4264687.55"/>
    <n v="5471154.0999999996"/>
    <n v="9033399.8499999996"/>
    <n v="10402111.42"/>
    <n v="26.96"/>
    <n v="30.1"/>
    <n v="16.440000000000001"/>
    <n v="37.479999999999997"/>
    <n v="0.4"/>
    <n v="0.35"/>
    <n v="0.45"/>
    <n v="377993.94000000041"/>
    <n v="286888.84000000078"/>
    <n v="-224507.61999999918"/>
    <n v="591030.1799999997"/>
  </r>
  <r>
    <x v="193"/>
    <s v="Sul/Sudoeste de Minas"/>
    <s v="São Lourenço"/>
    <n v="7814863.3399999999"/>
    <s v="."/>
    <n v="13561427.560000001"/>
    <n v="13158895.26"/>
    <n v="7667913.6200000001"/>
    <s v="."/>
    <n v="13420731.359999999"/>
    <n v="12470330.35"/>
    <n v="36.46"/>
    <n v="31.99"/>
    <n v="26.74"/>
    <n v="46.18"/>
    <n v="0.44"/>
    <n v="0.4"/>
    <n v="0.47"/>
    <n v="146949.71999999974"/>
    <e v="#VALUE!"/>
    <n v="140696.20000000112"/>
    <n v="688564.91000000015"/>
  </r>
  <r>
    <x v="194"/>
    <s v="Sul/Sudoeste de Minas"/>
    <s v="Santa Rita do Sapucaí"/>
    <s v="."/>
    <s v="."/>
    <n v="12112563.380000001"/>
    <n v="11432662.49"/>
    <s v="."/>
    <s v="."/>
    <n v="12784262.76"/>
    <n v="11657652.189999999"/>
    <n v="26.93"/>
    <n v="24.61"/>
    <n v="17.32"/>
    <n v="36.54"/>
    <n v="0.4"/>
    <n v="0.37"/>
    <n v="0.43"/>
    <e v="#VALUE!"/>
    <e v="#VALUE!"/>
    <n v="-671699.37999999896"/>
    <n v="-224989.69999999925"/>
  </r>
  <r>
    <x v="195"/>
    <s v="Norte de Minas"/>
    <s v="Januária"/>
    <s v="."/>
    <s v="."/>
    <n v="8476411.0600000005"/>
    <n v="8311320.5899999999"/>
    <s v="."/>
    <s v="."/>
    <n v="8336517.3499999996"/>
    <n v="8531736.4700000007"/>
    <n v="58.17"/>
    <n v="65.319999999999993"/>
    <n v="46.49"/>
    <n v="69.849999999999994"/>
    <n v="0.43"/>
    <n v="0.37"/>
    <n v="0.49"/>
    <e v="#VALUE!"/>
    <e v="#VALUE!"/>
    <n v="139893.71000000089"/>
    <n v="-220415.88000000082"/>
  </r>
  <r>
    <x v="196"/>
    <s v="Metropolitana de Belo Horizonte"/>
    <s v="Belo Horizonte"/>
    <n v="6023120.1900000004"/>
    <n v="6632589.3799999999"/>
    <n v="13090930.49"/>
    <n v="14087636.699999999"/>
    <n v="7176200.1600000001"/>
    <n v="6756465.54"/>
    <n v="10580725.43"/>
    <n v="12912505.4"/>
    <n v="23.84"/>
    <n v="22.43"/>
    <n v="13.5"/>
    <n v="34.18"/>
    <n v="0.36"/>
    <n v="0.31"/>
    <n v="0.4"/>
    <n v="-1153079.9699999997"/>
    <n v="-123876.16000000015"/>
    <n v="2510205.0600000005"/>
    <n v="1175131.2999999989"/>
  </r>
  <r>
    <x v="197"/>
    <s v="Sul/Sudoeste de Minas"/>
    <s v="Pouso Alegre"/>
    <n v="6150355.6299999999"/>
    <n v="7944260.1900000004"/>
    <n v="9121676.6799999997"/>
    <n v="8898381.8800000008"/>
    <n v="5988102.5899999999"/>
    <n v="7390970.75"/>
    <n v="9367942.1500000004"/>
    <n v="8814395.1300000008"/>
    <n v="27.55"/>
    <n v="25.5"/>
    <n v="17.86"/>
    <n v="37.229999999999997"/>
    <n v="0.38"/>
    <n v="0.34"/>
    <n v="0.41"/>
    <n v="162253.04000000004"/>
    <n v="553289.44000000041"/>
    <n v="-246265.47000000067"/>
    <n v="83986.75"/>
  </r>
  <r>
    <x v="198"/>
    <s v="Metropolitana de Belo Horizonte"/>
    <s v="Conselheiro Lafaiete"/>
    <n v="68841535.269999996"/>
    <n v="86458644"/>
    <n v="148012900.59999999"/>
    <n v="147173505.33000001"/>
    <n v="61906698.990000002"/>
    <n v="81064485"/>
    <n v="148225201.69999999"/>
    <n v="138695225.25"/>
    <n v="30.99"/>
    <n v="25.18"/>
    <n v="21.19"/>
    <n v="40.79"/>
    <n v="0.4"/>
    <n v="0.37"/>
    <n v="0.42"/>
    <n v="6934836.2799999937"/>
    <n v="5394159"/>
    <n v="-212301.09999999404"/>
    <n v="8478280.0800000131"/>
  </r>
  <r>
    <x v="199"/>
    <s v="Metropolitana de Belo Horizonte"/>
    <s v="Conceição do Mato Dentro"/>
    <n v="4047166.57"/>
    <n v="4545963.55"/>
    <n v="7239299.9699999997"/>
    <n v="6723307.96"/>
    <n v="3866082.8"/>
    <n v="4642229.47"/>
    <n v="6757440.1100000003"/>
    <n v="7088545.5300000003"/>
    <n v="60.8"/>
    <n v="62.41"/>
    <n v="49.68"/>
    <n v="71.92"/>
    <n v="0.46"/>
    <n v="0.37"/>
    <n v="0.56000000000000005"/>
    <n v="181083.77000000002"/>
    <n v="-96265.919999999925"/>
    <n v="481859.8599999994"/>
    <n v="-365237.5700000003"/>
  </r>
  <r>
    <x v="200"/>
    <s v="Triangulo Mineiro/Alto Paranaíba"/>
    <s v="Uberaba"/>
    <n v="8811468.7799999993"/>
    <n v="9459322.3100000005"/>
    <n v="11811282.77"/>
    <n v="12185582.15"/>
    <n v="8510299.7300000004"/>
    <n v="9589180.0199999996"/>
    <n v="11831992.01"/>
    <n v="11982521.710000001"/>
    <n v="26.24"/>
    <n v="23.36"/>
    <n v="17.55"/>
    <n v="34.93"/>
    <n v="0.39"/>
    <n v="0.35"/>
    <n v="0.42"/>
    <n v="301169.04999999888"/>
    <n v="-129857.70999999903"/>
    <n v="-20709.240000000224"/>
    <n v="203060.43999999948"/>
  </r>
  <r>
    <x v="201"/>
    <s v="Metropolitana de Belo Horizonte"/>
    <s v="Conselheiro Lafaiete"/>
    <n v="61561381.200000003"/>
    <s v="."/>
    <n v="93931880.260000005"/>
    <n v="92538791.459999993"/>
    <n v="55507174.539999999"/>
    <s v="."/>
    <n v="86615321.420000002"/>
    <n v="97911062.989999995"/>
    <n v="25.67"/>
    <n v="20.420000000000002"/>
    <n v="16.489999999999998"/>
    <n v="34.85"/>
    <n v="0.41"/>
    <n v="0.39"/>
    <n v="0.43"/>
    <n v="6054206.6600000039"/>
    <e v="#VALUE!"/>
    <n v="7316558.8400000036"/>
    <n v="-5372271.5300000012"/>
  </r>
  <r>
    <x v="202"/>
    <s v="Vale do Rio Doce"/>
    <s v="Aimorés"/>
    <n v="15378417.66"/>
    <n v="17381046.73"/>
    <n v="23781085.75"/>
    <n v="22777289.059999999"/>
    <n v="15048294.75"/>
    <n v="17255661.09"/>
    <n v="23859972.199999999"/>
    <n v="23585541.559999999"/>
    <n v="40.65"/>
    <n v="37.770000000000003"/>
    <n v="32.659999999999997"/>
    <n v="48.64"/>
    <n v="0.44"/>
    <n v="0.4"/>
    <n v="0.47"/>
    <n v="330122.91000000015"/>
    <n v="125385.6400000006"/>
    <n v="-78886.449999999255"/>
    <n v="-808252.5"/>
  </r>
  <r>
    <x v="203"/>
    <s v="Sul/Sudoeste de Minas"/>
    <s v="Itajubá"/>
    <n v="3321631"/>
    <n v="3709304.92"/>
    <n v="5498829"/>
    <n v="5260559.76"/>
    <n v="3165343"/>
    <n v="3746333.24"/>
    <n v="5361811.63"/>
    <n v="5501346.04"/>
    <n v="28.73"/>
    <n v="29.92"/>
    <n v="17.989999999999998"/>
    <n v="39.479999999999997"/>
    <n v="0.38"/>
    <n v="0.31"/>
    <n v="0.44"/>
    <n v="156288"/>
    <n v="-37028.320000000298"/>
    <n v="137017.37000000011"/>
    <n v="-240786.28000000026"/>
  </r>
  <r>
    <x v="204"/>
    <s v="Metropolitana de Belo Horizonte"/>
    <s v="Belo Horizonte"/>
    <n v="455371049.98000002"/>
    <n v="547175346.80999994"/>
    <n v="774410426"/>
    <n v="781099348.74000001"/>
    <n v="461314234.27999997"/>
    <n v="544779801.46000004"/>
    <n v="799243539.10000002"/>
    <n v="777309559.94000006"/>
    <n v="11.08"/>
    <n v="7.71"/>
    <n v="5.35"/>
    <n v="16.809999999999999"/>
    <n v="0.37"/>
    <n v="0.34"/>
    <n v="0.39"/>
    <n v="-5943184.2999999523"/>
    <n v="2395545.3499999046"/>
    <n v="-24833113.100000024"/>
    <n v="3789788.7999999523"/>
  </r>
  <r>
    <x v="205"/>
    <s v="Sul/Sudoeste de Minas"/>
    <s v="Varginha"/>
    <s v="."/>
    <n v="7212949.0999999996"/>
    <n v="9342975.1099999994"/>
    <n v="10197347.73"/>
    <s v="."/>
    <n v="7079360.5999999996"/>
    <n v="9456380.2799999993"/>
    <n v="10188099.220000001"/>
    <n v="27.82"/>
    <n v="27.2"/>
    <n v="19.57"/>
    <n v="36.07"/>
    <n v="0.4"/>
    <n v="0.36"/>
    <n v="0.43"/>
    <e v="#VALUE!"/>
    <n v="133588.5"/>
    <n v="-113405.16999999993"/>
    <n v="9248.5099999997765"/>
  </r>
  <r>
    <x v="206"/>
    <s v="Norte de Minas"/>
    <s v="Montes Claros"/>
    <n v="13425336.49"/>
    <n v="16203474.27"/>
    <n v="22280871.989999998"/>
    <n v="22131497.530000001"/>
    <n v="13870457.859999999"/>
    <n v="16202528.390000001"/>
    <n v="23879456.489999998"/>
    <n v="24480495.129999999"/>
    <n v="61.43"/>
    <n v="62.15"/>
    <n v="54.6"/>
    <n v="68.27"/>
    <n v="0.46"/>
    <n v="0.42"/>
    <n v="0.51"/>
    <n v="-445121.36999999918"/>
    <n v="945.87999999895692"/>
    <n v="-1598584.5"/>
    <n v="-2348997.5999999978"/>
  </r>
  <r>
    <x v="207"/>
    <s v="Metropolitana de Belo Horizonte"/>
    <s v="Sete Lagoas"/>
    <n v="5452616.4500000002"/>
    <n v="6526065.4400000004"/>
    <n v="9177293.8699999992"/>
    <n v="8455901.8100000005"/>
    <n v="5121793.3"/>
    <n v="6366763.6399999997"/>
    <n v="8491440.2400000002"/>
    <n v="9281949.1400000006"/>
    <n v="40.119999999999997"/>
    <n v="38.25"/>
    <n v="30.98"/>
    <n v="49.26"/>
    <n v="0.41"/>
    <n v="0.37"/>
    <n v="0.45"/>
    <n v="330823.15000000037"/>
    <n v="159301.80000000075"/>
    <n v="685853.62999999896"/>
    <n v="-826047.33000000007"/>
  </r>
  <r>
    <x v="208"/>
    <s v="Sul/Sudoeste de Minas"/>
    <s v="Santa Rita do Sapucaí"/>
    <n v="3804250"/>
    <n v="4572575.8"/>
    <n v="6149774.9800000004"/>
    <n v="6364720.7300000004"/>
    <n v="3774321"/>
    <n v="4603402.8899999997"/>
    <n v="5915113.4900000002"/>
    <n v="6442778.0099999998"/>
    <n v="37.31"/>
    <n v="32.979999999999997"/>
    <n v="24.65"/>
    <n v="49.97"/>
    <n v="0.38"/>
    <n v="0.33"/>
    <n v="0.44"/>
    <n v="29929"/>
    <n v="-30827.089999999851"/>
    <n v="234661.49000000022"/>
    <n v="-78057.279999999329"/>
  </r>
  <r>
    <x v="209"/>
    <s v="Central Mineira"/>
    <s v="Curvelo"/>
    <n v="11808053.539999999"/>
    <n v="14263012.75"/>
    <n v="20264664.100000001"/>
    <n v="18582740.399999999"/>
    <n v="11398339.029999999"/>
    <n v="14262254.109999999"/>
    <n v="20419141.469999999"/>
    <n v="19567704.68"/>
    <n v="43.84"/>
    <n v="39.24"/>
    <n v="33.72"/>
    <n v="53.95"/>
    <n v="0.43"/>
    <n v="0.39"/>
    <n v="0.46"/>
    <n v="409714.50999999978"/>
    <n v="758.64000000059605"/>
    <n v="-154477.36999999732"/>
    <n v="-984964.28000000119"/>
  </r>
  <r>
    <x v="210"/>
    <s v="Vale do Rio Doce"/>
    <s v="Governador Valadares"/>
    <n v="8153762.5099999998"/>
    <n v="8873721.9299999997"/>
    <n v="14329723.35"/>
    <n v="12988375.98"/>
    <n v="8710890.3399999999"/>
    <n v="8795834.5500000007"/>
    <n v="13592790.25"/>
    <n v="13297863.609999999"/>
    <n v="34.35"/>
    <n v="37.06"/>
    <n v="26.61"/>
    <n v="42.08"/>
    <n v="0.4"/>
    <n v="0.36"/>
    <n v="0.43"/>
    <n v="-557127.83000000007"/>
    <n v="77887.379999998957"/>
    <n v="736933.09999999963"/>
    <n v="-309487.62999999896"/>
  </r>
  <r>
    <x v="211"/>
    <s v="Triangulo Mineiro/Alto Paranaíba"/>
    <s v="Patrocínio"/>
    <n v="19036396.359999999"/>
    <n v="22734088.620000001"/>
    <n v="33570371.520000003"/>
    <n v="30769710.280000001"/>
    <n v="18381547.559999999"/>
    <n v="22283987.719999999"/>
    <n v="31184762.039999999"/>
    <n v="31104815.57"/>
    <n v="27.93"/>
    <n v="25.76"/>
    <n v="19.350000000000001"/>
    <n v="36.520000000000003"/>
    <n v="0.41"/>
    <n v="0.38"/>
    <n v="0.44"/>
    <n v="654848.80000000075"/>
    <n v="450100.90000000224"/>
    <n v="2385609.4800000042"/>
    <n v="-335105.28999999911"/>
  </r>
  <r>
    <x v="212"/>
    <s v="Vale do Rio Doce"/>
    <s v="Ipatinga"/>
    <n v="45718222.950000003"/>
    <n v="54331544"/>
    <n v="84798356"/>
    <n v="88749758"/>
    <n v="41217411.100000001"/>
    <n v="52530956"/>
    <n v="79433226"/>
    <n v="79043410"/>
    <n v="21.17"/>
    <n v="15.84"/>
    <n v="13.34"/>
    <n v="29.01"/>
    <n v="0.38"/>
    <n v="0.36"/>
    <n v="0.4"/>
    <n v="4500811.8500000015"/>
    <n v="1800588"/>
    <n v="5365130"/>
    <n v="9706348"/>
  </r>
  <r>
    <x v="213"/>
    <s v="Jequitinhonha"/>
    <s v="Arapuá"/>
    <s v="."/>
    <n v="6977680.3200000003"/>
    <n v="9391259.0299999993"/>
    <n v="9363691.1799999997"/>
    <s v="."/>
    <n v="6532110.1600000001"/>
    <n v="9402454.2200000007"/>
    <n v="9303226.9000000004"/>
    <n v="60.12"/>
    <n v="58.09"/>
    <n v="51.86"/>
    <n v="68.37"/>
    <n v="0.44"/>
    <n v="0.4"/>
    <n v="0.48"/>
    <e v="#VALUE!"/>
    <n v="445570.16000000015"/>
    <n v="-11195.190000001341"/>
    <n v="60464.279999999329"/>
  </r>
  <r>
    <x v="214"/>
    <s v="Zona da Mata"/>
    <s v="Juiz de Fora"/>
    <n v="4240505.24"/>
    <s v="."/>
    <n v="6466203.4000000004"/>
    <n v="6425058.29"/>
    <n v="4105958.54"/>
    <s v="."/>
    <n v="6580611.1299999999"/>
    <n v="6874705.5800000001"/>
    <n v="25.92"/>
    <n v="24.7"/>
    <n v="15.7"/>
    <n v="36.130000000000003"/>
    <n v="0.41"/>
    <n v="0.35"/>
    <n v="0.47"/>
    <n v="134546.70000000019"/>
    <e v="#VALUE!"/>
    <n v="-114407.72999999952"/>
    <n v="-449647.29000000004"/>
  </r>
  <r>
    <x v="215"/>
    <s v="Campo das Vertentes"/>
    <s v="São João Del Rei"/>
    <n v="4101503.93"/>
    <n v="4708691.12"/>
    <n v="6518997.21"/>
    <n v="6141796.3200000003"/>
    <n v="3733249.25"/>
    <n v="4797747.6399999997"/>
    <n v="6202209.8600000003"/>
    <n v="6479728.25"/>
    <n v="30.88"/>
    <n v="31.53"/>
    <n v="19.690000000000001"/>
    <n v="42.08"/>
    <n v="0.39"/>
    <n v="0.34"/>
    <n v="0.44"/>
    <n v="368254.68000000017"/>
    <n v="-89056.519999999553"/>
    <n v="316787.34999999963"/>
    <n v="-337931.9299999997"/>
  </r>
  <r>
    <x v="216"/>
    <s v="Oeste de Minas"/>
    <s v="Piumhi"/>
    <n v="4697998.2"/>
    <n v="5298654"/>
    <n v="7178187"/>
    <n v="7034779.3799999999"/>
    <n v="4469267.51"/>
    <n v="5549981"/>
    <n v="6655057"/>
    <n v="6881207.0899999999"/>
    <n v="18.37"/>
    <n v="19.36"/>
    <n v="11.42"/>
    <n v="25.31"/>
    <n v="0.38"/>
    <n v="0.34"/>
    <n v="0.42"/>
    <n v="228730.69000000041"/>
    <n v="-251327"/>
    <n v="523130"/>
    <n v="153572.29000000004"/>
  </r>
  <r>
    <x v="217"/>
    <s v="Sul/Sudoeste de Minas"/>
    <s v="Pouso Alegre"/>
    <n v="3680053.49"/>
    <s v="."/>
    <n v="5873272.0599999996"/>
    <n v="5835615.0599999996"/>
    <n v="3499707.59"/>
    <s v="."/>
    <n v="5633745.5599999996"/>
    <n v="5609534.4100000001"/>
    <n v="14.8"/>
    <n v="17.5"/>
    <n v="7.76"/>
    <n v="21.84"/>
    <n v="0.38"/>
    <n v="0.34"/>
    <n v="0.42"/>
    <n v="180345.90000000037"/>
    <e v="#VALUE!"/>
    <n v="239526.5"/>
    <n v="226080.64999999944"/>
  </r>
  <r>
    <x v="218"/>
    <s v="Oeste de Minas"/>
    <s v="Formiga"/>
    <n v="6048391.5700000003"/>
    <n v="6987227.2199999997"/>
    <n v="10491658.939999999"/>
    <n v="10001492"/>
    <n v="5075511.71"/>
    <n v="7255540.96"/>
    <n v="11515706.859999999"/>
    <n v="9009511"/>
    <n v="32.25"/>
    <n v="30.05"/>
    <n v="21.65"/>
    <n v="42.85"/>
    <n v="0.38"/>
    <n v="0.34"/>
    <n v="0.43"/>
    <n v="972879.86000000034"/>
    <n v="-268313.74000000022"/>
    <n v="-1024047.9199999999"/>
    <n v="991981"/>
  </r>
  <r>
    <x v="219"/>
    <s v="Vale do Rio Doce"/>
    <s v="Caratinga"/>
    <n v="4440474.37"/>
    <n v="5090308.4800000004"/>
    <n v="7101757.1600000001"/>
    <n v="6470502.75"/>
    <n v="4182751.32"/>
    <n v="5259631.12"/>
    <n v="7081005.4299999997"/>
    <n v="6540656.4699999997"/>
    <n v="52.7"/>
    <n v="52.96"/>
    <n v="38.909999999999997"/>
    <n v="66.5"/>
    <n v="0.47"/>
    <n v="0.35"/>
    <n v="0.6"/>
    <n v="257723.05000000028"/>
    <n v="-169322.63999999966"/>
    <n v="20751.730000000447"/>
    <n v="-70153.719999999739"/>
  </r>
  <r>
    <x v="220"/>
    <s v="Jequitinhonha"/>
    <s v="Diamantina"/>
    <n v="4911273.8499999996"/>
    <n v="5129230.7699999996"/>
    <n v="6969812.5700000003"/>
    <n v="6639983.0499999998"/>
    <n v="4601096.28"/>
    <n v="5066318.95"/>
    <n v="6764434.0199999996"/>
    <n v="6885581.9199999999"/>
    <n v="49.74"/>
    <n v="43.53"/>
    <n v="35.590000000000003"/>
    <n v="63.88"/>
    <n v="0.36"/>
    <n v="0.31"/>
    <n v="0.4"/>
    <n v="310177.56999999937"/>
    <n v="62911.819999999367"/>
    <n v="205378.55000000075"/>
    <n v="-245598.87000000011"/>
  </r>
  <r>
    <x v="221"/>
    <s v="Vale do Mucuri"/>
    <s v="Nanuque"/>
    <s v="."/>
    <n v="6597686"/>
    <n v="8743565.5600000005"/>
    <n v="8209706.9500000002"/>
    <s v="."/>
    <n v="6535533"/>
    <n v="8324568.3200000003"/>
    <n v="8756546.9800000004"/>
    <n v="54.75"/>
    <n v="60.52"/>
    <n v="43"/>
    <n v="66.489999999999995"/>
    <n v="0.39"/>
    <n v="0.35"/>
    <n v="0.43"/>
    <e v="#VALUE!"/>
    <n v="62153"/>
    <n v="418997.24000000022"/>
    <n v="-546840.03000000026"/>
  </r>
  <r>
    <x v="222"/>
    <s v="Oeste de Minas"/>
    <s v="Campo Belo"/>
    <n v="8291330.6399999997"/>
    <n v="9391721.5099999998"/>
    <n v="14213968"/>
    <n v="15739718.289999999"/>
    <n v="8139011.0700000003"/>
    <n v="9369231.5199999996"/>
    <n v="13960618.25"/>
    <n v="16133417.439999999"/>
    <n v="29.66"/>
    <n v="27.76"/>
    <n v="20.95"/>
    <n v="38.36"/>
    <n v="0.4"/>
    <n v="0.37"/>
    <n v="0.43"/>
    <n v="152319.56999999937"/>
    <n v="22489.990000000224"/>
    <n v="253349.75"/>
    <n v="-393699.15000000037"/>
  </r>
  <r>
    <x v="223"/>
    <s v="Norte de Minas"/>
    <s v="Grão Mogol"/>
    <n v="5826734.7300000004"/>
    <n v="6664249.6100000003"/>
    <n v="10308019.93"/>
    <n v="9324047.1899999995"/>
    <n v="5598473.7800000003"/>
    <n v="6695592.2300000004"/>
    <n v="9914283.3499999996"/>
    <n v="9806661.5399999991"/>
    <n v="69.7"/>
    <n v="70.62"/>
    <n v="60.29"/>
    <n v="79.12"/>
    <n v="0.44"/>
    <n v="0.37"/>
    <n v="0.51"/>
    <n v="228260.95000000019"/>
    <n v="-31342.620000000112"/>
    <n v="393736.58000000007"/>
    <n v="-482614.34999999963"/>
  </r>
  <r>
    <x v="224"/>
    <s v="Metropolitana de Belo Horizonte"/>
    <s v="Conselheiro Lafaiete"/>
    <n v="4823929.5199999996"/>
    <s v="."/>
    <s v="."/>
    <s v="."/>
    <n v="4534395.6500000004"/>
    <s v="."/>
    <s v="."/>
    <s v="."/>
    <n v="23.5"/>
    <n v="21.24"/>
    <n v="13.48"/>
    <n v="33.520000000000003"/>
    <n v="0.37"/>
    <n v="0.32"/>
    <n v="0.41"/>
    <n v="289533.86999999918"/>
    <e v="#VALUE!"/>
    <e v="#VALUE!"/>
    <e v="#VALUE!"/>
  </r>
  <r>
    <x v="225"/>
    <s v="Sul/Sudoeste de Minas"/>
    <s v="Itajubá"/>
    <n v="6901608.71"/>
    <n v="8162402.75"/>
    <n v="11334454.970000001"/>
    <n v="10609702.34"/>
    <n v="6508798.4699999997"/>
    <n v="7637310.1699999999"/>
    <n v="10542974.92"/>
    <n v="11353023.59"/>
    <n v="29.11"/>
    <n v="29.72"/>
    <n v="21.7"/>
    <n v="36.51"/>
    <n v="0.43"/>
    <n v="0.39"/>
    <n v="0.46"/>
    <n v="392810.24000000022"/>
    <n v="525092.58000000007"/>
    <n v="791480.05000000075"/>
    <n v="-743321.25"/>
  </r>
  <r>
    <x v="226"/>
    <s v="Metropolitana de Belo Horizonte"/>
    <s v="Itaguara"/>
    <n v="3880645.6"/>
    <n v="5095126.28"/>
    <n v="7057469.6399999997"/>
    <n v="7693914.71"/>
    <n v="3529135.85"/>
    <n v="4899878.5999999996"/>
    <n v="6835131.8600000003"/>
    <n v="7636962.3700000001"/>
    <n v="23.59"/>
    <n v="24.53"/>
    <n v="14.36"/>
    <n v="32.82"/>
    <n v="0.37"/>
    <n v="0.33"/>
    <n v="0.41"/>
    <n v="351509.75"/>
    <n v="195247.68000000063"/>
    <n v="222337.77999999933"/>
    <n v="56952.339999999851"/>
  </r>
  <r>
    <x v="227"/>
    <s v="Triangulo Mineiro/Alto Paranaíba"/>
    <s v="Patrocínio"/>
    <n v="5025735"/>
    <n v="6111437.9199999999"/>
    <n v="10392485.25"/>
    <n v="9961635.1099999994"/>
    <n v="5217923"/>
    <n v="6163590.8600000003"/>
    <n v="8900797.0700000003"/>
    <n v="10745587.91"/>
    <n v="26.65"/>
    <n v="22.91"/>
    <n v="17.18"/>
    <n v="36.130000000000003"/>
    <n v="0.38"/>
    <n v="0.34"/>
    <n v="0.43"/>
    <n v="-192188"/>
    <n v="-52152.94000000041"/>
    <n v="1491688.1799999997"/>
    <n v="-783952.80000000075"/>
  </r>
  <r>
    <x v="228"/>
    <s v="Sul/Sudoeste de Minas"/>
    <s v="Andrelândia"/>
    <n v="9550283.3499999996"/>
    <n v="10403341.029999999"/>
    <n v="14257447.720000001"/>
    <n v="14848312.869999999"/>
    <n v="8977066.5500000007"/>
    <n v="10621354.25"/>
    <n v="14259516.75"/>
    <n v="16156103.869999999"/>
    <n v="38.11"/>
    <n v="32.9"/>
    <n v="27.42"/>
    <n v="48.81"/>
    <n v="0.41"/>
    <n v="0.37"/>
    <n v="0.44"/>
    <n v="573216.79999999888"/>
    <n v="-218013.22000000067"/>
    <n v="-2069.0299999993294"/>
    <n v="-1307791"/>
  </r>
  <r>
    <x v="229"/>
    <s v="Vale do Rio Doce"/>
    <s v="Aimorés"/>
    <n v="4202779.92"/>
    <n v="4984980.97"/>
    <n v="6916541.8300000001"/>
    <n v="7548656.8200000003"/>
    <n v="4128883.85"/>
    <n v="4984939.78"/>
    <n v="6879008.46"/>
    <n v="7640282.8200000003"/>
    <n v="38.82"/>
    <n v="36.18"/>
    <n v="28.83"/>
    <n v="48.81"/>
    <n v="0.38"/>
    <n v="0.32"/>
    <n v="0.43"/>
    <n v="73896.069999999832"/>
    <n v="41.189999999478459"/>
    <n v="37533.370000000112"/>
    <n v="-91626"/>
  </r>
  <r>
    <x v="230"/>
    <s v="Norte de Minas"/>
    <s v="Salinas"/>
    <n v="5186844.82"/>
    <n v="6433773.2199999997"/>
    <n v="8523361.8300000001"/>
    <n v="8607147.7200000007"/>
    <n v="5061670.7699999996"/>
    <n v="6433748.4400000004"/>
    <n v="8108674.96"/>
    <n v="9148267.75"/>
    <n v="48.55"/>
    <n v="47.87"/>
    <n v="34.21"/>
    <n v="62.89"/>
    <n v="0.33"/>
    <n v="0.28999999999999998"/>
    <n v="0.37"/>
    <n v="125174.05000000075"/>
    <n v="24.779999999329448"/>
    <n v="414686.87000000011"/>
    <n v="-541120.02999999933"/>
  </r>
  <r>
    <x v="231"/>
    <s v="Central Mineira"/>
    <s v="Curvelo"/>
    <n v="38346681.039999999"/>
    <n v="44645907.07"/>
    <n v="60650049.100000001"/>
    <n v="62135436.579999998"/>
    <n v="34154493.710000001"/>
    <n v="41833047.829999998"/>
    <n v="62287922.469999999"/>
    <n v="61787635.630000003"/>
    <n v="37.409999999999997"/>
    <n v="32.78"/>
    <n v="27.61"/>
    <n v="47.21"/>
    <n v="0.42"/>
    <n v="0.4"/>
    <n v="0.44"/>
    <n v="4192187.3299999982"/>
    <n v="2812859.2400000021"/>
    <n v="-1637873.3699999973"/>
    <n v="347800.94999999553"/>
  </r>
  <r>
    <x v="232"/>
    <s v="Jequitinhonha"/>
    <s v="Diamantina"/>
    <s v="."/>
    <n v="5504128.1200000001"/>
    <n v="7719705.54"/>
    <n v="7731283.2800000003"/>
    <s v="."/>
    <n v="5473225.1900000004"/>
    <n v="7156911.9000000004"/>
    <n v="8196186.4500000002"/>
    <n v="50.36"/>
    <n v="51.28"/>
    <n v="40.119999999999997"/>
    <n v="60.61"/>
    <n v="0.42"/>
    <n v="0.37"/>
    <n v="0.47"/>
    <e v="#VALUE!"/>
    <n v="30902.929999999702"/>
    <n v="562793.63999999966"/>
    <n v="-464903.16999999993"/>
  </r>
  <r>
    <x v="233"/>
    <s v="Sul/Sudoeste de Minas"/>
    <s v="Itajubá"/>
    <s v="."/>
    <n v="5905262.9500000002"/>
    <n v="8163476.3499999996"/>
    <n v="8806653.4900000002"/>
    <s v="."/>
    <n v="5741621.7300000004"/>
    <n v="8181860.3799999999"/>
    <n v="8168432.7400000002"/>
    <n v="16.93"/>
    <n v="20.21"/>
    <n v="9.48"/>
    <n v="24.37"/>
    <n v="0.38"/>
    <n v="0.34"/>
    <n v="0.42"/>
    <e v="#VALUE!"/>
    <n v="163641.21999999974"/>
    <n v="-18384.030000000261"/>
    <n v="638220.75"/>
  </r>
  <r>
    <x v="234"/>
    <s v="Sul/Sudoeste de Minas"/>
    <s v="Passos"/>
    <n v="9800313.8699999992"/>
    <n v="11589143.199999999"/>
    <n v="14112945.73"/>
    <n v="14394171.4"/>
    <n v="10136356.84"/>
    <n v="11405743.220000001"/>
    <n v="14431869.289999999"/>
    <n v="14563242.25"/>
    <n v="34.54"/>
    <n v="32.200000000000003"/>
    <n v="25.93"/>
    <n v="43.15"/>
    <n v="0.4"/>
    <n v="0.36"/>
    <n v="0.44"/>
    <n v="-336042.97000000067"/>
    <n v="183399.97999999858"/>
    <n v="-318923.55999999866"/>
    <n v="-169070.84999999963"/>
  </r>
  <r>
    <x v="235"/>
    <s v="Triangulo Mineiro/Alto Paranaíba"/>
    <s v="Uberaba"/>
    <n v="8388943.9100000001"/>
    <n v="11147988.529999999"/>
    <n v="15262855.109999999"/>
    <n v="14325777.109999999"/>
    <n v="8155159.3099999996"/>
    <n v="10754700.130000001"/>
    <n v="15811794.83"/>
    <n v="13884553.75"/>
    <n v="31.81"/>
    <n v="25.27"/>
    <n v="17.2"/>
    <n v="46.43"/>
    <n v="0.33"/>
    <n v="0.28999999999999998"/>
    <n v="0.38"/>
    <n v="233784.60000000056"/>
    <n v="393288.39999999851"/>
    <n v="-548939.72000000067"/>
    <n v="441223.3599999994"/>
  </r>
  <r>
    <x v="236"/>
    <s v="Zona da Mata"/>
    <s v="Juiz de Fora"/>
    <n v="4942449.0199999996"/>
    <n v="5342897.0999999996"/>
    <n v="8514089.3100000005"/>
    <n v="7647104.3099999996"/>
    <n v="4596427.8499999996"/>
    <n v="4972028.99"/>
    <n v="7489961"/>
    <n v="8198189.9100000001"/>
    <n v="39.51"/>
    <n v="37.06"/>
    <n v="28.47"/>
    <n v="50.54"/>
    <n v="0.44"/>
    <n v="0.38"/>
    <n v="0.51"/>
    <n v="346021.16999999993"/>
    <n v="370868.1099999994"/>
    <n v="1024128.3100000005"/>
    <n v="-551085.60000000056"/>
  </r>
  <r>
    <x v="237"/>
    <s v="Metropolitana de Belo Horizonte"/>
    <s v="Conselheiro Lafaiete"/>
    <n v="4926897"/>
    <n v="5668770.21"/>
    <n v="7760632.0300000003"/>
    <n v="7829811.7699999996"/>
    <n v="4540721"/>
    <n v="6178913.1699999999"/>
    <n v="7401484.75"/>
    <n v="8675054.8599999994"/>
    <n v="29.2"/>
    <n v="31.56"/>
    <n v="20.81"/>
    <n v="37.6"/>
    <n v="0.38"/>
    <n v="0.34"/>
    <n v="0.42"/>
    <n v="386176"/>
    <n v="-510142.95999999996"/>
    <n v="359147.28000000026"/>
    <n v="-845243.08999999985"/>
  </r>
  <r>
    <x v="238"/>
    <s v="Campo das Vertentes"/>
    <s v="Barbacena"/>
    <n v="4149547.92"/>
    <s v="."/>
    <n v="6429112.6200000001"/>
    <n v="6242056.6500000004"/>
    <n v="4204610.07"/>
    <s v="."/>
    <n v="6504193.0700000003"/>
    <n v="5944927.3499999996"/>
    <n v="27.25"/>
    <n v="32"/>
    <n v="16.489999999999998"/>
    <n v="38"/>
    <n v="0.38"/>
    <n v="0.33"/>
    <n v="0.43"/>
    <n v="-55062.150000000373"/>
    <e v="#VALUE!"/>
    <n v="-75080.450000000186"/>
    <n v="297129.30000000075"/>
  </r>
  <r>
    <x v="239"/>
    <s v="Jequitinhonha"/>
    <s v="Diamantina"/>
    <s v="."/>
    <n v="25484796.940000001"/>
    <n v="39458628.299999997"/>
    <n v="41066707.32"/>
    <s v="."/>
    <n v="22333483.539999999"/>
    <n v="36989510.240000002"/>
    <n v="38125530.939999998"/>
    <n v="43.66"/>
    <n v="39.79"/>
    <n v="36.42"/>
    <n v="50.89"/>
    <n v="0.47"/>
    <n v="0.44"/>
    <n v="0.5"/>
    <e v="#VALUE!"/>
    <n v="3151313.4000000022"/>
    <n v="2469118.0599999949"/>
    <n v="2941176.3800000027"/>
  </r>
  <r>
    <x v="240"/>
    <s v="Metropolitana de Belo Horizonte"/>
    <s v="Ouro Preto"/>
    <n v="4542042.1399999997"/>
    <n v="5088825.49"/>
    <n v="6928960.7599999998"/>
    <n v="6520224.3899999997"/>
    <n v="4268615.38"/>
    <n v="4800502.1900000004"/>
    <n v="7498795.7400000002"/>
    <n v="7431963.54"/>
    <n v="46.99"/>
    <n v="53.15"/>
    <n v="31.98"/>
    <n v="62"/>
    <n v="0.46"/>
    <n v="0.34"/>
    <n v="0.57999999999999996"/>
    <n v="273426.75999999978"/>
    <n v="288323.29999999981"/>
    <n v="-569834.98000000045"/>
    <n v="-911739.15000000037"/>
  </r>
  <r>
    <x v="241"/>
    <s v="Metropolitana de Belo Horizonte"/>
    <s v="Itabira"/>
    <n v="7491040"/>
    <n v="8294858"/>
    <n v="10254008.83"/>
    <n v="9598798.7599999998"/>
    <n v="7454652"/>
    <n v="8646467"/>
    <n v="9464877.8699999992"/>
    <n v="8812258.6400000006"/>
    <n v="41.42"/>
    <n v="41.93"/>
    <n v="32.96"/>
    <n v="49.87"/>
    <n v="0.42"/>
    <n v="0.38"/>
    <n v="0.46"/>
    <n v="36388"/>
    <n v="-351609"/>
    <n v="789130.96000000089"/>
    <n v="786540.11999999918"/>
  </r>
  <r>
    <x v="242"/>
    <s v="Zona da Mata"/>
    <s v="Ubá"/>
    <n v="4304543.4000000004"/>
    <n v="4907068"/>
    <n v="6668598.9000000004"/>
    <n v="5763831.54"/>
    <n v="4206436.66"/>
    <n v="5015862.08"/>
    <n v="6478844.79"/>
    <n v="6196987.8399999999"/>
    <n v="20.77"/>
    <n v="22.85"/>
    <n v="12.41"/>
    <n v="29.13"/>
    <n v="0.38"/>
    <n v="0.33"/>
    <n v="0.42"/>
    <n v="98106.740000000224"/>
    <n v="-108794.08000000007"/>
    <n v="189754.11000000034"/>
    <n v="-433156.29999999981"/>
  </r>
  <r>
    <x v="243"/>
    <s v="Zona da Mata"/>
    <s v="Muriaé"/>
    <n v="11492906.92"/>
    <n v="12830791.140000001"/>
    <n v="18549995.359999999"/>
    <n v="17864964.120000001"/>
    <n v="9777573.25"/>
    <n v="12862915.84"/>
    <n v="18198820.890000001"/>
    <n v="18780770.640000001"/>
    <n v="24.77"/>
    <n v="26.25"/>
    <n v="16.75"/>
    <n v="32.799999999999997"/>
    <n v="0.39"/>
    <n v="0.36"/>
    <n v="0.42"/>
    <n v="1715333.67"/>
    <n v="-32124.699999999255"/>
    <n v="351174.46999999881"/>
    <n v="-915806.51999999955"/>
  </r>
  <r>
    <x v="244"/>
    <s v="Vale do Rio Doce"/>
    <s v="Governador Valadares"/>
    <n v="4016037.54"/>
    <n v="4260473.8099999996"/>
    <n v="6961340.9400000004"/>
    <n v="7697726.7000000002"/>
    <n v="4279674.3099999996"/>
    <n v="4585837.18"/>
    <n v="6899743.4000000004"/>
    <n v="7542925.4299999997"/>
    <n v="26.86"/>
    <n v="26.12"/>
    <n v="18.98"/>
    <n v="34.74"/>
    <n v="0.37"/>
    <n v="0.33"/>
    <n v="0.41"/>
    <n v="-263636.76999999955"/>
    <n v="-325363.37000000011"/>
    <n v="61597.540000000037"/>
    <n v="154801.27000000048"/>
  </r>
  <r>
    <x v="245"/>
    <s v="Vale do Rio Doce"/>
    <s v="Ganhões"/>
    <n v="5523969.7599999998"/>
    <s v="."/>
    <n v="8713433.3399999999"/>
    <n v="8666018.25"/>
    <n v="5887819.1799999997"/>
    <s v="."/>
    <n v="8258311.04"/>
    <n v="9531205.3900000006"/>
    <n v="52.9"/>
    <n v="50.02"/>
    <n v="41.99"/>
    <n v="63.81"/>
    <n v="0.43"/>
    <n v="0.37"/>
    <n v="0.49"/>
    <n v="-363849.41999999993"/>
    <e v="#VALUE!"/>
    <n v="455122.29999999981"/>
    <n v="-865187.1400000006"/>
  </r>
  <r>
    <x v="246"/>
    <s v="Oeste de Minas"/>
    <s v="Divinópolis"/>
    <n v="168910958.22999999"/>
    <n v="196662870.56"/>
    <n v="286083132.69999999"/>
    <n v="299813721.99000001"/>
    <n v="152499502.36000001"/>
    <n v="174377937.69999999"/>
    <n v="248204231.30000001"/>
    <n v="282923321.81999999"/>
    <n v="19.14"/>
    <n v="14.64"/>
    <n v="10.82"/>
    <n v="27.47"/>
    <n v="0.4"/>
    <n v="0.39"/>
    <n v="0.42"/>
    <n v="16411455.869999975"/>
    <n v="22284932.860000014"/>
    <n v="37878901.399999976"/>
    <n v="16890400.170000017"/>
  </r>
  <r>
    <x v="247"/>
    <s v="Norte de Minas"/>
    <s v="Salinas"/>
    <n v="5933859.7599999998"/>
    <n v="6869720.6200000001"/>
    <n v="9707803.9100000001"/>
    <n v="9269526.5600000005"/>
    <n v="5750858.2000000002"/>
    <n v="6800729.7000000002"/>
    <n v="9301833.2699999996"/>
    <n v="9178749.8000000007"/>
    <n v="67.23"/>
    <n v="60.51"/>
    <n v="52.61"/>
    <n v="81.86"/>
    <n v="0.36"/>
    <n v="0.3"/>
    <n v="0.41"/>
    <n v="183001.55999999959"/>
    <n v="68990.919999999925"/>
    <n v="405970.6400000006"/>
    <n v="90776.759999999776"/>
  </r>
  <r>
    <x v="248"/>
    <s v="Sul/Sudoeste de Minas"/>
    <s v="Alfenas"/>
    <n v="4735654.16"/>
    <s v="."/>
    <n v="7126034.8600000003"/>
    <n v="7358030.3499999996"/>
    <n v="4694475.3600000003"/>
    <s v="."/>
    <n v="6915916.8600000003"/>
    <n v="7127199.6399999997"/>
    <n v="37.68"/>
    <n v="33.74"/>
    <n v="27.01"/>
    <n v="48.36"/>
    <n v="0.38"/>
    <n v="0.34"/>
    <n v="0.42"/>
    <n v="41178.799999999814"/>
    <e v="#VALUE!"/>
    <n v="210118"/>
    <n v="230830.70999999996"/>
  </r>
  <r>
    <x v="249"/>
    <s v="Jequitinhonha"/>
    <s v="Almenara"/>
    <s v="."/>
    <s v="."/>
    <n v="9853790.0500000007"/>
    <n v="8951719.0899999999"/>
    <s v="."/>
    <s v="."/>
    <n v="8989555.7699999996"/>
    <n v="9161856.4399999995"/>
    <n v="62.71"/>
    <n v="59.13"/>
    <n v="51.28"/>
    <n v="74.14"/>
    <n v="0.39"/>
    <n v="0.34"/>
    <n v="0.44"/>
    <e v="#VALUE!"/>
    <e v="#VALUE!"/>
    <n v="864234.28000000119"/>
    <n v="-210137.34999999963"/>
  </r>
  <r>
    <x v="250"/>
    <s v="Noroeste de Minas"/>
    <s v="Unaí"/>
    <n v="3917286.54"/>
    <n v="4373728.5599999996"/>
    <n v="6873087.8600000003"/>
    <n v="6573233.6399999997"/>
    <n v="3890017.27"/>
    <n v="4543200.49"/>
    <n v="6710822.5300000003"/>
    <n v="6136608.21"/>
    <n v="34.840000000000003"/>
    <n v="36.979999999999997"/>
    <n v="24.21"/>
    <n v="45.46"/>
    <n v="0.35"/>
    <n v="0.32"/>
    <n v="0.39"/>
    <n v="27269.270000000019"/>
    <n v="-169471.93000000063"/>
    <n v="162265.33000000007"/>
    <n v="436625.4299999997"/>
  </r>
  <r>
    <x v="251"/>
    <s v="Vale do Rio Doce"/>
    <s v="Caratinga"/>
    <n v="4115432.47"/>
    <n v="4873193.33"/>
    <n v="7104243.54"/>
    <n v="6600473.0300000003"/>
    <n v="3951182.38"/>
    <n v="4810705.17"/>
    <n v="6897072.8099999996"/>
    <n v="7214767.0099999998"/>
    <n v="34.700000000000003"/>
    <n v="29.73"/>
    <n v="22.53"/>
    <n v="46.88"/>
    <n v="0.4"/>
    <n v="0.36"/>
    <n v="0.45"/>
    <n v="164250.09000000032"/>
    <n v="62488.160000000149"/>
    <n v="207170.73000000045"/>
    <n v="-614293.97999999952"/>
  </r>
  <r>
    <x v="252"/>
    <s v="Metropolitana de Belo Horizonte"/>
    <s v="Conceição do Mato Dentro"/>
    <n v="4309323.28"/>
    <n v="4917945.87"/>
    <n v="7913265.3200000003"/>
    <n v="7278250.0899999999"/>
    <n v="4463308.6100000003"/>
    <n v="4915271.57"/>
    <n v="6999811.4100000001"/>
    <n v="8368875.9299999997"/>
    <n v="58.06"/>
    <n v="57.8"/>
    <n v="48.68"/>
    <n v="67.44"/>
    <n v="0.46"/>
    <n v="0.4"/>
    <n v="0.52"/>
    <n v="-153985.33000000007"/>
    <n v="2674.2999999998137"/>
    <n v="913453.91000000015"/>
    <n v="-1090625.8399999999"/>
  </r>
  <r>
    <x v="253"/>
    <s v="Zona da Mata"/>
    <s v="Ponte Nova"/>
    <n v="4709549.08"/>
    <n v="5557979.1299999999"/>
    <n v="7120791.75"/>
    <n v="7303908.7199999997"/>
    <n v="4349430.6500000004"/>
    <n v="5060144.8"/>
    <n v="6337225.04"/>
    <n v="6821634.6699999999"/>
    <n v="23.33"/>
    <n v="20.62"/>
    <n v="13.01"/>
    <n v="33.64"/>
    <n v="0.37"/>
    <n v="0.33"/>
    <n v="0.41"/>
    <n v="360118.4299999997"/>
    <n v="497834.33000000007"/>
    <n v="783566.71"/>
    <n v="482274.04999999981"/>
  </r>
  <r>
    <x v="254"/>
    <s v="Sul/Sudoeste de Minas"/>
    <s v="Itajubá"/>
    <n v="3559696.65"/>
    <n v="4097674.74"/>
    <n v="5626699.7599999998"/>
    <n v="5338264.4400000004"/>
    <n v="3453235.39"/>
    <n v="4163965.95"/>
    <n v="5532266.7800000003"/>
    <n v="5346476.38"/>
    <n v="26.38"/>
    <n v="30.49"/>
    <n v="17.059999999999999"/>
    <n v="35.700000000000003"/>
    <n v="0.39"/>
    <n v="0.34"/>
    <n v="0.45"/>
    <n v="106461.25999999978"/>
    <n v="-66291.209999999963"/>
    <n v="94432.979999999516"/>
    <n v="-8211.9399999994785"/>
  </r>
  <r>
    <x v="255"/>
    <s v="Zona da Mata"/>
    <s v="Cataguases"/>
    <s v="."/>
    <n v="6016980.4900000002"/>
    <n v="7432095.6900000004"/>
    <n v="8249683.5"/>
    <s v="."/>
    <n v="5971207.5199999996"/>
    <n v="7655015.4500000002"/>
    <n v="8456347.8499999996"/>
    <n v="39.54"/>
    <n v="35.049999999999997"/>
    <n v="28.48"/>
    <n v="50.6"/>
    <n v="0.39"/>
    <n v="0.35"/>
    <n v="0.43"/>
    <e v="#VALUE!"/>
    <n v="45772.970000000671"/>
    <n v="-222919.75999999978"/>
    <n v="-206664.34999999963"/>
  </r>
  <r>
    <x v="256"/>
    <s v="Campo das Vertentes"/>
    <s v="São João Del Rei"/>
    <n v="6181226.8499999996"/>
    <n v="7299029.8399999999"/>
    <s v="."/>
    <n v="8263489.3399999999"/>
    <n v="6482367.21"/>
    <n v="7827586.3099999996"/>
    <s v="."/>
    <n v="9101040.9199999999"/>
    <n v="36.340000000000003"/>
    <n v="32.25"/>
    <n v="25.24"/>
    <n v="47.44"/>
    <n v="0.44"/>
    <n v="0.39"/>
    <n v="0.49"/>
    <n v="-301140.36000000034"/>
    <n v="-528556.46999999974"/>
    <e v="#VALUE!"/>
    <n v="-837551.58000000007"/>
  </r>
  <r>
    <x v="257"/>
    <s v="Vale do Rio Doce"/>
    <s v="Ganhões"/>
    <n v="5469228.2599999998"/>
    <s v="."/>
    <n v="10016846.73"/>
    <n v="9147156.4600000009"/>
    <n v="5353567.6500000004"/>
    <s v="."/>
    <n v="10130408.82"/>
    <n v="8682606.8000000007"/>
    <n v="40.19"/>
    <n v="45.23"/>
    <n v="29.11"/>
    <n v="51.26"/>
    <n v="0.37"/>
    <n v="0.33"/>
    <n v="0.42"/>
    <n v="115660.6099999994"/>
    <e v="#VALUE!"/>
    <n v="-113562.08999999985"/>
    <n v="464549.66000000015"/>
  </r>
  <r>
    <x v="258"/>
    <s v="Central Mineira"/>
    <s v="Bom Despacho"/>
    <n v="10783380.720000001"/>
    <n v="11020294.369999999"/>
    <n v="16903970.93"/>
    <n v="16655455.789999999"/>
    <n v="10252038.75"/>
    <n v="12803224.380000001"/>
    <n v="17333556.719999999"/>
    <n v="15525952.92"/>
    <n v="42.27"/>
    <n v="37.25"/>
    <n v="32.18"/>
    <n v="52.36"/>
    <n v="0.48"/>
    <n v="0.42"/>
    <n v="0.53"/>
    <n v="531341.97000000067"/>
    <n v="-1782930.0100000016"/>
    <n v="-429585.78999999911"/>
    <n v="1129502.8699999992"/>
  </r>
  <r>
    <x v="259"/>
    <s v="Zona da Mata"/>
    <s v="Ubá"/>
    <n v="3956665.15"/>
    <n v="5297273.68"/>
    <n v="6503534.9900000002"/>
    <n v="6244421.54"/>
    <n v="3161939.65"/>
    <n v="4710122.07"/>
    <n v="6464466.1500000004"/>
    <n v="6141004.6600000001"/>
    <n v="22.86"/>
    <n v="26.88"/>
    <n v="12.9"/>
    <n v="32.83"/>
    <n v="0.39"/>
    <n v="0.35"/>
    <n v="0.43"/>
    <n v="794725.5"/>
    <n v="587151.6099999994"/>
    <n v="39068.839999999851"/>
    <n v="103416.87999999989"/>
  </r>
  <r>
    <x v="260"/>
    <s v="Oeste de Minas"/>
    <s v="Piumhi"/>
    <n v="3843728.08"/>
    <n v="4441201.18"/>
    <n v="6107099.2699999996"/>
    <n v="4797994.6100000003"/>
    <n v="3820145.76"/>
    <n v="5039645.57"/>
    <n v="5858638.2599999998"/>
    <n v="6075896"/>
    <n v="38.24"/>
    <n v="36.14"/>
    <n v="23.26"/>
    <n v="53.23"/>
    <n v="0.39"/>
    <n v="0.31"/>
    <n v="0.47"/>
    <n v="23582.320000000298"/>
    <n v="-598444.3900000006"/>
    <n v="248461.00999999978"/>
    <n v="-1277901.3899999997"/>
  </r>
  <r>
    <x v="261"/>
    <s v="Triangulo Mineiro/Alto Paranaíba"/>
    <s v="Patrocínio"/>
    <s v="."/>
    <n v="5618565.54"/>
    <n v="7303724.6399999997"/>
    <n v="6868365.9900000002"/>
    <s v="."/>
    <n v="6496856.1100000003"/>
    <n v="7654456.7699999996"/>
    <n v="6581242.3200000003"/>
    <n v="28.14"/>
    <n v="26.31"/>
    <n v="16.899999999999999"/>
    <n v="39.380000000000003"/>
    <n v="0.34"/>
    <n v="0.28000000000000003"/>
    <n v="0.4"/>
    <e v="#VALUE!"/>
    <n v="-878290.5700000003"/>
    <n v="-350732.12999999989"/>
    <n v="287123.66999999993"/>
  </r>
  <r>
    <x v="262"/>
    <s v="Zona da Mata"/>
    <s v="Manhuaçu"/>
    <n v="4394978.5"/>
    <n v="5622687"/>
    <n v="8001284.0499999998"/>
    <n v="7826471.8300000001"/>
    <n v="4391910.4000000004"/>
    <n v="5607900.2400000002"/>
    <n v="7945154.9699999997"/>
    <n v="7877817.2800000003"/>
    <n v="23.01"/>
    <n v="24.94"/>
    <n v="15.45"/>
    <n v="30.56"/>
    <n v="0.37"/>
    <n v="0.33"/>
    <n v="0.41"/>
    <n v="3068.0999999996275"/>
    <n v="14786.759999999776"/>
    <n v="56129.080000000075"/>
    <n v="-51345.450000000186"/>
  </r>
  <r>
    <x v="263"/>
    <s v="Sul/Sudoeste de Minas"/>
    <s v="Varginha"/>
    <s v="."/>
    <n v="18127586"/>
    <n v="27018389"/>
    <n v="26294953"/>
    <s v="."/>
    <n v="19039596"/>
    <n v="25298042"/>
    <n v="26968773"/>
    <n v="28.85"/>
    <n v="26.19"/>
    <n v="20.260000000000002"/>
    <n v="37.44"/>
    <n v="0.42"/>
    <n v="0.39"/>
    <n v="0.45"/>
    <e v="#VALUE!"/>
    <n v="-912010"/>
    <n v="1720347"/>
    <n v="-673820"/>
  </r>
  <r>
    <x v="264"/>
    <s v="Vale do Rio Doce"/>
    <s v="Governador Valadares"/>
    <n v="6591492"/>
    <n v="7637750"/>
    <n v="12091207.98"/>
    <n v="12524817.43"/>
    <n v="6986886"/>
    <n v="7915628"/>
    <n v="11303972.07"/>
    <n v="12135014.380000001"/>
    <n v="34.54"/>
    <n v="30.51"/>
    <n v="24.64"/>
    <n v="44.43"/>
    <n v="0.36"/>
    <n v="0.33"/>
    <n v="0.39"/>
    <n v="-395394"/>
    <n v="-277878"/>
    <n v="787235.91000000015"/>
    <n v="389803.04999999888"/>
  </r>
  <r>
    <x v="265"/>
    <s v="Norte de Minas"/>
    <s v="Bocaiúva"/>
    <n v="5894625.96"/>
    <n v="5572826.8099999996"/>
    <n v="7668159.4199999999"/>
    <n v="8574374.3900000006"/>
    <n v="5182579.76"/>
    <n v="5757165.4199999999"/>
    <n v="7492754.0999999996"/>
    <n v="8591505.6400000006"/>
    <n v="57.89"/>
    <n v="56.84"/>
    <n v="47.49"/>
    <n v="68.290000000000006"/>
    <n v="0.42"/>
    <n v="0.36"/>
    <n v="0.48"/>
    <n v="712046.20000000019"/>
    <n v="-184338.61000000034"/>
    <n v="175405.3200000003"/>
    <n v="-17131.25"/>
  </r>
  <r>
    <x v="266"/>
    <s v="Vale do Rio Doce"/>
    <s v="Caratinga"/>
    <n v="5273515.76"/>
    <n v="5600827"/>
    <n v="8067888.8700000001"/>
    <n v="6723987.3300000001"/>
    <n v="4307310.93"/>
    <n v="6168571"/>
    <n v="7510917.5"/>
    <n v="7146412.0800000001"/>
    <n v="34.58"/>
    <n v="34.01"/>
    <n v="24.23"/>
    <n v="44.94"/>
    <n v="0.39"/>
    <n v="0.34"/>
    <n v="0.43"/>
    <n v="966204.83000000007"/>
    <n v="-567744"/>
    <n v="556971.37000000011"/>
    <n v="-422424.75"/>
  </r>
  <r>
    <x v="267"/>
    <s v="Metropolitana de Belo Horizonte"/>
    <s v="Conselheiro Lafaiete"/>
    <s v="."/>
    <n v="8883315.3100000005"/>
    <n v="14956982.85"/>
    <n v="12676272.939999999"/>
    <s v="."/>
    <n v="9231339.9000000004"/>
    <n v="13174569.460000001"/>
    <n v="13189167.359999999"/>
    <n v="32.74"/>
    <n v="31.66"/>
    <n v="24.66"/>
    <n v="40.82"/>
    <n v="0.43"/>
    <n v="0.4"/>
    <n v="0.46"/>
    <e v="#VALUE!"/>
    <n v="-348024.58999999985"/>
    <n v="1782413.3899999987"/>
    <n v="-512894.41999999993"/>
  </r>
  <r>
    <x v="268"/>
    <s v="Zona da Mata"/>
    <s v="Viçosa"/>
    <n v="10516719.880000001"/>
    <n v="10556507.060000001"/>
    <s v="."/>
    <n v="18484694.32"/>
    <n v="10353189.199999999"/>
    <n v="12118363.9"/>
    <s v="."/>
    <n v="19420980.510000002"/>
    <n v="32.520000000000003"/>
    <n v="35.28"/>
    <n v="24.07"/>
    <n v="40.96"/>
    <n v="0.43"/>
    <n v="0.39"/>
    <n v="0.46"/>
    <n v="163530.68000000156"/>
    <n v="-1561856.8399999999"/>
    <e v="#VALUE!"/>
    <n v="-936286.19000000134"/>
  </r>
  <r>
    <x v="269"/>
    <s v="Metropolitana de Belo Horizonte"/>
    <s v="Belo Horizonte"/>
    <n v="25809067.719999999"/>
    <n v="31771000.649999999"/>
    <s v="."/>
    <n v="42019536.57"/>
    <n v="25560453.510000002"/>
    <n v="33751715.32"/>
    <s v="."/>
    <n v="42632341.579999998"/>
    <n v="17.95"/>
    <n v="14.42"/>
    <n v="9.51"/>
    <n v="26.38"/>
    <n v="0.34"/>
    <n v="0.31"/>
    <n v="0.37"/>
    <n v="248614.20999999717"/>
    <n v="-1980714.6700000018"/>
    <e v="#VALUE!"/>
    <n v="-612805.00999999791"/>
  </r>
  <r>
    <x v="270"/>
    <s v="Zona da Mata"/>
    <s v="Muriaé"/>
    <n v="12742020.27"/>
    <n v="14486318.060000001"/>
    <n v="20246327.27"/>
    <n v="19757848.739999998"/>
    <n v="10905315.43"/>
    <n v="12873664.050000001"/>
    <n v="20446160.77"/>
    <n v="18387224.75"/>
    <n v="22.66"/>
    <n v="23.2"/>
    <n v="15.16"/>
    <n v="30.17"/>
    <n v="0.39"/>
    <n v="0.35"/>
    <n v="0.42"/>
    <n v="1836704.8399999999"/>
    <n v="1612654.0099999998"/>
    <n v="-199833.5"/>
    <n v="1370623.9899999984"/>
  </r>
  <r>
    <x v="271"/>
    <s v="Norte de Minas"/>
    <s v="Janaúba"/>
    <n v="14171844.720000001"/>
    <n v="16670235.9"/>
    <n v="24963718.77"/>
    <n v="24672298.530000001"/>
    <n v="14790030.02"/>
    <n v="15649872.369999999"/>
    <n v="23837385.629999999"/>
    <n v="23366973.760000002"/>
    <n v="53.13"/>
    <n v="53.75"/>
    <n v="44.47"/>
    <n v="61.8"/>
    <n v="0.41"/>
    <n v="0.38"/>
    <n v="0.45"/>
    <n v="-618185.29999999888"/>
    <n v="1020363.5300000012"/>
    <n v="1126333.1400000006"/>
    <n v="1305324.7699999996"/>
  </r>
  <r>
    <x v="272"/>
    <s v="Sul/Sudoeste de Minas"/>
    <s v="Pouso Alegre"/>
    <n v="4234284.2300000004"/>
    <n v="5164942.54"/>
    <n v="6716243.9199999999"/>
    <n v="6168938.0700000003"/>
    <n v="3974274.2"/>
    <n v="4677042.38"/>
    <n v="7023779.3200000003"/>
    <n v="6029056.0999999996"/>
    <n v="16.239999999999998"/>
    <n v="19.25"/>
    <n v="8.08"/>
    <n v="24.41"/>
    <n v="0.37"/>
    <n v="0.33"/>
    <n v="0.41"/>
    <n v="260010.03000000026"/>
    <n v="487900.16000000015"/>
    <n v="-307535.40000000037"/>
    <n v="139881.97000000067"/>
  </r>
  <r>
    <x v="273"/>
    <s v="Sul/Sudoeste de Minas"/>
    <s v="Pouso Alegre"/>
    <n v="6527464.6200000001"/>
    <n v="8327122.6600000001"/>
    <n v="10834259.68"/>
    <n v="11011190.08"/>
    <n v="5721517.3700000001"/>
    <n v="8444708.6099999994"/>
    <n v="10215474.619999999"/>
    <n v="12346928.51"/>
    <n v="21.73"/>
    <n v="23.41"/>
    <n v="15.19"/>
    <n v="28.27"/>
    <n v="0.4"/>
    <n v="0.37"/>
    <n v="0.43"/>
    <n v="805947.25"/>
    <n v="-117585.94999999925"/>
    <n v="618785.06000000052"/>
    <n v="-1335738.4299999997"/>
  </r>
  <r>
    <x v="274"/>
    <s v="Zona da Mata"/>
    <s v="Cataguases"/>
    <s v="."/>
    <s v="."/>
    <n v="8089118.3799999999"/>
    <n v="5490027.9900000002"/>
    <s v="."/>
    <s v="."/>
    <n v="5832373.3200000003"/>
    <n v="5837458.79"/>
    <n v="23.34"/>
    <n v="21.98"/>
    <n v="14.01"/>
    <n v="32.67"/>
    <n v="0.39"/>
    <n v="0.33"/>
    <n v="0.45"/>
    <e v="#VALUE!"/>
    <e v="#VALUE!"/>
    <n v="2256745.0599999996"/>
    <n v="-347430.79999999981"/>
  </r>
  <r>
    <x v="275"/>
    <s v="Central Mineira"/>
    <s v="Bom Despacho"/>
    <n v="4512747.24"/>
    <n v="5831058.8099999996"/>
    <n v="8194101.2999999998"/>
    <n v="7477019.21"/>
    <n v="4418543.68"/>
    <n v="6393032.3499999996"/>
    <n v="7385205.5700000003"/>
    <n v="8530365.8900000006"/>
    <n v="44.44"/>
    <n v="42.43"/>
    <n v="34.14"/>
    <n v="54.73"/>
    <n v="0.43"/>
    <n v="0.38"/>
    <n v="0.48"/>
    <n v="94203.560000000522"/>
    <n v="-561973.54"/>
    <n v="808895.72999999952"/>
    <n v="-1053346.6800000006"/>
  </r>
  <r>
    <x v="276"/>
    <s v="Triangulo Mineiro/Alto Paranaíba"/>
    <s v="Patrocínio"/>
    <n v="8671059.7300000004"/>
    <s v="."/>
    <n v="10372935.720000001"/>
    <n v="11584435.52"/>
    <n v="7051144"/>
    <s v="."/>
    <n v="10526241.84"/>
    <n v="10520589.960000001"/>
    <n v="32.28"/>
    <n v="29.66"/>
    <n v="23.35"/>
    <n v="41.21"/>
    <n v="0.39"/>
    <n v="0.35"/>
    <n v="0.43"/>
    <n v="1619915.7300000004"/>
    <e v="#VALUE!"/>
    <n v="-153306.11999999918"/>
    <n v="1063845.5599999987"/>
  </r>
  <r>
    <x v="277"/>
    <s v="Zona da Mata"/>
    <s v="Muriaé"/>
    <s v="."/>
    <n v="6357321.3099999996"/>
    <n v="9957912.7400000002"/>
    <n v="10209537.369999999"/>
    <s v="."/>
    <n v="6528524.3200000003"/>
    <n v="10023265.310000001"/>
    <n v="10333328.560000001"/>
    <n v="27.66"/>
    <n v="27.86"/>
    <n v="20.69"/>
    <n v="34.630000000000003"/>
    <n v="0.43"/>
    <n v="0.39"/>
    <n v="0.47"/>
    <e v="#VALUE!"/>
    <n v="-171203.01000000071"/>
    <n v="-65352.570000000298"/>
    <n v="-123791.19000000134"/>
  </r>
  <r>
    <x v="278"/>
    <s v="Zona da Mata"/>
    <s v="Juiz de Fora"/>
    <n v="3807339"/>
    <n v="4329170.8"/>
    <n v="6305154"/>
    <n v="6155675.7800000003"/>
    <n v="3360330"/>
    <n v="4428350.1100000003"/>
    <n v="6242317"/>
    <n v="5867054.5499999998"/>
    <n v="38.89"/>
    <n v="33.35"/>
    <n v="26.31"/>
    <n v="51.46"/>
    <n v="0.39"/>
    <n v="0.34"/>
    <n v="0.43"/>
    <n v="447009"/>
    <n v="-99179.310000000522"/>
    <n v="62837"/>
    <n v="288621.23000000045"/>
  </r>
  <r>
    <x v="279"/>
    <s v="Sul/Sudoeste de Minas"/>
    <s v="Pouso Alegre"/>
    <s v="."/>
    <s v="."/>
    <n v="61009633.950000003"/>
    <n v="51959171"/>
    <s v="."/>
    <s v="."/>
    <n v="50134515.579999998"/>
    <n v="52204130.590000004"/>
    <n v="10.85"/>
    <n v="9.77"/>
    <n v="4.66"/>
    <n v="17.03"/>
    <n v="0.38"/>
    <n v="0.36"/>
    <n v="0.41"/>
    <e v="#VALUE!"/>
    <e v="#VALUE!"/>
    <n v="10875118.370000005"/>
    <n v="-244959.59000000358"/>
  </r>
  <r>
    <x v="280"/>
    <s v="Sul/Sudoeste de Minas"/>
    <s v="Alfenas"/>
    <n v="3988747"/>
    <n v="4321620.67"/>
    <n v="5977043.3899999997"/>
    <n v="5860000.0999999996"/>
    <n v="3562881"/>
    <n v="3953797.88"/>
    <n v="6448389.8600000003"/>
    <n v="5208922.49"/>
    <n v="14.57"/>
    <n v="13.98"/>
    <n v="5.22"/>
    <n v="23.93"/>
    <n v="0.37"/>
    <n v="0.32"/>
    <n v="0.42"/>
    <n v="425866"/>
    <n v="367822.79000000004"/>
    <n v="-471346.47000000067"/>
    <n v="651077.6099999994"/>
  </r>
  <r>
    <x v="281"/>
    <s v="Zona da Mata"/>
    <s v="Muriaé"/>
    <n v="4284090.17"/>
    <n v="4661441.8899999997"/>
    <n v="6589910.0700000003"/>
    <n v="6204873.6500000004"/>
    <n v="4081408.84"/>
    <n v="4620926.8"/>
    <n v="6504381.0899999999"/>
    <n v="6081535.8099999996"/>
    <n v="20.79"/>
    <n v="20.95"/>
    <n v="11.35"/>
    <n v="30.23"/>
    <n v="0.38"/>
    <n v="0.34"/>
    <n v="0.42"/>
    <n v="202681.33000000007"/>
    <n v="40515.089999999851"/>
    <n v="85528.980000000447"/>
    <n v="123337.84000000078"/>
  </r>
  <r>
    <x v="282"/>
    <s v="Jequitinhonha"/>
    <s v="Diamantina"/>
    <s v="."/>
    <n v="4907090.54"/>
    <n v="7110488.5800000001"/>
    <n v="7343999.3899999997"/>
    <s v="."/>
    <n v="4776157.08"/>
    <n v="6292201.7999999998"/>
    <n v="7451998.1500000004"/>
    <n v="49.16"/>
    <n v="53.6"/>
    <n v="38.39"/>
    <n v="59.93"/>
    <n v="0.37"/>
    <n v="0.33"/>
    <n v="0.42"/>
    <e v="#VALUE!"/>
    <n v="130933.45999999996"/>
    <n v="818286.78000000026"/>
    <n v="-107998.76000000071"/>
  </r>
  <r>
    <x v="283"/>
    <s v="Jequitinhonha"/>
    <s v="Diamantina"/>
    <n v="3751327.04"/>
    <n v="4736348.8899999997"/>
    <n v="7231372.5700000003"/>
    <n v="7037768.0099999998"/>
    <n v="3776936.96"/>
    <n v="4715944.21"/>
    <n v="7194746.7999999998"/>
    <n v="7295195.1600000001"/>
    <n v="54.12"/>
    <n v="55.3"/>
    <n v="42.37"/>
    <n v="65.88"/>
    <n v="0.41"/>
    <n v="0.33"/>
    <n v="0.48"/>
    <n v="-25609.919999999925"/>
    <n v="20404.679999999702"/>
    <n v="36625.770000000484"/>
    <n v="-257427.15000000037"/>
  </r>
  <r>
    <x v="284"/>
    <s v="Jequitinhonha"/>
    <s v="Almenara"/>
    <n v="5332562.3099999996"/>
    <n v="5966036.6399999997"/>
    <s v="."/>
    <n v="8487972.5800000001"/>
    <n v="5449116.9000000004"/>
    <n v="6085204.4199999999"/>
    <s v="."/>
    <n v="7743275.5999999996"/>
    <n v="57.99"/>
    <n v="55.71"/>
    <n v="48.03"/>
    <n v="67.94"/>
    <n v="0.45"/>
    <n v="0.41"/>
    <n v="0.5"/>
    <n v="-116554.59000000078"/>
    <n v="-119167.78000000026"/>
    <e v="#VALUE!"/>
    <n v="744696.98000000045"/>
  </r>
  <r>
    <x v="285"/>
    <s v="Central Mineira"/>
    <s v="Curvelo"/>
    <n v="10226293.98"/>
    <n v="12510721.779999999"/>
    <n v="18142232.370000001"/>
    <n v="21477356.98"/>
    <n v="10741564.140000001"/>
    <n v="12455117.25"/>
    <n v="20129480.989999998"/>
    <n v="21198467.030000001"/>
    <n v="49.18"/>
    <n v="46.43"/>
    <n v="39.83"/>
    <n v="58.54"/>
    <n v="0.42"/>
    <n v="0.38"/>
    <n v="0.45"/>
    <n v="-515270.16000000015"/>
    <n v="55604.529999999329"/>
    <n v="-1987248.6199999973"/>
    <n v="278889.94999999925"/>
  </r>
  <r>
    <x v="286"/>
    <s v="Vale do Rio Doce"/>
    <s v="Governador Valadares"/>
    <n v="3915996"/>
    <n v="4129257"/>
    <n v="6479354.4199999999"/>
    <n v="6062399.8099999996"/>
    <n v="3828684"/>
    <n v="4251620"/>
    <n v="6216845.1200000001"/>
    <n v="6249344.54"/>
    <n v="40.44"/>
    <n v="38.799999999999997"/>
    <n v="27.34"/>
    <n v="53.55"/>
    <n v="0.37"/>
    <n v="0.3"/>
    <n v="0.45"/>
    <n v="87312"/>
    <n v="-122363"/>
    <n v="262509.29999999981"/>
    <n v="-186944.73000000045"/>
  </r>
  <r>
    <x v="287"/>
    <s v="Metropolitana de Belo Horizonte"/>
    <s v="Itabira"/>
    <n v="7098489.8399999999"/>
    <s v="."/>
    <n v="10243321.699999999"/>
    <n v="11141388.390000001"/>
    <n v="6784494.0099999998"/>
    <s v="."/>
    <n v="10469446.16"/>
    <n v="11855200.859999999"/>
    <n v="42.92"/>
    <n v="46.48"/>
    <n v="35.950000000000003"/>
    <n v="49.89"/>
    <n v="0.44"/>
    <n v="0.4"/>
    <n v="0.49"/>
    <n v="313995.83000000007"/>
    <e v="#VALUE!"/>
    <n v="-226124.46000000089"/>
    <n v="-713812.46999999881"/>
  </r>
  <r>
    <x v="288"/>
    <s v="Zona da Mata"/>
    <s v="Muriaé"/>
    <n v="5317308.04"/>
    <n v="6809460.2000000002"/>
    <n v="10973480.960000001"/>
    <n v="10991720.619999999"/>
    <n v="5358210.95"/>
    <n v="6769610.54"/>
    <n v="10795738.060000001"/>
    <n v="10948316.41"/>
    <n v="32.049999999999997"/>
    <n v="35.619999999999997"/>
    <n v="23.9"/>
    <n v="40.19"/>
    <n v="0.4"/>
    <n v="0.36"/>
    <n v="0.43"/>
    <n v="-40902.910000000149"/>
    <n v="39849.660000000149"/>
    <n v="177742.90000000037"/>
    <n v="43404.209999999031"/>
  </r>
  <r>
    <x v="289"/>
    <s v="Metropolitana de Belo Horizonte"/>
    <s v="Pará de Minas"/>
    <n v="5846252.0599999996"/>
    <n v="6958340.2000000002"/>
    <n v="8785000"/>
    <n v="9319398.0399999991"/>
    <n v="5797906.3499999996"/>
    <n v="5942890.0499999998"/>
    <n v="8382074.3499999996"/>
    <n v="8181838.1100000003"/>
    <n v="13.72"/>
    <n v="13.63"/>
    <n v="7.55"/>
    <n v="19.89"/>
    <n v="0.39"/>
    <n v="0.36"/>
    <n v="0.43"/>
    <n v="48345.709999999963"/>
    <n v="1015450.1500000004"/>
    <n v="402925.65000000037"/>
    <n v="1137559.9299999988"/>
  </r>
  <r>
    <x v="290"/>
    <s v="Oeste de Minas"/>
    <s v="Formiga"/>
    <n v="40382446"/>
    <n v="49060381.43"/>
    <n v="67138023.879999995"/>
    <n v="69268944.680000007"/>
    <n v="37404570"/>
    <n v="46606265.380000003"/>
    <n v="59842654.170000002"/>
    <n v="66329272.32"/>
    <n v="32.94"/>
    <n v="28.67"/>
    <n v="23.9"/>
    <n v="41.97"/>
    <n v="0.44"/>
    <n v="0.42"/>
    <n v="0.47"/>
    <n v="2977876"/>
    <n v="2454116.049999997"/>
    <n v="7295369.7099999934"/>
    <n v="2939672.3600000069"/>
  </r>
  <r>
    <x v="291"/>
    <s v="Noroeste de Minas"/>
    <s v="Unaí"/>
    <n v="6452276.6500000004"/>
    <n v="9558389.25"/>
    <n v="12008723.619999999"/>
    <n v="10766363.029999999"/>
    <n v="5978093.7000000002"/>
    <n v="9562090.6500000004"/>
    <n v="11951472.76"/>
    <n v="11775989.859999999"/>
    <n v="48.02"/>
    <n v="48.66"/>
    <n v="37.49"/>
    <n v="58.56"/>
    <n v="0.37"/>
    <n v="0.33"/>
    <n v="0.41"/>
    <n v="474182.95000000019"/>
    <n v="-3701.4000000003725"/>
    <n v="57250.859999999404"/>
    <n v="-1009626.8300000001"/>
  </r>
  <r>
    <x v="292"/>
    <s v="Sul/Sudoeste de Minas"/>
    <s v="Passos"/>
    <n v="10273250"/>
    <n v="12481149.57"/>
    <n v="15267036.93"/>
    <n v="15597340.939999999"/>
    <n v="10088204"/>
    <n v="12589375.460000001"/>
    <n v="14646864.99"/>
    <n v="13103562.32"/>
    <n v="29.89"/>
    <n v="27.62"/>
    <n v="19.420000000000002"/>
    <n v="40.369999999999997"/>
    <n v="0.38"/>
    <n v="0.33"/>
    <n v="0.43"/>
    <n v="185046"/>
    <n v="-108225.8900000006"/>
    <n v="620171.93999999948"/>
    <n v="2493778.6199999992"/>
  </r>
  <r>
    <x v="293"/>
    <s v="Metropolitana de Belo Horizonte"/>
    <s v="Sete Lagoas"/>
    <n v="4396510.43"/>
    <n v="4926668.26"/>
    <n v="6526474"/>
    <n v="6178882.9000000004"/>
    <n v="4141603.38"/>
    <n v="4992845.3600000003"/>
    <n v="6581177.9500000002"/>
    <n v="6349050.1100000003"/>
    <n v="23.98"/>
    <n v="22"/>
    <n v="10.38"/>
    <n v="37.58"/>
    <n v="0.32"/>
    <n v="0.27"/>
    <n v="0.37"/>
    <n v="254907.04999999981"/>
    <n v="-66177.100000000559"/>
    <n v="-54703.950000000186"/>
    <n v="-170167.20999999996"/>
  </r>
  <r>
    <x v="294"/>
    <s v="Jequitinhonha"/>
    <s v="Capelinha"/>
    <s v="."/>
    <n v="7143904.3200000003"/>
    <n v="11168807.140000001"/>
    <n v="10397266.99"/>
    <s v="."/>
    <n v="7217286.2800000003"/>
    <n v="10326474.060000001"/>
    <n v="11250456.68"/>
    <n v="61.34"/>
    <n v="65.95"/>
    <n v="52.2"/>
    <n v="70.48"/>
    <n v="0.49"/>
    <n v="0.42"/>
    <n v="0.55000000000000004"/>
    <e v="#VALUE!"/>
    <n v="-73381.959999999963"/>
    <n v="842333.08000000007"/>
    <n v="-853189.68999999948"/>
  </r>
  <r>
    <x v="295"/>
    <s v="Norte de Minas"/>
    <s v="Bocaiúva"/>
    <n v="5771957.9500000002"/>
    <n v="6398403.6699999999"/>
    <n v="8115241.0199999996"/>
    <n v="8125824.7000000002"/>
    <n v="4937840.08"/>
    <n v="6533063.0300000003"/>
    <n v="8338392.7599999998"/>
    <n v="7973399.3799999999"/>
    <n v="54.18"/>
    <n v="54.18"/>
    <n v="44.11"/>
    <n v="64.260000000000005"/>
    <n v="0.39"/>
    <n v="0.35"/>
    <n v="0.44"/>
    <n v="834117.87000000011"/>
    <n v="-134659.36000000034"/>
    <n v="-223151.74000000022"/>
    <n v="152425.3200000003"/>
  </r>
  <r>
    <x v="296"/>
    <s v="Norte de Minas"/>
    <s v="Montes Claros"/>
    <n v="13001336.07"/>
    <n v="14091109.77"/>
    <n v="24170460.120000001"/>
    <n v="22543478.949999999"/>
    <n v="13043785.52"/>
    <n v="14391114.08"/>
    <n v="22367019.670000002"/>
    <n v="21732729.050000001"/>
    <n v="53.59"/>
    <n v="54.35"/>
    <n v="45.98"/>
    <n v="61.19"/>
    <n v="0.44"/>
    <n v="0.4"/>
    <n v="0.48"/>
    <n v="-42449.449999999255"/>
    <n v="-300004.31000000052"/>
    <n v="1803440.4499999993"/>
    <n v="810749.89999999851"/>
  </r>
  <r>
    <x v="297"/>
    <s v="Vale do Mucuri"/>
    <s v="Teófilo Otoni"/>
    <n v="4572192.4000000004"/>
    <n v="5356647.25"/>
    <n v="10688324.869999999"/>
    <n v="9573812.2599999998"/>
    <n v="4318813.57"/>
    <n v="5760534.2999999998"/>
    <n v="9350741.8300000001"/>
    <n v="10345060.119999999"/>
    <n v="52.13"/>
    <n v="57.68"/>
    <n v="41.9"/>
    <n v="62.36"/>
    <n v="0.37"/>
    <n v="0.34"/>
    <n v="0.4"/>
    <n v="253378.83000000007"/>
    <n v="-403887.04999999981"/>
    <n v="1337583.0399999991"/>
    <n v="-771247.8599999994"/>
  </r>
  <r>
    <x v="298"/>
    <s v="Vale do Mucuri"/>
    <s v="Teófilo Otoni"/>
    <n v="5555402.3899999997"/>
    <n v="6084365.1299999999"/>
    <n v="8395927.4900000002"/>
    <n v="8482005.0899999999"/>
    <n v="5506134.75"/>
    <n v="6423627.1699999999"/>
    <n v="7828950.79"/>
    <n v="8944004.0399999991"/>
    <n v="49.19"/>
    <n v="54.89"/>
    <n v="37.119999999999997"/>
    <n v="61.26"/>
    <n v="0.39"/>
    <n v="0.35"/>
    <n v="0.42"/>
    <n v="49267.639999999665"/>
    <n v="-339262.04000000004"/>
    <n v="566976.70000000019"/>
    <n v="-461998.94999999925"/>
  </r>
  <r>
    <x v="299"/>
    <s v="Vale do Rio Doce"/>
    <s v="Governador Valadares"/>
    <n v="5276749.8499999996"/>
    <n v="6252089.0599999996"/>
    <n v="8653858.0500000007"/>
    <n v="9757669.1500000004"/>
    <n v="5045206.57"/>
    <n v="5917734.5"/>
    <n v="8682985.4700000007"/>
    <n v="10556908.529999999"/>
    <n v="43.15"/>
    <n v="40.86"/>
    <n v="30.99"/>
    <n v="55.32"/>
    <n v="0.41"/>
    <n v="0.36"/>
    <n v="0.47"/>
    <n v="231543.27999999933"/>
    <n v="334354.55999999959"/>
    <n v="-29127.419999999925"/>
    <n v="-799239.37999999896"/>
  </r>
  <r>
    <x v="300"/>
    <s v="Vale do Rio Doce"/>
    <s v="Peçanha"/>
    <n v="4719450.07"/>
    <n v="4376413.01"/>
    <n v="6618452.6399999997"/>
    <n v="6082757.5599999996"/>
    <n v="2990100.78"/>
    <n v="4397262.71"/>
    <n v="6318976.8600000003"/>
    <n v="6440662.6100000003"/>
    <n v="46.92"/>
    <n v="55.89"/>
    <n v="30.45"/>
    <n v="63.39"/>
    <n v="0.38"/>
    <n v="0.31"/>
    <n v="0.45"/>
    <n v="1729349.2900000005"/>
    <n v="-20849.700000000186"/>
    <n v="299475.77999999933"/>
    <n v="-357905.05000000075"/>
  </r>
  <r>
    <x v="301"/>
    <s v="Triangulo Mineiro/Alto Paranaíba"/>
    <s v="Frutal"/>
    <n v="19234120.059999999"/>
    <n v="19199420.41"/>
    <n v="29805271.91"/>
    <n v="26901141.609999999"/>
    <n v="19614968.98"/>
    <n v="19640634.120000001"/>
    <n v="27903106.890000001"/>
    <n v="28706993.149999999"/>
    <n v="22.59"/>
    <n v="19.88"/>
    <n v="13.99"/>
    <n v="31.19"/>
    <n v="0.38"/>
    <n v="0.35"/>
    <n v="0.41"/>
    <n v="-380848.92000000179"/>
    <n v="-441213.71000000089"/>
    <n v="1902165.0199999996"/>
    <n v="-1805851.5399999991"/>
  </r>
  <r>
    <x v="302"/>
    <s v="Vale do Mucuri"/>
    <s v="Nanuque"/>
    <n v="4481039"/>
    <n v="5208817"/>
    <n v="7187444.6299999999"/>
    <n v="6710564.29"/>
    <n v="4492585"/>
    <n v="5439677"/>
    <n v="7763834.2400000002"/>
    <n v="7284635.6299999999"/>
    <n v="64.56"/>
    <n v="63.98"/>
    <n v="53.82"/>
    <n v="75.3"/>
    <n v="0.41"/>
    <n v="0.37"/>
    <n v="0.46"/>
    <n v="-11546"/>
    <n v="-230860"/>
    <n v="-576389.61000000034"/>
    <n v="-574071.33999999985"/>
  </r>
  <r>
    <x v="303"/>
    <s v="Norte de Minas"/>
    <s v="Salinas"/>
    <n v="4930736.8499999996"/>
    <n v="5982318.2400000002"/>
    <n v="7809738.7300000004"/>
    <n v="7238177.9000000004"/>
    <n v="5144433.42"/>
    <n v="5862867.46"/>
    <n v="7794543"/>
    <n v="7483281.2199999997"/>
    <n v="71.45"/>
    <n v="75.38"/>
    <n v="62.12"/>
    <n v="80.790000000000006"/>
    <n v="0.41"/>
    <n v="0.37"/>
    <n v="0.45"/>
    <n v="-213696.5700000003"/>
    <n v="119450.78000000026"/>
    <n v="15195.730000000447"/>
    <n v="-245103.31999999937"/>
  </r>
  <r>
    <x v="304"/>
    <s v="Triangulo Mineiro/Alto Paranaíba"/>
    <s v="Frutal"/>
    <n v="37979578.049999997"/>
    <n v="42596789.149999999"/>
    <n v="58979121.960000001"/>
    <n v="58913855.82"/>
    <n v="37037059.950000003"/>
    <n v="43525584.229999997"/>
    <n v="57514907.200000003"/>
    <n v="59597984.189999998"/>
    <n v="24.56"/>
    <n v="21.05"/>
    <n v="16.7"/>
    <n v="32.42"/>
    <n v="0.41"/>
    <n v="0.39"/>
    <n v="0.43"/>
    <n v="942518.09999999404"/>
    <n v="-928795.07999999821"/>
    <n v="1464214.7599999979"/>
    <n v="-684128.36999999732"/>
  </r>
  <r>
    <x v="305"/>
    <s v="Metropolitana de Belo Horizonte"/>
    <s v="Sete Lagoas"/>
    <n v="3908992.97"/>
    <n v="4824057.66"/>
    <n v="7185656.6500000004"/>
    <n v="6689480.1100000003"/>
    <n v="3780743.72"/>
    <n v="4749731.6500000004"/>
    <n v="6963510.4000000004"/>
    <n v="7016580.4699999997"/>
    <n v="30.25"/>
    <n v="31.32"/>
    <n v="18.649999999999999"/>
    <n v="41.86"/>
    <n v="0.34"/>
    <n v="0.28999999999999998"/>
    <n v="0.39"/>
    <n v="128249.25"/>
    <n v="74326.009999999776"/>
    <n v="222146.25"/>
    <n v="-327100.3599999994"/>
  </r>
  <r>
    <x v="306"/>
    <s v="Vale do Rio Doce"/>
    <s v="Governador Valadares"/>
    <n v="5581218.8700000001"/>
    <n v="6496984.2400000002"/>
    <n v="8925769.1400000006"/>
    <n v="8543535.7100000009"/>
    <n v="5819132.0199999996"/>
    <n v="6591685.8700000001"/>
    <n v="8521295.8499999996"/>
    <n v="9422676.6099999994"/>
    <n v="38.090000000000003"/>
    <n v="34.520000000000003"/>
    <n v="27.68"/>
    <n v="48.5"/>
    <n v="0.38"/>
    <n v="0.35"/>
    <n v="0.41"/>
    <n v="-237913.14999999944"/>
    <n v="-94701.629999999888"/>
    <n v="404473.29000000097"/>
    <n v="-879140.89999999851"/>
  </r>
  <r>
    <x v="307"/>
    <s v="Norte de Minas"/>
    <s v="Janaúba"/>
    <n v="4822922.5999999996"/>
    <n v="5983291.9100000001"/>
    <n v="8244129.3600000003"/>
    <n v="8257792.0300000003"/>
    <n v="4566188.8"/>
    <n v="5853746.5899999999"/>
    <n v="8142245.0700000003"/>
    <n v="7883968.0099999998"/>
    <n v="57.7"/>
    <n v="64.040000000000006"/>
    <n v="46.72"/>
    <n v="68.680000000000007"/>
    <n v="0.44"/>
    <n v="0.38"/>
    <n v="0.5"/>
    <n v="256733.79999999981"/>
    <n v="129545.3200000003"/>
    <n v="101884.29000000004"/>
    <n v="373824.02000000048"/>
  </r>
  <r>
    <x v="308"/>
    <s v="Norte de Minas"/>
    <s v="Montes Claros"/>
    <n v="4507525.7"/>
    <n v="4894640.2699999996"/>
    <n v="6296332.3499999996"/>
    <n v="5819531.0700000003"/>
    <n v="4199886.92"/>
    <n v="4932063.21"/>
    <n v="6155690.7400000002"/>
    <n v="6167675.8099999996"/>
    <n v="59.03"/>
    <n v="63.87"/>
    <n v="46.36"/>
    <n v="71.7"/>
    <n v="0.5"/>
    <n v="0.37"/>
    <n v="0.62"/>
    <n v="307638.78000000026"/>
    <n v="-37422.94000000041"/>
    <n v="140641.6099999994"/>
    <n v="-348144.73999999929"/>
  </r>
  <r>
    <x v="309"/>
    <s v="Vale do Rio Doce"/>
    <s v="Aimorés"/>
    <n v="3778620"/>
    <n v="4316735"/>
    <n v="7214844.1600000001"/>
    <n v="7162465.2599999998"/>
    <n v="3737226"/>
    <n v="4563063"/>
    <n v="6143815.2300000004"/>
    <n v="7007377.1299999999"/>
    <n v="56.77"/>
    <n v="52.8"/>
    <n v="42.85"/>
    <n v="70.69"/>
    <n v="0.44"/>
    <n v="0.34"/>
    <n v="0.55000000000000004"/>
    <n v="41394"/>
    <n v="-246328"/>
    <n v="1071028.9299999997"/>
    <n v="155088.12999999989"/>
  </r>
  <r>
    <x v="310"/>
    <s v="Zona da Mata"/>
    <s v="Juiz de Fora"/>
    <n v="4173103.8"/>
    <n v="4686414.72"/>
    <n v="6172354.3399999999"/>
    <n v="5969275.2800000003"/>
    <n v="4134176.6"/>
    <n v="4722959.76"/>
    <n v="6105993.8300000001"/>
    <n v="5599233.79"/>
    <n v="23.39"/>
    <n v="21.86"/>
    <n v="13.53"/>
    <n v="33.25"/>
    <n v="0.38"/>
    <n v="0.33"/>
    <n v="0.42"/>
    <n v="38927.199999999721"/>
    <n v="-36545.040000000037"/>
    <n v="66360.509999999776"/>
    <n v="370041.49000000022"/>
  </r>
  <r>
    <x v="311"/>
    <s v="Sul/Sudoeste de Minas"/>
    <s v="Pouso Alegre"/>
    <s v="."/>
    <n v="5172738.4000000004"/>
    <n v="6941961.5"/>
    <n v="6444201.8600000003"/>
    <s v="."/>
    <n v="5345059.43"/>
    <n v="6853217.4100000001"/>
    <n v="6654594.6600000001"/>
    <n v="24.22"/>
    <n v="28.36"/>
    <n v="14.94"/>
    <n v="33.49"/>
    <n v="0.42"/>
    <n v="0.36"/>
    <n v="0.47"/>
    <e v="#VALUE!"/>
    <n v="-172321.02999999933"/>
    <n v="88744.089999999851"/>
    <n v="-210392.79999999981"/>
  </r>
  <r>
    <x v="312"/>
    <s v="Vale do Rio Doce"/>
    <s v="Ganhões"/>
    <n v="4510616.95"/>
    <n v="5660315.6699999999"/>
    <n v="8548961.9000000004"/>
    <n v="7670473.5499999998"/>
    <n v="4220977.3"/>
    <n v="5001066.0599999996"/>
    <n v="9331365.1300000008"/>
    <n v="6543610.9500000002"/>
    <n v="55.3"/>
    <n v="57.26"/>
    <n v="45.26"/>
    <n v="65.349999999999994"/>
    <n v="0.41"/>
    <n v="0.36"/>
    <n v="0.46"/>
    <n v="289639.65000000037"/>
    <n v="659249.61000000034"/>
    <n v="-782403.23000000045"/>
    <n v="1126862.5999999996"/>
  </r>
  <r>
    <x v="313"/>
    <s v="Jequitinhonha"/>
    <s v="Diamantina"/>
    <n v="6990711.0300000003"/>
    <s v="."/>
    <n v="10636070.23"/>
    <n v="11825707.970000001"/>
    <n v="6777935.0499999998"/>
    <s v="."/>
    <n v="10530328.91"/>
    <n v="11919905.5"/>
    <n v="38.159999999999997"/>
    <n v="37.049999999999997"/>
    <n v="28.04"/>
    <n v="48.27"/>
    <n v="0.39"/>
    <n v="0.36"/>
    <n v="0.42"/>
    <n v="212775.98000000045"/>
    <e v="#VALUE!"/>
    <n v="105741.3200000003"/>
    <n v="-94197.529999999329"/>
  </r>
  <r>
    <x v="314"/>
    <s v="Vale do Rio Doce"/>
    <s v="Governador Valadares"/>
    <n v="239449278"/>
    <n v="258886315"/>
    <n v="316411984"/>
    <n v="369277415"/>
    <n v="214269176"/>
    <n v="252188632"/>
    <n v="347027879"/>
    <n v="371294100"/>
    <n v="24.64"/>
    <n v="19.64"/>
    <n v="15.7"/>
    <n v="33.57"/>
    <n v="0.41"/>
    <n v="0.39"/>
    <n v="0.42"/>
    <n v="25180102"/>
    <n v="6697683"/>
    <n v="-30615895"/>
    <n v="-2016685"/>
  </r>
  <r>
    <x v="315"/>
    <s v="Norte de Minas"/>
    <s v="Grão Mogol"/>
    <n v="14652944.66"/>
    <n v="14500536.43"/>
    <n v="19823994.91"/>
    <n v="20635485.77"/>
    <n v="15713090.189999999"/>
    <n v="14503764.619999999"/>
    <n v="19215580.100000001"/>
    <n v="20972516.030000001"/>
    <n v="62.5"/>
    <n v="65.7"/>
    <n v="54.85"/>
    <n v="70.16"/>
    <n v="0.47"/>
    <n v="0.44"/>
    <n v="0.5"/>
    <n v="-1060145.5299999993"/>
    <n v="-3228.1899999994785"/>
    <n v="608414.80999999866"/>
    <n v="-337030.26000000164"/>
  </r>
  <r>
    <x v="316"/>
    <s v="Triangulo Mineiro/Alto Paranaíba"/>
    <s v="Patrocínio"/>
    <n v="6115928.0899999999"/>
    <n v="8128468.6200000001"/>
    <n v="8010684.7300000004"/>
    <n v="8605512.6600000001"/>
    <n v="6366763.8499999996"/>
    <n v="7288601.9500000002"/>
    <n v="8319948.21"/>
    <n v="8393823.3699999992"/>
    <n v="48.13"/>
    <n v="44.5"/>
    <n v="31.99"/>
    <n v="64.260000000000005"/>
    <n v="0.39"/>
    <n v="0.3"/>
    <n v="0.47"/>
    <n v="-250835.75999999978"/>
    <n v="839866.66999999993"/>
    <n v="-309263.47999999952"/>
    <n v="211689.29000000097"/>
  </r>
  <r>
    <x v="317"/>
    <s v="Vale do Rio Doce"/>
    <s v="Ganhões"/>
    <n v="21829275"/>
    <n v="22981728"/>
    <n v="34306571.770000003"/>
    <n v="33947258.090000004"/>
    <n v="18805555"/>
    <n v="20894377"/>
    <n v="30817077.239999998"/>
    <n v="28432704.93"/>
    <n v="38.86"/>
    <n v="36.119999999999997"/>
    <n v="29.89"/>
    <n v="47.82"/>
    <n v="0.41"/>
    <n v="0.39"/>
    <n v="0.44"/>
    <n v="3023720"/>
    <n v="2087351"/>
    <n v="3489494.5300000049"/>
    <n v="5514553.1600000039"/>
  </r>
  <r>
    <x v="318"/>
    <s v="Sul/Sudoeste de Minas"/>
    <s v="Varginha"/>
    <s v="."/>
    <n v="14564967.48"/>
    <n v="16873376.449999999"/>
    <n v="18413309.870000001"/>
    <s v="."/>
    <n v="15479021.710000001"/>
    <n v="16749327.49"/>
    <n v="18613486.300000001"/>
    <n v="28.2"/>
    <n v="30.05"/>
    <n v="20.78"/>
    <n v="35.630000000000003"/>
    <n v="0.4"/>
    <n v="0.37"/>
    <n v="0.43"/>
    <e v="#VALUE!"/>
    <n v="-914054.23000000045"/>
    <n v="124048.95999999903"/>
    <n v="-200176.4299999997"/>
  </r>
  <r>
    <x v="319"/>
    <s v="Zona da Mata"/>
    <s v="Ponte Nova"/>
    <n v="5886854.9500000002"/>
    <n v="6970579.2999999998"/>
    <n v="11367323.25"/>
    <n v="11298553.619999999"/>
    <n v="5694348.75"/>
    <n v="7472082.3300000001"/>
    <n v="10305245.439999999"/>
    <n v="10707149.800000001"/>
    <n v="31.51"/>
    <n v="37.1"/>
    <n v="21.58"/>
    <n v="41.45"/>
    <n v="0.39"/>
    <n v="0.36"/>
    <n v="0.43"/>
    <n v="192506.20000000019"/>
    <n v="-501503.03000000026"/>
    <n v="1062077.8100000005"/>
    <n v="591403.81999999844"/>
  </r>
  <r>
    <x v="320"/>
    <s v="Norte de Minas"/>
    <s v="Bocaiúva"/>
    <n v="4580374.43"/>
    <n v="5113462.3099999996"/>
    <n v="6853500.2599999998"/>
    <n v="6768771.2599999998"/>
    <n v="4122557.67"/>
    <n v="5587858.21"/>
    <n v="6701922.3499999996"/>
    <n v="7040015.71"/>
    <n v="61.54"/>
    <n v="62.45"/>
    <n v="51.56"/>
    <n v="71.510000000000005"/>
    <n v="0.44"/>
    <n v="0.37"/>
    <n v="0.51"/>
    <n v="457816.75999999978"/>
    <n v="-474395.90000000037"/>
    <n v="151577.91000000015"/>
    <n v="-271244.45000000019"/>
  </r>
  <r>
    <x v="321"/>
    <s v="Sul/Sudoeste de Minas"/>
    <s v="São Sebastião do Paraíso"/>
    <n v="13752822"/>
    <n v="17837365"/>
    <n v="22640343.98"/>
    <n v="21360494.289999999"/>
    <n v="13148200"/>
    <n v="17470430"/>
    <n v="23707419.030000001"/>
    <n v="20136872.960000001"/>
    <n v="27.58"/>
    <n v="23.57"/>
    <n v="17.89"/>
    <n v="37.270000000000003"/>
    <n v="0.41"/>
    <n v="0.38"/>
    <n v="0.43"/>
    <n v="604622"/>
    <n v="366935"/>
    <n v="-1067075.0500000007"/>
    <n v="1223621.3299999982"/>
  </r>
  <r>
    <x v="322"/>
    <s v="Zona da Mata"/>
    <s v="Ubá"/>
    <n v="6962752.4000000004"/>
    <n v="8205860.3600000003"/>
    <n v="12143027.869999999"/>
    <n v="11308170.99"/>
    <n v="6515029.0499999998"/>
    <n v="7859209.3600000003"/>
    <n v="11668042.99"/>
    <n v="11125304.73"/>
    <n v="36.630000000000003"/>
    <n v="35.159999999999997"/>
    <n v="28.21"/>
    <n v="45.05"/>
    <n v="0.46"/>
    <n v="0.42"/>
    <n v="0.5"/>
    <n v="447723.35000000056"/>
    <n v="346651"/>
    <n v="474984.87999999896"/>
    <n v="182866.25999999978"/>
  </r>
  <r>
    <x v="323"/>
    <s v="Zona da Mata"/>
    <s v="Juiz de Fora"/>
    <n v="4544821.3"/>
    <n v="5395310.7199999997"/>
    <n v="6805648.1900000004"/>
    <n v="6782149.2999999998"/>
    <n v="4630595.6399999997"/>
    <n v="5366551.68"/>
    <n v="6540340.1399999997"/>
    <n v="8035233.2999999998"/>
    <n v="23.63"/>
    <n v="19.66"/>
    <n v="12.26"/>
    <n v="35"/>
    <n v="0.36"/>
    <n v="0.31"/>
    <n v="0.4"/>
    <n v="-85774.339999999851"/>
    <n v="28759.040000000037"/>
    <n v="265308.05000000075"/>
    <n v="-1253084"/>
  </r>
  <r>
    <x v="324"/>
    <s v="Noroeste de Minas"/>
    <s v="Paracatu"/>
    <n v="7798078"/>
    <s v="."/>
    <n v="12161496.609999999"/>
    <n v="11666564.59"/>
    <n v="7037052"/>
    <s v="."/>
    <n v="12138213.9"/>
    <n v="10877423.630000001"/>
    <n v="18.3"/>
    <n v="18.260000000000002"/>
    <n v="10.26"/>
    <n v="26.33"/>
    <n v="0.35"/>
    <n v="0.32"/>
    <n v="0.38"/>
    <n v="761026"/>
    <e v="#VALUE!"/>
    <n v="23282.709999999031"/>
    <n v="789140.95999999903"/>
  </r>
  <r>
    <x v="325"/>
    <s v="Sul/Sudoeste de Minas"/>
    <s v="São Sebastião do Paraíso"/>
    <n v="34592164.18"/>
    <s v="."/>
    <n v="49525937.380000003"/>
    <n v="46974532.939999998"/>
    <n v="33069841.800000001"/>
    <s v="."/>
    <n v="47487427.990000002"/>
    <n v="49317838.390000001"/>
    <n v="23.62"/>
    <n v="19.52"/>
    <n v="14.78"/>
    <n v="32.46"/>
    <n v="0.43"/>
    <n v="0.4"/>
    <n v="0.45"/>
    <n v="1522322.379999999"/>
    <e v="#VALUE!"/>
    <n v="2038509.3900000006"/>
    <n v="-2343305.450000003"/>
  </r>
  <r>
    <x v="326"/>
    <s v="Zona da Mata"/>
    <s v="Ubá"/>
    <n v="5157737.5599999996"/>
    <n v="6176086.2699999996"/>
    <n v="7818465.8899999997"/>
    <n v="9729735.9700000007"/>
    <n v="5349603.59"/>
    <n v="6741501.9800000004"/>
    <n v="8334923.9299999997"/>
    <n v="9381805.9199999999"/>
    <n v="30.33"/>
    <n v="27.92"/>
    <n v="20.84"/>
    <n v="39.83"/>
    <n v="0.41"/>
    <n v="0.37"/>
    <n v="0.44"/>
    <n v="-191866.03000000026"/>
    <n v="-565415.71000000089"/>
    <n v="-516458.04000000004"/>
    <n v="347930.05000000075"/>
  </r>
  <r>
    <x v="327"/>
    <s v="Triangulo Mineiro/Alto Paranaíba"/>
    <s v="Patos de Minas"/>
    <n v="5342166.2"/>
    <n v="6946373.9900000002"/>
    <n v="12083434.51"/>
    <n v="9773576.8900000006"/>
    <n v="4964510.83"/>
    <n v="6301105.8899999997"/>
    <n v="13996447.08"/>
    <n v="10861697.98"/>
    <n v="32.79"/>
    <n v="29.34"/>
    <n v="21.64"/>
    <n v="43.93"/>
    <n v="0.39"/>
    <n v="0.35"/>
    <n v="0.43"/>
    <n v="377655.37000000011"/>
    <n v="645268.10000000056"/>
    <n v="-1913012.5700000003"/>
    <n v="-1088121.0899999999"/>
  </r>
  <r>
    <x v="328"/>
    <s v="Zona da Mata"/>
    <s v="Ubá"/>
    <s v="."/>
    <s v="."/>
    <n v="9805357.0199999996"/>
    <n v="9083566.7200000007"/>
    <s v="."/>
    <s v="."/>
    <n v="10682234.09"/>
    <n v="8548892.3699999992"/>
    <n v="29.06"/>
    <n v="31.3"/>
    <n v="22.49"/>
    <n v="35.64"/>
    <n v="0.41"/>
    <n v="0.38"/>
    <n v="0.44"/>
    <e v="#VALUE!"/>
    <e v="#VALUE!"/>
    <n v="-876877.0700000003"/>
    <n v="534674.35000000149"/>
  </r>
  <r>
    <x v="329"/>
    <s v="Triangulo Mineiro/Alto Paranaíba"/>
    <s v="Ituiutaba"/>
    <s v="."/>
    <n v="9918239.9199999999"/>
    <n v="12147746.6"/>
    <n v="9700735.2799999993"/>
    <s v="."/>
    <n v="10665122.67"/>
    <n v="11739247.07"/>
    <n v="10473234.66"/>
    <n v="15.51"/>
    <n v="17.13"/>
    <n v="9.26"/>
    <n v="21.76"/>
    <n v="0.36"/>
    <n v="0.33"/>
    <n v="0.39"/>
    <e v="#VALUE!"/>
    <n v="-746882.75"/>
    <n v="408499.52999999933"/>
    <n v="-772499.38000000082"/>
  </r>
  <r>
    <x v="330"/>
    <s v="Sul/Sudoeste de Minas"/>
    <s v="Santa Rita do Sapucaí"/>
    <n v="4982753.76"/>
    <n v="5784804.7000000002"/>
    <n v="8291919.29"/>
    <n v="8177879.4199999999"/>
    <n v="4471722.8899999997"/>
    <n v="5495932.9199999999"/>
    <n v="7779592.0700000003"/>
    <n v="7333366.2800000003"/>
    <n v="30.27"/>
    <n v="27.35"/>
    <n v="20.25"/>
    <n v="40.299999999999997"/>
    <n v="0.4"/>
    <n v="0.36"/>
    <n v="0.45"/>
    <n v="511030.87000000011"/>
    <n v="288871.78000000026"/>
    <n v="512327.21999999974"/>
    <n v="844513.13999999966"/>
  </r>
  <r>
    <x v="331"/>
    <s v="Vale do Rio Doce"/>
    <s v="Caratinga"/>
    <n v="5964894.3600000003"/>
    <n v="7306828.4199999999"/>
    <n v="10445652.26"/>
    <n v="11057964.060000001"/>
    <n v="5304230.3499999996"/>
    <n v="7055033.71"/>
    <n v="11102533.98"/>
    <n v="10976882.76"/>
    <n v="34.46"/>
    <n v="32.67"/>
    <n v="25.8"/>
    <n v="43.11"/>
    <n v="0.38"/>
    <n v="0.35"/>
    <n v="0.4"/>
    <n v="660664.01000000071"/>
    <n v="251794.70999999996"/>
    <n v="-656881.72000000067"/>
    <n v="81081.300000000745"/>
  </r>
  <r>
    <x v="332"/>
    <s v="Campo das Vertentes"/>
    <s v="Barbacena"/>
    <n v="4831984.72"/>
    <n v="5708706.3300000001"/>
    <n v="9504786.2400000002"/>
    <n v="7885625.1299999999"/>
    <n v="4659685.91"/>
    <n v="5705193"/>
    <n v="8354292.46"/>
    <n v="9091436.8499999996"/>
    <n v="36.44"/>
    <n v="36.58"/>
    <n v="26.25"/>
    <n v="46.62"/>
    <n v="0.42"/>
    <n v="0.38"/>
    <n v="0.47"/>
    <n v="172298.80999999959"/>
    <n v="3513.3300000000745"/>
    <n v="1150493.7800000003"/>
    <n v="-1205811.7199999997"/>
  </r>
  <r>
    <x v="333"/>
    <s v="Triangulo Mineiro/Alto Paranaíba"/>
    <s v="Araxá"/>
    <n v="21236016.859999999"/>
    <n v="25770550.109999999"/>
    <n v="37011035.590000004"/>
    <n v="31712383.129999999"/>
    <n v="22477956.640000001"/>
    <n v="25574577.030000001"/>
    <n v="34658271.469999999"/>
    <n v="35328127.299999997"/>
    <n v="20.11"/>
    <n v="17.059999999999999"/>
    <n v="11.36"/>
    <n v="28.87"/>
    <n v="0.38"/>
    <n v="0.35"/>
    <n v="0.41"/>
    <n v="-1241939.7800000012"/>
    <n v="195973.07999999821"/>
    <n v="2352764.1200000048"/>
    <n v="-3615744.1699999981"/>
  </r>
  <r>
    <x v="334"/>
    <s v="Norte de Minas"/>
    <s v="Pirapora"/>
    <n v="5326870.76"/>
    <n v="5870555.3200000003"/>
    <n v="8304764.3300000001"/>
    <n v="7917507.5099999998"/>
    <n v="4619572.91"/>
    <n v="5982033.9299999997"/>
    <n v="8862106.6799999997"/>
    <n v="7996333.8600000003"/>
    <n v="59.98"/>
    <n v="57.93"/>
    <n v="49.53"/>
    <n v="70.430000000000007"/>
    <n v="0.39"/>
    <n v="0.34"/>
    <n v="0.43"/>
    <n v="707297.84999999963"/>
    <n v="-111478.6099999994"/>
    <n v="-557342.34999999963"/>
    <n v="-78826.350000000559"/>
  </r>
  <r>
    <x v="335"/>
    <s v="Norte de Minas"/>
    <s v="Montes Claros"/>
    <s v="."/>
    <n v="5809159.1299999999"/>
    <n v="7887248.04"/>
    <n v="7744439"/>
    <s v="."/>
    <n v="5888303.7999999998"/>
    <n v="7883291.0300000003"/>
    <n v="7495136"/>
    <n v="64.77"/>
    <n v="67.14"/>
    <n v="56.69"/>
    <n v="72.86"/>
    <n v="0.43"/>
    <n v="0.38"/>
    <n v="0.48"/>
    <e v="#VALUE!"/>
    <n v="-79144.669999999925"/>
    <n v="3957.0099999997765"/>
    <n v="249303"/>
  </r>
  <r>
    <x v="336"/>
    <s v="Sul/Sudoeste de Minas"/>
    <s v="Passos"/>
    <n v="14748991.789999999"/>
    <n v="15900787.59"/>
    <n v="19824782.530000001"/>
    <n v="21955151.579999998"/>
    <n v="14632510.18"/>
    <n v="16887981.16"/>
    <n v="18834595.5"/>
    <n v="18794753.969999999"/>
    <n v="20.66"/>
    <n v="19.55"/>
    <n v="12.49"/>
    <n v="28.83"/>
    <n v="0.4"/>
    <n v="0.37"/>
    <n v="0.42"/>
    <n v="116481.6099999994"/>
    <n v="-987193.5700000003"/>
    <n v="990187.03000000119"/>
    <n v="3160397.6099999994"/>
  </r>
  <r>
    <x v="337"/>
    <s v="Metropolitana de Belo Horizonte"/>
    <s v="Belo Horizonte"/>
    <n v="74614927.680000007"/>
    <n v="121133388.84"/>
    <n v="154872803.59999999"/>
    <n v="147935943.44999999"/>
    <n v="73140991.209999993"/>
    <n v="116271687.83"/>
    <n v="138090360.59999999"/>
    <n v="137105942.28999999"/>
    <n v="26.02"/>
    <n v="19.41"/>
    <n v="15.63"/>
    <n v="36.42"/>
    <n v="0.33"/>
    <n v="0.31"/>
    <n v="0.35"/>
    <n v="1473936.4700000137"/>
    <n v="4861701.0100000054"/>
    <n v="16782443"/>
    <n v="10830001.159999996"/>
  </r>
  <r>
    <x v="338"/>
    <s v="Sul/Sudoeste de Minas"/>
    <s v="Poços de Caldas"/>
    <n v="3849826.64"/>
    <n v="4467148.59"/>
    <s v="."/>
    <s v="."/>
    <n v="3459474.06"/>
    <n v="4400974.6500000004"/>
    <s v="."/>
    <s v="."/>
    <n v="17.13"/>
    <n v="16.48"/>
    <n v="9.06"/>
    <n v="25.2"/>
    <n v="0.36"/>
    <n v="0.32"/>
    <n v="0.4"/>
    <n v="390352.58000000007"/>
    <n v="66173.939999999478"/>
    <e v="#VALUE!"/>
    <e v="#VALUE!"/>
  </r>
  <r>
    <x v="339"/>
    <s v="Oeste de Minas"/>
    <s v="Oliveira"/>
    <n v="3878170.66"/>
    <n v="4717955.25"/>
    <n v="7944312.2699999996"/>
    <n v="6253729.3399999999"/>
    <n v="3845737.72"/>
    <n v="4638949.8"/>
    <n v="7703040.4900000002"/>
    <n v="6539144.5599999996"/>
    <n v="33.93"/>
    <n v="31.41"/>
    <n v="21.21"/>
    <n v="46.66"/>
    <n v="0.37"/>
    <n v="0.31"/>
    <n v="0.43"/>
    <n v="32432.939999999944"/>
    <n v="79005.450000000186"/>
    <n v="241271.77999999933"/>
    <n v="-285415.21999999974"/>
  </r>
  <r>
    <x v="340"/>
    <s v="Norte de Minas"/>
    <s v="Januária"/>
    <n v="4900546.5999999996"/>
    <n v="6079163.8300000001"/>
    <n v="11401478.800000001"/>
    <n v="10777451.970000001"/>
    <n v="4828014.01"/>
    <n v="6066836.7400000002"/>
    <n v="11698480.9"/>
    <n v="10763386.5"/>
    <n v="62.94"/>
    <n v="68.760000000000005"/>
    <n v="52.63"/>
    <n v="73.25"/>
    <n v="0.44"/>
    <n v="0.39"/>
    <n v="0.5"/>
    <n v="72532.589999999851"/>
    <n v="12327.089999999851"/>
    <n v="-297002.09999999963"/>
    <n v="14065.470000000671"/>
  </r>
  <r>
    <x v="341"/>
    <s v="Metropolitana de Belo Horizonte"/>
    <s v="Belo Horizonte"/>
    <n v="18241003"/>
    <n v="20766551.699999999"/>
    <n v="32246909.379999999"/>
    <n v="31453039.84"/>
    <n v="16129108"/>
    <n v="21301147.609999999"/>
    <n v="34301975.130000003"/>
    <n v="31218953.239999998"/>
    <n v="22.54"/>
    <n v="17.73"/>
    <n v="12.01"/>
    <n v="33.07"/>
    <n v="0.36"/>
    <n v="0.33"/>
    <n v="0.39"/>
    <n v="2111895"/>
    <n v="-534595.91000000015"/>
    <n v="-2055065.7500000037"/>
    <n v="234086.60000000149"/>
  </r>
  <r>
    <x v="342"/>
    <s v="Oeste de Minas"/>
    <s v="Divinópolis"/>
    <n v="6914616.4900000002"/>
    <s v="."/>
    <n v="10620303.529999999"/>
    <n v="11391260.199999999"/>
    <n v="5528688.1600000001"/>
    <s v="."/>
    <n v="10619506.66"/>
    <n v="11025847.67"/>
    <n v="28.01"/>
    <n v="25.29"/>
    <n v="19.8"/>
    <n v="36.229999999999997"/>
    <n v="0.36"/>
    <n v="0.32"/>
    <n v="0.39"/>
    <n v="1385928.33"/>
    <e v="#VALUE!"/>
    <n v="796.86999999918044"/>
    <n v="365412.52999999933"/>
  </r>
  <r>
    <x v="343"/>
    <s v="Oeste de Minas"/>
    <s v="Piumhi"/>
    <n v="7851952"/>
    <n v="9704479.0899999999"/>
    <s v="."/>
    <n v="12003670.289999999"/>
    <n v="7677101"/>
    <n v="10664179.07"/>
    <s v="."/>
    <n v="12663478.560000001"/>
    <n v="30.79"/>
    <n v="26.7"/>
    <n v="21.09"/>
    <n v="40.479999999999997"/>
    <n v="0.41"/>
    <n v="0.37"/>
    <n v="0.44"/>
    <n v="174851"/>
    <n v="-959699.98000000045"/>
    <e v="#VALUE!"/>
    <n v="-659808.27000000142"/>
  </r>
  <r>
    <x v="344"/>
    <s v="Campo das Vertentes"/>
    <s v="Lavras"/>
    <n v="6901349.2599999998"/>
    <n v="11046813.369999999"/>
    <n v="12773030.42"/>
    <n v="12990354.460000001"/>
    <n v="6801581.3399999999"/>
    <n v="9907187.5999999996"/>
    <n v="12191626.449999999"/>
    <n v="12609682.949999999"/>
    <n v="35.89"/>
    <n v="31.22"/>
    <n v="24.02"/>
    <n v="47.76"/>
    <n v="0.37"/>
    <n v="0.33"/>
    <n v="0.4"/>
    <n v="99767.919999999925"/>
    <n v="1139625.7699999996"/>
    <n v="581403.97000000067"/>
    <n v="380671.51000000164"/>
  </r>
  <r>
    <x v="345"/>
    <s v="Sul/Sudoeste de Minas"/>
    <s v="Varginha"/>
    <n v="6591500.0300000003"/>
    <n v="8171149.6500000004"/>
    <n v="12688723.42"/>
    <n v="13147434.369999999"/>
    <n v="6808889.9100000001"/>
    <n v="7917528.54"/>
    <n v="13879579.050000001"/>
    <n v="12544859.380000001"/>
    <n v="32.47"/>
    <n v="30.1"/>
    <n v="22.71"/>
    <n v="42.23"/>
    <n v="0.41"/>
    <n v="0.37"/>
    <n v="0.45"/>
    <n v="-217389.87999999989"/>
    <n v="253621.11000000034"/>
    <n v="-1190855.6300000008"/>
    <n v="602574.98999999836"/>
  </r>
  <r>
    <x v="346"/>
    <s v="Vale do Rio Doce"/>
    <s v="Caratinga"/>
    <n v="4901332.6100000003"/>
    <n v="5219795.45"/>
    <n v="6880390.8099999996"/>
    <n v="7080143.9699999997"/>
    <n v="4908147.76"/>
    <n v="5159958.3600000003"/>
    <n v="6926450.9199999999"/>
    <n v="6871378.3300000001"/>
    <n v="18.05"/>
    <n v="23.09"/>
    <n v="7.35"/>
    <n v="28.74"/>
    <n v="0.35"/>
    <n v="0.31"/>
    <n v="0.39"/>
    <n v="-6815.1499999994412"/>
    <n v="59837.089999999851"/>
    <n v="-46060.110000000335"/>
    <n v="208765.63999999966"/>
  </r>
  <r>
    <x v="347"/>
    <s v="Sul/Sudoeste de Minas"/>
    <s v="Poços de Caldas"/>
    <s v="."/>
    <n v="6267545.4400000004"/>
    <n v="7949057.0499999998"/>
    <n v="7666379.29"/>
    <s v="."/>
    <n v="6527923.5899999999"/>
    <n v="8026786.9299999997"/>
    <n v="7785370.8099999996"/>
    <n v="14.76"/>
    <n v="15.63"/>
    <n v="7.51"/>
    <n v="22.01"/>
    <n v="0.39"/>
    <n v="0.36"/>
    <n v="0.43"/>
    <e v="#VALUE!"/>
    <n v="-260378.14999999944"/>
    <n v="-77729.879999999888"/>
    <n v="-118991.51999999955"/>
  </r>
  <r>
    <x v="348"/>
    <s v="Norte de Minas"/>
    <s v="Salinas"/>
    <n v="5437670.8200000003"/>
    <n v="6959810.71"/>
    <n v="8690098.7899999991"/>
    <n v="9298403.7100000009"/>
    <n v="5836619.1799999997"/>
    <n v="6680333.8300000001"/>
    <n v="8467533.1600000001"/>
    <n v="9201757.75"/>
    <n v="49.3"/>
    <n v="57.05"/>
    <n v="37.54"/>
    <n v="61.05"/>
    <n v="0.38"/>
    <n v="0.34"/>
    <n v="0.42"/>
    <n v="-398948.3599999994"/>
    <n v="279476.87999999989"/>
    <n v="222565.62999999896"/>
    <n v="96645.960000000894"/>
  </r>
  <r>
    <x v="349"/>
    <s v="Triangulo Mineiro/Alto Paranaíba"/>
    <s v="Uberlândia"/>
    <n v="10233604.800000001"/>
    <n v="11974052"/>
    <n v="16516384.890000001"/>
    <s v="."/>
    <n v="9853853.7899999991"/>
    <n v="11450949"/>
    <n v="16170755.09"/>
    <s v="."/>
    <n v="20.89"/>
    <n v="19.11"/>
    <n v="11.42"/>
    <n v="30.36"/>
    <n v="0.36"/>
    <n v="0.32"/>
    <n v="0.39"/>
    <n v="379751.01000000164"/>
    <n v="523103"/>
    <n v="345629.80000000075"/>
    <e v="#VALUE!"/>
  </r>
  <r>
    <x v="350"/>
    <s v="Campo das Vertentes"/>
    <s v="Lavras"/>
    <n v="3754452.81"/>
    <n v="4101180.92"/>
    <n v="5962896.3499999996"/>
    <n v="5921179.1399999997"/>
    <n v="3597587.71"/>
    <n v="4180912.55"/>
    <n v="5853152.2800000003"/>
    <n v="6038143.0499999998"/>
    <n v="17.190000000000001"/>
    <n v="16.54"/>
    <n v="7.13"/>
    <n v="27.26"/>
    <n v="0.36"/>
    <n v="0.3"/>
    <n v="0.42"/>
    <n v="156865.10000000009"/>
    <n v="-79731.629999999888"/>
    <n v="109744.06999999937"/>
    <n v="-116963.91000000015"/>
  </r>
  <r>
    <x v="351"/>
    <s v="Vale do Rio Doce"/>
    <s v="Caratinga"/>
    <n v="12494096.810000001"/>
    <n v="14150739"/>
    <n v="20132988.57"/>
    <n v="19907278.239999998"/>
    <n v="12330279.4"/>
    <n v="14101883"/>
    <n v="20087497.030000001"/>
    <n v="21375260.789999999"/>
    <n v="32.46"/>
    <n v="33.979999999999997"/>
    <n v="25.98"/>
    <n v="38.94"/>
    <n v="0.41"/>
    <n v="0.38"/>
    <n v="0.45"/>
    <n v="163817.41000000015"/>
    <n v="48856"/>
    <n v="45491.539999999106"/>
    <n v="-1467982.5500000007"/>
  </r>
  <r>
    <x v="352"/>
    <s v="Metropolitana de Belo Horizonte"/>
    <s v="Sete Lagoas"/>
    <n v="5834215.1200000001"/>
    <n v="6971008.7800000003"/>
    <n v="8568663.0999999996"/>
    <n v="8871284.7799999993"/>
    <n v="5721696.5"/>
    <n v="7011189.9100000001"/>
    <n v="9861469.4499999993"/>
    <n v="9087143.9800000004"/>
    <n v="33.46"/>
    <n v="31.29"/>
    <n v="22.53"/>
    <n v="44.38"/>
    <n v="0.35"/>
    <n v="0.3"/>
    <n v="0.39"/>
    <n v="112518.62000000011"/>
    <n v="-40181.129999999888"/>
    <n v="-1292806.3499999996"/>
    <n v="-215859.20000000112"/>
  </r>
  <r>
    <x v="353"/>
    <s v="Central Mineira"/>
    <s v="Curvelo"/>
    <s v="."/>
    <n v="6276868"/>
    <n v="8910865.1699999999"/>
    <n v="7962816.5099999998"/>
    <s v="."/>
    <n v="6435715"/>
    <n v="9111048.5399999991"/>
    <n v="8072974.5599999996"/>
    <n v="40.049999999999997"/>
    <n v="38.67"/>
    <n v="30.13"/>
    <n v="49.97"/>
    <n v="0.38"/>
    <n v="0.34"/>
    <n v="0.42"/>
    <e v="#VALUE!"/>
    <n v="-158847"/>
    <n v="-200183.36999999918"/>
    <n v="-110158.04999999981"/>
  </r>
  <r>
    <x v="354"/>
    <s v="Vale do Rio Doce"/>
    <s v="Caratinga"/>
    <n v="8164338.6200000001"/>
    <n v="8708894"/>
    <n v="12050568.199999999"/>
    <n v="12258171.949999999"/>
    <n v="7463149.4100000001"/>
    <n v="8869802"/>
    <n v="11842049.699999999"/>
    <n v="12631231.57"/>
    <n v="48.96"/>
    <n v="42.76"/>
    <n v="36.92"/>
    <n v="61"/>
    <n v="0.36"/>
    <n v="0.33"/>
    <n v="0.39"/>
    <n v="701189.21"/>
    <n v="-160908"/>
    <n v="208518.5"/>
    <n v="-373059.62000000104"/>
  </r>
  <r>
    <x v="355"/>
    <s v="Vale do Rio Doce"/>
    <s v="Aimorés"/>
    <n v="8953613"/>
    <n v="10451489"/>
    <n v="17862962.289999999"/>
    <n v="17953209.039999999"/>
    <n v="8729560"/>
    <n v="11086335"/>
    <n v="16054947.529999999"/>
    <n v="17857129.210000001"/>
    <n v="39.39"/>
    <n v="36.71"/>
    <n v="29.4"/>
    <n v="49.37"/>
    <n v="0.42"/>
    <n v="0.38"/>
    <n v="0.46"/>
    <n v="224053"/>
    <n v="-634846"/>
    <n v="1808014.7599999998"/>
    <n v="96079.829999998212"/>
  </r>
  <r>
    <x v="356"/>
    <s v="Vale do Rio Doce"/>
    <s v="Ipatinga"/>
    <n v="277709966.24000001"/>
    <n v="325418003.52999997"/>
    <n v="395486300.60000002"/>
    <n v="466262876.51999998"/>
    <n v="260790422.80000001"/>
    <n v="335986015.13999999"/>
    <n v="385091240"/>
    <n v="461441114.68000001"/>
    <n v="15.81"/>
    <n v="11.21"/>
    <n v="8.2899999999999991"/>
    <n v="23.33"/>
    <n v="0.38"/>
    <n v="0.36"/>
    <n v="0.4"/>
    <n v="16919543.439999998"/>
    <n v="-10568011.610000014"/>
    <n v="10395060.600000024"/>
    <n v="4821761.8399999738"/>
  </r>
  <r>
    <x v="357"/>
    <s v="Triangulo Mineiro/Alto Paranaíba"/>
    <s v="Ituiutaba"/>
    <s v="."/>
    <s v="."/>
    <n v="11455427.93"/>
    <s v="."/>
    <s v="."/>
    <s v="."/>
    <n v="11429834.710000001"/>
    <s v="."/>
    <n v="24.07"/>
    <n v="18.95"/>
    <n v="11.4"/>
    <n v="36.729999999999997"/>
    <n v="0.34"/>
    <n v="0.3"/>
    <n v="0.38"/>
    <e v="#VALUE!"/>
    <e v="#VALUE!"/>
    <n v="25593.219999998808"/>
    <e v="#VALUE!"/>
  </r>
  <r>
    <x v="358"/>
    <s v="Sul/Sudoeste de Minas"/>
    <s v="Pouso Alegre"/>
    <n v="6050233.0999999996"/>
    <n v="6668928.96"/>
    <n v="10039528.689999999"/>
    <n v="9492978.1799999997"/>
    <n v="5528319.9000000004"/>
    <n v="6921167.5"/>
    <n v="10440982"/>
    <n v="10083999.4"/>
    <n v="24.78"/>
    <n v="22.15"/>
    <n v="15.59"/>
    <n v="33.97"/>
    <n v="0.4"/>
    <n v="0.38"/>
    <n v="0.43"/>
    <n v="521913.19999999925"/>
    <n v="-252238.54000000004"/>
    <n v="-401453.31000000052"/>
    <n v="-591021.22000000067"/>
  </r>
  <r>
    <x v="359"/>
    <s v="Triangulo Mineiro/Alto Paranaíba"/>
    <s v="Patrocínio"/>
    <n v="6920246.9500000002"/>
    <n v="8461360.0500000007"/>
    <n v="11792922.74"/>
    <n v="13150346.789999999"/>
    <n v="6615807.5499999998"/>
    <n v="8409763.75"/>
    <n v="12293567.24"/>
    <n v="13147587.880000001"/>
    <n v="30.86"/>
    <n v="27.3"/>
    <n v="20.27"/>
    <n v="41.45"/>
    <n v="0.36"/>
    <n v="0.32"/>
    <n v="0.39"/>
    <n v="304439.40000000037"/>
    <n v="51596.300000000745"/>
    <n v="-500644.5"/>
    <n v="2758.9099999982864"/>
  </r>
  <r>
    <x v="360"/>
    <s v="Metropolitana de Belo Horizonte"/>
    <s v="Itabira"/>
    <s v="."/>
    <n v="202749384.91"/>
    <n v="281723037"/>
    <n v="242443228.38999999"/>
    <s v="."/>
    <n v="200693765.63999999"/>
    <n v="275246282.19999999"/>
    <n v="237662768.37"/>
    <n v="30.87"/>
    <n v="26.04"/>
    <n v="21.48"/>
    <n v="40.25"/>
    <n v="0.42"/>
    <n v="0.39"/>
    <n v="0.44"/>
    <e v="#VALUE!"/>
    <n v="2055619.2700000107"/>
    <n v="6476754.8000000119"/>
    <n v="4780460.0199999809"/>
  </r>
  <r>
    <x v="361"/>
    <s v="Vale do Rio Doce"/>
    <s v="Mantena"/>
    <n v="6483972.9699999997"/>
    <n v="6939329.9299999997"/>
    <n v="12655169.49"/>
    <n v="12058582.359999999"/>
    <n v="6437347.9299999997"/>
    <n v="6889249.3700000001"/>
    <n v="12163048.25"/>
    <n v="12485935.439999999"/>
    <n v="39.700000000000003"/>
    <n v="38.21"/>
    <n v="31.14"/>
    <n v="48.26"/>
    <n v="0.38"/>
    <n v="0.35"/>
    <n v="0.41"/>
    <n v="46625.040000000037"/>
    <n v="50080.55999999959"/>
    <n v="492121.24000000022"/>
    <n v="-427353.08000000007"/>
  </r>
  <r>
    <x v="362"/>
    <s v="Metropolitana de Belo Horizonte"/>
    <s v="Ouro Preto"/>
    <n v="64595937.640000001"/>
    <n v="71335624.480000004"/>
    <n v="108289705"/>
    <n v="86469798.290000007"/>
    <n v="64395482.32"/>
    <n v="74779544.709999993"/>
    <n v="98113460"/>
    <n v="91622188.900000006"/>
    <n v="26.78"/>
    <n v="22.07"/>
    <n v="17.510000000000002"/>
    <n v="36.04"/>
    <n v="0.41"/>
    <n v="0.38"/>
    <n v="0.43"/>
    <n v="200455.3200000003"/>
    <n v="-3443920.2299999893"/>
    <n v="10176245"/>
    <n v="-5152390.6099999994"/>
  </r>
  <r>
    <x v="363"/>
    <s v="Norte de Minas"/>
    <s v="Grão Mogol"/>
    <n v="4659298.8600000003"/>
    <n v="5417435.7999999998"/>
    <n v="7609321.9199999999"/>
    <n v="7330012.75"/>
    <n v="4602552.8899999997"/>
    <n v="5314996.24"/>
    <n v="7521113.0700000003"/>
    <n v="8170244.9400000004"/>
    <n v="52.04"/>
    <n v="59.77"/>
    <n v="38.36"/>
    <n v="65.72"/>
    <n v="0.38"/>
    <n v="0.33"/>
    <n v="0.43"/>
    <n v="56745.970000000671"/>
    <n v="102439.55999999959"/>
    <n v="88208.849999999627"/>
    <n v="-840232.19000000041"/>
  </r>
  <r>
    <x v="364"/>
    <s v="Norte de Minas"/>
    <s v="Januária"/>
    <n v="15219819.4"/>
    <n v="16954360.82"/>
    <n v="26476361.460000001"/>
    <n v="25503810.120000001"/>
    <n v="14328640.810000001"/>
    <n v="15834976.16"/>
    <n v="25490495.649999999"/>
    <n v="24994202.219999999"/>
    <n v="63.75"/>
    <n v="61.1"/>
    <n v="52.98"/>
    <n v="74.510000000000005"/>
    <n v="0.43"/>
    <n v="0.37"/>
    <n v="0.49"/>
    <n v="891178.58999999985"/>
    <n v="1119384.6600000001"/>
    <n v="985865.81000000238"/>
    <n v="509607.90000000224"/>
  </r>
  <r>
    <x v="365"/>
    <s v="Metropolitana de Belo Horizonte"/>
    <s v="Itaguara"/>
    <n v="8119995.7999999998"/>
    <n v="9603146.0700000003"/>
    <n v="13505281.27"/>
    <n v="14065972.41"/>
    <n v="8006195.21"/>
    <n v="9554279.0500000007"/>
    <n v="13168153.98"/>
    <n v="13263593.83"/>
    <n v="22.81"/>
    <n v="21.86"/>
    <n v="15.09"/>
    <n v="30.54"/>
    <n v="0.42"/>
    <n v="0.39"/>
    <n v="0.45"/>
    <n v="113800.58999999985"/>
    <n v="48867.019999999553"/>
    <n v="337127.28999999911"/>
    <n v="802378.58000000007"/>
  </r>
  <r>
    <x v="366"/>
    <s v="Vale do Mucuri"/>
    <s v="Teófilo Otoni"/>
    <n v="7385774.1200000001"/>
    <n v="8875532.8800000008"/>
    <n v="12336055.49"/>
    <n v="11560273.51"/>
    <n v="7310053.9299999997"/>
    <n v="9210318.8599999994"/>
    <n v="13470670.789999999"/>
    <n v="11237410.98"/>
    <n v="53.78"/>
    <n v="57.57"/>
    <n v="44.02"/>
    <n v="63.54"/>
    <n v="0.43"/>
    <n v="0.39"/>
    <n v="0.47"/>
    <n v="75720.19000000041"/>
    <n v="-334785.97999999858"/>
    <n v="-1134615.2999999989"/>
    <n v="322862.52999999933"/>
  </r>
  <r>
    <x v="367"/>
    <s v="Sul/Sudoeste de Minas"/>
    <s v="Itajubá"/>
    <n v="58309105.219999999"/>
    <n v="66721484.759999998"/>
    <n v="86245348.340000004"/>
    <n v="89327593.510000005"/>
    <n v="51332772.609999999"/>
    <n v="66854745.810000002"/>
    <n v="83684881.849999994"/>
    <n v="90319142.390000001"/>
    <n v="15.08"/>
    <n v="11.95"/>
    <n v="8.2100000000000009"/>
    <n v="21.94"/>
    <n v="0.42"/>
    <n v="0.4"/>
    <n v="0.44"/>
    <n v="6976332.6099999994"/>
    <n v="-133261.05000000447"/>
    <n v="2560466.4900000095"/>
    <n v="-991548.87999999523"/>
  </r>
  <r>
    <x v="368"/>
    <s v="Jequitinhonha"/>
    <s v="Capelinha"/>
    <n v="15993172.74"/>
    <n v="18656028.670000002"/>
    <n v="29848457.879999999"/>
    <n v="28426699.969999999"/>
    <n v="15151483.710000001"/>
    <n v="18236473.43"/>
    <n v="28401886.539999999"/>
    <n v="28303131.280000001"/>
    <n v="54.91"/>
    <n v="54.66"/>
    <n v="47.09"/>
    <n v="62.73"/>
    <n v="0.44"/>
    <n v="0.41"/>
    <n v="0.47"/>
    <n v="841689.02999999933"/>
    <n v="419555.24000000209"/>
    <n v="1446571.3399999999"/>
    <n v="123568.68999999762"/>
  </r>
  <r>
    <x v="369"/>
    <s v="Zona da Mata"/>
    <s v="Cataguases"/>
    <s v="."/>
    <s v="."/>
    <s v="."/>
    <n v="7771762.4400000004"/>
    <s v="."/>
    <s v="."/>
    <s v="."/>
    <n v="8585163.4299999997"/>
    <n v="25"/>
    <n v="22.22"/>
    <n v="15.06"/>
    <n v="34.93"/>
    <n v="0.37"/>
    <n v="0.32"/>
    <n v="0.41"/>
    <e v="#VALUE!"/>
    <e v="#VALUE!"/>
    <e v="#VALUE!"/>
    <n v="-813400.98999999929"/>
  </r>
  <r>
    <x v="370"/>
    <s v="Vale do Rio Doce"/>
    <s v="Governador Valadares"/>
    <s v="."/>
    <n v="16452022.6"/>
    <n v="24092975.66"/>
    <n v="23849806.609999999"/>
    <s v="."/>
    <n v="16353194.32"/>
    <n v="22659732.91"/>
    <n v="24806207.629999999"/>
    <n v="53.72"/>
    <n v="53.45"/>
    <n v="45.97"/>
    <n v="61.46"/>
    <n v="0.47"/>
    <n v="0.43"/>
    <n v="0.5"/>
    <e v="#VALUE!"/>
    <n v="98828.279999999329"/>
    <n v="1433242.75"/>
    <n v="-956401.01999999955"/>
  </r>
  <r>
    <x v="371"/>
    <s v="Metropolitana de Belo Horizonte"/>
    <s v="Conceição do Mato Dentro"/>
    <s v="."/>
    <n v="4274357.2699999996"/>
    <n v="5636115.2400000002"/>
    <n v="5290286.9800000004"/>
    <s v="."/>
    <n v="4599689.4000000004"/>
    <n v="5936994.6900000004"/>
    <n v="4922696.55"/>
    <n v="31.87"/>
    <n v="37"/>
    <n v="20.47"/>
    <n v="43.28"/>
    <n v="0.36"/>
    <n v="0.31"/>
    <n v="0.41"/>
    <e v="#VALUE!"/>
    <n v="-325332.13000000082"/>
    <n v="-300879.45000000019"/>
    <n v="367590.43000000063"/>
  </r>
  <r>
    <x v="372"/>
    <s v="Sul/Sudoeste de Minas"/>
    <s v="São Sebastião do Paraíso"/>
    <n v="7813751.7999999998"/>
    <n v="9369062.8499999996"/>
    <n v="14858554.390000001"/>
    <n v="12502580.59"/>
    <n v="7650521.7599999998"/>
    <n v="9127648.5199999996"/>
    <n v="13172325.4"/>
    <n v="12492419.460000001"/>
    <n v="24.57"/>
    <n v="22.6"/>
    <n v="16.010000000000002"/>
    <n v="33.130000000000003"/>
    <n v="0.39"/>
    <n v="0.36"/>
    <n v="0.42"/>
    <n v="163230.04000000004"/>
    <n v="241414.33000000007"/>
    <n v="1686228.9900000002"/>
    <n v="10161.129999998957"/>
  </r>
  <r>
    <x v="373"/>
    <s v="Sul/Sudoeste de Minas"/>
    <s v="São Lourenço"/>
    <n v="9509096.6799999997"/>
    <n v="10597419.34"/>
    <n v="17827645.710000001"/>
    <s v="."/>
    <n v="8883034.7200000007"/>
    <n v="11156209.199999999"/>
    <n v="17827161.82"/>
    <s v="."/>
    <n v="20.55"/>
    <n v="20.84"/>
    <n v="13.82"/>
    <n v="27.28"/>
    <n v="0.42"/>
    <n v="0.39"/>
    <n v="0.45"/>
    <n v="626061.95999999903"/>
    <n v="-558789.8599999994"/>
    <n v="483.89000000059605"/>
    <e v="#VALUE!"/>
  </r>
  <r>
    <x v="374"/>
    <s v="Sul/Sudoeste de Minas"/>
    <s v="São Lourenço"/>
    <n v="11546019.369999999"/>
    <n v="13115422.02"/>
    <n v="18083013.530000001"/>
    <n v="17160240.079999998"/>
    <n v="11033870.67"/>
    <n v="13336213.42"/>
    <n v="17379983.050000001"/>
    <n v="18379338.469999999"/>
    <n v="17.670000000000002"/>
    <n v="15.21"/>
    <n v="10.86"/>
    <n v="24.49"/>
    <n v="0.41"/>
    <n v="0.38"/>
    <n v="0.44"/>
    <n v="512148.69999999925"/>
    <n v="-220791.40000000037"/>
    <n v="703030.48000000045"/>
    <n v="-1219098.3900000006"/>
  </r>
  <r>
    <x v="375"/>
    <s v="Vale do Rio Doce"/>
    <s v="Governador Valadares"/>
    <s v="."/>
    <n v="8105378.9800000004"/>
    <n v="10711634.119999999"/>
    <n v="10319939.16"/>
    <s v="."/>
    <n v="8056090.4500000002"/>
    <n v="10306378.300000001"/>
    <n v="11229714.58"/>
    <n v="43.76"/>
    <n v="43.02"/>
    <n v="35.090000000000003"/>
    <n v="52.44"/>
    <n v="0.43"/>
    <n v="0.39"/>
    <n v="0.47"/>
    <e v="#VALUE!"/>
    <n v="49288.530000000261"/>
    <n v="405255.81999999844"/>
    <n v="-909775.41999999993"/>
  </r>
  <r>
    <x v="376"/>
    <s v="Jequitinhonha"/>
    <s v="Pedra Azul"/>
    <n v="9964759.6400000006"/>
    <n v="12092847.970000001"/>
    <n v="17413635.129999999"/>
    <n v="18139016.82"/>
    <n v="9309883.4800000004"/>
    <n v="12394417.359999999"/>
    <n v="16685290.960000001"/>
    <n v="18669690.190000001"/>
    <n v="58.13"/>
    <n v="55.31"/>
    <n v="48.51"/>
    <n v="67.75"/>
    <n v="0.45"/>
    <n v="0.41"/>
    <n v="0.49"/>
    <n v="654876.16000000015"/>
    <n v="-301569.38999999873"/>
    <n v="728344.16999999806"/>
    <n v="-530673.37000000104"/>
  </r>
  <r>
    <x v="377"/>
    <s v="Triangulo Mineiro/Alto Paranaíba"/>
    <s v="Frutal"/>
    <n v="11902752.890000001"/>
    <n v="14008680.720000001"/>
    <n v="22498831.379999999"/>
    <n v="21806363.440000001"/>
    <n v="11821445.01"/>
    <n v="13928101.439999999"/>
    <n v="18782548.809999999"/>
    <n v="22182857.079999998"/>
    <n v="22.71"/>
    <n v="22.32"/>
    <n v="15.05"/>
    <n v="30.37"/>
    <n v="0.39"/>
    <n v="0.36"/>
    <n v="0.41"/>
    <n v="81307.88000000082"/>
    <n v="80579.280000001192"/>
    <n v="3716282.5700000003"/>
    <n v="-376493.63999999687"/>
  </r>
  <r>
    <x v="378"/>
    <s v="Oeste de Minas"/>
    <s v="Formiga"/>
    <n v="12381381.689999999"/>
    <n v="13427220.98"/>
    <n v="17989029.039999999"/>
    <n v="17683136.73"/>
    <n v="11831466.23"/>
    <n v="13657567.789999999"/>
    <n v="16578503.460000001"/>
    <n v="18935554.210000001"/>
    <n v="33.56"/>
    <n v="30.99"/>
    <n v="25.62"/>
    <n v="41.5"/>
    <n v="0.44"/>
    <n v="0.4"/>
    <n v="0.47"/>
    <n v="549915.45999999903"/>
    <n v="-230346.80999999866"/>
    <n v="1410525.5799999982"/>
    <n v="-1252417.4800000004"/>
  </r>
  <r>
    <x v="379"/>
    <s v="Sul/Sudoeste de Minas"/>
    <s v="Pouso Alegre"/>
    <n v="6699288.9900000002"/>
    <n v="7655407"/>
    <n v="12243619.85"/>
    <n v="12729801.59"/>
    <n v="6697713.9199999999"/>
    <n v="7313639"/>
    <n v="10928346.9"/>
    <n v="12264916.65"/>
    <n v="15.67"/>
    <n v="16.809999999999999"/>
    <n v="8.1"/>
    <n v="23.23"/>
    <n v="0.39"/>
    <n v="0.35"/>
    <n v="0.43"/>
    <n v="1575.070000000298"/>
    <n v="341768"/>
    <n v="1315272.9499999993"/>
    <n v="464884.93999999948"/>
  </r>
  <r>
    <x v="380"/>
    <s v="Metropolitana de Belo Horizonte"/>
    <s v="Itaguara"/>
    <n v="9925775.5800000001"/>
    <n v="12912309.85"/>
    <n v="21756365.100000001"/>
    <s v="."/>
    <n v="8917355.4299999997"/>
    <n v="13310628.869999999"/>
    <n v="21005587.300000001"/>
    <s v="."/>
    <n v="32.39"/>
    <n v="31.62"/>
    <n v="23.74"/>
    <n v="41.04"/>
    <n v="0.37"/>
    <n v="0.34"/>
    <n v="0.4"/>
    <n v="1008420.1500000004"/>
    <n v="-398319.01999999955"/>
    <n v="750777.80000000075"/>
    <e v="#VALUE!"/>
  </r>
  <r>
    <x v="381"/>
    <s v="Sul/Sudoeste de Minas"/>
    <s v="Passos"/>
    <n v="21349416.370000001"/>
    <s v="."/>
    <n v="26465227.870000001"/>
    <n v="26226721.719999999"/>
    <n v="21324601.41"/>
    <s v="."/>
    <n v="26416942.300000001"/>
    <n v="27162966.469999999"/>
    <n v="26.33"/>
    <n v="20.58"/>
    <n v="15.48"/>
    <n v="37.19"/>
    <n v="0.39"/>
    <n v="0.36"/>
    <n v="0.42"/>
    <n v="24814.960000000894"/>
    <e v="#VALUE!"/>
    <n v="48285.570000000298"/>
    <n v="-936244.75"/>
  </r>
  <r>
    <x v="382"/>
    <s v="Oeste de Minas"/>
    <s v="Divinópolis"/>
    <n v="73818109.519999996"/>
    <n v="86267608.900000006"/>
    <n v="115791546.8"/>
    <n v="112602150.43000001"/>
    <n v="63873084.109999999"/>
    <n v="87323818.290000007"/>
    <n v="95610481.819999993"/>
    <n v="118297202.97"/>
    <n v="22.58"/>
    <n v="17.989999999999998"/>
    <n v="13.52"/>
    <n v="31.64"/>
    <n v="0.42"/>
    <n v="0.4"/>
    <n v="0.43"/>
    <n v="9945025.4099999964"/>
    <n v="-1056209.3900000006"/>
    <n v="20181064.980000004"/>
    <n v="-5695052.5399999917"/>
  </r>
  <r>
    <x v="383"/>
    <s v="Metropolitana de Belo Horizonte"/>
    <s v="Conselheiro Lafaiete"/>
    <s v="."/>
    <s v="."/>
    <s v="."/>
    <n v="6127825.8099999996"/>
    <s v="."/>
    <s v="."/>
    <s v="."/>
    <n v="6635098.5999999996"/>
    <n v="36.51"/>
    <n v="39.94"/>
    <n v="27.28"/>
    <n v="45.74"/>
    <n v="0.37"/>
    <n v="0.33"/>
    <n v="0.41"/>
    <e v="#VALUE!"/>
    <e v="#VALUE!"/>
    <e v="#VALUE!"/>
    <n v="-507272.79000000004"/>
  </r>
  <r>
    <x v="384"/>
    <s v="Jequitinhonha"/>
    <s v="Arapuá"/>
    <n v="7659682.8099999996"/>
    <n v="8700203"/>
    <n v="13831001.42"/>
    <n v="13465501.59"/>
    <n v="7373465.6500000004"/>
    <n v="9238690.5299999993"/>
    <n v="13231867.76"/>
    <n v="13744348.970000001"/>
    <n v="59.19"/>
    <n v="61.89"/>
    <n v="51.38"/>
    <n v="67.010000000000005"/>
    <n v="0.46"/>
    <n v="0.42"/>
    <n v="0.5"/>
    <n v="286217.15999999922"/>
    <n v="-538487.52999999933"/>
    <n v="599133.66000000015"/>
    <n v="-278847.38000000082"/>
  </r>
  <r>
    <x v="385"/>
    <s v="Vale do Rio Doce"/>
    <s v="Aimorés"/>
    <n v="5453769.8200000003"/>
    <n v="6481497.0999999996"/>
    <n v="8690051.6799999997"/>
    <n v="8520961.75"/>
    <n v="5407391.8200000003"/>
    <n v="6510066.21"/>
    <n v="8445617.7300000004"/>
    <n v="9537006.2300000004"/>
    <n v="21.6"/>
    <n v="22.28"/>
    <n v="14.17"/>
    <n v="29.02"/>
    <n v="0.36"/>
    <n v="0.32"/>
    <n v="0.4"/>
    <n v="46378"/>
    <n v="-28569.110000000335"/>
    <n v="244433.94999999925"/>
    <n v="-1016044.4800000004"/>
  </r>
  <r>
    <x v="386"/>
    <s v="Triangulo Mineiro/Alto Paranaíba"/>
    <s v="Ituiutaba"/>
    <n v="81445920.030000001"/>
    <n v="89410090"/>
    <n v="119000541"/>
    <n v="122763042"/>
    <n v="80726992.730000004"/>
    <n v="88478190"/>
    <n v="122738599"/>
    <n v="129607742"/>
    <n v="29.09"/>
    <n v="24.05"/>
    <n v="19.71"/>
    <n v="38.47"/>
    <n v="0.43"/>
    <n v="0.4"/>
    <n v="0.45"/>
    <n v="718927.29999999702"/>
    <n v="931900"/>
    <n v="-3738058"/>
    <n v="-6844700"/>
  </r>
  <r>
    <x v="387"/>
    <s v="Campo das Vertentes"/>
    <s v="Lavras"/>
    <n v="4375627.0999999996"/>
    <n v="5362732.55"/>
    <n v="6878774.0199999996"/>
    <n v="6629043.1399999997"/>
    <n v="4316571.1399999997"/>
    <n v="5151617.6399999997"/>
    <n v="6300230.5800000001"/>
    <n v="6936435.6699999999"/>
    <n v="35.32"/>
    <n v="32.130000000000003"/>
    <n v="26.48"/>
    <n v="44.15"/>
    <n v="0.4"/>
    <n v="0.35"/>
    <n v="0.44"/>
    <n v="59055.959999999963"/>
    <n v="211114.91000000015"/>
    <n v="578543.43999999948"/>
    <n v="-307392.53000000026"/>
  </r>
  <r>
    <x v="388"/>
    <s v="Triangulo Mineiro/Alto Paranaíba"/>
    <s v="Frutal"/>
    <n v="49999554.539999999"/>
    <n v="55783785.700000003"/>
    <n v="71428406.579999998"/>
    <n v="66333876.43"/>
    <n v="48864693.450000003"/>
    <n v="57798691.409999996"/>
    <n v="68910579.25"/>
    <n v="69994469.900000006"/>
    <n v="24.57"/>
    <n v="19.55"/>
    <n v="15.19"/>
    <n v="33.96"/>
    <n v="0.39"/>
    <n v="0.36"/>
    <n v="0.41"/>
    <n v="1134861.0899999961"/>
    <n v="-2014905.7099999934"/>
    <n v="2517827.3299999982"/>
    <n v="-3660593.4700000063"/>
  </r>
  <r>
    <x v="389"/>
    <s v="Campo das Vertentes"/>
    <s v="Lavras"/>
    <s v="."/>
    <n v="5328412.34"/>
    <n v="7328466.6100000003"/>
    <n v="7770258.6500000004"/>
    <s v="."/>
    <n v="5429878.6600000001"/>
    <n v="7294518.0499999998"/>
    <n v="7846414.8700000001"/>
    <n v="37.549999999999997"/>
    <n v="35.93"/>
    <n v="27.83"/>
    <n v="47.27"/>
    <n v="0.43"/>
    <n v="0.38"/>
    <n v="0.48"/>
    <e v="#VALUE!"/>
    <n v="-101466.3200000003"/>
    <n v="33948.560000000522"/>
    <n v="-76156.219999999739"/>
  </r>
  <r>
    <x v="390"/>
    <s v="Metropolitana de Belo Horizonte"/>
    <s v="Sete Lagoas"/>
    <n v="10339260.48"/>
    <n v="12203735.98"/>
    <n v="17774752.640000001"/>
    <n v="19263346.18"/>
    <n v="9911279.3399999999"/>
    <n v="12216220.6"/>
    <n v="17323339.809999999"/>
    <n v="22820910.75"/>
    <n v="31.47"/>
    <n v="32.340000000000003"/>
    <n v="23.31"/>
    <n v="39.64"/>
    <n v="0.42"/>
    <n v="0.38"/>
    <n v="0.46"/>
    <n v="427981.1400000006"/>
    <n v="-12484.61999999918"/>
    <n v="451412.83000000194"/>
    <n v="-3557564.5700000003"/>
  </r>
  <r>
    <x v="391"/>
    <s v="Jequitinhonha"/>
    <s v="Almenara"/>
    <s v="."/>
    <s v="."/>
    <n v="12070611.82"/>
    <n v="11876294.220000001"/>
    <s v="."/>
    <s v="."/>
    <n v="11948182.449999999"/>
    <n v="11728174.470000001"/>
    <n v="59.47"/>
    <n v="57.35"/>
    <n v="51.33"/>
    <n v="67.62"/>
    <n v="0.43"/>
    <n v="0.39"/>
    <n v="0.47"/>
    <e v="#VALUE!"/>
    <e v="#VALUE!"/>
    <n v="122429.37000000104"/>
    <n v="148119.75"/>
  </r>
  <r>
    <x v="392"/>
    <s v="Sul/Sudoeste de Minas"/>
    <s v="São Sebastião do Paraíso"/>
    <n v="5551372.5099999998"/>
    <s v="."/>
    <n v="8954546.0600000005"/>
    <s v="."/>
    <n v="5503235.6900000004"/>
    <s v="."/>
    <n v="8911049.0899999999"/>
    <s v="."/>
    <n v="22.96"/>
    <n v="23.59"/>
    <n v="15.17"/>
    <n v="30.75"/>
    <n v="0.39"/>
    <n v="0.35"/>
    <n v="0.43"/>
    <n v="48136.819999999367"/>
    <e v="#VALUE!"/>
    <n v="43496.970000000671"/>
    <e v="#VALUE!"/>
  </r>
  <r>
    <x v="393"/>
    <s v="Sul/Sudoeste de Minas"/>
    <s v="Poços de Caldas"/>
    <n v="18480504.359999999"/>
    <s v="."/>
    <n v="24923693.670000002"/>
    <n v="27073565.629999999"/>
    <n v="15926466.050000001"/>
    <s v="."/>
    <n v="24259288.66"/>
    <n v="26163944.18"/>
    <n v="12.95"/>
    <n v="11.23"/>
    <n v="6.66"/>
    <n v="19.23"/>
    <n v="0.4"/>
    <n v="0.37"/>
    <n v="0.42"/>
    <n v="2554038.3099999987"/>
    <e v="#VALUE!"/>
    <n v="664405.01000000164"/>
    <n v="909621.44999999925"/>
  </r>
  <r>
    <x v="394"/>
    <s v="Vale do Rio Doce"/>
    <s v="Ipatinga"/>
    <n v="4070091.38"/>
    <n v="4568644.47"/>
    <n v="6975899.6200000001"/>
    <n v="6870443.4400000004"/>
    <n v="4058609.79"/>
    <n v="4383472.09"/>
    <n v="6860920.0700000003"/>
    <n v="6848334.1100000003"/>
    <n v="40.54"/>
    <n v="36.71"/>
    <n v="28.71"/>
    <n v="52.37"/>
    <n v="0.4"/>
    <n v="0.31"/>
    <n v="0.48"/>
    <n v="11481.589999999851"/>
    <n v="185172.37999999989"/>
    <n v="114979.54999999981"/>
    <n v="22109.330000000075"/>
  </r>
  <r>
    <x v="395"/>
    <s v="Norte de Minas"/>
    <s v="Janaúba"/>
    <n v="18400565.52"/>
    <n v="21448400.84"/>
    <n v="29480523.68"/>
    <n v="37779568.630000003"/>
    <n v="18483367.32"/>
    <n v="21502436.350000001"/>
    <n v="31928406.870000001"/>
    <n v="37681173.240000002"/>
    <n v="44.18"/>
    <n v="45.85"/>
    <n v="34.22"/>
    <n v="54.14"/>
    <n v="0.36"/>
    <n v="0.33"/>
    <n v="0.39"/>
    <n v="-82801.800000000745"/>
    <n v="-54035.510000001639"/>
    <n v="-2447883.1900000013"/>
    <n v="98395.390000000596"/>
  </r>
  <r>
    <x v="396"/>
    <s v="Vale do Rio Doce"/>
    <s v="Governador Valadares"/>
    <s v="."/>
    <s v="."/>
    <n v="9257373.9199999999"/>
    <n v="7339970.25"/>
    <s v="."/>
    <s v="."/>
    <n v="8436510.7899999991"/>
    <n v="8099086.3200000003"/>
    <n v="53.85"/>
    <n v="52.48"/>
    <n v="43.84"/>
    <n v="63.86"/>
    <n v="0.39"/>
    <n v="0.34"/>
    <n v="0.43"/>
    <e v="#VALUE!"/>
    <e v="#VALUE!"/>
    <n v="820863.13000000082"/>
    <n v="-759116.0700000003"/>
  </r>
  <r>
    <x v="397"/>
    <s v="Norte de Minas"/>
    <s v="Janaúba"/>
    <n v="43986906.07"/>
    <n v="42698515.68"/>
    <n v="70948507.109999999"/>
    <n v="61238600.18"/>
    <n v="41110174.5"/>
    <n v="40732934.18"/>
    <n v="71707454.799999997"/>
    <n v="61889930.93"/>
    <n v="54.7"/>
    <n v="49.61"/>
    <n v="44.12"/>
    <n v="65.28"/>
    <n v="0.4"/>
    <n v="0.38"/>
    <n v="0.43"/>
    <n v="2876731.5700000003"/>
    <n v="1965581.5"/>
    <n v="-758947.68999999762"/>
    <n v="-651330.75"/>
  </r>
  <r>
    <x v="398"/>
    <s v="Norte de Minas"/>
    <s v="Januária"/>
    <n v="30321556.039999999"/>
    <n v="33304093.25"/>
    <s v="."/>
    <n v="45406716.140000001"/>
    <n v="28949221.16"/>
    <n v="32225313.690000001"/>
    <s v="."/>
    <n v="47755621.039999999"/>
    <n v="50.17"/>
    <n v="50.36"/>
    <n v="42.96"/>
    <n v="57.37"/>
    <n v="0.45"/>
    <n v="0.42"/>
    <n v="0.48"/>
    <n v="1372334.879999999"/>
    <n v="1078779.5599999987"/>
    <e v="#VALUE!"/>
    <n v="-2348904.8999999985"/>
  </r>
  <r>
    <x v="399"/>
    <s v="Central Mineira"/>
    <s v="Bom Despacho"/>
    <n v="4428978.7699999996"/>
    <n v="5971457.4800000004"/>
    <n v="6996836.2000000002"/>
    <n v="6877870.7999999998"/>
    <n v="4186889.56"/>
    <n v="5725216.8600000003"/>
    <n v="6380328.9100000001"/>
    <n v="7011343.8799999999"/>
    <n v="21.77"/>
    <n v="22.43"/>
    <n v="11.69"/>
    <n v="31.85"/>
    <n v="0.37"/>
    <n v="0.32"/>
    <n v="0.41"/>
    <n v="242089.2099999995"/>
    <n v="246240.62000000011"/>
    <n v="616507.29"/>
    <n v="-133473.08000000007"/>
  </r>
  <r>
    <x v="400"/>
    <s v="Norte de Minas"/>
    <s v="Montes Claros"/>
    <s v="."/>
    <n v="7153841.5899999999"/>
    <n v="9173919.4800000004"/>
    <n v="8826111.3300000001"/>
    <s v="."/>
    <n v="6986778.3200000003"/>
    <n v="9079542.0800000001"/>
    <n v="9034346.1899999995"/>
    <n v="64.89"/>
    <n v="68.489999999999995"/>
    <n v="55.9"/>
    <n v="73.87"/>
    <n v="0.47"/>
    <n v="0.41"/>
    <n v="0.54"/>
    <e v="#VALUE!"/>
    <n v="167063.26999999955"/>
    <n v="94377.400000000373"/>
    <n v="-208234.8599999994"/>
  </r>
  <r>
    <x v="401"/>
    <s v="Metropolitana de Belo Horizonte"/>
    <s v="Itaguara"/>
    <s v="."/>
    <n v="4616495.8600000003"/>
    <s v="."/>
    <n v="16059556.939999999"/>
    <s v="."/>
    <n v="4417973.0999999996"/>
    <s v="."/>
    <n v="11608652.4"/>
    <n v="27.03"/>
    <n v="28.92"/>
    <n v="18.79"/>
    <n v="35.28"/>
    <n v="0.38"/>
    <n v="0.34"/>
    <n v="0.42"/>
    <e v="#VALUE!"/>
    <n v="198522.76000000071"/>
    <e v="#VALUE!"/>
    <n v="4450904.5399999991"/>
  </r>
  <r>
    <x v="402"/>
    <s v="Jequitinhonha"/>
    <s v="Capelinha"/>
    <s v="."/>
    <n v="5568299.96"/>
    <n v="10083929.310000001"/>
    <n v="10650796.109999999"/>
    <s v="."/>
    <n v="6266520.9299999997"/>
    <n v="9395326.25"/>
    <n v="12175249.859999999"/>
    <n v="59.37"/>
    <n v="64.25"/>
    <n v="47.07"/>
    <n v="71.66"/>
    <n v="0.38"/>
    <n v="0.34"/>
    <n v="0.42"/>
    <e v="#VALUE!"/>
    <n v="-698220.96999999974"/>
    <n v="688603.06000000052"/>
    <n v="-1524453.75"/>
  </r>
  <r>
    <x v="403"/>
    <s v="Zona da Mata"/>
    <s v="Ponte Nova"/>
    <n v="8501126.3699999992"/>
    <n v="10433990.85"/>
    <n v="14526506.25"/>
    <n v="16840208.59"/>
    <n v="7917290.4100000001"/>
    <n v="10185049.51"/>
    <n v="14005256.66"/>
    <n v="15379009.41"/>
    <n v="42.52"/>
    <n v="44.93"/>
    <n v="35.61"/>
    <n v="49.42"/>
    <n v="0.42"/>
    <n v="0.39"/>
    <n v="0.45"/>
    <n v="583835.95999999903"/>
    <n v="248941.33999999985"/>
    <n v="521249.58999999985"/>
    <n v="1461199.1799999997"/>
  </r>
  <r>
    <x v="404"/>
    <s v="Norte de Minas"/>
    <s v="Pirapora"/>
    <n v="6765767.0300000003"/>
    <n v="7428729.4000000004"/>
    <n v="9142704.4900000002"/>
    <n v="8934549.0600000005"/>
    <n v="6158890.0599999996"/>
    <n v="7426552.5199999996"/>
    <n v="9304776.9399999995"/>
    <n v="9032689.4600000009"/>
    <n v="59.81"/>
    <n v="58.18"/>
    <n v="50.47"/>
    <n v="69.150000000000006"/>
    <n v="0.41"/>
    <n v="0.37"/>
    <n v="0.45"/>
    <n v="606876.97000000067"/>
    <n v="2176.8800000008196"/>
    <n v="-162072.44999999925"/>
    <n v="-98140.400000000373"/>
  </r>
  <r>
    <x v="405"/>
    <s v="Metropolitana de Belo Horizonte"/>
    <s v="Sete Lagoas"/>
    <n v="5265357.38"/>
    <n v="6557007.7000000002"/>
    <n v="8398299.0399999991"/>
    <n v="7699349.75"/>
    <n v="5256130.51"/>
    <n v="6388253.1200000001"/>
    <n v="8936549.8100000005"/>
    <n v="7956189.7300000004"/>
    <n v="30.55"/>
    <n v="34.770000000000003"/>
    <n v="21.29"/>
    <n v="39.81"/>
    <n v="0.38"/>
    <n v="0.34"/>
    <n v="0.42"/>
    <n v="9226.8700000001118"/>
    <n v="168754.58000000007"/>
    <n v="-538250.77000000142"/>
    <n v="-256839.98000000045"/>
  </r>
  <r>
    <x v="406"/>
    <s v="Jequitinhonha"/>
    <s v="Almenara"/>
    <n v="12013660.300000001"/>
    <n v="13523959.52"/>
    <n v="22213571.390000001"/>
    <n v="26310311.170000002"/>
    <n v="10522271.609999999"/>
    <n v="14139856.199999999"/>
    <n v="22768452.059999999"/>
    <n v="26168755.289999999"/>
    <n v="58.5"/>
    <n v="56.7"/>
    <n v="49.16"/>
    <n v="67.83"/>
    <n v="0.47"/>
    <n v="0.42"/>
    <n v="0.52"/>
    <n v="1491388.6900000013"/>
    <n v="-615896.6799999997"/>
    <n v="-554880.66999999806"/>
    <n v="141555.88000000268"/>
  </r>
  <r>
    <x v="407"/>
    <s v="Sul/Sudoeste de Minas"/>
    <s v="São Lourenço"/>
    <n v="4600124.25"/>
    <s v="."/>
    <n v="7190501.2699999996"/>
    <n v="7666988.8399999999"/>
    <n v="4241818.66"/>
    <s v="."/>
    <n v="7161487.4100000001"/>
    <n v="7910508.6299999999"/>
    <n v="26.39"/>
    <n v="26.06"/>
    <n v="16.489999999999998"/>
    <n v="36.29"/>
    <n v="0.39"/>
    <n v="0.34"/>
    <n v="0.43"/>
    <n v="358305.58999999985"/>
    <e v="#VALUE!"/>
    <n v="29013.859999999404"/>
    <n v="-243519.79000000004"/>
  </r>
  <r>
    <x v="408"/>
    <s v="Jequitinhonha"/>
    <s v="Almenara"/>
    <n v="9679440.3300000001"/>
    <n v="10542643.609999999"/>
    <n v="15845475.58"/>
    <n v="16045314.970000001"/>
    <n v="9031438"/>
    <n v="11348951.699999999"/>
    <n v="15071829.93"/>
    <n v="16712194.25"/>
    <n v="59.3"/>
    <n v="58.29"/>
    <n v="50.74"/>
    <n v="67.87"/>
    <n v="0.46"/>
    <n v="0.42"/>
    <n v="0.51"/>
    <n v="648002.33000000007"/>
    <n v="-806308.08999999985"/>
    <n v="773645.65000000037"/>
    <n v="-666879.27999999933"/>
  </r>
  <r>
    <x v="409"/>
    <s v="Vale do Rio Doce"/>
    <s v="Ipatinga"/>
    <n v="4607334.1500000004"/>
    <n v="5357875.25"/>
    <n v="9037337.7799999993"/>
    <n v="8506146.0700000003"/>
    <n v="4393839.32"/>
    <n v="5321412.05"/>
    <n v="8742997.9299999997"/>
    <n v="8547673.0600000005"/>
    <n v="27.79"/>
    <n v="33.369999999999997"/>
    <n v="16.52"/>
    <n v="39.06"/>
    <n v="0.37"/>
    <n v="0.33"/>
    <n v="0.41"/>
    <n v="213494.83000000007"/>
    <n v="36463.200000000186"/>
    <n v="294339.84999999963"/>
    <n v="-41526.990000000224"/>
  </r>
  <r>
    <x v="410"/>
    <s v="Metropolitana de Belo Horizonte"/>
    <s v="Itabira"/>
    <n v="75259825.379999995"/>
    <s v="."/>
    <n v="111715346"/>
    <n v="109488288"/>
    <n v="71430508.299999997"/>
    <s v="."/>
    <n v="110178184"/>
    <n v="115738650"/>
    <n v="23.68"/>
    <n v="18.07"/>
    <n v="14.12"/>
    <n v="33.25"/>
    <n v="0.38"/>
    <n v="0.36"/>
    <n v="0.4"/>
    <n v="3829317.0799999982"/>
    <e v="#VALUE!"/>
    <n v="1537162"/>
    <n v="-6250362"/>
  </r>
  <r>
    <x v="411"/>
    <s v="Noroeste de Minas"/>
    <s v="Paracatu"/>
    <n v="30713579.620000001"/>
    <n v="30841118.469999999"/>
    <n v="51022042.850000001"/>
    <n v="49651041.18"/>
    <n v="30846270.280000001"/>
    <n v="31108062.899999999"/>
    <n v="49347899.240000002"/>
    <n v="49411222.409999996"/>
    <n v="40.21"/>
    <n v="36.64"/>
    <n v="32.020000000000003"/>
    <n v="48.4"/>
    <n v="0.41"/>
    <n v="0.38"/>
    <n v="0.43"/>
    <n v="-132690.66000000015"/>
    <n v="-266944.4299999997"/>
    <n v="1674143.6099999994"/>
    <n v="239818.77000000328"/>
  </r>
  <r>
    <x v="412"/>
    <s v="Central Mineira"/>
    <s v="Curvelo"/>
    <n v="4441730.4400000004"/>
    <n v="5292675.4000000004"/>
    <n v="7424851.29"/>
    <n v="7833308.9199999999"/>
    <n v="4804160.21"/>
    <n v="5802592.0800000001"/>
    <n v="7036778.7999999998"/>
    <n v="7541363.8200000003"/>
    <n v="48.53"/>
    <n v="48.69"/>
    <n v="37.93"/>
    <n v="59.13"/>
    <n v="0.42"/>
    <n v="0.37"/>
    <n v="0.47"/>
    <n v="-362429.76999999955"/>
    <n v="-509916.6799999997"/>
    <n v="388072.49000000022"/>
    <n v="291945.09999999963"/>
  </r>
  <r>
    <x v="413"/>
    <s v="Jequitinhonha"/>
    <s v="Almenara"/>
    <n v="4636360.3499999996"/>
    <n v="5839445.7199999997"/>
    <n v="9946529.0399999991"/>
    <n v="10252622.710000001"/>
    <n v="4805897.0199999996"/>
    <n v="5988743.1500000004"/>
    <n v="9263620.25"/>
    <n v="10714239.119999999"/>
    <n v="55.91"/>
    <n v="53.33"/>
    <n v="46.57"/>
    <n v="65.25"/>
    <n v="0.42"/>
    <n v="0.38"/>
    <n v="0.46"/>
    <n v="-169536.66999999993"/>
    <n v="-149297.43000000063"/>
    <n v="682908.78999999911"/>
    <n v="-461616.40999999829"/>
  </r>
  <r>
    <x v="414"/>
    <s v="Jequitinhonha"/>
    <s v="Capelinha"/>
    <n v="4595202.13"/>
    <n v="5350228.3899999997"/>
    <n v="7684778.04"/>
    <n v="8094391.4100000001"/>
    <n v="4647520.59"/>
    <n v="5487213.9299999997"/>
    <n v="6551540.0599999996"/>
    <n v="7939742.4699999997"/>
    <n v="55.32"/>
    <n v="62.2"/>
    <n v="43.95"/>
    <n v="66.7"/>
    <n v="0.38"/>
    <n v="0.34"/>
    <n v="0.43"/>
    <n v="-52318.459999999963"/>
    <n v="-136985.54000000004"/>
    <n v="1133237.9800000004"/>
    <n v="154648.94000000041"/>
  </r>
  <r>
    <x v="415"/>
    <s v="Vale do Rio Doce"/>
    <s v="Peçanha"/>
    <n v="4628979.49"/>
    <n v="5121242.1399999997"/>
    <n v="6407289.4500000002"/>
    <n v="6096828.25"/>
    <n v="4481089.83"/>
    <n v="5212080.6500000004"/>
    <n v="6502029"/>
    <n v="5859425.4500000002"/>
    <n v="41.33"/>
    <n v="47.24"/>
    <n v="27.13"/>
    <n v="55.53"/>
    <n v="0.4"/>
    <n v="0.32"/>
    <n v="0.49"/>
    <n v="147889.66000000015"/>
    <n v="-90838.510000000708"/>
    <n v="-94739.549999999814"/>
    <n v="237402.79999999981"/>
  </r>
  <r>
    <x v="416"/>
    <s v="Norte de Minas"/>
    <s v="Grão Mogol"/>
    <n v="4307013.66"/>
    <n v="5087571"/>
    <n v="7212805.5800000001"/>
    <n v="7249234.4299999997"/>
    <n v="4231345.92"/>
    <n v="5623140"/>
    <n v="7319154.6399999997"/>
    <n v="7186035.9400000004"/>
    <n v="70.83"/>
    <n v="72.91"/>
    <n v="60.57"/>
    <n v="81.08"/>
    <n v="0.42"/>
    <n v="0.33"/>
    <n v="0.5"/>
    <n v="75667.740000000224"/>
    <n v="-535569"/>
    <n v="-106349.05999999959"/>
    <n v="63198.489999999292"/>
  </r>
  <r>
    <x v="417"/>
    <s v="Metropolitana de Belo Horizonte"/>
    <s v="Itabira"/>
    <n v="4772050.6399999997"/>
    <n v="5975178.0999999996"/>
    <n v="7330328.5300000003"/>
    <n v="6797824.3600000003"/>
    <n v="4297965.9400000004"/>
    <n v="5755949.25"/>
    <n v="6790565.1100000003"/>
    <n v="7668935.54"/>
    <n v="19.27"/>
    <n v="24.24"/>
    <n v="10.17"/>
    <n v="28.37"/>
    <n v="0.35"/>
    <n v="0.31"/>
    <n v="0.4"/>
    <n v="474084.69999999925"/>
    <n v="219228.84999999963"/>
    <n v="539763.41999999993"/>
    <n v="-871111.1799999997"/>
  </r>
  <r>
    <x v="418"/>
    <s v="Metropolitana de Belo Horizonte"/>
    <s v="Belo Horizonte"/>
    <n v="24985975.440000001"/>
    <n v="29333757.219999999"/>
    <n v="41677634.850000001"/>
    <n v="39407448.829999998"/>
    <n v="24438942.420000002"/>
    <n v="30343454.050000001"/>
    <n v="39662585.060000002"/>
    <n v="41784449.210000001"/>
    <n v="17.34"/>
    <n v="12.52"/>
    <n v="8.33"/>
    <n v="26.34"/>
    <n v="0.36"/>
    <n v="0.33"/>
    <n v="0.38"/>
    <n v="547033.01999999955"/>
    <n v="-1009696.8300000019"/>
    <n v="2015049.7899999991"/>
    <n v="-2377000.3800000027"/>
  </r>
  <r>
    <x v="419"/>
    <s v="Zona da Mata"/>
    <s v="Juiz de Fora"/>
    <n v="467538341.36000001"/>
    <n v="516710282.63"/>
    <n v="659335586.60000002"/>
    <n v="731379703.23000002"/>
    <n v="449387996.38999999"/>
    <n v="533692214.19"/>
    <n v="660703775.20000005"/>
    <n v="688319701.14999998"/>
    <n v="12.86"/>
    <n v="9.4499999999999993"/>
    <n v="5.82"/>
    <n v="19.91"/>
    <n v="0.41"/>
    <n v="0.4"/>
    <n v="0.43"/>
    <n v="18150344.970000029"/>
    <n v="-16981931.560000002"/>
    <n v="-1368188.6000000238"/>
    <n v="43060002.080000043"/>
  </r>
  <r>
    <x v="420"/>
    <s v="Norte de Minas"/>
    <s v="Montes Claros"/>
    <s v="."/>
    <n v="4869443.08"/>
    <n v="7059893.8499999996"/>
    <n v="6118887.0099999998"/>
    <s v="."/>
    <n v="4832131.99"/>
    <n v="6705698.0199999996"/>
    <n v="6769261.5499999998"/>
    <n v="48.94"/>
    <n v="50.4"/>
    <n v="37.94"/>
    <n v="59.93"/>
    <n v="0.38"/>
    <n v="0.33"/>
    <n v="0.43"/>
    <e v="#VALUE!"/>
    <n v="37311.089999999851"/>
    <n v="354195.83000000007"/>
    <n v="-650374.54"/>
  </r>
  <r>
    <x v="421"/>
    <s v="Sul/Sudoeste de Minas"/>
    <s v="São Sebastião do Paraíso"/>
    <n v="5529449.2699999996"/>
    <s v="."/>
    <n v="9848629.3399999999"/>
    <n v="9421432.9700000007"/>
    <n v="5527939.79"/>
    <s v="."/>
    <n v="9680811.5899999999"/>
    <n v="10009835.380000001"/>
    <n v="17.52"/>
    <n v="19.71"/>
    <n v="10.48"/>
    <n v="24.55"/>
    <n v="0.38"/>
    <n v="0.34"/>
    <n v="0.42"/>
    <n v="1509.4799999995157"/>
    <e v="#VALUE!"/>
    <n v="167817.75"/>
    <n v="-588402.41000000015"/>
  </r>
  <r>
    <x v="422"/>
    <s v="Norte de Minas"/>
    <s v="Januária"/>
    <n v="4860256.58"/>
    <n v="6174749.4400000004"/>
    <n v="7884421.8300000001"/>
    <n v="7386044.3200000003"/>
    <n v="4306702.53"/>
    <n v="6275953.71"/>
    <n v="6728376.8799999999"/>
    <n v="8183819.8200000003"/>
    <n v="59.19"/>
    <n v="59.36"/>
    <n v="50.86"/>
    <n v="67.52"/>
    <n v="0.39"/>
    <n v="0.36"/>
    <n v="0.43"/>
    <n v="553554.04999999981"/>
    <n v="-101204.26999999955"/>
    <n v="1156044.9500000002"/>
    <n v="-797775.5"/>
  </r>
  <r>
    <x v="423"/>
    <s v="Vale do Mucuri"/>
    <s v="Teófilo Otoni"/>
    <n v="9110385.6300000008"/>
    <n v="10094366.699999999"/>
    <n v="14963833.060000001"/>
    <n v="15901149.73"/>
    <n v="8795546.7200000007"/>
    <n v="10176513.189999999"/>
    <n v="14582255.48"/>
    <n v="16135668.6"/>
    <n v="52.77"/>
    <n v="59.07"/>
    <n v="42.27"/>
    <n v="63.27"/>
    <n v="0.41"/>
    <n v="0.38"/>
    <n v="0.44"/>
    <n v="314838.91000000015"/>
    <n v="-82146.490000000224"/>
    <n v="381577.58000000007"/>
    <n v="-234518.86999999918"/>
  </r>
  <r>
    <x v="424"/>
    <s v="Noroeste de Minas"/>
    <s v="Paracatu"/>
    <n v="5897774"/>
    <n v="7411648"/>
    <n v="10424526"/>
    <n v="10409305"/>
    <n v="5504885"/>
    <n v="7793126"/>
    <n v="9647085"/>
    <n v="10798073"/>
    <n v="31.93"/>
    <n v="31.49"/>
    <n v="24.05"/>
    <n v="39.799999999999997"/>
    <n v="0.41"/>
    <n v="0.38"/>
    <n v="0.45"/>
    <n v="392889"/>
    <n v="-381478"/>
    <n v="777441"/>
    <n v="-388768"/>
  </r>
  <r>
    <x v="425"/>
    <s v="Central Mineira"/>
    <s v="Bom Despacho"/>
    <n v="28086379.960000001"/>
    <n v="37066314.07"/>
    <n v="45431744.659999996"/>
    <n v="54673873.200000003"/>
    <n v="25461314.760000002"/>
    <n v="32585522.260000002"/>
    <n v="46177219.140000001"/>
    <n v="46144661.93"/>
    <n v="31.58"/>
    <n v="25.34"/>
    <n v="20.25"/>
    <n v="42.91"/>
    <n v="0.39"/>
    <n v="0.37"/>
    <n v="0.41"/>
    <n v="2625065.1999999993"/>
    <n v="4480791.8099999987"/>
    <n v="-745474.48000000417"/>
    <n v="8529211.2700000033"/>
  </r>
  <r>
    <x v="426"/>
    <s v="Norte de Minas"/>
    <s v="Pirapora"/>
    <n v="4929322.55"/>
    <n v="5373438.1699999999"/>
    <n v="8488430.1099999994"/>
    <n v="6658671.4100000001"/>
    <n v="4929293.1900000004"/>
    <n v="5327651.21"/>
    <n v="8753975.4199999999"/>
    <n v="7035191.3899999997"/>
    <n v="60.38"/>
    <n v="59.04"/>
    <n v="48.53"/>
    <n v="72.239999999999995"/>
    <n v="0.38"/>
    <n v="0.33"/>
    <n v="0.43"/>
    <n v="29.359999999403954"/>
    <n v="45786.959999999963"/>
    <n v="-265545.31000000052"/>
    <n v="-376519.97999999952"/>
  </r>
  <r>
    <x v="427"/>
    <s v="Campo das Vertentes"/>
    <s v="São João Del Rei"/>
    <n v="7702127.3700000001"/>
    <n v="8350392.4500000002"/>
    <n v="12288182.09"/>
    <n v="12823175.449999999"/>
    <n v="7631745.0099999998"/>
    <n v="8380383.3399999999"/>
    <n v="12453460.09"/>
    <n v="12746448.17"/>
    <n v="38.47"/>
    <n v="39.19"/>
    <n v="29.33"/>
    <n v="47.61"/>
    <n v="0.42"/>
    <n v="0.39"/>
    <n v="0.46"/>
    <n v="70382.360000000335"/>
    <n v="-29990.889999999665"/>
    <n v="-165278"/>
    <n v="76727.279999999329"/>
  </r>
  <r>
    <x v="428"/>
    <s v="Triangulo Mineiro/Alto Paranaíba"/>
    <s v="Patos de Minas"/>
    <n v="11769230.34"/>
    <n v="12234903.6"/>
    <n v="18971038.579999998"/>
    <n v="20780639.73"/>
    <n v="11280235.01"/>
    <n v="12316668.5"/>
    <n v="18293371.289999999"/>
    <n v="20280976.82"/>
    <n v="31.47"/>
    <n v="30.34"/>
    <n v="22.9"/>
    <n v="40.03"/>
    <n v="0.42"/>
    <n v="0.38"/>
    <n v="0.46"/>
    <n v="488995.33000000007"/>
    <n v="-81764.900000000373"/>
    <n v="677667.28999999911"/>
    <n v="499662.91000000015"/>
  </r>
  <r>
    <x v="429"/>
    <s v="Noroeste de Minas"/>
    <s v="Paracatu"/>
    <s v="."/>
    <n v="6940550"/>
    <n v="10243557.26"/>
    <n v="8299552.0800000001"/>
    <s v="."/>
    <n v="6880550"/>
    <n v="10118620.15"/>
    <n v="9891265.8200000003"/>
    <n v="37.83"/>
    <n v="34.770000000000003"/>
    <n v="27.59"/>
    <n v="48.07"/>
    <n v="0.36"/>
    <n v="0.32"/>
    <n v="0.39"/>
    <e v="#VALUE!"/>
    <n v="60000"/>
    <n v="124937.1099999994"/>
    <n v="-1591713.7400000002"/>
  </r>
  <r>
    <x v="430"/>
    <s v="Metropolitana de Belo Horizonte"/>
    <s v="Belo Horizonte"/>
    <s v="."/>
    <n v="41346768"/>
    <n v="63194113.359999999"/>
    <n v="73404044.890000001"/>
    <s v="."/>
    <n v="40923360"/>
    <n v="63803607.119999997"/>
    <n v="76486936.989999995"/>
    <n v="16.28"/>
    <n v="12.61"/>
    <n v="9.02"/>
    <n v="23.53"/>
    <n v="0.4"/>
    <n v="0.37"/>
    <n v="0.43"/>
    <e v="#VALUE!"/>
    <n v="423408"/>
    <n v="-609493.75999999791"/>
    <n v="-3082892.099999994"/>
  </r>
  <r>
    <x v="431"/>
    <s v="Zona da Mata"/>
    <s v="Manhuaçu"/>
    <n v="10962058"/>
    <n v="12847434"/>
    <n v="18935457.09"/>
    <n v="18821133.75"/>
    <n v="10742565"/>
    <n v="12647337"/>
    <n v="18829929.129999999"/>
    <n v="21330673.309999999"/>
    <n v="30.81"/>
    <n v="31.2"/>
    <n v="23.72"/>
    <n v="37.89"/>
    <n v="0.41"/>
    <n v="0.38"/>
    <n v="0.43"/>
    <n v="219493"/>
    <n v="200097"/>
    <n v="105527.96000000089"/>
    <n v="-2509539.5599999987"/>
  </r>
  <r>
    <x v="432"/>
    <s v="Sul/Sudoeste de Minas"/>
    <s v="São Lourenço"/>
    <n v="13636162.550000001"/>
    <s v="."/>
    <n v="21566746.609999999"/>
    <n v="22086571.109999999"/>
    <n v="13376517.16"/>
    <s v="."/>
    <n v="19151356.100000001"/>
    <n v="21066643.859999999"/>
    <n v="20.89"/>
    <n v="18.579999999999998"/>
    <n v="13.22"/>
    <n v="28.55"/>
    <n v="0.41"/>
    <n v="0.38"/>
    <n v="0.44"/>
    <n v="259645.3900000006"/>
    <e v="#VALUE!"/>
    <n v="2415390.5099999979"/>
    <n v="1019927.25"/>
  </r>
  <r>
    <x v="433"/>
    <s v="Zona da Mata"/>
    <s v="Viçosa"/>
    <n v="3833935.31"/>
    <n v="4390243.55"/>
    <n v="5940882.5499999998"/>
    <n v="5557878.4000000004"/>
    <n v="3746534.79"/>
    <n v="4252749.1500000004"/>
    <n v="5990055.4100000001"/>
    <n v="5833997.5300000003"/>
    <n v="27.08"/>
    <n v="31.23"/>
    <n v="15.87"/>
    <n v="38.299999999999997"/>
    <n v="0.36"/>
    <n v="0.31"/>
    <n v="0.4"/>
    <n v="87400.520000000019"/>
    <n v="137494.39999999944"/>
    <n v="-49172.860000000335"/>
    <n v="-276119.12999999989"/>
  </r>
  <r>
    <x v="434"/>
    <s v="Zona da Mata"/>
    <s v="Cataguases"/>
    <n v="4853432.68"/>
    <n v="5649885.2999999998"/>
    <n v="9010420.3499999996"/>
    <n v="8834478.2899999991"/>
    <n v="4462325.67"/>
    <n v="5728965.4699999997"/>
    <n v="9207920.8499999996"/>
    <n v="8933207.6099999994"/>
    <n v="28.8"/>
    <n v="27.5"/>
    <n v="19.399999999999999"/>
    <n v="38.200000000000003"/>
    <n v="0.42"/>
    <n v="0.38"/>
    <n v="0.45"/>
    <n v="391107.00999999978"/>
    <n v="-79080.169999999925"/>
    <n v="-197500.5"/>
    <n v="-98729.320000000298"/>
  </r>
  <r>
    <x v="435"/>
    <s v="Norte de Minas"/>
    <s v="Pirapora"/>
    <s v="."/>
    <s v="."/>
    <n v="11187911"/>
    <n v="10611848.1"/>
    <s v="."/>
    <s v="."/>
    <n v="11602336"/>
    <n v="10400699.039999999"/>
    <n v="42.36"/>
    <n v="44.17"/>
    <n v="32.380000000000003"/>
    <n v="52.34"/>
    <n v="0.38"/>
    <n v="0.34"/>
    <n v="0.42"/>
    <e v="#VALUE!"/>
    <e v="#VALUE!"/>
    <n v="-414425"/>
    <n v="211149.06000000052"/>
  </r>
  <r>
    <x v="436"/>
    <s v="Campo das Vertentes"/>
    <s v="Lavras"/>
    <n v="65372925.079999998"/>
    <n v="72620760.680000007"/>
    <n v="120900989.59999999"/>
    <n v="113885502.5"/>
    <n v="60576454.560000002"/>
    <n v="74606144.030000001"/>
    <n v="112121308.09999999"/>
    <n v="117231935.47"/>
    <n v="21.5"/>
    <n v="17.11"/>
    <n v="13.42"/>
    <n v="29.58"/>
    <n v="0.43"/>
    <n v="0.41"/>
    <n v="0.45"/>
    <n v="4796470.5199999958"/>
    <n v="-1985383.349999994"/>
    <n v="8779681.5"/>
    <n v="-3346432.9699999988"/>
  </r>
  <r>
    <x v="437"/>
    <s v="Central Mineira"/>
    <s v="Bom Despacho"/>
    <n v="3836766.84"/>
    <n v="4468059.12"/>
    <n v="5852384.5599999996"/>
    <n v="6190498.0499999998"/>
    <n v="3555445.39"/>
    <n v="4355290.2300000004"/>
    <n v="5820278.0800000001"/>
    <n v="6180994.2800000003"/>
    <n v="25.14"/>
    <n v="24.55"/>
    <n v="15.43"/>
    <n v="34.85"/>
    <n v="0.37"/>
    <n v="0.32"/>
    <n v="0.41"/>
    <n v="281321.44999999972"/>
    <n v="112768.88999999966"/>
    <n v="32106.479999999516"/>
    <n v="9503.769999999553"/>
  </r>
  <r>
    <x v="438"/>
    <s v="Jequitinhonha"/>
    <s v="Capelinha"/>
    <s v="."/>
    <n v="4984549.9000000004"/>
    <n v="7910869"/>
    <n v="7787045.7599999998"/>
    <s v="."/>
    <n v="5258890.0999999996"/>
    <n v="7934486.9900000002"/>
    <n v="7388312.29"/>
    <n v="48.84"/>
    <n v="53.33"/>
    <n v="38.090000000000003"/>
    <n v="59.59"/>
    <n v="0.43"/>
    <n v="0.37"/>
    <n v="0.49"/>
    <e v="#VALUE!"/>
    <n v="-274340.19999999925"/>
    <n v="-23617.990000000224"/>
    <n v="398733.46999999974"/>
  </r>
  <r>
    <x v="439"/>
    <s v="Zona da Mata"/>
    <s v="Cataguases"/>
    <n v="27520490.07"/>
    <n v="30458844.829999998"/>
    <n v="39218316.289999999"/>
    <n v="42657165.539999999"/>
    <n v="27388615.670000002"/>
    <n v="31233962.210000001"/>
    <n v="40956398.640000001"/>
    <n v="44573075.649999999"/>
    <n v="30.46"/>
    <n v="26.38"/>
    <n v="22.02"/>
    <n v="38.9"/>
    <n v="0.45"/>
    <n v="0.42"/>
    <n v="0.47"/>
    <n v="131874.39999999851"/>
    <n v="-775117.38000000268"/>
    <n v="-1738082.3500000015"/>
    <n v="-1915910.1099999994"/>
  </r>
  <r>
    <x v="440"/>
    <s v="Sul/Sudoeste de Minas"/>
    <s v="Andrelândia"/>
    <n v="4660307.42"/>
    <n v="5370002.1799999997"/>
    <n v="7302794.96"/>
    <n v="6995862.8600000003"/>
    <n v="4508429.71"/>
    <n v="5316061.1500000004"/>
    <n v="7204358.7599999998"/>
    <n v="8064220.79"/>
    <n v="40.92"/>
    <n v="39.9"/>
    <n v="30.71"/>
    <n v="51.14"/>
    <n v="0.46"/>
    <n v="0.4"/>
    <n v="0.52"/>
    <n v="151877.70999999996"/>
    <n v="53941.029999999329"/>
    <n v="98436.200000000186"/>
    <n v="-1068357.9299999997"/>
  </r>
  <r>
    <x v="441"/>
    <s v="Zona da Mata"/>
    <s v="Juiz de Fora"/>
    <n v="10837024.050000001"/>
    <n v="13531819.33"/>
    <n v="17216083.449999999"/>
    <n v="17644254.75"/>
    <n v="9370980.7200000007"/>
    <n v="14857730.199999999"/>
    <n v="18005331.48"/>
    <n v="16910913.460000001"/>
    <n v="35.4"/>
    <n v="33.36"/>
    <n v="27.02"/>
    <n v="43.79"/>
    <n v="0.44"/>
    <n v="0.4"/>
    <n v="0.47"/>
    <n v="1466043.33"/>
    <n v="-1325910.8699999992"/>
    <n v="-789248.03000000119"/>
    <n v="733341.28999999911"/>
  </r>
  <r>
    <x v="442"/>
    <s v="Triangulo Mineiro/Alto Paranaíba"/>
    <s v="Frutal"/>
    <n v="10376250.220000001"/>
    <n v="11562441.18"/>
    <n v="15603168.51"/>
    <n v="15547413.710000001"/>
    <n v="10313245.51"/>
    <n v="11080430.640000001"/>
    <n v="13763840.92"/>
    <n v="15520880.310000001"/>
    <n v="23.27"/>
    <n v="21.84"/>
    <n v="13.2"/>
    <n v="33.35"/>
    <n v="0.33"/>
    <n v="0.3"/>
    <n v="0.36"/>
    <n v="63004.710000000894"/>
    <n v="482010.53999999911"/>
    <n v="1839327.5899999999"/>
    <n v="26533.400000000373"/>
  </r>
  <r>
    <x v="443"/>
    <s v="Norte de Minas"/>
    <s v="Montes Claros"/>
    <s v="."/>
    <n v="6184198.8700000001"/>
    <n v="9295638.5"/>
    <n v="9899800.75"/>
    <s v="."/>
    <n v="5809021.9000000004"/>
    <n v="9649553.5"/>
    <n v="9703151.8000000007"/>
    <n v="56.29"/>
    <n v="54.89"/>
    <n v="46.8"/>
    <n v="65.78"/>
    <n v="0.43"/>
    <n v="0.39"/>
    <n v="0.47"/>
    <e v="#VALUE!"/>
    <n v="375176.96999999974"/>
    <n v="-353915"/>
    <n v="196648.94999999925"/>
  </r>
  <r>
    <x v="444"/>
    <s v="Zona da Mata"/>
    <s v="Manhuaçu"/>
    <n v="4802435.9800000004"/>
    <n v="5574279.7599999998"/>
    <n v="7664293.5999999996"/>
    <n v="7421274.7400000002"/>
    <n v="4541216.24"/>
    <n v="5223794.47"/>
    <n v="7555675.1200000001"/>
    <n v="8071872.96"/>
    <n v="15.62"/>
    <n v="19.72"/>
    <n v="7.05"/>
    <n v="24.2"/>
    <n v="0.33"/>
    <n v="0.28999999999999998"/>
    <n v="0.37"/>
    <n v="261219.74000000022"/>
    <n v="350485.29000000004"/>
    <n v="108618.47999999952"/>
    <n v="-650598.21999999974"/>
  </r>
  <r>
    <x v="445"/>
    <s v="Norte de Minas"/>
    <s v="Montes Claros"/>
    <n v="4399519.5"/>
    <n v="4922619.1399999997"/>
    <n v="7045123.4500000002"/>
    <n v="7344608.4800000004"/>
    <n v="4392544.01"/>
    <n v="4917100.01"/>
    <n v="7072101.6500000004"/>
    <n v="8179642.0800000001"/>
    <n v="58.64"/>
    <n v="62.29"/>
    <n v="47.28"/>
    <n v="70.010000000000005"/>
    <n v="0.42"/>
    <n v="0.36"/>
    <n v="0.48"/>
    <n v="6975.4900000002235"/>
    <n v="5519.1299999998882"/>
    <n v="-26978.200000000186"/>
    <n v="-835033.59999999963"/>
  </r>
  <r>
    <x v="446"/>
    <s v="Campo das Vertentes"/>
    <s v="Lavras"/>
    <n v="4386612.83"/>
    <n v="5184673.04"/>
    <n v="8147456.46"/>
    <n v="7221220.7699999996"/>
    <n v="4104483.14"/>
    <n v="4476680.74"/>
    <n v="7352058.5999999996"/>
    <n v="6711422.75"/>
    <n v="27.3"/>
    <n v="25.7"/>
    <n v="17.79"/>
    <n v="36.81"/>
    <n v="0.41"/>
    <n v="0.37"/>
    <n v="0.45"/>
    <n v="282129.68999999994"/>
    <n v="707992.29999999981"/>
    <n v="795397.86000000034"/>
    <n v="509798.01999999955"/>
  </r>
  <r>
    <x v="447"/>
    <s v="Central Mineira"/>
    <s v="Bom Despacho"/>
    <n v="11988377.99"/>
    <n v="13572527.109999999"/>
    <n v="20325440.050000001"/>
    <n v="19324578.23"/>
    <n v="11777430.859999999"/>
    <n v="13545147.949999999"/>
    <n v="20260960.640000001"/>
    <n v="18942094.27"/>
    <n v="22.13"/>
    <n v="18.579999999999998"/>
    <n v="13.4"/>
    <n v="30.86"/>
    <n v="0.4"/>
    <n v="0.36"/>
    <n v="0.43"/>
    <n v="210947.13000000082"/>
    <n v="27379.160000000149"/>
    <n v="64479.410000000149"/>
    <n v="382483.96000000089"/>
  </r>
  <r>
    <x v="448"/>
    <s v="Vale do Mucuri"/>
    <s v="Nanuque"/>
    <s v="."/>
    <n v="5759024.9000000004"/>
    <n v="8162308.7300000004"/>
    <n v="7917623.4699999997"/>
    <s v="."/>
    <n v="6025159.2000000002"/>
    <n v="8872149.4900000002"/>
    <n v="8465733.5"/>
    <n v="56.04"/>
    <n v="51.43"/>
    <n v="44.8"/>
    <n v="67.28"/>
    <n v="0.4"/>
    <n v="0.36"/>
    <n v="0.44"/>
    <e v="#VALUE!"/>
    <n v="-266134.29999999981"/>
    <n v="-709840.75999999978"/>
    <n v="-548110.03000000026"/>
  </r>
  <r>
    <x v="449"/>
    <s v="Sul/Sudoeste de Minas"/>
    <s v="Alfenas"/>
    <n v="28508422"/>
    <n v="27708388.609999999"/>
    <n v="35972775.939999998"/>
    <n v="36458049.5"/>
    <n v="23664917.100000001"/>
    <n v="26604916.91"/>
    <n v="35242820.710000001"/>
    <n v="39764909.549999997"/>
    <n v="23.17"/>
    <n v="20.69"/>
    <n v="15.26"/>
    <n v="31.09"/>
    <n v="0.43"/>
    <n v="0.4"/>
    <n v="0.45"/>
    <n v="4843504.8999999985"/>
    <n v="1103471.6999999993"/>
    <n v="729955.22999999672"/>
    <n v="-3306860.049999997"/>
  </r>
  <r>
    <x v="450"/>
    <s v="Campo das Vertentes"/>
    <s v="São João Del Rei"/>
    <n v="4508721.29"/>
    <n v="5648796.3799999999"/>
    <n v="8119384.8300000001"/>
    <n v="6966207.21"/>
    <n v="4401159.71"/>
    <n v="5513180.5800000001"/>
    <n v="8037004.4699999997"/>
    <n v="7372442.4400000004"/>
    <n v="32.56"/>
    <n v="30"/>
    <n v="21.15"/>
    <n v="43.98"/>
    <n v="0.4"/>
    <n v="0.36"/>
    <n v="0.44"/>
    <n v="107561.58000000007"/>
    <n v="135615.79999999981"/>
    <n v="82380.360000000335"/>
    <n v="-406235.23000000045"/>
  </r>
  <r>
    <x v="451"/>
    <s v="Vale do Mucuri"/>
    <s v="Teófilo Otoni"/>
    <n v="13288101.220000001"/>
    <n v="13930111.24"/>
    <n v="19220842.370000001"/>
    <n v="19745347.449999999"/>
    <n v="12987396.539999999"/>
    <n v="13927405.199999999"/>
    <n v="18308819.539999999"/>
    <n v="20371197.309999999"/>
    <n v="53.97"/>
    <n v="54.53"/>
    <n v="46.47"/>
    <n v="61.48"/>
    <n v="0.44"/>
    <n v="0.41"/>
    <n v="0.48"/>
    <n v="300704.68000000156"/>
    <n v="2706.0400000009686"/>
    <n v="912022.83000000194"/>
    <n v="-625849.8599999994"/>
  </r>
  <r>
    <x v="452"/>
    <s v="Norte de Minas"/>
    <s v="Janaúba"/>
    <n v="5006479.0599999996"/>
    <n v="5677042.46"/>
    <s v="."/>
    <n v="7578694.7999999998"/>
    <n v="5015892.74"/>
    <n v="5784411.6799999997"/>
    <s v="."/>
    <n v="8301171.9100000001"/>
    <n v="47.41"/>
    <n v="52.63"/>
    <n v="35.19"/>
    <n v="59.63"/>
    <n v="0.39"/>
    <n v="0.34"/>
    <n v="0.44"/>
    <n v="-9413.6800000006333"/>
    <n v="-107369.21999999974"/>
    <e v="#VALUE!"/>
    <n v="-722477.11000000034"/>
  </r>
  <r>
    <x v="453"/>
    <s v="Norte de Minas"/>
    <s v="Januária"/>
    <n v="12331675.82"/>
    <s v="."/>
    <n v="20708109.18"/>
    <n v="19044365.75"/>
    <n v="10995161.890000001"/>
    <s v="."/>
    <n v="19863528.59"/>
    <n v="20466013.030000001"/>
    <n v="66.040000000000006"/>
    <n v="65.28"/>
    <n v="57.65"/>
    <n v="74.430000000000007"/>
    <n v="0.47"/>
    <n v="0.42"/>
    <n v="0.53"/>
    <n v="1336513.9299999997"/>
    <e v="#VALUE!"/>
    <n v="844580.58999999985"/>
    <n v="-1421647.2800000012"/>
  </r>
  <r>
    <x v="454"/>
    <s v="Zona da Mata"/>
    <s v="Manhuaçu"/>
    <n v="47767194.490000002"/>
    <n v="56365391.810000002"/>
    <s v="."/>
    <s v="."/>
    <n v="47762810.539999999"/>
    <n v="55380065.899999999"/>
    <s v="."/>
    <s v="."/>
    <n v="23.21"/>
    <n v="20.48"/>
    <n v="16.86"/>
    <n v="29.56"/>
    <n v="0.4"/>
    <n v="0.38"/>
    <n v="0.42"/>
    <n v="4383.9500000029802"/>
    <n v="985325.91000000387"/>
    <e v="#VALUE!"/>
    <e v="#VALUE!"/>
  </r>
  <r>
    <x v="455"/>
    <s v="Zona da Mata"/>
    <s v="Manhuaçu"/>
    <n v="12559423.85"/>
    <s v="."/>
    <n v="20680773.890000001"/>
    <n v="22028987.710000001"/>
    <n v="12181587.57"/>
    <s v="."/>
    <n v="21016861.379999999"/>
    <n v="21741443.25"/>
    <n v="31.79"/>
    <n v="28.83"/>
    <n v="22.59"/>
    <n v="40.98"/>
    <n v="0.43"/>
    <n v="0.4"/>
    <n v="0.46"/>
    <n v="377836.27999999933"/>
    <e v="#VALUE!"/>
    <n v="-336087.48999999836"/>
    <n v="287544.46000000089"/>
  </r>
  <r>
    <x v="456"/>
    <s v="Vale do Rio Doce"/>
    <s v="Mantena"/>
    <s v="."/>
    <n v="22213295.940000001"/>
    <n v="32668420.079999998"/>
    <n v="32716807.809999999"/>
    <s v="."/>
    <n v="21895357.350000001"/>
    <n v="30003720.440000001"/>
    <n v="32772242.460000001"/>
    <n v="34.86"/>
    <n v="32.840000000000003"/>
    <n v="25.78"/>
    <n v="43.94"/>
    <n v="0.44"/>
    <n v="0.4"/>
    <n v="0.47"/>
    <e v="#VALUE!"/>
    <n v="317938.58999999985"/>
    <n v="2664699.6399999969"/>
    <n v="-55434.650000002235"/>
  </r>
  <r>
    <x v="457"/>
    <s v="Metropolitana de Belo Horizonte"/>
    <s v="Sete Lagoas"/>
    <n v="5179795.41"/>
    <n v="6499499.7199999997"/>
    <n v="8783684.8399999999"/>
    <n v="8964273.9100000001"/>
    <n v="5173912.7"/>
    <n v="6339188.0899999999"/>
    <n v="9260903.3699999992"/>
    <n v="9182727.3699999992"/>
    <n v="36.26"/>
    <n v="34.380000000000003"/>
    <n v="25.2"/>
    <n v="47.32"/>
    <n v="0.39"/>
    <n v="0.35"/>
    <n v="0.44"/>
    <n v="5882.7099999999627"/>
    <n v="160311.62999999989"/>
    <n v="-477218.52999999933"/>
    <n v="-218453.45999999903"/>
  </r>
  <r>
    <x v="458"/>
    <s v="Zona da Mata"/>
    <s v="Juiz de Fora"/>
    <n v="46356230.5"/>
    <n v="7529071.5"/>
    <n v="11567179.99"/>
    <n v="10941827.310000001"/>
    <n v="5857758.9100000001"/>
    <n v="6977051.29"/>
    <n v="10889621.6"/>
    <n v="11739061.390000001"/>
    <n v="30.01"/>
    <n v="25.96"/>
    <n v="21.31"/>
    <n v="38.71"/>
    <n v="0.42"/>
    <n v="0.39"/>
    <n v="0.45"/>
    <n v="40498471.590000004"/>
    <n v="552020.21"/>
    <n v="677558.3900000006"/>
    <n v="-797234.08000000007"/>
  </r>
  <r>
    <x v="459"/>
    <s v="Sul/Sudoeste de Minas"/>
    <s v="Itajubá"/>
    <n v="8689516.4900000002"/>
    <n v="9634756.0199999996"/>
    <n v="12765065.140000001"/>
    <n v="13304871.43"/>
    <n v="8243930.7400000002"/>
    <n v="9388291.4100000001"/>
    <n v="12775030.779999999"/>
    <n v="12978273.359999999"/>
    <n v="24.9"/>
    <n v="25.16"/>
    <n v="16.48"/>
    <n v="33.31"/>
    <n v="0.4"/>
    <n v="0.37"/>
    <n v="0.44"/>
    <n v="445585.75"/>
    <n v="246464.6099999994"/>
    <n v="-9965.6399999987334"/>
    <n v="326598.0700000003"/>
  </r>
  <r>
    <x v="460"/>
    <s v="Metropolitana de Belo Horizonte"/>
    <s v="Ouro Preto"/>
    <s v="."/>
    <n v="93198503.040000007"/>
    <n v="164027515.40000001"/>
    <n v="138584089.94"/>
    <s v="."/>
    <n v="86297187.430000007"/>
    <n v="183273678.80000001"/>
    <n v="136804928.34"/>
    <n v="32.06"/>
    <n v="28.24"/>
    <n v="24.8"/>
    <n v="39.32"/>
    <n v="0.42"/>
    <n v="0.39"/>
    <n v="0.44"/>
    <e v="#VALUE!"/>
    <n v="6901315.6099999994"/>
    <n v="-19246163.400000006"/>
    <n v="1779161.599999994"/>
  </r>
  <r>
    <x v="461"/>
    <s v="Vale do Rio Doce"/>
    <s v="Governador Valadares"/>
    <s v="."/>
    <n v="5969284.4400000004"/>
    <n v="9506004.7300000004"/>
    <n v="9157407.6400000006"/>
    <s v="."/>
    <n v="5681732.1699999999"/>
    <n v="8673456"/>
    <n v="10095939.65"/>
    <n v="57.54"/>
    <n v="54.67"/>
    <n v="46.46"/>
    <n v="68.61"/>
    <n v="0.41"/>
    <n v="0.37"/>
    <n v="0.46"/>
    <e v="#VALUE!"/>
    <n v="287552.27000000048"/>
    <n v="832548.73000000045"/>
    <n v="-938532.00999999978"/>
  </r>
  <r>
    <x v="462"/>
    <s v="Metropolitana de Belo Horizonte"/>
    <s v="Belo Horizonte"/>
    <n v="6824999.7800000003"/>
    <n v="9020374.4100000001"/>
    <n v="11681836.529999999"/>
    <n v="10764650.26"/>
    <n v="6596665.1299999999"/>
    <n v="8662222.1799999997"/>
    <n v="12054285.060000001"/>
    <n v="13812838.07"/>
    <n v="25.72"/>
    <n v="22.56"/>
    <n v="15.55"/>
    <n v="35.89"/>
    <n v="0.35"/>
    <n v="0.32"/>
    <n v="0.39"/>
    <n v="228334.65000000037"/>
    <n v="358152.23000000045"/>
    <n v="-372448.53000000119"/>
    <n v="-3048187.8100000005"/>
  </r>
  <r>
    <x v="463"/>
    <s v="Zona da Mata"/>
    <s v="Juiz de Fora"/>
    <n v="3971762.49"/>
    <n v="4772108.96"/>
    <n v="6237661.8899999997"/>
    <n v="6020339.1100000003"/>
    <n v="4014733.18"/>
    <n v="4728177.01"/>
    <n v="6232238.1799999997"/>
    <n v="6223547.8399999999"/>
    <n v="22.68"/>
    <n v="19.170000000000002"/>
    <n v="11.88"/>
    <n v="33.47"/>
    <n v="0.38"/>
    <n v="0.33"/>
    <n v="0.43"/>
    <n v="-42970.689999999944"/>
    <n v="43931.950000000186"/>
    <n v="5423.7099999999627"/>
    <n v="-203208.72999999952"/>
  </r>
  <r>
    <x v="464"/>
    <s v="Vale do Rio Doce"/>
    <s v="Ipatinga"/>
    <n v="4253907.1399999997"/>
    <n v="5408256.9100000001"/>
    <n v="8526652.9399999995"/>
    <n v="7526680.9000000004"/>
    <n v="4248431.03"/>
    <n v="5512968.5499999998"/>
    <n v="8903781.5800000001"/>
    <n v="7895065.2800000003"/>
    <n v="18.96"/>
    <n v="23.94"/>
    <n v="10.33"/>
    <n v="27.6"/>
    <n v="0.38"/>
    <n v="0.33"/>
    <n v="0.43"/>
    <n v="5476.109999999404"/>
    <n v="-104711.63999999966"/>
    <n v="-377128.6400000006"/>
    <n v="-368384.37999999989"/>
  </r>
  <r>
    <x v="465"/>
    <s v="Sul/Sudoeste de Minas"/>
    <s v="Itajubá"/>
    <s v="."/>
    <n v="4080597.47"/>
    <n v="5966154.8600000003"/>
    <n v="5684337.8899999997"/>
    <s v="."/>
    <n v="4262832.29"/>
    <n v="5747972.5599999996"/>
    <n v="5673981.7800000003"/>
    <n v="25.55"/>
    <n v="28.15"/>
    <n v="15.04"/>
    <n v="36.07"/>
    <n v="0.36"/>
    <n v="0.32"/>
    <n v="0.41"/>
    <e v="#VALUE!"/>
    <n v="-182234.81999999983"/>
    <n v="218182.30000000075"/>
    <n v="10356.109999999404"/>
  </r>
  <r>
    <x v="466"/>
    <s v="Central Mineira"/>
    <s v="Bom Despacho"/>
    <s v="."/>
    <n v="11082687.83"/>
    <n v="17980537.460000001"/>
    <n v="16878932.989999998"/>
    <s v="."/>
    <n v="11990349.380000001"/>
    <n v="15161992.34"/>
    <n v="16957206.73"/>
    <n v="38.26"/>
    <n v="34.56"/>
    <n v="29.31"/>
    <n v="47.21"/>
    <n v="0.4"/>
    <n v="0.37"/>
    <n v="0.44"/>
    <e v="#VALUE!"/>
    <n v="-907661.55000000075"/>
    <n v="2818545.120000001"/>
    <n v="-78273.740000002086"/>
  </r>
  <r>
    <x v="467"/>
    <s v="Zona da Mata"/>
    <s v="Manhuaçu"/>
    <s v="."/>
    <n v="5669754.7699999996"/>
    <n v="7866564.4800000004"/>
    <n v="8491443.1799999997"/>
    <s v="."/>
    <n v="6235451.4100000001"/>
    <n v="7435393.9100000001"/>
    <n v="9010914.1999999993"/>
    <n v="17.989999999999998"/>
    <n v="19.899999999999999"/>
    <n v="10.49"/>
    <n v="25.49"/>
    <n v="0.34"/>
    <n v="0.3"/>
    <n v="0.38"/>
    <e v="#VALUE!"/>
    <n v="-565696.6400000006"/>
    <n v="431170.5700000003"/>
    <n v="-519471.01999999955"/>
  </r>
  <r>
    <x v="468"/>
    <s v="Jequitinhonha"/>
    <s v="Almenara"/>
    <n v="4814948.9800000004"/>
    <s v="."/>
    <s v="."/>
    <n v="8359657.1399999997"/>
    <n v="4728972.8899999997"/>
    <s v="."/>
    <s v="."/>
    <n v="8160574.8899999997"/>
    <n v="53.33"/>
    <n v="48.88"/>
    <n v="41.42"/>
    <n v="65.239999999999995"/>
    <n v="0.37"/>
    <n v="0.34"/>
    <n v="0.4"/>
    <n v="85976.090000000782"/>
    <e v="#VALUE!"/>
    <e v="#VALUE!"/>
    <n v="199082.25"/>
  </r>
  <r>
    <x v="469"/>
    <s v="Vale do Rio Doce"/>
    <s v="Ganhões"/>
    <n v="4500181.6399999997"/>
    <n v="5505141.2300000004"/>
    <n v="7838189.8700000001"/>
    <n v="7208780.3499999996"/>
    <n v="4591207.1100000003"/>
    <n v="5390529.2999999998"/>
    <n v="7508555.8600000003"/>
    <n v="7025712.8799999999"/>
    <n v="43.69"/>
    <n v="48.13"/>
    <n v="32.159999999999997"/>
    <n v="55.22"/>
    <n v="0.39"/>
    <n v="0.34"/>
    <n v="0.44"/>
    <n v="-91025.470000000671"/>
    <n v="114611.93000000063"/>
    <n v="329634.00999999978"/>
    <n v="183067.46999999974"/>
  </r>
  <r>
    <x v="470"/>
    <s v="Metropolitana de Belo Horizonte"/>
    <s v="Belo Horizonte"/>
    <n v="16250158.08"/>
    <n v="19167741.379999999"/>
    <n v="27599113.059999999"/>
    <n v="27821542.059999999"/>
    <n v="15695374.49"/>
    <n v="19098663.739999998"/>
    <n v="27592022.16"/>
    <n v="27067483.649999999"/>
    <n v="18.440000000000001"/>
    <n v="15.18"/>
    <n v="11.25"/>
    <n v="25.62"/>
    <n v="0.39"/>
    <n v="0.36"/>
    <n v="0.42"/>
    <n v="554783.58999999985"/>
    <n v="69077.640000000596"/>
    <n v="7090.8999999985099"/>
    <n v="754058.41000000015"/>
  </r>
  <r>
    <x v="471"/>
    <s v="Zona da Mata"/>
    <s v="Juiz de Fora"/>
    <n v="13099220.109999999"/>
    <n v="17092615.640000001"/>
    <n v="30594242.449999999"/>
    <n v="28894725.539999999"/>
    <n v="12276425.92"/>
    <n v="17889046.129999999"/>
    <n v="27270064.460000001"/>
    <n v="28705701.550000001"/>
    <n v="23.9"/>
    <n v="18.93"/>
    <n v="14.8"/>
    <n v="33.01"/>
    <n v="0.39"/>
    <n v="0.36"/>
    <n v="0.41"/>
    <n v="822794.18999999948"/>
    <n v="-796430.48999999836"/>
    <n v="3324177.9899999984"/>
    <n v="189023.98999999836"/>
  </r>
  <r>
    <x v="472"/>
    <s v="Norte de Minas"/>
    <s v="Januária"/>
    <n v="7170460.8700000001"/>
    <n v="9185234.0899999999"/>
    <n v="11926258.949999999"/>
    <n v="16626633.18"/>
    <n v="7108244.7800000003"/>
    <n v="8274157.71"/>
    <n v="11926258.949999999"/>
    <n v="10703789.73"/>
    <n v="60.1"/>
    <n v="62.67"/>
    <n v="51.46"/>
    <n v="68.739999999999995"/>
    <n v="0.39"/>
    <n v="0.34"/>
    <n v="0.43"/>
    <n v="62216.089999999851"/>
    <n v="911076.37999999989"/>
    <n v="0"/>
    <n v="5922843.4499999993"/>
  </r>
  <r>
    <x v="473"/>
    <s v="Zona da Mata"/>
    <s v="Manhuaçu"/>
    <n v="10394872.689999999"/>
    <n v="12481870.91"/>
    <n v="16756002.699999999"/>
    <n v="15844085.699999999"/>
    <n v="9163060.7799999993"/>
    <n v="11093804.67"/>
    <n v="17831604.309999999"/>
    <n v="17124984.02"/>
    <n v="42.21"/>
    <n v="39.85"/>
    <n v="32.58"/>
    <n v="51.85"/>
    <n v="0.41"/>
    <n v="0.38"/>
    <n v="0.44"/>
    <n v="1231811.9100000001"/>
    <n v="1388066.2400000002"/>
    <n v="-1075601.6099999994"/>
    <n v="-1280898.3200000003"/>
  </r>
  <r>
    <x v="474"/>
    <s v="Norte de Minas"/>
    <s v="Janaúba"/>
    <s v="."/>
    <n v="9654378.7200000007"/>
    <s v="."/>
    <n v="10576796.970000001"/>
    <s v="."/>
    <n v="9637260.2699999996"/>
    <s v="."/>
    <n v="11310038.390000001"/>
    <n v="57.52"/>
    <n v="55.67"/>
    <n v="48.33"/>
    <n v="66.72"/>
    <n v="0.42"/>
    <n v="0.39"/>
    <n v="0.46"/>
    <e v="#VALUE!"/>
    <n v="17118.450000001118"/>
    <e v="#VALUE!"/>
    <n v="-733241.41999999993"/>
  </r>
  <r>
    <x v="475"/>
    <s v="Metropolitana de Belo Horizonte"/>
    <s v="Sete Lagoas"/>
    <n v="24982952.620000001"/>
    <s v="."/>
    <n v="35679486.039999999"/>
    <n v="37079494.789999999"/>
    <n v="24611179.07"/>
    <s v="."/>
    <n v="36811949.170000002"/>
    <n v="36845074.479999997"/>
    <n v="21.97"/>
    <n v="17.45"/>
    <n v="13.14"/>
    <n v="30.8"/>
    <n v="0.38"/>
    <n v="0.35"/>
    <n v="0.4"/>
    <n v="371773.55000000075"/>
    <e v="#VALUE!"/>
    <n v="-1132463.1300000027"/>
    <n v="234420.31000000238"/>
  </r>
  <r>
    <x v="476"/>
    <s v="Triangulo Mineiro/Alto Paranaíba"/>
    <s v="Patos de Minas"/>
    <n v="4841092.46"/>
    <n v="5403034.4400000004"/>
    <n v="8843909.8599999994"/>
    <n v="7130257.71"/>
    <n v="4740574.6100000003"/>
    <n v="5445735.9299999997"/>
    <n v="8321241.29"/>
    <n v="7634120.2199999997"/>
    <n v="34.83"/>
    <n v="32.729999999999997"/>
    <n v="23.92"/>
    <n v="45.75"/>
    <n v="0.43"/>
    <n v="0.37"/>
    <n v="0.49"/>
    <n v="100517.84999999963"/>
    <n v="-42701.489999999292"/>
    <n v="522668.56999999937"/>
    <n v="-503862.50999999978"/>
  </r>
  <r>
    <x v="477"/>
    <s v="Oeste de Minas"/>
    <s v="Piumhi"/>
    <n v="4553133.63"/>
    <n v="5091868"/>
    <n v="7404186"/>
    <n v="7338671"/>
    <n v="4487071.8899999997"/>
    <n v="5286186"/>
    <n v="7551036"/>
    <n v="7367150"/>
    <n v="17.77"/>
    <n v="18.850000000000001"/>
    <n v="8.52"/>
    <n v="27.01"/>
    <n v="0.36"/>
    <n v="0.31"/>
    <n v="0.41"/>
    <n v="66061.740000000224"/>
    <n v="-194318"/>
    <n v="-146850"/>
    <n v="-28479"/>
  </r>
  <r>
    <x v="478"/>
    <s v="Jequitinhonha"/>
    <s v="Pedra Azul"/>
    <n v="10941636.800000001"/>
    <s v="."/>
    <n v="18347535.030000001"/>
    <n v="16992502.43"/>
    <n v="10269122.279999999"/>
    <s v="."/>
    <n v="18342977.100000001"/>
    <n v="16880523.82"/>
    <n v="56.24"/>
    <n v="54.54"/>
    <n v="47.43"/>
    <n v="65.05"/>
    <n v="0.45"/>
    <n v="0.4"/>
    <n v="0.49"/>
    <n v="672514.52000000142"/>
    <e v="#VALUE!"/>
    <n v="4557.929999999702"/>
    <n v="111978.6099999994"/>
  </r>
  <r>
    <x v="479"/>
    <s v="Vale do Rio Doce"/>
    <s v="Mantena"/>
    <n v="5476.72"/>
    <n v="6313576.1200000001"/>
    <n v="8308034.9000000004"/>
    <n v="7938629.29"/>
    <n v="5365.52"/>
    <n v="6136726.96"/>
    <n v="7703672.0800000001"/>
    <n v="8765520.1799999997"/>
    <n v="39.229999999999997"/>
    <n v="41.25"/>
    <n v="29.39"/>
    <n v="49.08"/>
    <n v="0.4"/>
    <n v="0.36"/>
    <n v="0.44"/>
    <n v="111.19999999999982"/>
    <n v="176849.16000000015"/>
    <n v="604362.8200000003"/>
    <n v="-826890.88999999966"/>
  </r>
  <r>
    <x v="480"/>
    <s v="Zona da Mata"/>
    <s v="Ubá"/>
    <n v="5463616.4100000001"/>
    <s v="."/>
    <n v="9871621.4100000001"/>
    <n v="10291626.060000001"/>
    <n v="4818002.37"/>
    <s v="."/>
    <n v="9887749.4299999997"/>
    <n v="9767497.1300000008"/>
    <n v="36.380000000000003"/>
    <n v="36.06"/>
    <n v="28.22"/>
    <n v="44.55"/>
    <n v="0.44"/>
    <n v="0.4"/>
    <n v="0.48"/>
    <n v="645614.04"/>
    <e v="#VALUE!"/>
    <n v="-16128.019999999553"/>
    <n v="524128.9299999997"/>
  </r>
  <r>
    <x v="481"/>
    <s v="Vale do Rio Doce"/>
    <s v="Ipatinga"/>
    <s v="."/>
    <n v="5443156.5800000001"/>
    <s v="."/>
    <s v="."/>
    <s v="."/>
    <n v="5702688.3600000003"/>
    <s v="."/>
    <s v="."/>
    <n v="39.5"/>
    <n v="41.18"/>
    <n v="29.05"/>
    <n v="49.94"/>
    <n v="0.43"/>
    <n v="0.37"/>
    <n v="0.49"/>
    <e v="#VALUE!"/>
    <n v="-259531.78000000026"/>
    <e v="#VALUE!"/>
    <e v="#VALUE!"/>
  </r>
  <r>
    <x v="482"/>
    <s v="Jequitinhonha"/>
    <s v="Capelinha"/>
    <n v="16200639.32"/>
    <n v="17273121.550000001"/>
    <n v="26393196.91"/>
    <n v="25836309.48"/>
    <n v="16302313.35"/>
    <n v="18165003.280000001"/>
    <n v="26037725.359999999"/>
    <n v="26199694.129999999"/>
    <n v="63.06"/>
    <n v="67.92"/>
    <n v="53.54"/>
    <n v="72.59"/>
    <n v="0.45"/>
    <n v="0.41"/>
    <n v="0.49"/>
    <n v="-101674.02999999933"/>
    <n v="-891881.73000000045"/>
    <n v="355471.55000000075"/>
    <n v="-363384.64999999851"/>
  </r>
  <r>
    <x v="483"/>
    <s v="Sul/Sudoeste de Minas"/>
    <s v="Andrelândia"/>
    <n v="4566831.8"/>
    <n v="5353326.5599999996"/>
    <n v="7377554.4000000004"/>
    <n v="7428913.7599999998"/>
    <n v="4505120.6900000004"/>
    <n v="4865107.0199999996"/>
    <n v="6751700.9100000001"/>
    <n v="8487913.9499999993"/>
    <n v="39.58"/>
    <n v="34.82"/>
    <n v="27.66"/>
    <n v="51.5"/>
    <n v="0.41"/>
    <n v="0.36"/>
    <n v="0.46"/>
    <n v="61711.109999999404"/>
    <n v="488219.54000000004"/>
    <n v="625853.49000000022"/>
    <n v="-1059000.1899999995"/>
  </r>
  <r>
    <x v="484"/>
    <s v="Norte de Minas"/>
    <s v="Montes Claros"/>
    <n v="9415648.75"/>
    <n v="10496749.93"/>
    <n v="14410077.99"/>
    <n v="13498669.82"/>
    <n v="9083352.3000000007"/>
    <n v="10446660.65"/>
    <n v="14433747.810000001"/>
    <n v="12660477.82"/>
    <n v="59.9"/>
    <n v="57.39"/>
    <n v="50.83"/>
    <n v="68.98"/>
    <n v="0.42"/>
    <n v="0.39"/>
    <n v="0.45"/>
    <n v="332296.44999999925"/>
    <n v="50089.279999999329"/>
    <n v="-23669.820000000298"/>
    <n v="838192"/>
  </r>
  <r>
    <x v="485"/>
    <s v="Zona da Mata"/>
    <s v="Muriaé"/>
    <s v="."/>
    <n v="7469686.9199999999"/>
    <n v="11918143.720000001"/>
    <n v="12155742.869999999"/>
    <s v="."/>
    <n v="7658713.2300000004"/>
    <n v="11798687.48"/>
    <n v="12855115.949999999"/>
    <n v="31.65"/>
    <n v="33.200000000000003"/>
    <n v="22.99"/>
    <n v="40.31"/>
    <n v="0.41"/>
    <n v="0.38"/>
    <n v="0.45"/>
    <e v="#VALUE!"/>
    <n v="-189026.31000000052"/>
    <n v="119456.24000000022"/>
    <n v="-699373.08000000007"/>
  </r>
  <r>
    <x v="486"/>
    <s v="Zona da Mata"/>
    <s v="Muriaé"/>
    <n v="8294911.7300000004"/>
    <s v="."/>
    <n v="15811786.199999999"/>
    <n v="11530676.470000001"/>
    <n v="8936945.6199999992"/>
    <s v="."/>
    <n v="16324130.07"/>
    <n v="13994005.970000001"/>
    <n v="37.51"/>
    <n v="35.04"/>
    <n v="27.08"/>
    <n v="47.94"/>
    <n v="0.43"/>
    <n v="0.38"/>
    <n v="0.48"/>
    <n v="-642033.88999999873"/>
    <e v="#VALUE!"/>
    <n v="-512343.87000000104"/>
    <n v="-2463329.5"/>
  </r>
  <r>
    <x v="487"/>
    <s v="Norte de Minas"/>
    <s v="Januária"/>
    <n v="5419679.5700000003"/>
    <n v="5394437.3200000003"/>
    <n v="7546981.2000000002"/>
    <n v="6971094.2300000004"/>
    <n v="4835745.37"/>
    <n v="6198524.8099999996"/>
    <n v="7579507.9100000001"/>
    <n v="7267890.0300000003"/>
    <n v="56.59"/>
    <n v="63.72"/>
    <n v="45.47"/>
    <n v="67.709999999999994"/>
    <n v="0.43"/>
    <n v="0.37"/>
    <n v="0.48"/>
    <n v="583934.20000000019"/>
    <n v="-804087.48999999929"/>
    <n v="-32526.709999999963"/>
    <n v="-296795.79999999981"/>
  </r>
  <r>
    <x v="488"/>
    <s v="Metropolitana de Belo Horizonte"/>
    <s v="Itaguara"/>
    <s v="."/>
    <s v="."/>
    <n v="7115138.6500000004"/>
    <n v="6754138"/>
    <s v="."/>
    <s v="."/>
    <n v="8128556.1900000004"/>
    <n v="6545398.0800000001"/>
    <n v="18.16"/>
    <n v="21.13"/>
    <n v="10.08"/>
    <n v="26.23"/>
    <n v="0.38"/>
    <n v="0.34"/>
    <n v="0.43"/>
    <e v="#VALUE!"/>
    <e v="#VALUE!"/>
    <n v="-1013417.54"/>
    <n v="208739.91999999993"/>
  </r>
  <r>
    <x v="489"/>
    <s v="Central Mineira"/>
    <s v="Bom Despacho"/>
    <s v="."/>
    <n v="5984373.6200000001"/>
    <n v="9633735.0199999996"/>
    <n v="8548746.6300000008"/>
    <s v="."/>
    <n v="6066190.9299999997"/>
    <n v="8796374.7300000004"/>
    <n v="8900848.7699999996"/>
    <n v="28.29"/>
    <n v="23.35"/>
    <n v="17.5"/>
    <n v="39.07"/>
    <n v="0.38"/>
    <n v="0.34"/>
    <n v="0.41"/>
    <e v="#VALUE!"/>
    <n v="-81817.30999999959"/>
    <n v="837360.28999999911"/>
    <n v="-352102.13999999873"/>
  </r>
  <r>
    <x v="490"/>
    <s v="Central Mineira"/>
    <s v="Curvelo"/>
    <n v="3892187.08"/>
    <n v="4710840.67"/>
    <n v="6411411.4900000002"/>
    <n v="5988574.9800000004"/>
    <n v="3792592.47"/>
    <n v="4615108.5999999996"/>
    <n v="6031106.8799999999"/>
    <n v="6351250.0800000001"/>
    <n v="42.23"/>
    <n v="42.99"/>
    <n v="31.22"/>
    <n v="53.25"/>
    <n v="0.38"/>
    <n v="0.33"/>
    <n v="0.44"/>
    <n v="99594.60999999987"/>
    <n v="95732.070000000298"/>
    <n v="380304.61000000034"/>
    <n v="-362675.09999999963"/>
  </r>
  <r>
    <x v="491"/>
    <s v="Sul/Sudoeste de Minas"/>
    <s v="Varginha"/>
    <s v="."/>
    <n v="5973945.6799999997"/>
    <s v="."/>
    <n v="9412313.5099999998"/>
    <s v="."/>
    <n v="6670113.2300000004"/>
    <s v="."/>
    <n v="9127470.5700000003"/>
    <n v="24.58"/>
    <n v="22.85"/>
    <n v="15.93"/>
    <n v="33.229999999999997"/>
    <n v="0.41"/>
    <n v="0.37"/>
    <n v="0.44"/>
    <e v="#VALUE!"/>
    <n v="-696167.55000000075"/>
    <e v="#VALUE!"/>
    <n v="284842.93999999948"/>
  </r>
  <r>
    <x v="492"/>
    <s v="Norte de Minas"/>
    <s v="Januária"/>
    <n v="8895752.2200000007"/>
    <n v="10099612.140000001"/>
    <n v="12604176.970000001"/>
    <n v="13399937.73"/>
    <n v="8393977.1999999993"/>
    <n v="10223541.18"/>
    <n v="12713355.439999999"/>
    <n v="12766186.529999999"/>
    <n v="58.73"/>
    <n v="59.85"/>
    <n v="50.97"/>
    <n v="66.48"/>
    <n v="0.47"/>
    <n v="0.4"/>
    <n v="0.54"/>
    <n v="501775.02000000142"/>
    <n v="-123929.03999999911"/>
    <n v="-109178.46999999881"/>
    <n v="633751.20000000112"/>
  </r>
  <r>
    <x v="493"/>
    <s v="Triangulo Mineiro/Alto Paranaíba"/>
    <s v="Uberlândia"/>
    <n v="16924298.690000001"/>
    <n v="20633259.309999999"/>
    <n v="31341343.629999999"/>
    <n v="28319601.039999999"/>
    <n v="15638759.699999999"/>
    <n v="20476526.32"/>
    <n v="29141610.73"/>
    <n v="27640013.219999999"/>
    <n v="29.03"/>
    <n v="27.28"/>
    <n v="20.38"/>
    <n v="37.69"/>
    <n v="0.41"/>
    <n v="0.37"/>
    <n v="0.44"/>
    <n v="1285538.9900000021"/>
    <n v="156732.98999999836"/>
    <n v="2199732.8999999985"/>
    <n v="679587.8200000003"/>
  </r>
  <r>
    <x v="494"/>
    <s v="Norte de Minas"/>
    <s v="Janaúba"/>
    <n v="12346586.380000001"/>
    <n v="13803072.609999999"/>
    <n v="18760975.530000001"/>
    <n v="19421272.690000001"/>
    <n v="12298508.529999999"/>
    <n v="14524786.130000001"/>
    <n v="18482094.670000002"/>
    <n v="20601948.43"/>
    <n v="47.59"/>
    <n v="49.53"/>
    <n v="38.75"/>
    <n v="56.43"/>
    <n v="0.41"/>
    <n v="0.37"/>
    <n v="0.45"/>
    <n v="48077.85000000149"/>
    <n v="-721713.52000000142"/>
    <n v="278880.8599999994"/>
    <n v="-1180675.7399999984"/>
  </r>
  <r>
    <x v="495"/>
    <s v="Sul/Sudoeste de Minas"/>
    <s v="São Sebastião do Paraíso"/>
    <n v="8412613.6999999993"/>
    <n v="9008111.0299999993"/>
    <n v="16066374.5"/>
    <n v="16623296.83"/>
    <n v="7589571.5999999996"/>
    <n v="9657802.4100000001"/>
    <n v="12865565.75"/>
    <n v="13995946.609999999"/>
    <n v="30.28"/>
    <n v="29.35"/>
    <n v="23.56"/>
    <n v="37"/>
    <n v="0.42"/>
    <n v="0.39"/>
    <n v="0.44"/>
    <n v="823042.09999999963"/>
    <n v="-649691.38000000082"/>
    <n v="3200808.75"/>
    <n v="2627350.2200000007"/>
  </r>
  <r>
    <x v="496"/>
    <s v="Triangulo Mineiro/Alto Paranaíba"/>
    <s v="Patrocínio"/>
    <n v="29469832.510000002"/>
    <n v="35152372.549999997"/>
    <n v="47763413.240000002"/>
    <n v="56142296.049999997"/>
    <n v="27164695.579999998"/>
    <n v="35013582.710000001"/>
    <n v="46300550.920000002"/>
    <n v="61195589.359999999"/>
    <n v="25.57"/>
    <n v="21.29"/>
    <n v="15.79"/>
    <n v="35.35"/>
    <n v="0.38"/>
    <n v="0.36"/>
    <n v="0.4"/>
    <n v="2305136.9300000034"/>
    <n v="138789.83999999613"/>
    <n v="1462862.3200000003"/>
    <n v="-5053293.3100000024"/>
  </r>
  <r>
    <x v="497"/>
    <s v="Jequitinhonha"/>
    <s v="Almenara"/>
    <s v="."/>
    <n v="4806108.04"/>
    <n v="6858366.1699999999"/>
    <s v="."/>
    <s v="."/>
    <n v="4752294.7300000004"/>
    <n v="6534207.7999999998"/>
    <s v="."/>
    <n v="64.349999999999994"/>
    <n v="68.83"/>
    <n v="51.67"/>
    <n v="77.03"/>
    <n v="0.38"/>
    <n v="0.33"/>
    <n v="0.44"/>
    <e v="#VALUE!"/>
    <n v="53813.30999999959"/>
    <n v="324158.37000000011"/>
    <e v="#VALUE!"/>
  </r>
  <r>
    <x v="498"/>
    <s v="Sul/Sudoeste de Minas"/>
    <s v="São Sebastião do Paraíso"/>
    <n v="14660850.449999999"/>
    <n v="15973407.939999999"/>
    <n v="22724882.579999998"/>
    <n v="22426530.850000001"/>
    <n v="14169807.84"/>
    <n v="15742126.050000001"/>
    <n v="21235511.190000001"/>
    <n v="22134695.850000001"/>
    <n v="29.18"/>
    <n v="26.92"/>
    <n v="21.33"/>
    <n v="37.020000000000003"/>
    <n v="0.43"/>
    <n v="0.4"/>
    <n v="0.46"/>
    <n v="491042.6099999994"/>
    <n v="231281.88999999873"/>
    <n v="1489371.3899999969"/>
    <n v="291835"/>
  </r>
  <r>
    <x v="499"/>
    <s v="Norte de Minas"/>
    <s v="Montes Claros"/>
    <n v="217215390.66"/>
    <n v="262495674.06999999"/>
    <n v="398117220"/>
    <n v="381904663.72000003"/>
    <n v="214456143.43000001"/>
    <n v="267290342.94"/>
    <n v="415135887.69999999"/>
    <n v="412162187.81999999"/>
    <n v="31.37"/>
    <n v="26.03"/>
    <n v="21.74"/>
    <n v="41"/>
    <n v="0.41"/>
    <n v="0.4"/>
    <n v="0.43"/>
    <n v="2759247.2299999893"/>
    <n v="-4794668.8700000048"/>
    <n v="-17018667.699999988"/>
    <n v="-30257524.099999964"/>
  </r>
  <r>
    <x v="500"/>
    <s v="Sul/Sudoeste de Minas"/>
    <s v="Poços de Caldas"/>
    <n v="19746694.370000001"/>
    <n v="24330812.559999999"/>
    <n v="24309658.649999999"/>
    <n v="24640139.18"/>
    <n v="18359271.219999999"/>
    <n v="22321515.370000001"/>
    <n v="23827168.699999999"/>
    <n v="25678145.18"/>
    <n v="10.29"/>
    <n v="9.2200000000000006"/>
    <n v="3.89"/>
    <n v="16.690000000000001"/>
    <n v="0.37"/>
    <n v="0.34"/>
    <n v="0.4"/>
    <n v="1387423.1500000022"/>
    <n v="2009297.1899999976"/>
    <n v="482489.94999999925"/>
    <n v="-1038006"/>
  </r>
  <r>
    <x v="501"/>
    <s v="Norte de Minas"/>
    <s v="Salinas"/>
    <n v="5085690.1900000004"/>
    <n v="5826357.29"/>
    <n v="7584243.2999999998"/>
    <n v="8132960.5800000001"/>
    <n v="5033947.32"/>
    <n v="5807667.9400000004"/>
    <n v="7210589.1200000001"/>
    <n v="7394102.6799999997"/>
    <n v="53.3"/>
    <n v="57.53"/>
    <n v="41.12"/>
    <n v="65.48"/>
    <n v="0.38"/>
    <n v="0.33"/>
    <n v="0.42"/>
    <n v="51742.870000000112"/>
    <n v="18689.349999999627"/>
    <n v="373654.1799999997"/>
    <n v="738857.90000000037"/>
  </r>
  <r>
    <x v="502"/>
    <s v="Central Mineira"/>
    <s v="Três Marias"/>
    <n v="12898660.630000001"/>
    <n v="14710668.789999999"/>
    <n v="20808760.5"/>
    <n v="21053213.780000001"/>
    <n v="11274133.890000001"/>
    <n v="14704262.23"/>
    <n v="19404097.170000002"/>
    <n v="20423617.399999999"/>
    <n v="49.24"/>
    <n v="45.92"/>
    <n v="39.22"/>
    <n v="59.25"/>
    <n v="0.4"/>
    <n v="0.36"/>
    <n v="0.44"/>
    <n v="1624526.7400000002"/>
    <n v="6406.5599999986589"/>
    <n v="1404663.3299999982"/>
    <n v="629596.38000000268"/>
  </r>
  <r>
    <x v="503"/>
    <s v="Central Mineira"/>
    <s v="Curvelo"/>
    <s v="."/>
    <n v="6331151.9500000002"/>
    <n v="7471585.0199999996"/>
    <n v="7172349.7300000004"/>
    <s v="."/>
    <n v="6036257.21"/>
    <n v="7316108.2199999997"/>
    <n v="7795790.8600000003"/>
    <n v="32.94"/>
    <n v="34.18"/>
    <n v="22.47"/>
    <n v="43.4"/>
    <n v="0.35"/>
    <n v="0.3"/>
    <n v="0.4"/>
    <e v="#VALUE!"/>
    <n v="294894.74000000022"/>
    <n v="155476.79999999981"/>
    <n v="-623441.12999999989"/>
  </r>
  <r>
    <x v="504"/>
    <s v="Metropolitana de Belo Horizonte"/>
    <s v="Conceição do Mato Dentro"/>
    <n v="3990215.74"/>
    <n v="5577027.1600000001"/>
    <n v="6572494.2199999997"/>
    <n v="6665881.8399999999"/>
    <n v="4030592.55"/>
    <n v="5844999.5199999996"/>
    <n v="6408892.5499999998"/>
    <n v="5979480.9500000002"/>
    <n v="59.47"/>
    <n v="57.76"/>
    <n v="46.85"/>
    <n v="72.099999999999994"/>
    <n v="0.54"/>
    <n v="0.39"/>
    <n v="0.69"/>
    <n v="-40376.80999999959"/>
    <n v="-267972.3599999994"/>
    <n v="163601.66999999993"/>
    <n v="686400.88999999966"/>
  </r>
  <r>
    <x v="505"/>
    <s v="Sul/Sudoeste de Minas"/>
    <s v="Pouso Alegre"/>
    <n v="4260849.2300000004"/>
    <s v="."/>
    <s v="."/>
    <n v="7051981.1200000001"/>
    <n v="4143132.94"/>
    <s v="."/>
    <s v="."/>
    <n v="6993313.2000000002"/>
    <n v="23.18"/>
    <n v="23.47"/>
    <n v="14.52"/>
    <n v="31.83"/>
    <n v="0.38"/>
    <n v="0.34"/>
    <n v="0.41"/>
    <n v="117716.2900000005"/>
    <e v="#VALUE!"/>
    <e v="#VALUE!"/>
    <n v="58667.919999999925"/>
  </r>
  <r>
    <x v="506"/>
    <s v="Zona da Mata"/>
    <s v="Muriaé"/>
    <n v="64817968.869999997"/>
    <n v="70021408.5"/>
    <n v="124025154.5"/>
    <n v="118970139.98"/>
    <n v="56225106.600000001"/>
    <n v="68911281.730000004"/>
    <n v="109522320.8"/>
    <n v="110802908.31999999"/>
    <n v="32.29"/>
    <n v="27.46"/>
    <n v="22.88"/>
    <n v="41.69"/>
    <n v="0.44"/>
    <n v="0.41"/>
    <n v="0.46"/>
    <n v="8592862.2699999958"/>
    <n v="1110126.7699999958"/>
    <n v="14502833.700000003"/>
    <n v="8167231.6600000113"/>
  </r>
  <r>
    <x v="507"/>
    <s v="Vale do Rio Doce"/>
    <s v="Aimorés"/>
    <s v="."/>
    <n v="14624930"/>
    <n v="20615621.460000001"/>
    <n v="20563423.16"/>
    <s v="."/>
    <n v="14536563"/>
    <n v="20698432.559999999"/>
    <n v="22506777.25"/>
    <n v="30.69"/>
    <n v="33.340000000000003"/>
    <n v="23.91"/>
    <n v="37.47"/>
    <n v="0.41"/>
    <n v="0.38"/>
    <n v="0.44"/>
    <e v="#VALUE!"/>
    <n v="88367"/>
    <n v="-82811.099999997765"/>
    <n v="-1943354.0899999999"/>
  </r>
  <r>
    <x v="508"/>
    <s v="Sul/Sudoeste de Minas"/>
    <s v="São Sebastião do Paraíso"/>
    <s v="."/>
    <n v="14134612.32"/>
    <s v="."/>
    <n v="19826245.84"/>
    <s v="."/>
    <n v="12705295.74"/>
    <s v="."/>
    <n v="19212667.969999999"/>
    <n v="17.97"/>
    <n v="16.8"/>
    <n v="10.89"/>
    <n v="25.05"/>
    <n v="0.43"/>
    <n v="0.4"/>
    <n v="0.45"/>
    <e v="#VALUE!"/>
    <n v="1429316.58"/>
    <e v="#VALUE!"/>
    <n v="613577.87000000104"/>
  </r>
  <r>
    <x v="509"/>
    <s v="Vale do Rio Doce"/>
    <s v="Governador Valadares"/>
    <s v="."/>
    <n v="4283055.58"/>
    <n v="6000751.8600000003"/>
    <n v="6197584.6500000004"/>
    <s v="."/>
    <n v="4193834.3"/>
    <n v="5925113.6299999999"/>
    <n v="6333643.6799999997"/>
    <n v="51.74"/>
    <n v="50.21"/>
    <n v="39.32"/>
    <n v="64.16"/>
    <n v="0.37"/>
    <n v="0.32"/>
    <n v="0.41"/>
    <e v="#VALUE!"/>
    <n v="89221.280000000261"/>
    <n v="75638.230000000447"/>
    <n v="-136059.02999999933"/>
  </r>
  <r>
    <x v="510"/>
    <s v="Vale do Mucuri"/>
    <s v="Nanuque"/>
    <n v="23480453.27"/>
    <n v="25939979.289999999"/>
    <n v="35025770.920000002"/>
    <n v="34894326.170000002"/>
    <n v="23344638.48"/>
    <n v="26734698.27"/>
    <n v="37707945.060000002"/>
    <n v="34964400.560000002"/>
    <n v="39.5"/>
    <n v="34.07"/>
    <n v="26.82"/>
    <n v="52.17"/>
    <n v="0.41"/>
    <n v="0.38"/>
    <n v="0.44"/>
    <n v="135814.78999999911"/>
    <n v="-794718.98000000045"/>
    <n v="-2682174.1400000006"/>
    <n v="-70074.390000000596"/>
  </r>
  <r>
    <x v="511"/>
    <s v="Vale do Rio Doce"/>
    <s v="Ipatinga"/>
    <n v="4756043.32"/>
    <n v="5351615.59"/>
    <n v="9714669.2799999993"/>
    <n v="7439780.4699999997"/>
    <n v="4733966.33"/>
    <n v="5292710.72"/>
    <n v="7645470.29"/>
    <n v="8015901.6299999999"/>
    <n v="55.51"/>
    <n v="49.14"/>
    <n v="41.92"/>
    <n v="69.099999999999994"/>
    <n v="0.36"/>
    <n v="0.32"/>
    <n v="0.4"/>
    <n v="22076.990000000224"/>
    <n v="58904.870000000112"/>
    <n v="2069198.9899999993"/>
    <n v="-576121.16000000015"/>
  </r>
  <r>
    <x v="512"/>
    <s v="Noroeste de Minas"/>
    <s v="Unaí"/>
    <n v="3949134.36"/>
    <n v="4859381.4800000004"/>
    <n v="6566587.25"/>
    <n v="6190939.9900000002"/>
    <n v="4043234.87"/>
    <n v="5299181.7699999996"/>
    <n v="6557595.1399999997"/>
    <n v="6293576.1200000001"/>
    <n v="44.79"/>
    <n v="43.82"/>
    <n v="31.87"/>
    <n v="57.71"/>
    <n v="0.36"/>
    <n v="0.3"/>
    <n v="0.41"/>
    <n v="-94100.510000000242"/>
    <n v="-439800.28999999911"/>
    <n v="8992.1100000003353"/>
    <n v="-102636.12999999989"/>
  </r>
  <r>
    <x v="513"/>
    <s v="Sul/Sudoeste de Minas"/>
    <s v="Santa Rita do Sapucaí"/>
    <n v="4487549.16"/>
    <n v="5247051.95"/>
    <n v="7478631.8600000003"/>
    <n v="7230199.96"/>
    <n v="4287685.07"/>
    <n v="5421440.1299999999"/>
    <n v="7247648.2999999998"/>
    <n v="7407267"/>
    <n v="15.47"/>
    <n v="15.29"/>
    <n v="7.9"/>
    <n v="23.05"/>
    <n v="0.39"/>
    <n v="0.35"/>
    <n v="0.43"/>
    <n v="199864.08999999985"/>
    <n v="-174388.1799999997"/>
    <n v="230983.56000000052"/>
    <n v="-177067.04000000004"/>
  </r>
  <r>
    <x v="514"/>
    <s v="Campo das Vertentes"/>
    <s v="São João Del Rei"/>
    <n v="6475879.3799999999"/>
    <n v="7191578.9800000004"/>
    <n v="11486119"/>
    <n v="9042052.5500000007"/>
    <n v="5816269.5899999999"/>
    <n v="7711955.6699999999"/>
    <n v="10976312"/>
    <n v="9412578.5"/>
    <n v="42.3"/>
    <n v="39.380000000000003"/>
    <n v="32.44"/>
    <n v="52.16"/>
    <n v="0.43"/>
    <n v="0.38"/>
    <n v="0.47"/>
    <n v="659609.79"/>
    <n v="-520376.68999999948"/>
    <n v="509807"/>
    <n v="-370525.94999999925"/>
  </r>
  <r>
    <x v="515"/>
    <s v="Campo das Vertentes"/>
    <s v="Lavras"/>
    <n v="14608582"/>
    <n v="17231495"/>
    <n v="22356535"/>
    <n v="22780055.440000001"/>
    <n v="14543652"/>
    <n v="16945876"/>
    <n v="21387988"/>
    <n v="22086776.75"/>
    <n v="34.479999999999997"/>
    <n v="32.31"/>
    <n v="25.27"/>
    <n v="43.68"/>
    <n v="0.43"/>
    <n v="0.4"/>
    <n v="0.47"/>
    <n v="64930"/>
    <n v="285619"/>
    <n v="968547"/>
    <n v="693278.69000000134"/>
  </r>
  <r>
    <x v="516"/>
    <s v="Norte de Minas"/>
    <s v="Salinas"/>
    <n v="4994054.75"/>
    <n v="5963079.4400000004"/>
    <n v="10339576.800000001"/>
    <s v="."/>
    <n v="4978494.05"/>
    <n v="5996965.8499999996"/>
    <n v="10176425.869999999"/>
    <s v="."/>
    <n v="60.43"/>
    <n v="66.87"/>
    <n v="46.89"/>
    <n v="73.959999999999994"/>
    <n v="0.37"/>
    <n v="0.32"/>
    <n v="0.42"/>
    <n v="15560.700000000186"/>
    <n v="-33886.409999999218"/>
    <n v="163150.93000000156"/>
    <e v="#VALUE!"/>
  </r>
  <r>
    <x v="517"/>
    <s v="Vale do Rio Doce"/>
    <s v="Mantena"/>
    <n v="4134404.94"/>
    <s v="."/>
    <n v="3424740.32"/>
    <n v="7307363.0099999998"/>
    <n v="3712457.05"/>
    <s v="."/>
    <n v="3191185.7"/>
    <n v="7154339.6500000004"/>
    <n v="28.18"/>
    <n v="35.090000000000003"/>
    <n v="14.91"/>
    <n v="41.45"/>
    <n v="0.38"/>
    <n v="0.33"/>
    <n v="0.42"/>
    <n v="421947.89000000013"/>
    <e v="#VALUE!"/>
    <n v="233554.61999999965"/>
    <n v="153023.3599999994"/>
  </r>
  <r>
    <x v="518"/>
    <s v="Metropolitana de Belo Horizonte"/>
    <s v="Itabira"/>
    <n v="13926908.220000001"/>
    <n v="17690863.859999999"/>
    <n v="22467838.370000001"/>
    <n v="22622714.800000001"/>
    <n v="11040301.07"/>
    <n v="15488656.029999999"/>
    <n v="22192458.239999998"/>
    <n v="22173055.890000001"/>
    <n v="33.14"/>
    <n v="28.58"/>
    <n v="22.52"/>
    <n v="43.76"/>
    <n v="0.41"/>
    <n v="0.37"/>
    <n v="0.45"/>
    <n v="2886607.1500000004"/>
    <n v="2202207.83"/>
    <n v="275380.13000000268"/>
    <n v="449658.91000000015"/>
  </r>
  <r>
    <x v="519"/>
    <s v="Metropolitana de Belo Horizonte"/>
    <s v="Belo Horizonte"/>
    <n v="135594957"/>
    <n v="159264756"/>
    <n v="252407273"/>
    <n v="237387087"/>
    <n v="130598931"/>
    <n v="163428101"/>
    <n v="227405469"/>
    <n v="233152005"/>
    <n v="11.05"/>
    <n v="8.0299999999999994"/>
    <n v="4.74"/>
    <n v="17.36"/>
    <n v="0.4"/>
    <n v="0.38"/>
    <n v="0.42"/>
    <n v="4996026"/>
    <n v="-4163345"/>
    <n v="25001804"/>
    <n v="4235082"/>
  </r>
  <r>
    <x v="520"/>
    <s v="Vale do Rio Doce"/>
    <s v="Governador Valadares"/>
    <n v="4455265.3499999996"/>
    <n v="5173884.4000000004"/>
    <n v="6980999"/>
    <n v="7221269.8899999997"/>
    <n v="4485280.71"/>
    <n v="5980350.3399999999"/>
    <n v="6752130.7800000003"/>
    <n v="7353611.4000000004"/>
    <n v="40"/>
    <n v="41.3"/>
    <n v="29.14"/>
    <n v="50.86"/>
    <n v="0.39"/>
    <n v="0.35"/>
    <n v="0.43"/>
    <n v="-30015.360000000335"/>
    <n v="-806465.93999999948"/>
    <n v="228868.21999999974"/>
    <n v="-132341.51000000071"/>
  </r>
  <r>
    <x v="521"/>
    <s v="Triangulo Mineiro/Alto Paranaíba"/>
    <s v="Araxá"/>
    <n v="15697779.699999999"/>
    <n v="17860121.640000001"/>
    <n v="27570213.129999999"/>
    <n v="27700995.829999998"/>
    <n v="15044591.640000001"/>
    <n v="17374249.530000001"/>
    <n v="26777261.66"/>
    <n v="26551484.609999999"/>
    <n v="20.58"/>
    <n v="17.309999999999999"/>
    <n v="12.18"/>
    <n v="28.99"/>
    <n v="0.36"/>
    <n v="0.34"/>
    <n v="0.39"/>
    <n v="653188.05999999866"/>
    <n v="485872.1099999994"/>
    <n v="792951.46999999881"/>
    <n v="1149511.2199999988"/>
  </r>
  <r>
    <x v="522"/>
    <s v="Norte de Minas"/>
    <s v="Janaúba"/>
    <n v="5455355.29"/>
    <s v="."/>
    <n v="8950834.4900000002"/>
    <n v="8173344.3300000001"/>
    <n v="5839762.7000000002"/>
    <s v="."/>
    <n v="9035457.2100000009"/>
    <n v="8496850.9600000009"/>
    <n v="39.32"/>
    <n v="38.39"/>
    <n v="27.58"/>
    <n v="51.07"/>
    <n v="0.33"/>
    <n v="0.28999999999999998"/>
    <n v="0.37"/>
    <n v="-384407.41000000015"/>
    <e v="#VALUE!"/>
    <n v="-84622.720000000671"/>
    <n v="-323506.63000000082"/>
  </r>
  <r>
    <x v="523"/>
    <s v="Sul/Sudoeste de Minas"/>
    <s v="São Sebastião do Paraíso"/>
    <s v="."/>
    <n v="11188781.210000001"/>
    <n v="16943218.620000001"/>
    <n v="20629929.25"/>
    <s v="."/>
    <n v="10414614.029999999"/>
    <n v="15528632.800000001"/>
    <n v="16459405.960000001"/>
    <n v="26.99"/>
    <n v="27.7"/>
    <n v="18.809999999999999"/>
    <n v="35.17"/>
    <n v="0.39"/>
    <n v="0.36"/>
    <n v="0.42"/>
    <e v="#VALUE!"/>
    <n v="774167.18000000156"/>
    <n v="1414585.8200000003"/>
    <n v="4170523.2899999991"/>
  </r>
  <r>
    <x v="524"/>
    <s v="Oeste de Minas"/>
    <s v="Divinópolis"/>
    <n v="34503219.630000003"/>
    <n v="38968585.009999998"/>
    <s v="."/>
    <n v="64387399.490000002"/>
    <n v="33288290.579999998"/>
    <n v="39155461.18"/>
    <s v="."/>
    <n v="59895342.740000002"/>
    <n v="15.58"/>
    <n v="11.14"/>
    <n v="5.88"/>
    <n v="25.27"/>
    <n v="0.33"/>
    <n v="0.31"/>
    <n v="0.35"/>
    <n v="1214929.0500000045"/>
    <n v="-186876.17000000179"/>
    <e v="#VALUE!"/>
    <n v="4492056.75"/>
  </r>
  <r>
    <x v="525"/>
    <s v="Jequitinhonha"/>
    <s v="Arapuá"/>
    <n v="11715448.26"/>
    <n v="13936244.01"/>
    <n v="22926664.09"/>
    <n v="25358476.550000001"/>
    <n v="11233321.34"/>
    <n v="13928685.08"/>
    <n v="21467184.870000001"/>
    <n v="26234596.800000001"/>
    <n v="55.41"/>
    <n v="61.14"/>
    <n v="46.08"/>
    <n v="64.73"/>
    <n v="0.44"/>
    <n v="0.4"/>
    <n v="0.47"/>
    <n v="482126.91999999993"/>
    <n v="7558.929999999702"/>
    <n v="1459479.2199999988"/>
    <n v="-876120.25"/>
  </r>
  <r>
    <x v="526"/>
    <s v="Vale do Mucuri"/>
    <s v="Teófilo Otoni"/>
    <n v="6298008.6500000004"/>
    <n v="7773891.5499999998"/>
    <n v="11149757.779999999"/>
    <n v="10463192.59"/>
    <n v="5995604.1200000001"/>
    <n v="7760930.0800000001"/>
    <n v="10856092.890000001"/>
    <n v="10807255.970000001"/>
    <n v="54.98"/>
    <n v="58.12"/>
    <n v="44.79"/>
    <n v="65.180000000000007"/>
    <n v="0.42"/>
    <n v="0.38"/>
    <n v="0.46"/>
    <n v="302404.53000000026"/>
    <n v="12961.469999999739"/>
    <n v="293664.88999999873"/>
    <n v="-344063.38000000082"/>
  </r>
  <r>
    <x v="527"/>
    <s v="Norte de Minas"/>
    <s v="Salinas"/>
    <n v="4614592.03"/>
    <n v="5431478.9400000004"/>
    <n v="8449619.6699999999"/>
    <n v="7762830.7000000002"/>
    <n v="4580350.1100000003"/>
    <n v="5430511.4900000002"/>
    <n v="8156374.1900000004"/>
    <n v="7999117.1399999997"/>
    <n v="51.39"/>
    <n v="56.97"/>
    <n v="40.26"/>
    <n v="62.52"/>
    <n v="0.39"/>
    <n v="0.33"/>
    <n v="0.44"/>
    <n v="34241.919999999925"/>
    <n v="967.45000000018626"/>
    <n v="293245.47999999952"/>
    <n v="-236286.43999999948"/>
  </r>
  <r>
    <x v="528"/>
    <s v="Zona da Mata"/>
    <s v="Juiz de Fora"/>
    <n v="3809664.23"/>
    <n v="4621777.01"/>
    <n v="6317992.0999999996"/>
    <n v="6034445.6100000003"/>
    <n v="3708858.99"/>
    <n v="4576195.2300000004"/>
    <n v="6304834.5999999996"/>
    <n v="5807391.25"/>
    <n v="20.59"/>
    <n v="22.95"/>
    <n v="9.89"/>
    <n v="31.29"/>
    <n v="0.33"/>
    <n v="0.28000000000000003"/>
    <n v="0.38"/>
    <n v="100805.23999999976"/>
    <n v="45581.779999999329"/>
    <n v="13157.5"/>
    <n v="227054.36000000034"/>
  </r>
  <r>
    <x v="529"/>
    <s v="Norte de Minas"/>
    <s v="Bocaiúva"/>
    <n v="5567065.6900000004"/>
    <n v="6479152.6399999997"/>
    <n v="8773839.1199999992"/>
    <n v="8665431.1699999999"/>
    <n v="5335716.54"/>
    <n v="6085573.9699999997"/>
    <n v="8823299.2100000009"/>
    <n v="8578839.4600000009"/>
    <n v="61.08"/>
    <n v="63.01"/>
    <n v="49.76"/>
    <n v="72.400000000000006"/>
    <n v="0.37"/>
    <n v="0.31"/>
    <n v="0.42"/>
    <n v="231349.15000000037"/>
    <n v="393578.66999999993"/>
    <n v="-49460.090000001714"/>
    <n v="86591.709999999031"/>
  </r>
  <r>
    <x v="530"/>
    <s v="Sul/Sudoeste de Minas"/>
    <s v="São Lourenço"/>
    <n v="4767349.12"/>
    <n v="5483099.8499999996"/>
    <n v="7868271.5800000001"/>
    <n v="7658799.46"/>
    <n v="4100937.63"/>
    <n v="4773779.72"/>
    <n v="7114260.3600000003"/>
    <n v="7199244.46"/>
    <n v="26.6"/>
    <n v="23.75"/>
    <n v="14.06"/>
    <n v="39.130000000000003"/>
    <n v="0.35"/>
    <n v="0.28999999999999998"/>
    <n v="0.41"/>
    <n v="666411.49000000022"/>
    <n v="709320.12999999989"/>
    <n v="754011.21999999974"/>
    <n v="459555"/>
  </r>
  <r>
    <x v="531"/>
    <s v="Oeste de Minas"/>
    <s v="Oliveira"/>
    <n v="28442901.129999999"/>
    <n v="29605393.68"/>
    <n v="44529661.170000002"/>
    <n v="43626242.670000002"/>
    <n v="26164472.850000001"/>
    <n v="30026721.100000001"/>
    <n v="40993673.280000001"/>
    <n v="44608924.310000002"/>
    <n v="32.72"/>
    <n v="28.48"/>
    <n v="22.77"/>
    <n v="42.67"/>
    <n v="0.43"/>
    <n v="0.4"/>
    <n v="0.46"/>
    <n v="2278428.2799999975"/>
    <n v="-421327.42000000179"/>
    <n v="3535987.8900000006"/>
    <n v="-982681.6400000006"/>
  </r>
  <r>
    <x v="532"/>
    <s v="Zona da Mata"/>
    <s v="Juiz de Fora"/>
    <n v="3878596.24"/>
    <s v="."/>
    <n v="5541087.4500000002"/>
    <n v="5706414.0999999996"/>
    <n v="3771846.46"/>
    <s v="."/>
    <n v="5584465.4100000001"/>
    <n v="5736286.6100000003"/>
    <n v="33.700000000000003"/>
    <n v="34.479999999999997"/>
    <n v="20.54"/>
    <n v="46.86"/>
    <n v="0.41"/>
    <n v="0.34"/>
    <n v="0.47"/>
    <n v="106749.78000000026"/>
    <e v="#VALUE!"/>
    <n v="-43377.959999999963"/>
    <n v="-29872.510000000708"/>
  </r>
  <r>
    <x v="533"/>
    <s v="Metropolitana de Belo Horizonte"/>
    <s v="Pará de Minas"/>
    <n v="3862930.98"/>
    <n v="4895574.7"/>
    <n v="6817167.29"/>
    <n v="6860074.7199999997"/>
    <n v="3888892.98"/>
    <n v="4498087.29"/>
    <n v="5979577.6299999999"/>
    <n v="6245120.8399999999"/>
    <n v="14.28"/>
    <n v="17.84"/>
    <n v="5.86"/>
    <n v="22.7"/>
    <n v="0.32"/>
    <n v="0.28000000000000003"/>
    <n v="0.36"/>
    <n v="-25962"/>
    <n v="397487.41000000015"/>
    <n v="837589.66000000015"/>
    <n v="614953.87999999989"/>
  </r>
  <r>
    <x v="534"/>
    <s v="Zona da Mata"/>
    <s v="Ponte Nova"/>
    <n v="5168341.21"/>
    <n v="5823257.6799999997"/>
    <s v="."/>
    <n v="8025035.4299999997"/>
    <n v="5184835.53"/>
    <n v="5849276.1500000004"/>
    <s v="."/>
    <n v="8260898.4900000002"/>
    <n v="37.159999999999997"/>
    <n v="35.99"/>
    <n v="25.74"/>
    <n v="48.59"/>
    <n v="0.34"/>
    <n v="0.3"/>
    <n v="0.38"/>
    <n v="-16494.320000000298"/>
    <n v="-26018.470000000671"/>
    <e v="#VALUE!"/>
    <n v="-235863.06000000052"/>
  </r>
  <r>
    <x v="535"/>
    <s v="Zona da Mata"/>
    <s v="Muriaé"/>
    <n v="5426991"/>
    <s v="."/>
    <n v="8913683.3699999992"/>
    <n v="8628985.0299999993"/>
    <n v="5240463"/>
    <s v="."/>
    <n v="8640293.1600000001"/>
    <n v="8979456.9399999995"/>
    <n v="21.58"/>
    <n v="26.59"/>
    <n v="11.71"/>
    <n v="31.45"/>
    <n v="0.34"/>
    <n v="0.3"/>
    <n v="0.37"/>
    <n v="186528"/>
    <e v="#VALUE!"/>
    <n v="273390.20999999903"/>
    <n v="-350471.91000000015"/>
  </r>
  <r>
    <x v="536"/>
    <s v="Metropolitana de Belo Horizonte"/>
    <s v="Conselheiro Lafaiete"/>
    <n v="41288300.439999998"/>
    <n v="53021641.149999999"/>
    <n v="91446331.299999997"/>
    <n v="65662157.590000004"/>
    <n v="34175498.700000003"/>
    <n v="50510728.640000001"/>
    <n v="82917630.390000001"/>
    <n v="65680191.920000002"/>
    <n v="12.55"/>
    <n v="10.39"/>
    <n v="6.1"/>
    <n v="19"/>
    <n v="0.39"/>
    <n v="0.37"/>
    <n v="0.42"/>
    <n v="7112801.7399999946"/>
    <n v="2510912.5099999979"/>
    <n v="8528700.9099999964"/>
    <n v="-18034.329999998212"/>
  </r>
  <r>
    <x v="537"/>
    <s v="Sul/Sudoeste de Minas"/>
    <s v="Poços de Caldas"/>
    <s v="."/>
    <n v="22118776.68"/>
    <n v="31489163"/>
    <n v="30286061.079999998"/>
    <s v="."/>
    <n v="23096117.600000001"/>
    <n v="30489836.68"/>
    <n v="30908035.449999999"/>
    <n v="16.78"/>
    <n v="15.54"/>
    <n v="10.94"/>
    <n v="22.61"/>
    <n v="0.42"/>
    <n v="0.39"/>
    <n v="0.44"/>
    <e v="#VALUE!"/>
    <n v="-977340.92000000179"/>
    <n v="999326.3200000003"/>
    <n v="-621974.37000000104"/>
  </r>
  <r>
    <x v="538"/>
    <s v="Metropolitana de Belo Horizonte"/>
    <s v="Ouro Preto"/>
    <s v="."/>
    <n v="110840759.56999999"/>
    <n v="150767998.5"/>
    <n v="132662549.59"/>
    <s v="."/>
    <n v="120987360.03"/>
    <n v="140889191.09999999"/>
    <n v="138400626.81"/>
    <n v="28.54"/>
    <n v="24.94"/>
    <n v="22.47"/>
    <n v="34.61"/>
    <n v="0.43"/>
    <n v="0.4"/>
    <n v="0.46"/>
    <e v="#VALUE!"/>
    <n v="-10146600.460000008"/>
    <n v="9878807.400000006"/>
    <n v="-5738077.2199999988"/>
  </r>
  <r>
    <x v="539"/>
    <s v="Vale do Mucuri"/>
    <s v="Teófilo Otoni"/>
    <n v="4500590.84"/>
    <n v="5477382.8799999999"/>
    <n v="8404007.6400000006"/>
    <n v="7831190.9000000004"/>
    <n v="4194811.08"/>
    <n v="5552197.4400000004"/>
    <n v="8126372.7300000004"/>
    <n v="7382181.9400000004"/>
    <n v="47.06"/>
    <n v="48.4"/>
    <n v="36.82"/>
    <n v="57.3"/>
    <n v="0.38"/>
    <n v="0.35"/>
    <n v="0.42"/>
    <n v="305779.75999999978"/>
    <n v="-74814.560000000522"/>
    <n v="277634.91000000015"/>
    <n v="449008.95999999996"/>
  </r>
  <r>
    <x v="540"/>
    <s v="Norte de Minas"/>
    <s v="Grão Mogol"/>
    <n v="4399803.67"/>
    <n v="5759794.0300000003"/>
    <n v="7459626.3300000001"/>
    <n v="7408351.4100000001"/>
    <n v="4399324.95"/>
    <n v="5752316.2199999997"/>
    <n v="6981106.0300000003"/>
    <n v="8029517.2400000002"/>
    <n v="70.8"/>
    <n v="70.52"/>
    <n v="59.77"/>
    <n v="81.84"/>
    <n v="0.38"/>
    <n v="0.33"/>
    <n v="0.43"/>
    <n v="478.71999999973923"/>
    <n v="7477.8100000005215"/>
    <n v="478520.29999999981"/>
    <n v="-621165.83000000007"/>
  </r>
  <r>
    <x v="541"/>
    <s v="Jequitinhonha"/>
    <s v="Arapuá"/>
    <s v="."/>
    <n v="12606111.699999999"/>
    <n v="20493655.149999999"/>
    <n v="18299111.530000001"/>
    <s v="."/>
    <n v="12671738.699999999"/>
    <n v="18886178.609999999"/>
    <n v="18065324.41"/>
    <n v="55.91"/>
    <n v="55.5"/>
    <n v="44.38"/>
    <n v="67.44"/>
    <n v="0.43"/>
    <n v="0.37"/>
    <n v="0.49"/>
    <e v="#VALUE!"/>
    <n v="-65627"/>
    <n v="1607476.5399999991"/>
    <n v="233787.12000000104"/>
  </r>
  <r>
    <x v="542"/>
    <s v="Central Mineira"/>
    <s v="Três Marias"/>
    <s v="."/>
    <s v="."/>
    <n v="7878399.2999999998"/>
    <n v="8363560.7800000003"/>
    <s v="."/>
    <s v="."/>
    <n v="8202584.5999999996"/>
    <n v="7917472.1799999997"/>
    <n v="48.08"/>
    <n v="46.07"/>
    <n v="36.82"/>
    <n v="59.34"/>
    <n v="0.39"/>
    <n v="0.34"/>
    <n v="0.44"/>
    <e v="#VALUE!"/>
    <e v="#VALUE!"/>
    <n v="-324185.29999999981"/>
    <n v="446088.60000000056"/>
  </r>
  <r>
    <x v="543"/>
    <s v="Oeste de Minas"/>
    <s v="Formiga"/>
    <n v="7746108"/>
    <n v="9575931"/>
    <n v="16370789"/>
    <n v="13845539"/>
    <n v="7534075"/>
    <n v="9821782"/>
    <n v="14493454"/>
    <n v="16744913"/>
    <n v="28.28"/>
    <n v="25.9"/>
    <n v="20.079999999999998"/>
    <n v="36.47"/>
    <n v="0.4"/>
    <n v="0.37"/>
    <n v="0.44"/>
    <n v="212033"/>
    <n v="-245851"/>
    <n v="1877335"/>
    <n v="-2899374"/>
  </r>
  <r>
    <x v="544"/>
    <s v="Norte de Minas"/>
    <s v="Janaúba"/>
    <n v="6923129.0899999999"/>
    <n v="7003795.4400000004"/>
    <n v="9271545.7899999991"/>
    <s v="."/>
    <n v="6173503.0599999996"/>
    <n v="6736509.8799999999"/>
    <n v="9846599.9600000009"/>
    <s v="."/>
    <n v="50.63"/>
    <n v="57.12"/>
    <n v="36.020000000000003"/>
    <n v="65.239999999999995"/>
    <n v="0.35"/>
    <n v="0.31"/>
    <n v="0.39"/>
    <n v="749626.03000000026"/>
    <n v="267285.56000000052"/>
    <n v="-575054.17000000179"/>
    <e v="#VALUE!"/>
  </r>
  <r>
    <x v="545"/>
    <s v="Zona da Mata"/>
    <s v="Juiz de Fora"/>
    <n v="3796562.9"/>
    <n v="4572555.1399999997"/>
    <n v="6115618.5099999998"/>
    <n v="5259264.71"/>
    <n v="3397178.25"/>
    <n v="4738115.0199999996"/>
    <n v="5932348.6600000001"/>
    <n v="5515521.1699999999"/>
    <n v="39.5"/>
    <n v="37.28"/>
    <n v="24.53"/>
    <n v="54.48"/>
    <n v="0.44"/>
    <n v="0.31"/>
    <n v="0.57999999999999996"/>
    <n v="399384.64999999991"/>
    <n v="-165559.87999999989"/>
    <n v="183269.84999999963"/>
    <n v="-256256.45999999996"/>
  </r>
  <r>
    <x v="546"/>
    <s v="Zona da Mata"/>
    <s v="Cataguases"/>
    <n v="4260844.63"/>
    <n v="5302866.83"/>
    <s v="."/>
    <n v="7647618.2000000002"/>
    <n v="4177247.23"/>
    <n v="4949519.26"/>
    <s v="."/>
    <n v="8094740.9199999999"/>
    <n v="27.08"/>
    <n v="24.76"/>
    <n v="18.440000000000001"/>
    <n v="35.729999999999997"/>
    <n v="0.43"/>
    <n v="0.39"/>
    <n v="0.47"/>
    <n v="83597.399999999907"/>
    <n v="353347.5700000003"/>
    <e v="#VALUE!"/>
    <n v="-447122.71999999974"/>
  </r>
  <r>
    <x v="547"/>
    <s v="Jequitinhonha"/>
    <s v="Almenara"/>
    <s v="."/>
    <n v="5300303.13"/>
    <s v="."/>
    <n v="7403065.7400000002"/>
    <s v="."/>
    <n v="5323035.53"/>
    <s v="."/>
    <n v="7396266.7000000002"/>
    <n v="65.39"/>
    <n v="66.22"/>
    <n v="56.84"/>
    <n v="73.930000000000007"/>
    <n v="0.41"/>
    <n v="0.37"/>
    <n v="0.46"/>
    <e v="#VALUE!"/>
    <n v="-22732.400000000373"/>
    <e v="#VALUE!"/>
    <n v="6799.0400000000373"/>
  </r>
  <r>
    <x v="548"/>
    <s v="Metropolitana de Belo Horizonte"/>
    <s v="Sete Lagoas"/>
    <n v="10937692.76"/>
    <n v="12942181.109999999"/>
    <n v="18646046.030000001"/>
    <n v="17344419.600000001"/>
    <n v="10515535.33"/>
    <n v="13023946.57"/>
    <n v="18492388.460000001"/>
    <n v="18013351.629999999"/>
    <n v="40.03"/>
    <n v="36.270000000000003"/>
    <n v="29.53"/>
    <n v="50.53"/>
    <n v="0.42"/>
    <n v="0.38"/>
    <n v="0.46"/>
    <n v="422157.4299999997"/>
    <n v="-81765.460000000894"/>
    <n v="153657.5700000003"/>
    <n v="-668932.02999999747"/>
  </r>
  <r>
    <x v="549"/>
    <s v="Noroeste de Minas"/>
    <s v="Paracatu"/>
    <n v="59221658.950000003"/>
    <n v="68881849.579999998"/>
    <n v="103538473.2"/>
    <n v="102420763.62"/>
    <n v="55890814.039999999"/>
    <n v="73811462.049999997"/>
    <n v="97963131.060000002"/>
    <n v="99991499.349999994"/>
    <n v="40.049999999999997"/>
    <n v="35.94"/>
    <n v="30.52"/>
    <n v="49.58"/>
    <n v="0.43"/>
    <n v="0.41"/>
    <n v="0.45"/>
    <n v="3330844.9100000039"/>
    <n v="-4929612.4699999988"/>
    <n v="5575342.1400000006"/>
    <n v="2429264.2700000107"/>
  </r>
  <r>
    <x v="550"/>
    <s v="Metropolitana de Belo Horizonte"/>
    <s v="Pará de Minas"/>
    <n v="52004160.75"/>
    <n v="60600642.380000003"/>
    <n v="85416483.060000002"/>
    <n v="85303649.819999993"/>
    <n v="48879589.189999998"/>
    <n v="59810097.82"/>
    <n v="78851056.079999998"/>
    <n v="80123702.239999995"/>
    <n v="21.92"/>
    <n v="17.39"/>
    <n v="13.27"/>
    <n v="30.58"/>
    <n v="0.39"/>
    <n v="0.37"/>
    <n v="0.4"/>
    <n v="3124571.5600000024"/>
    <n v="790544.56000000238"/>
    <n v="6565426.9800000042"/>
    <n v="5179947.5799999982"/>
  </r>
  <r>
    <x v="551"/>
    <s v="Sul/Sudoeste de Minas"/>
    <s v="Alfenas"/>
    <s v="."/>
    <n v="14888969"/>
    <n v="21932842"/>
    <n v="21816904"/>
    <s v="."/>
    <n v="14424298"/>
    <n v="21963157"/>
    <n v="19348308"/>
    <n v="26.01"/>
    <n v="23.34"/>
    <n v="17.3"/>
    <n v="34.72"/>
    <n v="0.41"/>
    <n v="0.38"/>
    <n v="0.45"/>
    <e v="#VALUE!"/>
    <n v="464671"/>
    <n v="-30315"/>
    <n v="2468596"/>
  </r>
  <r>
    <x v="552"/>
    <s v="Sul/Sudoeste de Minas"/>
    <s v="Itajubá"/>
    <s v="."/>
    <n v="17928375.949999999"/>
    <n v="24469670.129999999"/>
    <n v="20413183.25"/>
    <s v="."/>
    <n v="17924141.039999999"/>
    <n v="23189254.879999999"/>
    <n v="22901051.960000001"/>
    <n v="25.02"/>
    <n v="23.04"/>
    <n v="17.329999999999998"/>
    <n v="32.700000000000003"/>
    <n v="0.43"/>
    <n v="0.4"/>
    <n v="0.47"/>
    <e v="#VALUE!"/>
    <n v="4234.910000000149"/>
    <n v="1280415.25"/>
    <n v="-2487868.7100000009"/>
  </r>
  <r>
    <x v="553"/>
    <s v="Metropolitana de Belo Horizonte"/>
    <s v="Sete Lagoas"/>
    <n v="15776794.810000001"/>
    <n v="19568580.59"/>
    <n v="32139565.75"/>
    <n v="27060047.199999999"/>
    <n v="13806301.949999999"/>
    <n v="23873538.940000001"/>
    <n v="28210912.359999999"/>
    <n v="24366058.050000001"/>
    <n v="35.159999999999997"/>
    <n v="31.08"/>
    <n v="25.18"/>
    <n v="45.14"/>
    <n v="0.39"/>
    <n v="0.35"/>
    <n v="0.42"/>
    <n v="1970492.8600000013"/>
    <n v="-4304958.3500000015"/>
    <n v="3928653.3900000006"/>
    <n v="2693989.1499999985"/>
  </r>
  <r>
    <x v="554"/>
    <s v="Metropolitana de Belo Horizonte"/>
    <s v="Conceição do Mato Dentro"/>
    <n v="3238667.83"/>
    <n v="3845193.42"/>
    <n v="5280176.3600000003"/>
    <n v="5124828.05"/>
    <n v="2963833.05"/>
    <n v="3730966.87"/>
    <n v="5309312.41"/>
    <n v="5276040.55"/>
    <n v="36.22"/>
    <n v="39.450000000000003"/>
    <n v="21.56"/>
    <n v="50.87"/>
    <n v="0.45"/>
    <n v="0.36"/>
    <n v="0.53"/>
    <n v="274834.78000000026"/>
    <n v="114226.54999999981"/>
    <n v="-29136.049999999814"/>
    <n v="-151212.5"/>
  </r>
  <r>
    <x v="555"/>
    <s v="Sul/Sudoeste de Minas"/>
    <s v="São Lourenço"/>
    <n v="10942767.439999999"/>
    <n v="12596054.76"/>
    <n v="18632198.82"/>
    <n v="18196204.260000002"/>
    <n v="10377802.68"/>
    <n v="12673293.130000001"/>
    <n v="17814100.850000001"/>
    <n v="19079276.43"/>
    <n v="25"/>
    <n v="22.35"/>
    <n v="17.45"/>
    <n v="32.56"/>
    <n v="0.43"/>
    <n v="0.39"/>
    <n v="0.46"/>
    <n v="564964.75999999978"/>
    <n v="-77238.370000001043"/>
    <n v="818097.96999999881"/>
    <n v="-883072.16999999806"/>
  </r>
  <r>
    <x v="556"/>
    <s v="Oeste de Minas"/>
    <s v="Oliveira"/>
    <n v="6231872.0300000003"/>
    <n v="7279153.9800000004"/>
    <n v="9548425.6400000006"/>
    <n v="9551831.5700000003"/>
    <n v="5653006.1699999999"/>
    <n v="6761048.4800000004"/>
    <n v="9011382.5500000007"/>
    <n v="9221959.3200000003"/>
    <n v="25.55"/>
    <n v="23.76"/>
    <n v="16.18"/>
    <n v="34.909999999999997"/>
    <n v="0.4"/>
    <n v="0.36"/>
    <n v="0.43"/>
    <n v="578865.86000000034"/>
    <n v="518105.5"/>
    <n v="537043.08999999985"/>
    <n v="329872.25"/>
  </r>
  <r>
    <x v="557"/>
    <s v="Sul/Sudoeste de Minas"/>
    <s v="Andrelândia"/>
    <n v="3706244.67"/>
    <n v="4405878.34"/>
    <n v="6034853.6699999999"/>
    <n v="6162603.8200000003"/>
    <n v="3578189.39"/>
    <n v="4461902.93"/>
    <n v="5716768.8300000001"/>
    <n v="6708827.0099999998"/>
    <n v="30.02"/>
    <n v="30.27"/>
    <n v="18.760000000000002"/>
    <n v="41.27"/>
    <n v="0.39"/>
    <n v="0.33"/>
    <n v="0.44"/>
    <n v="128055.2799999998"/>
    <n v="-56024.589999999851"/>
    <n v="318084.83999999985"/>
    <n v="-546223.18999999948"/>
  </r>
  <r>
    <x v="558"/>
    <s v="Sul/Sudoeste de Minas"/>
    <s v="Passos"/>
    <n v="67912427.849999994"/>
    <n v="74274304"/>
    <n v="94666813.540000007"/>
    <n v="95926696.159999996"/>
    <n v="63142866.240000002"/>
    <n v="76686493"/>
    <n v="89837774.719999999"/>
    <n v="99610618.75"/>
    <n v="23.88"/>
    <n v="19.3"/>
    <n v="15.02"/>
    <n v="32.729999999999997"/>
    <n v="0.42"/>
    <n v="0.4"/>
    <n v="0.44"/>
    <n v="4769561.609999992"/>
    <n v="-2412189"/>
    <n v="4829038.8200000077"/>
    <n v="-3683922.5900000036"/>
  </r>
  <r>
    <x v="559"/>
    <s v="Norte de Minas"/>
    <s v="Montes Claros"/>
    <n v="5489673.1600000001"/>
    <n v="6309522.6399999997"/>
    <n v="9187997.9499999993"/>
    <n v="9058504.8399999999"/>
    <n v="4899362.3099999996"/>
    <n v="6647306.0199999996"/>
    <n v="8511648.0700000003"/>
    <n v="8050134.2800000003"/>
    <n v="71.59"/>
    <n v="73.62"/>
    <n v="61.9"/>
    <n v="81.290000000000006"/>
    <n v="0.44"/>
    <n v="0.38"/>
    <n v="0.51"/>
    <n v="590310.85000000056"/>
    <n v="-337783.37999999989"/>
    <n v="676349.87999999896"/>
    <n v="1008370.5599999996"/>
  </r>
  <r>
    <x v="560"/>
    <s v="Triangulo Mineiro/Alto Paranaíba"/>
    <s v="Patos de Minas"/>
    <n v="111787466.01000001"/>
    <n v="116701660"/>
    <n v="163313215.59999999"/>
    <n v="165883210.94999999"/>
    <n v="96216576.540000007"/>
    <n v="117432243"/>
    <n v="149272094.5"/>
    <n v="166346870.96000001"/>
    <n v="26.03"/>
    <n v="21.67"/>
    <n v="17.329999999999998"/>
    <n v="34.72"/>
    <n v="0.41"/>
    <n v="0.4"/>
    <n v="0.43"/>
    <n v="15570889.469999999"/>
    <n v="-730583"/>
    <n v="14041121.099999994"/>
    <n v="-463660.01000002027"/>
  </r>
  <r>
    <x v="561"/>
    <s v="Triangulo Mineiro/Alto Paranaíba"/>
    <s v="Patrocínio"/>
    <n v="77867314.439999998"/>
    <n v="68639590.209999993"/>
    <n v="95932124.790000007"/>
    <n v="106641995.36"/>
    <n v="89555067.310000002"/>
    <n v="86401762.349999994"/>
    <n v="96293466.599999994"/>
    <n v="116060834.73999999"/>
    <n v="24.94"/>
    <n v="20.99"/>
    <n v="16.22"/>
    <n v="33.65"/>
    <n v="0.4"/>
    <n v="0.38"/>
    <n v="0.42"/>
    <n v="-11687752.870000005"/>
    <n v="-17762172.140000001"/>
    <n v="-361341.80999998748"/>
    <n v="-9418839.3799999952"/>
  </r>
  <r>
    <x v="562"/>
    <s v="Zona da Mata"/>
    <s v="Muriaé"/>
    <s v="."/>
    <s v="."/>
    <n v="6966354.0700000003"/>
    <n v="6822255.5999999996"/>
    <s v="."/>
    <s v="."/>
    <n v="7343927.4000000004"/>
    <n v="6785679.5"/>
    <n v="28.17"/>
    <n v="26.79"/>
    <n v="18.96"/>
    <n v="37.39"/>
    <n v="0.4"/>
    <n v="0.36"/>
    <n v="0.44"/>
    <e v="#VALUE!"/>
    <e v="#VALUE!"/>
    <n v="-377573.33000000007"/>
    <n v="36576.099999999627"/>
  </r>
  <r>
    <x v="563"/>
    <s v="Zona da Mata"/>
    <s v="Viçosa"/>
    <s v="."/>
    <n v="6614172.5099999998"/>
    <n v="8251463.1500000004"/>
    <n v="7913797.6399999997"/>
    <s v="."/>
    <n v="6431146.3099999996"/>
    <n v="8038047.6799999997"/>
    <n v="7980857.2300000004"/>
    <n v="32.94"/>
    <n v="35.71"/>
    <n v="23.41"/>
    <n v="42.46"/>
    <n v="0.42"/>
    <n v="0.38"/>
    <n v="0.45"/>
    <e v="#VALUE!"/>
    <n v="183026.20000000019"/>
    <n v="213415.47000000067"/>
    <n v="-67059.590000000782"/>
  </r>
  <r>
    <x v="564"/>
    <s v="Vale do Rio Doce"/>
    <s v="Ganhões"/>
    <n v="4954963.5999999996"/>
    <n v="5432631.3600000003"/>
    <n v="8125519.8799999999"/>
    <n v="7760743.6900000004"/>
    <n v="4823307.05"/>
    <n v="5483024.7599999998"/>
    <n v="7763536.5199999996"/>
    <n v="7982864.9900000002"/>
    <n v="48.24"/>
    <n v="51.18"/>
    <n v="37.92"/>
    <n v="58.57"/>
    <n v="0.43"/>
    <n v="0.36"/>
    <n v="0.51"/>
    <n v="131656.54999999981"/>
    <n v="-50393.399999999441"/>
    <n v="361983.36000000034"/>
    <n v="-222121.29999999981"/>
  </r>
  <r>
    <x v="565"/>
    <s v="Vale do Mucuri"/>
    <s v="Teófilo Otoni"/>
    <s v="."/>
    <n v="6312814.0599999996"/>
    <n v="9776588.2599999998"/>
    <n v="10188298.85"/>
    <s v="."/>
    <n v="6661290.1900000004"/>
    <n v="9307762.8499999996"/>
    <n v="10859312.5"/>
    <n v="52.29"/>
    <n v="51.97"/>
    <n v="42.68"/>
    <n v="61.89"/>
    <n v="0.43"/>
    <n v="0.39"/>
    <n v="0.47"/>
    <e v="#VALUE!"/>
    <n v="-348476.13000000082"/>
    <n v="468825.41000000015"/>
    <n v="-671013.65000000037"/>
  </r>
  <r>
    <x v="566"/>
    <s v="Vale do Rio Doce"/>
    <s v="Peçanha"/>
    <n v="9516512.8800000008"/>
    <n v="10805024.050000001"/>
    <n v="18050831.5"/>
    <n v="15629178.029999999"/>
    <n v="9530984.3200000003"/>
    <n v="10323503.01"/>
    <n v="14031409.09"/>
    <n v="17999648.059999999"/>
    <n v="49.67"/>
    <n v="51.81"/>
    <n v="40.42"/>
    <n v="58.92"/>
    <n v="0.44"/>
    <n v="0.4"/>
    <n v="0.48"/>
    <n v="-14471.439999999478"/>
    <n v="481521.04000000097"/>
    <n v="4019422.41"/>
    <n v="-2370470.0299999993"/>
  </r>
  <r>
    <x v="567"/>
    <s v="Jequitinhonha"/>
    <s v="Pedra Azul"/>
    <n v="14124809.09"/>
    <n v="18019767"/>
    <n v="24451995.82"/>
    <n v="22739471.109999999"/>
    <n v="14468222.199999999"/>
    <n v="17896381"/>
    <n v="21479820.420000002"/>
    <n v="25932102.09"/>
    <n v="58.02"/>
    <n v="53.47"/>
    <n v="47.63"/>
    <n v="68.42"/>
    <n v="0.44"/>
    <n v="0.4"/>
    <n v="0.47"/>
    <n v="-343413.1099999994"/>
    <n v="123386"/>
    <n v="2972175.3999999985"/>
    <n v="-3192630.9800000004"/>
  </r>
  <r>
    <x v="568"/>
    <s v="Zona da Mata"/>
    <s v="Manhuaçu"/>
    <n v="5231285.4800000004"/>
    <n v="6364480.6600000001"/>
    <n v="7962746.4299999997"/>
    <n v="9350007.7400000002"/>
    <n v="5203329.26"/>
    <n v="5976371.5"/>
    <n v="8042039.4000000004"/>
    <n v="9313478.4800000004"/>
    <n v="32.049999999999997"/>
    <n v="40.08"/>
    <n v="20.51"/>
    <n v="43.58"/>
    <n v="0.37"/>
    <n v="0.33"/>
    <n v="0.41"/>
    <n v="27956.220000000671"/>
    <n v="388109.16000000015"/>
    <n v="-79292.970000000671"/>
    <n v="36529.259999999776"/>
  </r>
  <r>
    <x v="569"/>
    <s v="Zona da Mata"/>
    <s v="Viçosa"/>
    <n v="4000914"/>
    <n v="4482513.24"/>
    <n v="6222490.7800000003"/>
    <n v="6917765.8200000003"/>
    <n v="3890212"/>
    <n v="4820748.93"/>
    <n v="6193739.6500000004"/>
    <n v="6874066.6600000001"/>
    <n v="35.81"/>
    <n v="35.68"/>
    <n v="24.84"/>
    <n v="46.78"/>
    <n v="0.38"/>
    <n v="0.34"/>
    <n v="0.43"/>
    <n v="110702"/>
    <n v="-338235.68999999948"/>
    <n v="28751.129999999888"/>
    <n v="43699.160000000149"/>
  </r>
  <r>
    <x v="570"/>
    <s v="Oeste de Minas"/>
    <s v="Formiga"/>
    <n v="4498738.18"/>
    <n v="5230241.76"/>
    <n v="7282119.5599999996"/>
    <n v="7675454.8200000003"/>
    <n v="3840706.16"/>
    <n v="5585402.2699999996"/>
    <n v="7453791.7300000004"/>
    <n v="7193008.9699999997"/>
    <n v="29.06"/>
    <n v="30.2"/>
    <n v="18.190000000000001"/>
    <n v="39.93"/>
    <n v="0.36"/>
    <n v="0.31"/>
    <n v="0.41"/>
    <n v="658032.01999999955"/>
    <n v="-355160.50999999978"/>
    <n v="-171672.17000000086"/>
    <n v="482445.85000000056"/>
  </r>
  <r>
    <x v="571"/>
    <s v="Zona da Mata"/>
    <s v="Muriaé"/>
    <n v="4160498.67"/>
    <s v="."/>
    <n v="6685761.0099999998"/>
    <n v="6569547.9800000004"/>
    <n v="3957227.16"/>
    <s v="."/>
    <n v="6412041.5300000003"/>
    <n v="6661703.8600000003"/>
    <n v="46.8"/>
    <n v="46.63"/>
    <n v="29.69"/>
    <n v="63.92"/>
    <n v="0.41"/>
    <n v="0.3"/>
    <n v="0.52"/>
    <n v="203271.50999999978"/>
    <e v="#VALUE!"/>
    <n v="273719.47999999952"/>
    <n v="-92155.879999999888"/>
  </r>
  <r>
    <x v="572"/>
    <s v="Sul/Sudoeste de Minas"/>
    <s v="Santa Rita do Sapucaí"/>
    <n v="7229432.54"/>
    <s v="."/>
    <n v="11177789.77"/>
    <n v="10846503.35"/>
    <n v="7079104.7999999998"/>
    <s v="."/>
    <n v="10923770.76"/>
    <n v="11517275.33"/>
    <n v="19.079999999999998"/>
    <n v="20.7"/>
    <n v="12.25"/>
    <n v="25.91"/>
    <n v="0.4"/>
    <n v="0.37"/>
    <n v="0.43"/>
    <n v="150327.74000000022"/>
    <e v="#VALUE!"/>
    <n v="254019.00999999978"/>
    <n v="-670771.98000000045"/>
  </r>
  <r>
    <x v="573"/>
    <s v="Norte de Minas"/>
    <s v="Januária"/>
    <n v="6096964.25"/>
    <n v="6970120.6100000003"/>
    <n v="10884891.939999999"/>
    <n v="10187172.689999999"/>
    <n v="5247328.21"/>
    <n v="6969885.0999999996"/>
    <n v="10185544.390000001"/>
    <n v="10097333.289999999"/>
    <n v="58.59"/>
    <n v="58.93"/>
    <n v="48.52"/>
    <n v="68.650000000000006"/>
    <n v="0.38"/>
    <n v="0.34"/>
    <n v="0.42"/>
    <n v="849636.04"/>
    <n v="235.51000000070781"/>
    <n v="699347.54999999888"/>
    <n v="89839.400000000373"/>
  </r>
  <r>
    <x v="574"/>
    <s v="Triangulo Mineiro/Alto Paranaíba"/>
    <s v="Araxá"/>
    <s v="."/>
    <s v="."/>
    <n v="10279169.869999999"/>
    <n v="10565030.58"/>
    <s v="."/>
    <s v="."/>
    <n v="9310249.25"/>
    <n v="10365055.07"/>
    <n v="23.15"/>
    <n v="19.399999999999999"/>
    <n v="12.6"/>
    <n v="33.700000000000003"/>
    <n v="0.35"/>
    <n v="0.31"/>
    <n v="0.39"/>
    <e v="#VALUE!"/>
    <e v="#VALUE!"/>
    <n v="968920.61999999918"/>
    <n v="199975.50999999978"/>
  </r>
  <r>
    <x v="575"/>
    <s v="Metropolitana de Belo Horizonte"/>
    <s v="Belo Horizonte"/>
    <n v="49046738.259999998"/>
    <n v="54689025.140000001"/>
    <n v="101044691.7"/>
    <n v="67917542.040000007"/>
    <n v="47637415.840000004"/>
    <n v="59491345.619999997"/>
    <n v="89262200.079999998"/>
    <n v="75289758.590000004"/>
    <n v="18.88"/>
    <n v="16.02"/>
    <n v="12.42"/>
    <n v="25.33"/>
    <n v="0.41"/>
    <n v="0.39"/>
    <n v="0.43"/>
    <n v="1409322.4199999943"/>
    <n v="-4802320.4799999967"/>
    <n v="11782491.620000005"/>
    <n v="-7372216.549999997"/>
  </r>
  <r>
    <x v="576"/>
    <s v="Zona da Mata"/>
    <s v="Juiz de Fora"/>
    <n v="3579951.35"/>
    <n v="4181788.45"/>
    <n v="5884628.9699999997"/>
    <n v="5340160.88"/>
    <n v="3298149.07"/>
    <n v="4336689.54"/>
    <n v="5610671.5099999998"/>
    <n v="4763121.62"/>
    <n v="25.28"/>
    <n v="26.53"/>
    <n v="12.22"/>
    <n v="38.340000000000003"/>
    <n v="0.37"/>
    <n v="0.28999999999999998"/>
    <n v="0.45"/>
    <n v="281802.28000000026"/>
    <n v="-154901.08999999985"/>
    <n v="273957.45999999996"/>
    <n v="577039.25999999978"/>
  </r>
  <r>
    <x v="577"/>
    <s v="Zona da Mata"/>
    <s v="Juiz de Fora"/>
    <n v="4133336.26"/>
    <n v="4693039.96"/>
    <n v="6459998.8600000003"/>
    <n v="6335195.6100000003"/>
    <n v="3773033.76"/>
    <n v="4611771.2699999996"/>
    <n v="6834729.6200000001"/>
    <n v="6681475.2699999996"/>
    <n v="28.65"/>
    <n v="23.75"/>
    <n v="16.29"/>
    <n v="41.02"/>
    <n v="0.37"/>
    <n v="0.33"/>
    <n v="0.42"/>
    <n v="360302.5"/>
    <n v="81268.69000000041"/>
    <n v="-374730.75999999978"/>
    <n v="-346279.65999999922"/>
  </r>
  <r>
    <x v="578"/>
    <s v="Metropolitana de Belo Horizonte"/>
    <s v="Sete Lagoas"/>
    <n v="4113865.73"/>
    <n v="4980501.95"/>
    <n v="5849326.4400000004"/>
    <n v="5957045.29"/>
    <n v="4178369.34"/>
    <n v="4945018.62"/>
    <n v="6178104.8899999997"/>
    <n v="6532783.9299999997"/>
    <n v="26.26"/>
    <n v="23.84"/>
    <n v="15.99"/>
    <n v="36.53"/>
    <n v="0.39"/>
    <n v="0.34"/>
    <n v="0.43"/>
    <n v="-64503.60999999987"/>
    <n v="35483.330000000075"/>
    <n v="-328778.44999999925"/>
    <n v="-575738.63999999966"/>
  </r>
  <r>
    <x v="579"/>
    <s v="Oeste de Minas"/>
    <s v="Divinópolis"/>
    <n v="5710146.25"/>
    <n v="6489153.0700000003"/>
    <n v="9963607.6799999997"/>
    <n v="9522907.7699999996"/>
    <n v="5025112.1900000004"/>
    <n v="6198857.0899999999"/>
    <n v="9536594.6799999997"/>
    <n v="8848677.9900000002"/>
    <n v="24.77"/>
    <n v="21.85"/>
    <n v="15.51"/>
    <n v="34.020000000000003"/>
    <n v="0.39"/>
    <n v="0.36"/>
    <n v="0.43"/>
    <n v="685034.05999999959"/>
    <n v="290295.98000000045"/>
    <n v="427013"/>
    <n v="674229.77999999933"/>
  </r>
  <r>
    <x v="580"/>
    <s v="Triangulo Mineiro/Alto Paranaíba"/>
    <s v="Araxá"/>
    <n v="17052869.23"/>
    <n v="19520008.41"/>
    <n v="27227112.18"/>
    <n v="28490652.449999999"/>
    <n v="16448672.289999999"/>
    <n v="19048414.469999999"/>
    <n v="26345268.780000001"/>
    <n v="28280809.550000001"/>
    <n v="18.09"/>
    <n v="17.88"/>
    <n v="10.73"/>
    <n v="25.45"/>
    <n v="0.37"/>
    <n v="0.35"/>
    <n v="0.4"/>
    <n v="604196.94000000134"/>
    <n v="471593.94000000134"/>
    <n v="881843.39999999851"/>
    <n v="209842.89999999851"/>
  </r>
  <r>
    <x v="581"/>
    <s v="Oeste de Minas"/>
    <s v="Campo Belo"/>
    <s v="."/>
    <n v="14621898.01"/>
    <n v="22027289.190000001"/>
    <n v="25543571.690000001"/>
    <s v="."/>
    <n v="14324043.07"/>
    <n v="19314868.550000001"/>
    <n v="24051236.93"/>
    <n v="29.4"/>
    <n v="25.25"/>
    <n v="20.34"/>
    <n v="38.450000000000003"/>
    <n v="0.4"/>
    <n v="0.37"/>
    <n v="0.43"/>
    <e v="#VALUE!"/>
    <n v="297854.93999999948"/>
    <n v="2712420.6400000006"/>
    <n v="1492334.7600000016"/>
  </r>
  <r>
    <x v="582"/>
    <s v="Vale do Rio Doce"/>
    <s v="Ipatinga"/>
    <n v="6918432.1900000004"/>
    <n v="7766664.8499999996"/>
    <n v="11517900.59"/>
    <n v="11273313.18"/>
    <n v="6740237.0300000003"/>
    <n v="7722985.5800000001"/>
    <n v="11543764.550000001"/>
    <n v="11319477.27"/>
    <n v="49.59"/>
    <n v="46.13"/>
    <n v="39.57"/>
    <n v="59.62"/>
    <n v="0.36"/>
    <n v="0.32"/>
    <n v="0.4"/>
    <n v="178195.16000000015"/>
    <n v="43679.269999999553"/>
    <n v="-25863.960000000894"/>
    <n v="-46164.089999999851"/>
  </r>
  <r>
    <x v="583"/>
    <s v="Vale do Rio Doce"/>
    <s v="Governador Valadares"/>
    <s v="."/>
    <n v="5001262.6100000003"/>
    <n v="7158470.1200000001"/>
    <n v="6520635.1500000004"/>
    <s v="."/>
    <n v="5052674.71"/>
    <n v="7442621.0199999996"/>
    <n v="6565069.7599999998"/>
    <n v="44.03"/>
    <n v="41.54"/>
    <n v="31.85"/>
    <n v="56.2"/>
    <n v="0.37"/>
    <n v="0.33"/>
    <n v="0.42"/>
    <e v="#VALUE!"/>
    <n v="-51412.099999999627"/>
    <n v="-284150.89999999944"/>
    <n v="-44434.609999999404"/>
  </r>
  <r>
    <x v="584"/>
    <s v="Zona da Mata"/>
    <s v="Juiz de Fora"/>
    <n v="4391315.5999999996"/>
    <n v="4931692.5"/>
    <n v="6570043.7000000002"/>
    <n v="6321847.79"/>
    <n v="3890443.7"/>
    <n v="4672990.26"/>
    <n v="6073990.0800000001"/>
    <n v="6243275.2300000004"/>
    <n v="25.48"/>
    <n v="26.15"/>
    <n v="14.28"/>
    <n v="36.67"/>
    <n v="0.36"/>
    <n v="0.31"/>
    <n v="0.42"/>
    <n v="500871.89999999944"/>
    <n v="258702.24000000022"/>
    <n v="496053.62000000011"/>
    <n v="78572.55999999959"/>
  </r>
  <r>
    <x v="585"/>
    <s v="Vale do Rio Doce"/>
    <s v="Caratinga"/>
    <s v="."/>
    <s v="."/>
    <n v="7042549.2400000002"/>
    <n v="7299802.2999999998"/>
    <s v="."/>
    <s v="."/>
    <n v="7129279.79"/>
    <n v="7033026.6299999999"/>
    <n v="18.010000000000002"/>
    <n v="17.14"/>
    <n v="5.67"/>
    <n v="30.35"/>
    <n v="0.34"/>
    <n v="0.28999999999999998"/>
    <n v="0.39"/>
    <e v="#VALUE!"/>
    <e v="#VALUE!"/>
    <n v="-86730.549999999814"/>
    <n v="266775.66999999993"/>
  </r>
  <r>
    <x v="586"/>
    <s v="Zona da Mata"/>
    <s v="Ponte Nova"/>
    <n v="4814350"/>
    <s v="."/>
    <n v="7331174.8499999996"/>
    <n v="7769978.3600000003"/>
    <n v="4021319"/>
    <s v="."/>
    <n v="6892547.5999999996"/>
    <n v="7890891.9500000002"/>
    <n v="37.82"/>
    <n v="36.880000000000003"/>
    <n v="26.97"/>
    <n v="48.66"/>
    <n v="0.39"/>
    <n v="0.34"/>
    <n v="0.44"/>
    <n v="793031"/>
    <e v="#VALUE!"/>
    <n v="438627.25"/>
    <n v="-120913.58999999985"/>
  </r>
  <r>
    <x v="587"/>
    <s v="Campo das Vertentes"/>
    <s v="São João Del Rei"/>
    <n v="4444356.42"/>
    <n v="4444356.42"/>
    <n v="7477316.8700000001"/>
    <n v="6510466.1299999999"/>
    <n v="4122833.29"/>
    <n v="5789331.3099999996"/>
    <n v="7823359.4699999997"/>
    <n v="6792940.1299999999"/>
    <n v="48.54"/>
    <n v="48.49"/>
    <n v="38.409999999999997"/>
    <n v="58.68"/>
    <n v="0.47"/>
    <n v="0.38"/>
    <n v="0.56999999999999995"/>
    <n v="321523.12999999989"/>
    <n v="-1344974.8899999997"/>
    <n v="-346042.59999999963"/>
    <n v="-282474"/>
  </r>
  <r>
    <x v="588"/>
    <s v="Metropolitana de Belo Horizonte"/>
    <s v="Itaguara"/>
    <n v="4640925"/>
    <n v="5300812.8099999996"/>
    <n v="7041613.4299999997"/>
    <n v="7901806.79"/>
    <n v="4771776"/>
    <n v="5569899.9100000001"/>
    <n v="6902839.0700000003"/>
    <n v="7914521.7599999998"/>
    <n v="27.95"/>
    <n v="30.97"/>
    <n v="17.48"/>
    <n v="38.43"/>
    <n v="0.36"/>
    <n v="0.32"/>
    <n v="0.41"/>
    <n v="-130851"/>
    <n v="-269087.10000000056"/>
    <n v="138774.3599999994"/>
    <n v="-12714.969999999739"/>
  </r>
  <r>
    <x v="589"/>
    <s v="Oeste de Minas"/>
    <s v="Formiga"/>
    <n v="8185055"/>
    <n v="9182297"/>
    <n v="11115358"/>
    <n v="10625806"/>
    <n v="8136077"/>
    <n v="9333064"/>
    <n v="10889780"/>
    <n v="10932188"/>
    <n v="27.11"/>
    <n v="23.85"/>
    <n v="18.72"/>
    <n v="35.49"/>
    <n v="0.38"/>
    <n v="0.34"/>
    <n v="0.41"/>
    <n v="48978"/>
    <n v="-150767"/>
    <n v="225578"/>
    <n v="-306382"/>
  </r>
  <r>
    <x v="590"/>
    <s v="Vale do Rio Doce"/>
    <s v="Caratinga"/>
    <n v="4570955.43"/>
    <n v="5419287.9000000004"/>
    <n v="8314837.0099999998"/>
    <n v="7649744.6299999999"/>
    <n v="4481829.46"/>
    <n v="5343937.3899999997"/>
    <n v="8177060"/>
    <n v="7958696.7800000003"/>
    <n v="51.35"/>
    <n v="45.29"/>
    <n v="36.04"/>
    <n v="66.650000000000006"/>
    <n v="0.36"/>
    <n v="0.3"/>
    <n v="0.41"/>
    <n v="89125.969999999739"/>
    <n v="75350.510000000708"/>
    <n v="137777.00999999978"/>
    <n v="-308952.15000000037"/>
  </r>
  <r>
    <x v="591"/>
    <s v="Norte de Minas"/>
    <s v="Januária"/>
    <n v="5369862.7400000002"/>
    <n v="6236644.0599999996"/>
    <n v="10565224.67"/>
    <n v="9753551"/>
    <n v="5364358.76"/>
    <n v="6153807.4699999997"/>
    <n v="10262256"/>
    <n v="8916074.3399999999"/>
    <n v="57.33"/>
    <n v="62.38"/>
    <n v="46.12"/>
    <n v="68.540000000000006"/>
    <n v="0.38"/>
    <n v="0.34"/>
    <n v="0.43"/>
    <n v="5503.980000000447"/>
    <n v="82836.589999999851"/>
    <n v="302968.66999999993"/>
    <n v="837476.66000000015"/>
  </r>
  <r>
    <x v="592"/>
    <s v="Oeste de Minas"/>
    <s v="Oliveira"/>
    <n v="5013650"/>
    <n v="6006561.6699999999"/>
    <n v="8561018.0299999993"/>
    <n v="7926918.5599999996"/>
    <n v="5027187"/>
    <n v="5886045.7400000002"/>
    <n v="7786504.6600000001"/>
    <n v="7433570.6299999999"/>
    <n v="34.590000000000003"/>
    <n v="37.29"/>
    <n v="25.37"/>
    <n v="43.81"/>
    <n v="0.43"/>
    <n v="0.39"/>
    <n v="0.48"/>
    <n v="-13537"/>
    <n v="120515.9299999997"/>
    <n v="774513.36999999918"/>
    <n v="493347.9299999997"/>
  </r>
  <r>
    <x v="593"/>
    <s v="Triangulo Mineiro/Alto Paranaíba"/>
    <s v="Frutal"/>
    <n v="6863236.8700000001"/>
    <n v="7706824.1299999999"/>
    <n v="12205018.98"/>
    <n v="21365310.780000001"/>
    <n v="6707643.4100000001"/>
    <n v="7972471.9299999997"/>
    <n v="10400682.710000001"/>
    <n v="10969770.529999999"/>
    <n v="21.43"/>
    <n v="18.02"/>
    <n v="11.44"/>
    <n v="31.42"/>
    <n v="0.36"/>
    <n v="0.32"/>
    <n v="0.41"/>
    <n v="155593.45999999996"/>
    <n v="-265647.79999999981"/>
    <n v="1804336.2699999996"/>
    <n v="10395540.250000002"/>
  </r>
  <r>
    <x v="594"/>
    <s v="Zona da Mata"/>
    <s v="Viçosa"/>
    <s v="."/>
    <s v="."/>
    <n v="17518645"/>
    <n v="18414128"/>
    <s v="."/>
    <s v="."/>
    <n v="16979993"/>
    <n v="17646148"/>
    <n v="37.11"/>
    <n v="43.03"/>
    <n v="28.36"/>
    <n v="45.86"/>
    <n v="0.41"/>
    <n v="0.37"/>
    <n v="0.46"/>
    <e v="#VALUE!"/>
    <e v="#VALUE!"/>
    <n v="538652"/>
    <n v="767980"/>
  </r>
  <r>
    <x v="595"/>
    <s v="Sul/Sudoeste de Minas"/>
    <s v="Itajubá"/>
    <n v="4269876.1399999997"/>
    <s v="."/>
    <s v="."/>
    <n v="6516577.2800000003"/>
    <n v="4168772.83"/>
    <s v="."/>
    <s v="."/>
    <n v="6151735.54"/>
    <n v="16.579999999999998"/>
    <n v="19.3"/>
    <n v="9.5"/>
    <n v="23.66"/>
    <n v="0.39"/>
    <n v="0.35"/>
    <n v="0.43"/>
    <n v="101103.30999999959"/>
    <e v="#VALUE!"/>
    <e v="#VALUE!"/>
    <n v="364841.74000000022"/>
  </r>
  <r>
    <x v="596"/>
    <s v="Sul/Sudoeste de Minas"/>
    <s v="Itajubá"/>
    <n v="5545288.4199999999"/>
    <n v="6742999.7800000003"/>
    <n v="9018721.0700000003"/>
    <n v="8664154.2599999998"/>
    <n v="5235982.0599999996"/>
    <n v="6671652.46"/>
    <n v="8789763.6500000004"/>
    <n v="8817923.0299999993"/>
    <n v="17.72"/>
    <n v="17.32"/>
    <n v="10.84"/>
    <n v="24.6"/>
    <n v="0.38"/>
    <n v="0.34"/>
    <n v="0.42"/>
    <n v="309306.36000000034"/>
    <n v="71347.320000000298"/>
    <n v="228957.41999999993"/>
    <n v="-153768.76999999955"/>
  </r>
  <r>
    <x v="597"/>
    <s v="Zona da Mata"/>
    <s v="Cataguases"/>
    <s v="."/>
    <n v="11833575.76"/>
    <n v="15682704.869999999"/>
    <n v="14405695.939999999"/>
    <s v="."/>
    <n v="11628902.93"/>
    <n v="16924002.190000001"/>
    <n v="14558385.689999999"/>
    <n v="33.619999999999997"/>
    <n v="29.71"/>
    <n v="24.11"/>
    <n v="43.13"/>
    <n v="0.42"/>
    <n v="0.39"/>
    <n v="0.45"/>
    <e v="#VALUE!"/>
    <n v="204672.83000000007"/>
    <n v="-1241297.3200000022"/>
    <n v="-152689.75"/>
  </r>
  <r>
    <x v="598"/>
    <s v="Norte de Minas"/>
    <s v="Pirapora"/>
    <n v="45094564.68"/>
    <n v="48888939.380000003"/>
    <n v="74093042.519999996"/>
    <n v="72312109.420000002"/>
    <n v="41950729.770000003"/>
    <n v="46762918.280000001"/>
    <n v="73702138.170000002"/>
    <n v="76244124.930000007"/>
    <n v="42.25"/>
    <n v="35.159999999999997"/>
    <n v="29.74"/>
    <n v="54.76"/>
    <n v="0.4"/>
    <n v="0.37"/>
    <n v="0.42"/>
    <n v="3143834.9099999964"/>
    <n v="2126021.1000000015"/>
    <n v="390904.34999999404"/>
    <n v="-3932015.5100000054"/>
  </r>
  <r>
    <x v="599"/>
    <s v="Zona da Mata"/>
    <s v="Ubá"/>
    <n v="6003638.54"/>
    <n v="6901938.25"/>
    <n v="9995305"/>
    <n v="10324736.9"/>
    <n v="5472734.9199999999"/>
    <n v="6987705.4199999999"/>
    <n v="10373303.5"/>
    <n v="9482060.7100000009"/>
    <n v="32.25"/>
    <n v="28.87"/>
    <n v="21.97"/>
    <n v="42.53"/>
    <n v="0.41"/>
    <n v="0.38"/>
    <n v="0.45"/>
    <n v="530903.62000000011"/>
    <n v="-85767.169999999925"/>
    <n v="-377998.5"/>
    <n v="842676.18999999948"/>
  </r>
  <r>
    <x v="600"/>
    <s v="Metropolitana de Belo Horizonte"/>
    <s v="Pará de Minas"/>
    <n v="11393792.689999999"/>
    <n v="13567569.310000001"/>
    <n v="22716978.199999999"/>
    <n v="21452315.300000001"/>
    <n v="10926386.15"/>
    <n v="13399088.699999999"/>
    <n v="21266849.66"/>
    <n v="20920546.379999999"/>
    <n v="28.94"/>
    <n v="24.87"/>
    <n v="19.28"/>
    <n v="38.590000000000003"/>
    <n v="0.39"/>
    <n v="0.36"/>
    <n v="0.43"/>
    <n v="467406.53999999911"/>
    <n v="168480.61000000127"/>
    <n v="1450128.5399999991"/>
    <n v="531768.92000000179"/>
  </r>
  <r>
    <x v="601"/>
    <s v="Oeste de Minas"/>
    <s v="Piumhi"/>
    <n v="23839832.379999999"/>
    <n v="29220116"/>
    <n v="40690627"/>
    <n v="37354800"/>
    <n v="22620851.399999999"/>
    <n v="27748778"/>
    <n v="38502856"/>
    <n v="39160743"/>
    <n v="24.34"/>
    <n v="20.420000000000002"/>
    <n v="15.2"/>
    <n v="33.49"/>
    <n v="0.4"/>
    <n v="0.37"/>
    <n v="0.42"/>
    <n v="1218980.9800000004"/>
    <n v="1471338"/>
    <n v="2187771"/>
    <n v="-1805943"/>
  </r>
  <r>
    <x v="602"/>
    <s v="Triangulo Mineiro/Alto Paranaíba"/>
    <s v="Frutal"/>
    <n v="11674502.18"/>
    <s v="."/>
    <n v="17022347.960000001"/>
    <n v="16175863.83"/>
    <n v="11220725.789999999"/>
    <s v="."/>
    <n v="17396503.100000001"/>
    <n v="16143456.66"/>
    <n v="27.93"/>
    <n v="22.3"/>
    <n v="16.86"/>
    <n v="38.99"/>
    <n v="0.37"/>
    <n v="0.34"/>
    <n v="0.39"/>
    <n v="453776.3900000006"/>
    <e v="#VALUE!"/>
    <n v="-374155.1400000006"/>
    <n v="32407.169999999925"/>
  </r>
  <r>
    <x v="603"/>
    <s v="Sul/Sudoeste de Minas"/>
    <s v="Alfenas"/>
    <n v="9741917.5099999998"/>
    <n v="10549437.300000001"/>
    <n v="17015195.23"/>
    <n v="15274712.26"/>
    <n v="8186090.4800000004"/>
    <n v="9746204.1600000001"/>
    <n v="13283125.970000001"/>
    <n v="14025703.34"/>
    <n v="22"/>
    <n v="21.85"/>
    <n v="15"/>
    <n v="28.99"/>
    <n v="0.4"/>
    <n v="0.38"/>
    <n v="0.43"/>
    <n v="1555827.0299999993"/>
    <n v="803233.1400000006"/>
    <n v="3732069.26"/>
    <n v="1249008.92"/>
  </r>
  <r>
    <x v="604"/>
    <s v="Sul/Sudoeste de Minas"/>
    <s v="Poços de Caldas"/>
    <n v="296311893.62"/>
    <n v="330287973.20999998"/>
    <n v="445857778"/>
    <n v="439208666.44"/>
    <n v="252436389.49000001"/>
    <n v="269160480.64999998"/>
    <n v="411029797.30000001"/>
    <n v="532608939.37"/>
    <n v="10.44"/>
    <n v="7.51"/>
    <n v="4.47"/>
    <n v="16.399999999999999"/>
    <n v="0.4"/>
    <n v="0.38"/>
    <n v="0.41"/>
    <n v="43875504.129999995"/>
    <n v="61127492.560000002"/>
    <n v="34827980.699999988"/>
    <n v="-93400272.930000007"/>
  </r>
  <r>
    <x v="605"/>
    <s v="Vale do Rio Doce"/>
    <s v="Aimorés"/>
    <s v="."/>
    <n v="5495075.6299999999"/>
    <n v="7893422.2199999997"/>
    <n v="7821003.9699999997"/>
    <s v="."/>
    <n v="5889695.29"/>
    <n v="7929371.4800000004"/>
    <n v="8115035.9500000002"/>
    <n v="36.24"/>
    <n v="37.4"/>
    <n v="28.88"/>
    <n v="43.61"/>
    <n v="0.41"/>
    <n v="0.38"/>
    <n v="0.44"/>
    <e v="#VALUE!"/>
    <n v="-394619.66000000015"/>
    <n v="-35949.260000000708"/>
    <n v="-294031.98000000045"/>
  </r>
  <r>
    <x v="606"/>
    <s v="Central Mineira"/>
    <s v="Três Marias"/>
    <s v="."/>
    <n v="21164843.420000002"/>
    <n v="31555166.890000001"/>
    <n v="35289367.880000003"/>
    <s v="."/>
    <n v="20996600.52"/>
    <n v="31563574.43"/>
    <n v="31552851.010000002"/>
    <n v="43.58"/>
    <n v="38.51"/>
    <n v="33.17"/>
    <n v="53.98"/>
    <n v="0.41"/>
    <n v="0.38"/>
    <n v="0.44"/>
    <e v="#VALUE!"/>
    <n v="168242.90000000224"/>
    <n v="-8407.5399999991059"/>
    <n v="3736516.870000001"/>
  </r>
  <r>
    <x v="607"/>
    <s v="Zona da Mata"/>
    <s v="Ponte Nova"/>
    <n v="51452517.619999997"/>
    <n v="59292895.140000001"/>
    <n v="82018824.629999995"/>
    <n v="92397894.590000004"/>
    <n v="47675485.729999997"/>
    <n v="61957515.100000001"/>
    <n v="78226044.709999993"/>
    <n v="92554077.430000007"/>
    <n v="31.54"/>
    <n v="27.09"/>
    <n v="22"/>
    <n v="41.08"/>
    <n v="0.44"/>
    <n v="0.41"/>
    <n v="0.46"/>
    <n v="3777031.8900000006"/>
    <n v="-2664619.9600000009"/>
    <n v="3792779.9200000018"/>
    <n v="-156182.84000000358"/>
  </r>
  <r>
    <x v="608"/>
    <s v="Norte de Minas"/>
    <s v="Montes Claros"/>
    <s v="."/>
    <n v="5978652.8700000001"/>
    <n v="7515703.8600000003"/>
    <n v="7036367.8200000003"/>
    <s v="."/>
    <n v="5861452.0800000001"/>
    <n v="7583255.0300000003"/>
    <n v="6458782.46"/>
    <n v="66.959999999999994"/>
    <n v="66.5"/>
    <n v="54.94"/>
    <n v="78.98"/>
    <n v="0.45"/>
    <n v="0.34"/>
    <n v="0.55000000000000004"/>
    <e v="#VALUE!"/>
    <n v="117200.79000000004"/>
    <n v="-67551.169999999925"/>
    <n v="577585.36000000034"/>
  </r>
  <r>
    <x v="609"/>
    <s v="Jequitinhonha"/>
    <s v="Arapuá"/>
    <n v="7445863.5300000003"/>
    <n v="9514499.5600000005"/>
    <n v="13807151.07"/>
    <n v="13626862.859999999"/>
    <n v="7279902.2400000002"/>
    <n v="9424151.7699999996"/>
    <n v="13702638.380000001"/>
    <n v="12807795.57"/>
    <n v="58.42"/>
    <n v="63.37"/>
    <n v="48.33"/>
    <n v="68.510000000000005"/>
    <n v="0.43"/>
    <n v="0.38"/>
    <n v="0.48"/>
    <n v="165961.29000000004"/>
    <n v="90347.790000000969"/>
    <n v="104512.68999999948"/>
    <n v="819067.28999999911"/>
  </r>
  <r>
    <x v="610"/>
    <s v="Norte de Minas"/>
    <s v="Janaúba"/>
    <n v="24070996.350000001"/>
    <n v="21128250.300000001"/>
    <n v="28649127.420000002"/>
    <n v="28232588.449999999"/>
    <n v="24342438.18"/>
    <n v="21290726.739999998"/>
    <n v="29744288.550000001"/>
    <n v="30230188.84"/>
    <n v="53.08"/>
    <n v="55.11"/>
    <n v="45.85"/>
    <n v="60.31"/>
    <n v="0.41"/>
    <n v="0.38"/>
    <n v="0.45"/>
    <n v="-271441.82999999821"/>
    <n v="-162476.43999999762"/>
    <n v="-1095161.129999999"/>
    <n v="-1997600.3900000006"/>
  </r>
  <r>
    <x v="611"/>
    <s v="Zona da Mata"/>
    <s v="Viçosa"/>
    <n v="4596489.59"/>
    <n v="5536845.8799999999"/>
    <n v="9404598.9600000009"/>
    <n v="10135976.51"/>
    <n v="4306324.7"/>
    <n v="5474552.0999999996"/>
    <n v="9152854.7300000004"/>
    <n v="10739427.960000001"/>
    <n v="32.71"/>
    <n v="35.83"/>
    <n v="24.75"/>
    <n v="40.67"/>
    <n v="0.39"/>
    <n v="0.36"/>
    <n v="0.42"/>
    <n v="290164.88999999966"/>
    <n v="62293.780000000261"/>
    <n v="251744.23000000045"/>
    <n v="-603451.45000000112"/>
  </r>
  <r>
    <x v="612"/>
    <s v="Vale do Mucuri"/>
    <s v="Teófilo Otoni"/>
    <n v="9276295.0999999996"/>
    <n v="10105499.18"/>
    <n v="15275224.119999999"/>
    <n v="14983703.5"/>
    <n v="8573677.5899999999"/>
    <n v="10617074.560000001"/>
    <n v="14900554.68"/>
    <n v="15679567.42"/>
    <n v="49.17"/>
    <n v="50.13"/>
    <n v="41.37"/>
    <n v="56.97"/>
    <n v="0.42"/>
    <n v="0.38"/>
    <n v="0.46"/>
    <n v="702617.50999999978"/>
    <n v="-511575.38000000082"/>
    <n v="374669.43999999948"/>
    <n v="-695863.91999999993"/>
  </r>
  <r>
    <x v="613"/>
    <s v="Sul/Sudoeste de Minas"/>
    <s v="Pouso Alegre"/>
    <n v="116005205.94"/>
    <n v="118640179.33"/>
    <n v="153291646.09999999"/>
    <n v="172357308.06999999"/>
    <n v="97112697.719999999"/>
    <n v="102135507.52"/>
    <n v="138518330.69999999"/>
    <n v="163960277.06"/>
    <n v="12.06"/>
    <n v="9.2799999999999994"/>
    <n v="5.94"/>
    <n v="18.190000000000001"/>
    <n v="0.4"/>
    <n v="0.38"/>
    <n v="0.42"/>
    <n v="18892508.219999999"/>
    <n v="16504671.810000002"/>
    <n v="14773315.400000006"/>
    <n v="8397031.0099999905"/>
  </r>
  <r>
    <x v="614"/>
    <s v="Sul/Sudoeste de Minas"/>
    <s v="São Lourenço"/>
    <n v="5278769.24"/>
    <n v="5960098.2800000003"/>
    <n v="8900757.5299999993"/>
    <n v="8398212.5399999991"/>
    <n v="5169269.8499999996"/>
    <n v="5951622.25"/>
    <n v="9693929.7699999996"/>
    <n v="9919152.6999999993"/>
    <n v="22.6"/>
    <n v="23.84"/>
    <n v="16.22"/>
    <n v="28.98"/>
    <n v="0.42"/>
    <n v="0.38"/>
    <n v="0.45"/>
    <n v="109499.3900000006"/>
    <n v="8476.0300000002608"/>
    <n v="-793172.24000000022"/>
    <n v="-1520940.1600000001"/>
  </r>
  <r>
    <x v="615"/>
    <s v="Campo das Vertentes"/>
    <s v="São João Del Rei"/>
    <n v="5213478"/>
    <n v="6906290"/>
    <n v="8513362.1099999994"/>
    <n v="8428406.3100000005"/>
    <n v="4865854"/>
    <n v="5984721"/>
    <n v="8132302.1100000003"/>
    <n v="8873835.9499999993"/>
    <n v="36.020000000000003"/>
    <n v="34.92"/>
    <n v="26.73"/>
    <n v="45.31"/>
    <n v="0.42"/>
    <n v="0.38"/>
    <n v="0.46"/>
    <n v="347624"/>
    <n v="921569"/>
    <n v="381059.99999999907"/>
    <n v="-445429.63999999873"/>
  </r>
  <r>
    <x v="616"/>
    <s v="Triangulo Mineiro/Alto Paranaíba"/>
    <s v="Uberlândia"/>
    <n v="16402511.5"/>
    <n v="20396164.84"/>
    <n v="30264514.510000002"/>
    <n v="30949631.140000001"/>
    <n v="14942710.6"/>
    <n v="19457370.859999999"/>
    <n v="28867826.649999999"/>
    <n v="30547974.98"/>
    <n v="30.04"/>
    <n v="28.32"/>
    <n v="21.07"/>
    <n v="39.020000000000003"/>
    <n v="0.41"/>
    <n v="0.38"/>
    <n v="0.44"/>
    <n v="1459800.9000000004"/>
    <n v="938793.98000000045"/>
    <n v="1396687.8600000031"/>
    <n v="401656.16000000015"/>
  </r>
  <r>
    <x v="617"/>
    <s v="Sul/Sudoeste de Minas"/>
    <s v="Passos"/>
    <n v="6962806.9400000004"/>
    <n v="8864160.9900000002"/>
    <n v="12535609.210000001"/>
    <n v="11643057.09"/>
    <n v="6622952.9100000001"/>
    <n v="8861792.8599999994"/>
    <n v="11156190.66"/>
    <n v="11827762.310000001"/>
    <n v="26.27"/>
    <n v="22.4"/>
    <n v="16.27"/>
    <n v="36.270000000000003"/>
    <n v="0.38"/>
    <n v="0.35"/>
    <n v="0.41"/>
    <n v="339854.03000000026"/>
    <n v="2368.1300000008196"/>
    <n v="1379418.5500000007"/>
    <n v="-184705.22000000067"/>
  </r>
  <r>
    <x v="618"/>
    <s v="Triangulo Mineiro/Alto Paranaíba"/>
    <s v="Araxá"/>
    <n v="4435457.53"/>
    <n v="5013875.18"/>
    <n v="7192977.9900000002"/>
    <n v="6985446.2000000002"/>
    <n v="4103326.36"/>
    <n v="5158407.18"/>
    <n v="7238867.6299999999"/>
    <n v="7236195.5199999996"/>
    <n v="25.81"/>
    <n v="26.32"/>
    <n v="16.2"/>
    <n v="35.409999999999997"/>
    <n v="0.38"/>
    <n v="0.34"/>
    <n v="0.42"/>
    <n v="332131.17000000039"/>
    <n v="-144532"/>
    <n v="-45889.639999999665"/>
    <n v="-250749.31999999937"/>
  </r>
  <r>
    <x v="619"/>
    <s v="Zona da Mata"/>
    <s v="Viçosa"/>
    <n v="4688287.9000000004"/>
    <s v="."/>
    <n v="8431775.9700000007"/>
    <n v="7186315.5999999996"/>
    <n v="4629801.75"/>
    <s v="."/>
    <n v="6884448.2599999998"/>
    <n v="7060010.8300000001"/>
    <n v="26.45"/>
    <n v="32.26"/>
    <n v="16.78"/>
    <n v="36.11"/>
    <n v="0.41"/>
    <n v="0.37"/>
    <n v="0.45"/>
    <n v="58486.150000000373"/>
    <e v="#VALUE!"/>
    <n v="1547327.7100000009"/>
    <n v="126304.76999999955"/>
  </r>
  <r>
    <x v="620"/>
    <s v="Central Mineira"/>
    <s v="Curvelo"/>
    <n v="4102970.79"/>
    <n v="5386312.7699999996"/>
    <n v="7529394.8300000001"/>
    <n v="6875508.3899999997"/>
    <n v="3848343.94"/>
    <n v="5010496.87"/>
    <n v="7380309.71"/>
    <n v="7273176.0700000003"/>
    <n v="53.65"/>
    <n v="55.71"/>
    <n v="43.65"/>
    <n v="63.66"/>
    <n v="0.43"/>
    <n v="0.37"/>
    <n v="0.5"/>
    <n v="254626.85000000009"/>
    <n v="375815.89999999944"/>
    <n v="149085.12000000011"/>
    <n v="-397667.68000000063"/>
  </r>
  <r>
    <x v="621"/>
    <s v="Jequitinhonha"/>
    <s v="Diamantina"/>
    <n v="4109577.04"/>
    <n v="5170378.03"/>
    <n v="7399972.6799999997"/>
    <n v="6541286.6100000003"/>
    <n v="3736656.27"/>
    <n v="4572672.1100000003"/>
    <n v="6286848.0300000003"/>
    <n v="7026550.21"/>
    <n v="50.4"/>
    <n v="50.23"/>
    <n v="37.6"/>
    <n v="63.2"/>
    <n v="0.39"/>
    <n v="0.33"/>
    <n v="0.44"/>
    <n v="372920.77"/>
    <n v="597705.91999999993"/>
    <n v="1113124.6499999994"/>
    <n v="-485263.59999999963"/>
  </r>
  <r>
    <x v="622"/>
    <s v="Noroeste de Minas"/>
    <s v="Paracatu"/>
    <n v="16801202.66"/>
    <n v="19000156.440000001"/>
    <n v="27267684.039999999"/>
    <n v="24881497.739999998"/>
    <n v="16311692.689999999"/>
    <n v="19649722.170000002"/>
    <n v="28155749.960000001"/>
    <n v="23564319.949999999"/>
    <n v="33.72"/>
    <n v="32.74"/>
    <n v="24.64"/>
    <n v="42.8"/>
    <n v="0.4"/>
    <n v="0.36"/>
    <n v="0.43"/>
    <n v="489509.97000000067"/>
    <n v="-649565.73000000045"/>
    <n v="-888065.92000000179"/>
    <n v="1317177.7899999991"/>
  </r>
  <r>
    <x v="623"/>
    <s v="Zona da Mata"/>
    <s v="Manhuaçu"/>
    <n v="4751352.0999999996"/>
    <n v="5208555.18"/>
    <n v="7706282.4400000004"/>
    <n v="8071293.1299999999"/>
    <n v="4558863.43"/>
    <n v="5422585.3300000001"/>
    <n v="7417621.21"/>
    <n v="8572521.5800000001"/>
    <n v="16.989999999999998"/>
    <n v="18.14"/>
    <n v="10.85"/>
    <n v="23.14"/>
    <n v="0.39"/>
    <n v="0.36"/>
    <n v="0.42"/>
    <n v="192488.66999999993"/>
    <n v="-214030.15000000037"/>
    <n v="288661.23000000045"/>
    <n v="-501228.45000000019"/>
  </r>
  <r>
    <x v="624"/>
    <s v="Metropolitana de Belo Horizonte"/>
    <s v="Sete Lagoas"/>
    <n v="6459969.4000000004"/>
    <n v="8859793.8200000003"/>
    <s v="."/>
    <n v="10039279.869999999"/>
    <n v="6157619.29"/>
    <n v="9636437.5"/>
    <s v="."/>
    <n v="9888060.4100000001"/>
    <n v="48.98"/>
    <n v="42.38"/>
    <n v="34.909999999999997"/>
    <n v="63.06"/>
    <n v="0.38"/>
    <n v="0.34"/>
    <n v="0.41"/>
    <n v="302350.11000000034"/>
    <n v="-776643.6799999997"/>
    <e v="#VALUE!"/>
    <n v="151219.45999999903"/>
  </r>
  <r>
    <x v="625"/>
    <s v="Central Mineira"/>
    <s v="Bom Despacho"/>
    <n v="4413152.84"/>
    <n v="5045018.4800000004"/>
    <n v="7271224.79"/>
    <n v="7398935.25"/>
    <n v="4199346.42"/>
    <n v="5053746.3099999996"/>
    <n v="6670321.6200000001"/>
    <n v="6839640.5"/>
    <n v="46.88"/>
    <n v="43.78"/>
    <n v="35.89"/>
    <n v="57.86"/>
    <n v="0.41"/>
    <n v="0.35"/>
    <n v="0.46"/>
    <n v="213806.41999999993"/>
    <n v="-8727.8299999991432"/>
    <n v="600903.16999999993"/>
    <n v="559294.75"/>
  </r>
  <r>
    <x v="626"/>
    <s v="Metropolitana de Belo Horizonte"/>
    <s v="Conselheiro Lafaiete"/>
    <n v="3456069.61"/>
    <n v="4116577.23"/>
    <n v="5555920.3799999999"/>
    <n v="5529183.75"/>
    <n v="3442761.97"/>
    <n v="4093644.62"/>
    <n v="5523744.8099999996"/>
    <n v="4853607"/>
    <n v="23.08"/>
    <n v="25.64"/>
    <n v="11.92"/>
    <n v="34.24"/>
    <n v="0.39"/>
    <n v="0.32"/>
    <n v="0.46"/>
    <n v="13307.639999999665"/>
    <n v="22932.60999999987"/>
    <n v="32175.570000000298"/>
    <n v="675576.75"/>
  </r>
  <r>
    <x v="627"/>
    <s v="Metropolitana de Belo Horizonte"/>
    <s v="Belo Horizonte"/>
    <n v="7853237.8200000003"/>
    <n v="9775393.8200000003"/>
    <n v="12398366.630000001"/>
    <n v="11947199.83"/>
    <n v="7422924.0999999996"/>
    <n v="8955172.1699999999"/>
    <n v="12328245.050000001"/>
    <n v="12095134.960000001"/>
    <n v="28.86"/>
    <n v="23.95"/>
    <n v="17.350000000000001"/>
    <n v="40.369999999999997"/>
    <n v="0.39"/>
    <n v="0.35"/>
    <n v="0.44"/>
    <n v="430313.72000000067"/>
    <n v="820221.65000000037"/>
    <n v="70121.580000000075"/>
    <n v="-147935.13000000082"/>
  </r>
  <r>
    <x v="628"/>
    <s v="Zona da Mata"/>
    <s v="Ponte Nova"/>
    <s v="."/>
    <n v="13876784.4"/>
    <n v="22444052"/>
    <n v="24143463"/>
    <s v="."/>
    <n v="16137706.34"/>
    <n v="22128750"/>
    <n v="23329474.829999998"/>
    <n v="35.58"/>
    <n v="35.81"/>
    <n v="28.64"/>
    <n v="42.52"/>
    <n v="0.43"/>
    <n v="0.4"/>
    <n v="0.47"/>
    <e v="#VALUE!"/>
    <n v="-2260921.9399999995"/>
    <n v="315302"/>
    <n v="813988.17000000179"/>
  </r>
  <r>
    <x v="629"/>
    <s v="Zona da Mata"/>
    <s v="Cataguases"/>
    <n v="6435355.71"/>
    <s v="."/>
    <n v="12569268.35"/>
    <n v="12268480.48"/>
    <n v="6640307.7999999998"/>
    <s v="."/>
    <n v="11091145.23"/>
    <n v="13101056.77"/>
    <n v="40.14"/>
    <n v="35.49"/>
    <n v="31.09"/>
    <n v="49.18"/>
    <n v="0.44"/>
    <n v="0.4"/>
    <n v="0.48"/>
    <n v="-204952.08999999985"/>
    <e v="#VALUE!"/>
    <n v="1478123.1199999992"/>
    <n v="-832576.28999999911"/>
  </r>
  <r>
    <x v="630"/>
    <s v="Zona da Mata"/>
    <s v="Manhuaçu"/>
    <s v="."/>
    <s v="."/>
    <n v="6820933.71"/>
    <n v="7909192.5599999996"/>
    <s v="."/>
    <s v="."/>
    <n v="7703861.9500000002"/>
    <n v="8732506.5800000001"/>
    <n v="21.77"/>
    <n v="22.66"/>
    <n v="12.42"/>
    <n v="31.13"/>
    <n v="0.36"/>
    <n v="0.33"/>
    <n v="0.4"/>
    <e v="#VALUE!"/>
    <e v="#VALUE!"/>
    <n v="-882928.24000000022"/>
    <n v="-823314.02000000048"/>
  </r>
  <r>
    <x v="631"/>
    <s v="Campo das Vertentes"/>
    <s v="São João Del Rei"/>
    <n v="6336362.2699999996"/>
    <n v="7141086.5199999996"/>
    <n v="10494549.98"/>
    <n v="9797399.75"/>
    <n v="5918264.9800000004"/>
    <n v="6869486.9299999997"/>
    <n v="10767960.369999999"/>
    <n v="9687742.1400000006"/>
    <n v="40.67"/>
    <n v="38.96"/>
    <n v="32.020000000000003"/>
    <n v="49.33"/>
    <n v="0.44"/>
    <n v="0.4"/>
    <n v="0.48"/>
    <n v="418097.28999999911"/>
    <n v="271599.58999999985"/>
    <n v="-273410.38999999873"/>
    <n v="109657.6099999994"/>
  </r>
  <r>
    <x v="632"/>
    <s v="Vale do Rio Doce"/>
    <s v="Aimorés"/>
    <s v="."/>
    <n v="13401960.9"/>
    <n v="18942984.43"/>
    <n v="19645698.75"/>
    <s v="."/>
    <n v="13346807.970000001"/>
    <n v="18474649.77"/>
    <n v="19537234.27"/>
    <n v="35.659999999999997"/>
    <n v="32.4"/>
    <n v="27.91"/>
    <n v="43.41"/>
    <n v="0.43"/>
    <n v="0.39"/>
    <n v="0.46"/>
    <e v="#VALUE!"/>
    <n v="55152.929999999702"/>
    <n v="468334.66000000015"/>
    <n v="108464.48000000045"/>
  </r>
  <r>
    <x v="633"/>
    <s v="Campo das Vertentes"/>
    <s v="Barbacena"/>
    <n v="5072231.1399999997"/>
    <s v="."/>
    <n v="8676365.2799999993"/>
    <n v="8026657.7699999996"/>
    <n v="5159892.24"/>
    <s v="."/>
    <n v="7735431.6299999999"/>
    <n v="8666439.5999999996"/>
    <n v="26.63"/>
    <n v="26.6"/>
    <n v="18.440000000000001"/>
    <n v="34.83"/>
    <n v="0.41"/>
    <n v="0.36"/>
    <n v="0.45"/>
    <n v="-87661.100000000559"/>
    <e v="#VALUE!"/>
    <n v="940933.64999999944"/>
    <n v="-639781.83000000007"/>
  </r>
  <r>
    <x v="634"/>
    <s v="Norte de Minas"/>
    <s v="Pirapora"/>
    <s v="."/>
    <n v="7576998.4900000002"/>
    <n v="11361677.41"/>
    <n v="9893327.7599999998"/>
    <s v="."/>
    <n v="7767903.29"/>
    <n v="11468674.35"/>
    <n v="9233007.6099999994"/>
    <n v="43.76"/>
    <n v="45.77"/>
    <n v="31.84"/>
    <n v="55.69"/>
    <n v="0.35"/>
    <n v="0.32"/>
    <n v="0.39"/>
    <e v="#VALUE!"/>
    <n v="-190904.79999999981"/>
    <n v="-106996.93999999948"/>
    <n v="660320.15000000037"/>
  </r>
  <r>
    <x v="635"/>
    <s v="Norte de Minas"/>
    <s v="Janaúba"/>
    <n v="6756912.8700000001"/>
    <s v="."/>
    <n v="9881887.1799999997"/>
    <n v="9681718.1600000001"/>
    <n v="6990838.75"/>
    <s v="."/>
    <n v="9097647.1099999994"/>
    <n v="10890268.060000001"/>
    <n v="61.04"/>
    <n v="64.900000000000006"/>
    <n v="50.08"/>
    <n v="72"/>
    <n v="0.41"/>
    <n v="0.37"/>
    <n v="0.44"/>
    <n v="-233925.87999999989"/>
    <e v="#VALUE!"/>
    <n v="784240.0700000003"/>
    <n v="-1208549.9000000004"/>
  </r>
  <r>
    <x v="636"/>
    <s v="Metropolitana de Belo Horizonte"/>
    <s v="Belo Horizonte"/>
    <s v="."/>
    <n v="118415544.54000001"/>
    <n v="195119241.09999999"/>
    <n v="222796080.41"/>
    <s v="."/>
    <n v="121843289.7"/>
    <n v="186158854"/>
    <n v="251726414.94999999"/>
    <n v="23.2"/>
    <n v="16.86"/>
    <n v="13.66"/>
    <n v="32.74"/>
    <n v="0.33"/>
    <n v="0.31"/>
    <n v="0.35"/>
    <e v="#VALUE!"/>
    <n v="-3427745.1599999964"/>
    <n v="8960387.099999994"/>
    <n v="-28930334.539999992"/>
  </r>
  <r>
    <x v="637"/>
    <s v="Campo das Vertentes"/>
    <s v="Lavras"/>
    <n v="4401344.83"/>
    <n v="4773284.66"/>
    <n v="8053666.5199999996"/>
    <n v="6501713.0800000001"/>
    <n v="4420499.34"/>
    <n v="5104372.62"/>
    <n v="6955633.9900000002"/>
    <n v="8315532.04"/>
    <n v="27.66"/>
    <n v="22.67"/>
    <n v="13.5"/>
    <n v="41.81"/>
    <n v="0.41"/>
    <n v="0.34"/>
    <n v="0.47"/>
    <n v="-19154.509999999776"/>
    <n v="-331087.95999999996"/>
    <n v="1098032.5299999993"/>
    <n v="-1813818.96"/>
  </r>
  <r>
    <x v="638"/>
    <s v="Metropolitana de Belo Horizonte"/>
    <s v="Belo Horizonte"/>
    <n v="17955858.890000001"/>
    <s v="."/>
    <n v="28661881.59"/>
    <s v="."/>
    <n v="18714415.100000001"/>
    <s v="."/>
    <n v="26707768.539999999"/>
    <s v="."/>
    <n v="33.659999999999997"/>
    <n v="28.95"/>
    <n v="21.79"/>
    <n v="45.52"/>
    <n v="0.42"/>
    <n v="0.37"/>
    <n v="0.48"/>
    <n v="-758556.21000000089"/>
    <e v="#VALUE!"/>
    <n v="1954113.0500000007"/>
    <e v="#VALUE!"/>
  </r>
  <r>
    <x v="639"/>
    <s v="Zona da Mata"/>
    <s v="Ponte Nova"/>
    <n v="10693943.68"/>
    <n v="12754129.359999999"/>
    <n v="18281087.07"/>
    <n v="17375512.960000001"/>
    <n v="11052405.130000001"/>
    <n v="12772339.300000001"/>
    <n v="17225209.940000001"/>
    <n v="19733618.73"/>
    <n v="39.36"/>
    <n v="36.44"/>
    <n v="30.6"/>
    <n v="48.12"/>
    <n v="0.41"/>
    <n v="0.39"/>
    <n v="0.44"/>
    <n v="-358461.45000000112"/>
    <n v="-18209.940000001341"/>
    <n v="1055877.129999999"/>
    <n v="-2358105.7699999996"/>
  </r>
  <r>
    <x v="640"/>
    <s v="Zona da Mata"/>
    <s v="Ponte Nova"/>
    <n v="4671696.2"/>
    <n v="4975977.8499999996"/>
    <n v="7213060.8799999999"/>
    <n v="7657817.2800000003"/>
    <n v="4650563.6500000004"/>
    <n v="5103830.66"/>
    <n v="7113091.6200000001"/>
    <n v="7655191.0099999998"/>
    <n v="26.39"/>
    <n v="25.81"/>
    <n v="15.68"/>
    <n v="37.090000000000003"/>
    <n v="0.36"/>
    <n v="0.31"/>
    <n v="0.41"/>
    <n v="21132.549999999814"/>
    <n v="-127852.81000000052"/>
    <n v="99969.259999999776"/>
    <n v="2626.2700000004843"/>
  </r>
  <r>
    <x v="641"/>
    <s v="Jequitinhonha"/>
    <s v="Almenara"/>
    <n v="5286447.08"/>
    <n v="5772185.1100000003"/>
    <n v="7823981.5499999998"/>
    <n v="7858068.29"/>
    <n v="5168113.83"/>
    <n v="5798306.4100000001"/>
    <n v="7445386.9299999997"/>
    <n v="7399912.21"/>
    <n v="54.5"/>
    <n v="55.44"/>
    <n v="44.86"/>
    <n v="64.14"/>
    <n v="0.43"/>
    <n v="0.38"/>
    <n v="0.48"/>
    <n v="118333.25"/>
    <n v="-26121.299999999814"/>
    <n v="378594.62000000011"/>
    <n v="458156.08000000007"/>
  </r>
  <r>
    <x v="642"/>
    <s v="Zona da Mata"/>
    <s v="Viçosa"/>
    <s v="."/>
    <s v="."/>
    <n v="6252518.5099999998"/>
    <n v="6298145.3799999999"/>
    <s v="."/>
    <s v="."/>
    <n v="6550682.6200000001"/>
    <n v="6428569.7000000002"/>
    <n v="30.59"/>
    <n v="34.79"/>
    <n v="21.25"/>
    <n v="39.92"/>
    <n v="0.39"/>
    <n v="0.35"/>
    <n v="0.43"/>
    <e v="#VALUE!"/>
    <e v="#VALUE!"/>
    <n v="-298164.11000000034"/>
    <n v="-130424.3200000003"/>
  </r>
  <r>
    <x v="643"/>
    <s v="Metropolitana de Belo Horizonte"/>
    <s v="Itaguara"/>
    <n v="4374778.8099999996"/>
    <n v="5195056.68"/>
    <n v="7078896.8600000003"/>
    <n v="7295234.3700000001"/>
    <n v="4492836.26"/>
    <n v="5494656.6299999999"/>
    <n v="6663614"/>
    <n v="7233356.2400000002"/>
    <n v="33.58"/>
    <n v="32.67"/>
    <n v="24.13"/>
    <n v="43.03"/>
    <n v="0.38"/>
    <n v="0.33"/>
    <n v="0.44"/>
    <n v="-118057.45000000019"/>
    <n v="-299599.95000000019"/>
    <n v="415282.86000000034"/>
    <n v="61878.129999999888"/>
  </r>
  <r>
    <x v="644"/>
    <s v="Zona da Mata"/>
    <s v="Juiz de Fora"/>
    <s v="."/>
    <n v="6696941.6399999997"/>
    <n v="9258050.8100000005"/>
    <n v="8788780.5700000003"/>
    <s v="."/>
    <n v="6690294.79"/>
    <n v="9211648.5700000003"/>
    <n v="8800505.5600000005"/>
    <n v="27.23"/>
    <n v="23.23"/>
    <n v="17.46"/>
    <n v="37"/>
    <n v="0.42"/>
    <n v="0.38"/>
    <n v="0.45"/>
    <e v="#VALUE!"/>
    <n v="6646.8499999996275"/>
    <n v="46402.240000000224"/>
    <n v="-11724.990000000224"/>
  </r>
  <r>
    <x v="645"/>
    <s v="Triangulo Mineiro/Alto Paranaíba"/>
    <s v="Patos de Minas"/>
    <n v="12341244"/>
    <n v="14327106"/>
    <n v="20654624"/>
    <n v="21698135"/>
    <n v="12575527"/>
    <n v="15020205"/>
    <n v="18847656"/>
    <n v="20680988"/>
    <n v="22.97"/>
    <n v="23.82"/>
    <n v="15.74"/>
    <n v="30.19"/>
    <n v="0.39"/>
    <n v="0.36"/>
    <n v="0.41"/>
    <n v="-234283"/>
    <n v="-693099"/>
    <n v="1806968"/>
    <n v="1017147"/>
  </r>
  <r>
    <x v="646"/>
    <s v="Norte de Minas"/>
    <s v="Salinas"/>
    <n v="18219836.84"/>
    <n v="20218710.600000001"/>
    <n v="26933970.710000001"/>
    <n v="26811333.149999999"/>
    <n v="17768351.859999999"/>
    <n v="21281335.18"/>
    <n v="25998340.98"/>
    <n v="27308000.98"/>
    <n v="57.32"/>
    <n v="61.19"/>
    <n v="46.61"/>
    <n v="68.040000000000006"/>
    <n v="0.4"/>
    <n v="0.36"/>
    <n v="0.43"/>
    <n v="451484.98000000045"/>
    <n v="-1062624.5799999982"/>
    <n v="935629.73000000045"/>
    <n v="-496667.83000000194"/>
  </r>
  <r>
    <x v="647"/>
    <s v="Metropolitana de Belo Horizonte"/>
    <s v="Itabira"/>
    <s v="."/>
    <n v="14954491.57"/>
    <n v="19021267.91"/>
    <n v="17629386.550000001"/>
    <s v="."/>
    <n v="15678560.9"/>
    <n v="20045706.969999999"/>
    <n v="17471474.300000001"/>
    <n v="32.869999999999997"/>
    <n v="29.93"/>
    <n v="25.15"/>
    <n v="40.6"/>
    <n v="0.4"/>
    <n v="0.37"/>
    <n v="0.43"/>
    <e v="#VALUE!"/>
    <n v="-724069.33000000007"/>
    <n v="-1024439.0599999987"/>
    <n v="157912.25"/>
  </r>
  <r>
    <x v="648"/>
    <s v="Zona da Mata"/>
    <s v="Ubá"/>
    <n v="9278223.9299999997"/>
    <n v="10813641.199999999"/>
    <n v="12821132.76"/>
    <n v="14594473.17"/>
    <n v="8582023.1099999994"/>
    <n v="10960107.619999999"/>
    <n v="12550778.949999999"/>
    <n v="14567168.380000001"/>
    <n v="27.83"/>
    <n v="24.4"/>
    <n v="18.96"/>
    <n v="36.700000000000003"/>
    <n v="0.41"/>
    <n v="0.38"/>
    <n v="0.45"/>
    <n v="696200.8200000003"/>
    <n v="-146466.41999999993"/>
    <n v="270353.81000000052"/>
    <n v="27304.789999999106"/>
  </r>
  <r>
    <x v="649"/>
    <s v="Zona da Mata"/>
    <s v="Juiz de Fora"/>
    <n v="5614247.8799999999"/>
    <n v="6376210.2000000002"/>
    <n v="9030776.1600000001"/>
    <n v="8233279.2800000003"/>
    <n v="5636123.9800000004"/>
    <n v="6537068.3700000001"/>
    <n v="8609606.0800000001"/>
    <n v="8257786.1100000003"/>
    <n v="32.07"/>
    <n v="29.88"/>
    <n v="22.91"/>
    <n v="41.23"/>
    <n v="0.43"/>
    <n v="0.39"/>
    <n v="0.48"/>
    <n v="-21876.100000000559"/>
    <n v="-160858.16999999993"/>
    <n v="421170.08000000007"/>
    <n v="-24506.830000000075"/>
  </r>
  <r>
    <x v="650"/>
    <s v="Metropolitana de Belo Horizonte"/>
    <s v="Conceição do Mato Dentro"/>
    <s v="."/>
    <n v="9036032.0800000001"/>
    <n v="12398494.890000001"/>
    <n v="12293333.310000001"/>
    <s v="."/>
    <n v="10366318.65"/>
    <n v="12134116.17"/>
    <n v="12285546.85"/>
    <n v="46.65"/>
    <n v="52.02"/>
    <n v="36.090000000000003"/>
    <n v="57.21"/>
    <n v="0.39"/>
    <n v="0.36"/>
    <n v="0.42"/>
    <e v="#VALUE!"/>
    <n v="-1330286.5700000003"/>
    <n v="264378.72000000067"/>
    <n v="7786.4600000008941"/>
  </r>
  <r>
    <x v="651"/>
    <s v="Campo das Vertentes"/>
    <s v="São João Del Rei"/>
    <n v="4231538.3099999996"/>
    <n v="5022833.13"/>
    <n v="6553299"/>
    <n v="6315314.1100000003"/>
    <n v="4112291.26"/>
    <n v="5119017.5"/>
    <n v="6332789"/>
    <n v="6411996.4000000004"/>
    <n v="44.49"/>
    <n v="43.34"/>
    <n v="34.68"/>
    <n v="54.3"/>
    <n v="0.41"/>
    <n v="0.36"/>
    <n v="0.46"/>
    <n v="119247.04999999981"/>
    <n v="-96184.370000000112"/>
    <n v="220510"/>
    <n v="-96682.290000000037"/>
  </r>
  <r>
    <x v="652"/>
    <s v="Zona da Mata"/>
    <s v="Juiz de Fora"/>
    <n v="4198853.25"/>
    <n v="5416730.54"/>
    <n v="6536015.75"/>
    <n v="6400760.6100000003"/>
    <n v="3643982.55"/>
    <n v="4838604.5999999996"/>
    <n v="6239691.1200000001"/>
    <n v="5829761.7300000004"/>
    <n v="33.26"/>
    <n v="27.31"/>
    <n v="14.9"/>
    <n v="51.62"/>
    <n v="0.33"/>
    <n v="0.27"/>
    <n v="0.38"/>
    <n v="554870.70000000019"/>
    <n v="578125.94000000041"/>
    <n v="296324.62999999989"/>
    <n v="570998.87999999989"/>
  </r>
  <r>
    <x v="653"/>
    <s v="Zona da Mata"/>
    <s v="Ubá"/>
    <n v="4232895.66"/>
    <n v="5100107.5999999996"/>
    <n v="8001662.6299999999"/>
    <n v="8027661.3300000001"/>
    <n v="4266178.68"/>
    <n v="4857236.18"/>
    <n v="7539617.0999999996"/>
    <n v="8124928.2000000002"/>
    <n v="29.86"/>
    <n v="25.84"/>
    <n v="19.149999999999999"/>
    <n v="40.57"/>
    <n v="0.36"/>
    <n v="0.33"/>
    <n v="0.4"/>
    <n v="-33283.019999999553"/>
    <n v="242871.41999999993"/>
    <n v="462045.53000000026"/>
    <n v="-97266.870000000112"/>
  </r>
  <r>
    <x v="654"/>
    <s v="Triangulo Mineiro/Alto Paranaíba"/>
    <s v="Patrocínio"/>
    <n v="4959074.51"/>
    <n v="6048655.0199999996"/>
    <n v="9550699.4900000002"/>
    <n v="8196557.7800000003"/>
    <n v="4552493.8899999997"/>
    <n v="5493389.54"/>
    <n v="11411468.16"/>
    <n v="8168044.4100000001"/>
    <n v="13.68"/>
    <n v="11.16"/>
    <n v="6.53"/>
    <n v="20.84"/>
    <n v="0.32"/>
    <n v="0.28999999999999998"/>
    <n v="0.36"/>
    <n v="406580.62000000011"/>
    <n v="555265.47999999952"/>
    <n v="-1860768.67"/>
    <n v="28513.370000000112"/>
  </r>
  <r>
    <x v="655"/>
    <s v="Zona da Mata"/>
    <s v="Muriaé"/>
    <s v="."/>
    <s v="."/>
    <n v="9544317.7799999993"/>
    <n v="8113748.7999999998"/>
    <s v="."/>
    <s v="."/>
    <n v="7667991.5700000003"/>
    <n v="7296842.3300000001"/>
    <n v="30.61"/>
    <n v="32.82"/>
    <n v="20.18"/>
    <n v="41.05"/>
    <n v="0.36"/>
    <n v="0.32"/>
    <n v="0.41"/>
    <e v="#VALUE!"/>
    <e v="#VALUE!"/>
    <n v="1876326.209999999"/>
    <n v="816906.46999999974"/>
  </r>
  <r>
    <x v="656"/>
    <s v="Norte de Minas"/>
    <s v="Salinas"/>
    <n v="6432135.75"/>
    <n v="7333494.7699999996"/>
    <n v="8286681.25"/>
    <n v="7932287.71"/>
    <n v="6322591.8399999999"/>
    <n v="7709608.7800000003"/>
    <n v="8240997.5999999996"/>
    <n v="7875416.9699999997"/>
    <n v="55.22"/>
    <n v="61.41"/>
    <n v="43.35"/>
    <n v="67.08"/>
    <n v="0.4"/>
    <n v="0.36"/>
    <n v="0.43"/>
    <n v="109543.91000000015"/>
    <n v="-376114.01000000071"/>
    <n v="45683.650000000373"/>
    <n v="56870.740000000224"/>
  </r>
  <r>
    <x v="657"/>
    <s v="Jequitinhonha"/>
    <s v="Almenara"/>
    <n v="6046170.8899999997"/>
    <n v="6505809.6399999997"/>
    <n v="9148414.0500000007"/>
    <n v="9381122.0800000001"/>
    <n v="6298165.46"/>
    <n v="6941414.8899999997"/>
    <n v="10173734.359999999"/>
    <n v="9248512.2400000002"/>
    <n v="59.06"/>
    <n v="55.61"/>
    <n v="49.24"/>
    <n v="68.87"/>
    <n v="0.43"/>
    <n v="0.39"/>
    <n v="0.47"/>
    <n v="-251994.5700000003"/>
    <n v="-435605.25"/>
    <n v="-1025320.3099999987"/>
    <n v="132609.83999999985"/>
  </r>
  <r>
    <x v="658"/>
    <s v="Metropolitana de Belo Horizonte"/>
    <s v="Belo Horizonte"/>
    <n v="66360731.240000002"/>
    <n v="84110967.75"/>
    <n v="117739904.90000001"/>
    <n v="112014958.25"/>
    <n v="65656601.710000001"/>
    <n v="76325210.340000004"/>
    <n v="95608494.019999996"/>
    <n v="113086725.78"/>
    <n v="20.41"/>
    <n v="15.56"/>
    <n v="13.38"/>
    <n v="27.44"/>
    <n v="0.38"/>
    <n v="0.37"/>
    <n v="0.4"/>
    <n v="704129.53000000119"/>
    <n v="7785757.4099999964"/>
    <n v="22131410.88000001"/>
    <n v="-1071767.5300000012"/>
  </r>
  <r>
    <x v="659"/>
    <s v="Vale do Rio Doce"/>
    <s v="Ganhões"/>
    <n v="10883383"/>
    <n v="12559286.51"/>
    <n v="16932335.969999999"/>
    <n v="17828885.600000001"/>
    <n v="10050788"/>
    <n v="11382855.85"/>
    <n v="16162119.02"/>
    <n v="15842797.789999999"/>
    <n v="51.51"/>
    <n v="51.32"/>
    <n v="42.27"/>
    <n v="60.76"/>
    <n v="0.46"/>
    <n v="0.4"/>
    <n v="0.52"/>
    <n v="832595"/>
    <n v="1176430.6600000001"/>
    <n v="770216.94999999925"/>
    <n v="1986087.8100000024"/>
  </r>
  <r>
    <x v="660"/>
    <s v="Triangulo Mineiro/Alto Paranaíba"/>
    <s v="Araxá"/>
    <n v="34628977.520000003"/>
    <n v="37680137.340000004"/>
    <n v="45708877.210000001"/>
    <n v="47358023.009999998"/>
    <n v="33912821.600000001"/>
    <n v="37482251.75"/>
    <n v="47413451.479999997"/>
    <n v="45858145.68"/>
    <n v="24.64"/>
    <n v="22.32"/>
    <n v="15.82"/>
    <n v="33.47"/>
    <n v="0.41"/>
    <n v="0.38"/>
    <n v="0.44"/>
    <n v="716155.92000000179"/>
    <n v="197885.59000000358"/>
    <n v="-1704574.2699999958"/>
    <n v="1499877.3299999982"/>
  </r>
  <r>
    <x v="661"/>
    <s v="Norte de Minas"/>
    <s v="Salinas"/>
    <n v="21159019.579999998"/>
    <n v="24171826.59"/>
    <n v="34855616.909999996"/>
    <n v="34309546.840000004"/>
    <n v="20625486.859999999"/>
    <n v="24140910.710000001"/>
    <n v="32411548.77"/>
    <n v="39510823.32"/>
    <n v="49.87"/>
    <n v="47.98"/>
    <n v="41.16"/>
    <n v="58.58"/>
    <n v="0.43"/>
    <n v="0.4"/>
    <n v="0.45"/>
    <n v="533532.71999999881"/>
    <n v="30915.879999998957"/>
    <n v="2444068.1399999969"/>
    <n v="-5201276.4799999967"/>
  </r>
  <r>
    <x v="662"/>
    <s v="Jequitinhonha"/>
    <s v="Almenara"/>
    <n v="5250755.8899999997"/>
    <s v="."/>
    <s v="."/>
    <n v="11562080.35"/>
    <n v="5051928.59"/>
    <s v="."/>
    <s v="."/>
    <n v="9142774.4299999997"/>
    <n v="59.72"/>
    <n v="56.09"/>
    <n v="49.53"/>
    <n v="69.900000000000006"/>
    <n v="0.42"/>
    <n v="0.38"/>
    <n v="0.47"/>
    <n v="198827.29999999981"/>
    <e v="#VALUE!"/>
    <e v="#VALUE!"/>
    <n v="2419305.92"/>
  </r>
  <r>
    <x v="663"/>
    <s v="Metropolitana de Belo Horizonte"/>
    <s v="Itabira"/>
    <n v="23904743"/>
    <n v="31038081.949999999"/>
    <n v="37211234.310000002"/>
    <n v="35295601"/>
    <n v="22186404.59"/>
    <n v="31087508.789999999"/>
    <n v="36794682.5"/>
    <n v="32238678"/>
    <n v="38.15"/>
    <n v="33.03"/>
    <n v="28.07"/>
    <n v="48.24"/>
    <n v="0.4"/>
    <n v="0.37"/>
    <n v="0.43"/>
    <n v="1718338.4100000001"/>
    <n v="-49426.839999999851"/>
    <n v="416551.81000000238"/>
    <n v="3056923"/>
  </r>
  <r>
    <x v="664"/>
    <s v="Vale do Rio Doce"/>
    <s v="Caratinga"/>
    <s v="."/>
    <s v="."/>
    <n v="8432328.8699999992"/>
    <n v="8286510.3200000003"/>
    <s v="."/>
    <s v="."/>
    <n v="8567963.1600000001"/>
    <n v="8353627.8799999999"/>
    <n v="23.54"/>
    <n v="25.92"/>
    <n v="14.58"/>
    <n v="32.49"/>
    <n v="0.35"/>
    <n v="0.32"/>
    <n v="0.39"/>
    <e v="#VALUE!"/>
    <e v="#VALUE!"/>
    <n v="-135634.29000000097"/>
    <n v="-67117.55999999959"/>
  </r>
  <r>
    <x v="665"/>
    <s v="Zona da Mata"/>
    <s v="Juiz de Fora"/>
    <s v="."/>
    <n v="5248049.04"/>
    <n v="7043792.9100000001"/>
    <n v="6448214.1799999997"/>
    <s v="."/>
    <n v="5118461.74"/>
    <n v="6779388.3899999997"/>
    <n v="6363682.5099999998"/>
    <n v="30.63"/>
    <n v="30.49"/>
    <n v="21.41"/>
    <n v="39.840000000000003"/>
    <n v="0.43"/>
    <n v="0.36"/>
    <n v="0.5"/>
    <e v="#VALUE!"/>
    <n v="129587.29999999981"/>
    <n v="264404.52000000048"/>
    <n v="84531.669999999925"/>
  </r>
  <r>
    <x v="666"/>
    <s v="Campo das Vertentes"/>
    <s v="Barbacena"/>
    <s v="."/>
    <n v="5214838.79"/>
    <n v="6892980.6500000004"/>
    <n v="6793729.0099999998"/>
    <s v="."/>
    <n v="5195879.16"/>
    <n v="6716850.3600000003"/>
    <n v="6707200.1399999997"/>
    <n v="33.44"/>
    <n v="37.1"/>
    <n v="24.41"/>
    <n v="42.47"/>
    <n v="0.38"/>
    <n v="0.34"/>
    <n v="0.42"/>
    <e v="#VALUE!"/>
    <n v="18959.629999999888"/>
    <n v="176130.29000000004"/>
    <n v="86528.870000000112"/>
  </r>
  <r>
    <x v="667"/>
    <s v="Campo das Vertentes"/>
    <s v="São João Del Rei"/>
    <n v="4028348.01"/>
    <n v="5289296.84"/>
    <n v="7255608.6799999997"/>
    <n v="6645889.6200000001"/>
    <n v="3917906.17"/>
    <n v="5162368.3600000003"/>
    <n v="6430388.6100000003"/>
    <n v="6119646.0700000003"/>
    <n v="36.64"/>
    <n v="29.59"/>
    <n v="23.28"/>
    <n v="50"/>
    <n v="0.37"/>
    <n v="0.32"/>
    <n v="0.41"/>
    <n v="110441.83999999985"/>
    <n v="126928.47999999952"/>
    <n v="825220.06999999937"/>
    <n v="526243.54999999981"/>
  </r>
  <r>
    <x v="668"/>
    <s v="Norte de Minas"/>
    <s v="Salinas"/>
    <n v="5105661.17"/>
    <n v="5444487.4299999997"/>
    <n v="7497924.4100000001"/>
    <n v="7248212.8700000001"/>
    <n v="4672779.29"/>
    <n v="6108405.4699999997"/>
    <n v="6898335.8200000003"/>
    <n v="7736852.9199999999"/>
    <n v="60.3"/>
    <n v="67.209999999999994"/>
    <n v="47.62"/>
    <n v="72.98"/>
    <n v="0.41"/>
    <n v="0.35"/>
    <n v="0.48"/>
    <n v="432881.87999999989"/>
    <n v="-663918.04"/>
    <n v="599588.58999999985"/>
    <n v="-488640.04999999981"/>
  </r>
  <r>
    <x v="669"/>
    <s v="Zona da Mata"/>
    <s v="Ponte Nova"/>
    <n v="5483992.79"/>
    <n v="6357774"/>
    <n v="8373859.4900000002"/>
    <n v="8260713.1200000001"/>
    <n v="4818118.16"/>
    <n v="6641178"/>
    <n v="8911323.3200000003"/>
    <n v="8285070.4800000004"/>
    <n v="31.31"/>
    <n v="35.869999999999997"/>
    <n v="23.22"/>
    <n v="39.409999999999997"/>
    <n v="0.39"/>
    <n v="0.35"/>
    <n v="0.43"/>
    <n v="665874.62999999989"/>
    <n v="-283404"/>
    <n v="-537463.83000000007"/>
    <n v="-24357.360000000335"/>
  </r>
  <r>
    <x v="670"/>
    <s v="Vale do Rio Doce"/>
    <s v="Ganhões"/>
    <n v="4228991.8600000003"/>
    <n v="4613364.68"/>
    <n v="7918893.7300000004"/>
    <n v="8357841.5300000003"/>
    <n v="4196883.6500000004"/>
    <n v="0"/>
    <n v="6094008.7599999998"/>
    <n v="7334691.3700000001"/>
    <n v="51.25"/>
    <n v="52.69"/>
    <n v="40.18"/>
    <n v="62.31"/>
    <n v="0.4"/>
    <n v="0.35"/>
    <n v="0.45"/>
    <n v="32108.209999999963"/>
    <n v="4613364.68"/>
    <n v="1824884.9700000007"/>
    <n v="1023150.1600000001"/>
  </r>
  <r>
    <x v="671"/>
    <s v="Norte de Minas"/>
    <s v="Pirapora"/>
    <n v="3995900.05"/>
    <n v="4693977.91"/>
    <s v="."/>
    <n v="6589898.8700000001"/>
    <n v="4440595.4000000004"/>
    <n v="4795492.29"/>
    <s v="."/>
    <n v="7271821.7199999997"/>
    <n v="59.44"/>
    <n v="61.01"/>
    <n v="47.65"/>
    <n v="71.23"/>
    <n v="0.42"/>
    <n v="0.36"/>
    <n v="0.47"/>
    <n v="-444695.35000000056"/>
    <n v="-101514.37999999989"/>
    <e v="#VALUE!"/>
    <n v="-681922.84999999963"/>
  </r>
  <r>
    <x v="672"/>
    <s v="Vale do Mucuri"/>
    <s v="Nanuque"/>
    <s v="."/>
    <n v="5423561.5700000003"/>
    <n v="7634924.8899999997"/>
    <n v="8071798.21"/>
    <s v="."/>
    <n v="5538833.9900000002"/>
    <n v="7188614.8899999997"/>
    <n v="8049080.6600000001"/>
    <n v="56.12"/>
    <n v="57.12"/>
    <n v="44.64"/>
    <n v="67.59"/>
    <n v="0.41"/>
    <n v="0.36"/>
    <n v="0.47"/>
    <e v="#VALUE!"/>
    <n v="-115272.41999999993"/>
    <n v="446310"/>
    <n v="22717.549999999814"/>
  </r>
  <r>
    <x v="673"/>
    <s v="Triangulo Mineiro/Alto Paranaíba"/>
    <s v="Araxá"/>
    <n v="10063306.43"/>
    <n v="13631790.93"/>
    <n v="18813223.210000001"/>
    <s v="."/>
    <n v="10051454.6"/>
    <n v="12709099.279999999"/>
    <n v="16217640.220000001"/>
    <s v="."/>
    <n v="27.85"/>
    <n v="24.26"/>
    <n v="17.97"/>
    <n v="37.72"/>
    <n v="0.38"/>
    <n v="0.35"/>
    <n v="0.41"/>
    <n v="11851.830000000075"/>
    <n v="922691.65000000037"/>
    <n v="2595582.9900000002"/>
    <e v="#VALUE!"/>
  </r>
  <r>
    <x v="674"/>
    <s v="Metropolitana de Belo Horizonte"/>
    <s v="Belo Horizonte"/>
    <n v="108016285.67"/>
    <n v="129458104.17"/>
    <n v="184525991.09999999"/>
    <n v="176711704.31"/>
    <n v="120219510.91"/>
    <n v="122850932.03"/>
    <n v="164126627.69999999"/>
    <n v="174424656.52000001"/>
    <n v="19.28"/>
    <n v="13.98"/>
    <n v="10.66"/>
    <n v="27.9"/>
    <n v="0.35"/>
    <n v="0.33"/>
    <n v="0.37"/>
    <n v="-12203225.239999995"/>
    <n v="6607172.1400000006"/>
    <n v="20399363.400000006"/>
    <n v="2287047.7899999917"/>
  </r>
  <r>
    <x v="675"/>
    <s v="Zona da Mata"/>
    <s v="Manhuaçu"/>
    <n v="8753569.2699999996"/>
    <n v="10102187.880000001"/>
    <n v="14634651.720000001"/>
    <n v="14779874.779999999"/>
    <n v="8177985.9199999999"/>
    <n v="10102591.210000001"/>
    <n v="14444530.67"/>
    <n v="15089260.08"/>
    <n v="27.55"/>
    <n v="29.49"/>
    <n v="19.73"/>
    <n v="35.380000000000003"/>
    <n v="0.38"/>
    <n v="0.35"/>
    <n v="0.41"/>
    <n v="575583.34999999963"/>
    <n v="-403.33000000007451"/>
    <n v="190121.05000000075"/>
    <n v="-309385.30000000075"/>
  </r>
  <r>
    <x v="676"/>
    <s v="Metropolitana de Belo Horizonte"/>
    <s v="Itabira"/>
    <n v="7212350.4800000004"/>
    <n v="8376601.0099999998"/>
    <n v="12805475.369999999"/>
    <n v="12164549.130000001"/>
    <n v="6241842.2699999996"/>
    <n v="8059479.7999999998"/>
    <n v="11998914.51"/>
    <n v="12219214.189999999"/>
    <n v="46.58"/>
    <n v="46.84"/>
    <n v="36.01"/>
    <n v="57.15"/>
    <n v="0.48"/>
    <n v="0.41"/>
    <n v="0.55000000000000004"/>
    <n v="970508.21000000089"/>
    <n v="317121.20999999996"/>
    <n v="806560.8599999994"/>
    <n v="-54665.059999998659"/>
  </r>
  <r>
    <x v="677"/>
    <s v="Jequitinhonha"/>
    <s v="Almenara"/>
    <n v="4695050"/>
    <s v="."/>
    <s v="."/>
    <n v="7293135.71"/>
    <n v="4988476"/>
    <s v="."/>
    <s v="."/>
    <n v="7216362.1799999997"/>
    <n v="55.25"/>
    <n v="53.91"/>
    <n v="44.86"/>
    <n v="65.63"/>
    <n v="0.42"/>
    <n v="0.37"/>
    <n v="0.46"/>
    <n v="-293426"/>
    <e v="#VALUE!"/>
    <e v="#VALUE!"/>
    <n v="76773.530000000261"/>
  </r>
  <r>
    <x v="678"/>
    <s v="Vale do Rio Doce"/>
    <s v="Peçanha"/>
    <s v="."/>
    <s v="."/>
    <n v="13152224.35"/>
    <n v="11886244.98"/>
    <s v="."/>
    <s v="."/>
    <n v="12885567.48"/>
    <n v="12981427.42"/>
    <n v="52.91"/>
    <n v="51.44"/>
    <n v="45.53"/>
    <n v="60.3"/>
    <n v="0.44"/>
    <n v="0.41"/>
    <n v="0.48"/>
    <e v="#VALUE!"/>
    <e v="#VALUE!"/>
    <n v="266656.86999999918"/>
    <n v="-1095182.4399999995"/>
  </r>
  <r>
    <x v="679"/>
    <s v="Sul/Sudoeste de Minas"/>
    <s v="Varginha"/>
    <n v="5193709.45"/>
    <s v="."/>
    <n v="8567156.4800000004"/>
    <n v="8191183.5300000003"/>
    <n v="5266433.16"/>
    <s v="."/>
    <n v="8352591.6900000004"/>
    <n v="8175060.21"/>
    <n v="19.13"/>
    <n v="19.03"/>
    <n v="11.01"/>
    <n v="27.24"/>
    <n v="0.39"/>
    <n v="0.35"/>
    <n v="0.42"/>
    <n v="-72723.709999999963"/>
    <e v="#VALUE!"/>
    <n v="214564.79000000004"/>
    <n v="16123.320000000298"/>
  </r>
  <r>
    <x v="680"/>
    <s v="Zona da Mata"/>
    <s v="Cataguases"/>
    <n v="4116173.36"/>
    <n v="5139455.22"/>
    <n v="6931778.3499999996"/>
    <n v="8917233.9600000009"/>
    <n v="4034686.93"/>
    <n v="5145553.3099999996"/>
    <n v="6494946.7800000003"/>
    <n v="6855253.8399999999"/>
    <n v="32.18"/>
    <n v="28.39"/>
    <n v="20.68"/>
    <n v="43.68"/>
    <n v="0.38"/>
    <n v="0.34"/>
    <n v="0.43"/>
    <n v="81486.429999999702"/>
    <n v="-6098.089999999851"/>
    <n v="436831.56999999937"/>
    <n v="2061980.120000001"/>
  </r>
  <r>
    <x v="681"/>
    <s v="Metropolitana de Belo Horizonte"/>
    <s v="Sete Lagoas"/>
    <n v="5551537.0199999996"/>
    <s v="."/>
    <n v="8699318.8900000006"/>
    <n v="7940364.9900000002"/>
    <n v="5511285.0300000003"/>
    <s v="."/>
    <n v="8930461.7699999996"/>
    <n v="9343856.1699999999"/>
    <n v="33.6"/>
    <n v="37.85"/>
    <n v="24.23"/>
    <n v="42.97"/>
    <n v="0.39"/>
    <n v="0.35"/>
    <n v="0.43"/>
    <n v="40251.989999999292"/>
    <e v="#VALUE!"/>
    <n v="-231142.87999999896"/>
    <n v="-1403491.1799999997"/>
  </r>
  <r>
    <x v="682"/>
    <s v="Zona da Mata"/>
    <s v="Juiz de Fora"/>
    <n v="4399210.16"/>
    <n v="5211836.21"/>
    <n v="7410651.5"/>
    <n v="6779265.6799999997"/>
    <n v="4181468.48"/>
    <n v="4681570.2300000004"/>
    <n v="6798591.0899999999"/>
    <n v="7586151.3799999999"/>
    <n v="19.93"/>
    <n v="22.33"/>
    <n v="11.67"/>
    <n v="28.18"/>
    <n v="0.38"/>
    <n v="0.33"/>
    <n v="0.44"/>
    <n v="217741.68000000017"/>
    <n v="530265.97999999952"/>
    <n v="612060.41000000015"/>
    <n v="-806885.70000000019"/>
  </r>
  <r>
    <x v="683"/>
    <s v="Campo das Vertentes"/>
    <s v="São João Del Rei"/>
    <n v="3728583.89"/>
    <n v="4695617.3"/>
    <n v="6085849.8700000001"/>
    <n v="5750042.5199999996"/>
    <n v="3549369.19"/>
    <n v="4033147.7"/>
    <n v="6185626.04"/>
    <n v="6202823.96"/>
    <n v="37.42"/>
    <n v="36.46"/>
    <n v="24.94"/>
    <n v="49.9"/>
    <n v="0.36"/>
    <n v="0.31"/>
    <n v="0.41"/>
    <n v="179214.70000000019"/>
    <n v="662469.59999999963"/>
    <n v="-99776.169999999925"/>
    <n v="-452781.44000000041"/>
  </r>
  <r>
    <x v="684"/>
    <s v="Oeste de Minas"/>
    <s v="Campo Belo"/>
    <n v="4026666.16"/>
    <n v="5107527.05"/>
    <s v="."/>
    <n v="6665038.3899999997"/>
    <n v="3762757.83"/>
    <n v="5358512.8600000003"/>
    <s v="."/>
    <n v="6855275.5"/>
    <n v="47.25"/>
    <n v="40.97"/>
    <n v="34.56"/>
    <n v="59.94"/>
    <n v="0.42"/>
    <n v="0.35"/>
    <n v="0.48"/>
    <n v="263908.33000000007"/>
    <n v="-250985.81000000052"/>
    <e v="#VALUE!"/>
    <n v="-190237.11000000034"/>
  </r>
  <r>
    <x v="685"/>
    <s v="Zona da Mata"/>
    <s v="Manhuaçu"/>
    <n v="4710821.97"/>
    <n v="5804727.6799999997"/>
    <n v="8293460.8799999999"/>
    <n v="8090825.4900000002"/>
    <n v="4783779.18"/>
    <n v="5898750.5599999996"/>
    <n v="8268723.21"/>
    <n v="8535643.8200000003"/>
    <n v="33.11"/>
    <n v="33.85"/>
    <n v="25.02"/>
    <n v="41.2"/>
    <n v="0.37"/>
    <n v="0.34"/>
    <n v="0.4"/>
    <n v="-72957.209999999963"/>
    <n v="-94022.879999999888"/>
    <n v="24737.669999999925"/>
    <n v="-444818.33000000007"/>
  </r>
  <r>
    <x v="686"/>
    <s v="Vale do Rio Doce"/>
    <s v="Ipatinga"/>
    <n v="14312392.08"/>
    <n v="15171964.25"/>
    <n v="24511225.120000001"/>
    <n v="28013910.77"/>
    <n v="13820128.029999999"/>
    <n v="15530381.09"/>
    <n v="22165087.68"/>
    <n v="30554066.739999998"/>
    <n v="40.9"/>
    <n v="33.630000000000003"/>
    <n v="25.15"/>
    <n v="56.65"/>
    <n v="0.35"/>
    <n v="0.31"/>
    <n v="0.38"/>
    <n v="492264.05000000075"/>
    <n v="-358416.83999999985"/>
    <n v="2346137.4400000013"/>
    <n v="-2540155.9699999988"/>
  </r>
  <r>
    <x v="687"/>
    <s v="Metropolitana de Belo Horizonte"/>
    <s v="Sete Lagoas"/>
    <n v="4226241.5999999996"/>
    <n v="5039636.99"/>
    <n v="7103053.6900000004"/>
    <n v="6624271.7599999998"/>
    <n v="3995005.45"/>
    <n v="5033938.1100000003"/>
    <n v="6538869.1500000004"/>
    <n v="7171715.1799999997"/>
    <n v="42.79"/>
    <n v="44.52"/>
    <n v="31.98"/>
    <n v="53.61"/>
    <n v="0.39"/>
    <n v="0.33"/>
    <n v="0.45"/>
    <n v="231236.14999999944"/>
    <n v="5698.8799999998882"/>
    <n v="564184.54"/>
    <n v="-547443.41999999993"/>
  </r>
  <r>
    <x v="688"/>
    <s v="Metropolitana de Belo Horizonte"/>
    <s v="Conselheiro Lafaiete"/>
    <n v="4295719.47"/>
    <n v="4660667.13"/>
    <n v="6425874.4699999997"/>
    <n v="6483652.1600000001"/>
    <n v="3930766.66"/>
    <n v="4570186.37"/>
    <n v="6777099.3799999999"/>
    <n v="6714218.9500000002"/>
    <n v="46.06"/>
    <n v="46.79"/>
    <n v="35.57"/>
    <n v="56.54"/>
    <n v="0.4"/>
    <n v="0.34"/>
    <n v="0.46"/>
    <n v="364952.80999999959"/>
    <n v="90480.759999999776"/>
    <n v="-351224.91000000015"/>
    <n v="-230566.79000000004"/>
  </r>
  <r>
    <x v="689"/>
    <s v="Sul/Sudoeste de Minas"/>
    <s v="Poços de Caldas"/>
    <n v="5890041.3200000003"/>
    <n v="6772361.1200000001"/>
    <n v="9836962.3800000008"/>
    <n v="9639839.9700000007"/>
    <n v="4669649.7"/>
    <n v="7211112.2999999998"/>
    <n v="9042162.2599999998"/>
    <n v="9819860.1300000008"/>
    <n v="25.42"/>
    <n v="25.32"/>
    <n v="18.89"/>
    <n v="31.95"/>
    <n v="0.43"/>
    <n v="0.4"/>
    <n v="0.46"/>
    <n v="1220391.6200000001"/>
    <n v="-438751.1799999997"/>
    <n v="794800.12000000104"/>
    <n v="-180020.16000000015"/>
  </r>
  <r>
    <x v="690"/>
    <s v="Zona da Mata"/>
    <s v="Juiz de Fora"/>
    <s v="."/>
    <s v="."/>
    <n v="8072792.4800000004"/>
    <n v="7501001.9800000004"/>
    <s v="."/>
    <s v="."/>
    <n v="7775432.6500000004"/>
    <n v="7966369.6600000001"/>
    <n v="29.77"/>
    <n v="28.54"/>
    <n v="20.11"/>
    <n v="39.44"/>
    <n v="0.4"/>
    <n v="0.37"/>
    <n v="0.44"/>
    <e v="#VALUE!"/>
    <e v="#VALUE!"/>
    <n v="297359.83000000007"/>
    <n v="-465367.6799999997"/>
  </r>
  <r>
    <x v="691"/>
    <s v="Vale do Rio Doce"/>
    <s v="Caratinga"/>
    <n v="5273771"/>
    <s v="."/>
    <n v="8588202.0500000007"/>
    <n v="8619026.0500000007"/>
    <n v="5152636"/>
    <s v="."/>
    <n v="8830251.0600000005"/>
    <n v="8422289.1899999995"/>
    <n v="31.14"/>
    <n v="28.7"/>
    <n v="19.579999999999998"/>
    <n v="42.69"/>
    <n v="0.35"/>
    <n v="0.32"/>
    <n v="0.38"/>
    <n v="121135"/>
    <e v="#VALUE!"/>
    <n v="-242049.00999999978"/>
    <n v="196736.86000000127"/>
  </r>
  <r>
    <x v="692"/>
    <s v="Zona da Mata"/>
    <s v="Juiz de Fora"/>
    <n v="3775643.97"/>
    <n v="4290365.3499999996"/>
    <n v="5963454.0199999996"/>
    <n v="5681747.0300000003"/>
    <n v="3439471.5"/>
    <n v="4437801.57"/>
    <n v="5424004.5599999996"/>
    <n v="6178313.5499999998"/>
    <n v="36.35"/>
    <n v="36.85"/>
    <n v="26.14"/>
    <n v="46.55"/>
    <n v="0.4"/>
    <n v="0.35"/>
    <n v="0.45"/>
    <n v="336172.4700000002"/>
    <n v="-147436.22000000067"/>
    <n v="539449.46"/>
    <n v="-496566.51999999955"/>
  </r>
  <r>
    <x v="693"/>
    <s v="Vale do Rio Doce"/>
    <s v="Aimorés"/>
    <n v="4621739.6100000003"/>
    <n v="5561169.5"/>
    <n v="9302011.3699999992"/>
    <n v="7963337.4199999999"/>
    <n v="4524329.04"/>
    <n v="5499620.1699999999"/>
    <n v="6964683.6299999999"/>
    <n v="7948631.4100000001"/>
    <n v="25.59"/>
    <n v="29.37"/>
    <n v="17.62"/>
    <n v="33.56"/>
    <n v="0.37"/>
    <n v="0.33"/>
    <n v="0.4"/>
    <n v="97410.570000000298"/>
    <n v="61549.330000000075"/>
    <n v="2337327.7399999993"/>
    <n v="14706.009999999776"/>
  </r>
  <r>
    <x v="694"/>
    <s v="Sul/Sudoeste de Minas"/>
    <s v="Santa Rita do Sapucaí"/>
    <n v="23785733.16"/>
    <n v="27090473.09"/>
    <n v="39204938.420000002"/>
    <n v="38214131.469999999"/>
    <n v="23822447.289999999"/>
    <n v="29342492.859999999"/>
    <n v="38180664.649999999"/>
    <n v="39266595.759999998"/>
    <n v="20.49"/>
    <n v="18.12"/>
    <n v="13.34"/>
    <n v="27.64"/>
    <n v="0.44"/>
    <n v="0.41"/>
    <n v="0.47"/>
    <n v="-36714.129999998957"/>
    <n v="-2252019.7699999996"/>
    <n v="1024273.7700000033"/>
    <n v="-1052464.2899999991"/>
  </r>
  <r>
    <x v="695"/>
    <s v="Triangulo Mineiro/Alto Paranaíba"/>
    <s v="Patos de Minas"/>
    <n v="4042859.74"/>
    <n v="4654027"/>
    <s v="."/>
    <n v="5958069.5999999996"/>
    <n v="4274410.68"/>
    <n v="4662943"/>
    <s v="."/>
    <n v="5867707.8499999996"/>
    <n v="28.11"/>
    <n v="27.6"/>
    <n v="18.52"/>
    <n v="37.69"/>
    <n v="0.37"/>
    <n v="0.32"/>
    <n v="0.42"/>
    <n v="-231550.93999999948"/>
    <n v="-8916"/>
    <e v="#VALUE!"/>
    <n v="90361.75"/>
  </r>
  <r>
    <x v="696"/>
    <s v="Triangulo Mineiro/Alto Paranaíba"/>
    <s v="Ituiutaba"/>
    <n v="29536004.100000001"/>
    <n v="33948515"/>
    <n v="40309298.93"/>
    <n v="57081898.57"/>
    <n v="28895382.629999999"/>
    <n v="33435860.800000001"/>
    <n v="43022801.850000001"/>
    <n v="52374199.119999997"/>
    <n v="27.62"/>
    <n v="24.25"/>
    <n v="18.600000000000001"/>
    <n v="36.630000000000003"/>
    <n v="0.37"/>
    <n v="0.34"/>
    <n v="0.39"/>
    <n v="640621.47000000253"/>
    <n v="512654.19999999925"/>
    <n v="-2713502.9200000018"/>
    <n v="4707699.450000003"/>
  </r>
  <r>
    <x v="697"/>
    <s v="Oeste de Minas"/>
    <s v="Oliveira"/>
    <n v="13197004.300000001"/>
    <n v="15861841.52"/>
    <n v="20402923.91"/>
    <n v="21597560.91"/>
    <n v="13174156.83"/>
    <n v="15854561.48"/>
    <n v="19664013.129999999"/>
    <n v="22215289.719999999"/>
    <n v="45.93"/>
    <n v="41.45"/>
    <n v="34.520000000000003"/>
    <n v="57.34"/>
    <n v="0.44"/>
    <n v="0.39"/>
    <n v="0.49"/>
    <n v="22847.470000000671"/>
    <n v="7280.0399999991059"/>
    <n v="738910.78000000119"/>
    <n v="-617728.80999999866"/>
  </r>
  <r>
    <x v="698"/>
    <s v="Zona da Mata"/>
    <s v="Cataguases"/>
    <n v="3874837.59"/>
    <s v="."/>
    <n v="6410462.1900000004"/>
    <n v="6273094.0599999996"/>
    <n v="3760101.29"/>
    <s v="."/>
    <n v="6638813.5199999996"/>
    <n v="6484274.7300000004"/>
    <n v="33.22"/>
    <n v="33.090000000000003"/>
    <n v="25.06"/>
    <n v="41.37"/>
    <n v="0.4"/>
    <n v="0.34"/>
    <n v="0.45"/>
    <n v="114736.29999999981"/>
    <e v="#VALUE!"/>
    <n v="-228351.32999999914"/>
    <n v="-211180.67000000086"/>
  </r>
  <r>
    <x v="699"/>
    <s v="Zona da Mata"/>
    <s v="Ponte Nova"/>
    <n v="4301144"/>
    <s v="."/>
    <n v="7067448.3600000003"/>
    <n v="8570797.3800000008"/>
    <n v="4185237"/>
    <s v="."/>
    <n v="6515882.2599999998"/>
    <n v="7281659.5800000001"/>
    <n v="46.49"/>
    <n v="43.17"/>
    <n v="35.200000000000003"/>
    <n v="57.79"/>
    <n v="0.4"/>
    <n v="0.33"/>
    <n v="0.46"/>
    <n v="115907"/>
    <e v="#VALUE!"/>
    <n v="551566.10000000056"/>
    <n v="1289137.8000000007"/>
  </r>
  <r>
    <x v="700"/>
    <s v="Metropolitana de Belo Horizonte"/>
    <s v="Conceição do Mato Dentro"/>
    <n v="4159223.05"/>
    <n v="5207576.32"/>
    <n v="7182338.8600000003"/>
    <n v="7051020.0599999996"/>
    <n v="4243723.9400000004"/>
    <n v="5092979.6100000003"/>
    <n v="6932388.5700000003"/>
    <n v="7165705.9000000004"/>
    <n v="47.34"/>
    <n v="54.47"/>
    <n v="33.04"/>
    <n v="61.65"/>
    <n v="0.36"/>
    <n v="0.31"/>
    <n v="0.41"/>
    <n v="-84500.890000000596"/>
    <n v="114596.70999999996"/>
    <n v="249950.29000000004"/>
    <n v="-114685.84000000078"/>
  </r>
  <r>
    <x v="701"/>
    <s v="Jequitinhonha"/>
    <s v="Almenara"/>
    <n v="8657652"/>
    <n v="8623463.0999999996"/>
    <n v="12074189.460000001"/>
    <n v="11759457.289999999"/>
    <n v="9921224.6999999993"/>
    <n v="9318021.5199999996"/>
    <n v="11262001.58"/>
    <n v="12109872.18"/>
    <n v="59.34"/>
    <n v="60.87"/>
    <n v="51.28"/>
    <n v="67.39"/>
    <n v="0.42"/>
    <n v="0.37"/>
    <n v="0.46"/>
    <n v="-1263572.6999999993"/>
    <n v="-694558.41999999993"/>
    <n v="812187.88000000082"/>
    <n v="-350414.8900000006"/>
  </r>
  <r>
    <x v="702"/>
    <s v="Oeste de Minas"/>
    <s v="Divinópolis"/>
    <n v="17429522.059999999"/>
    <n v="19545557.789999999"/>
    <n v="28976609.640000001"/>
    <n v="28489035.609999999"/>
    <n v="15314507.800000001"/>
    <n v="19179583.16"/>
    <n v="28500286.670000002"/>
    <n v="27307986.550000001"/>
    <n v="28.09"/>
    <n v="24.61"/>
    <n v="18.690000000000001"/>
    <n v="37.479999999999997"/>
    <n v="0.41"/>
    <n v="0.38"/>
    <n v="0.44"/>
    <n v="2115014.2599999979"/>
    <n v="365974.62999999896"/>
    <n v="476322.96999999881"/>
    <n v="1181049.0599999987"/>
  </r>
  <r>
    <x v="703"/>
    <s v="Norte de Minas"/>
    <s v="Salinas"/>
    <n v="5906979.1200000001"/>
    <n v="6636711.3099999996"/>
    <n v="9366350.3499999996"/>
    <n v="10187210.810000001"/>
    <n v="5877115.9199999999"/>
    <n v="6797811.1399999997"/>
    <n v="9279063.8900000006"/>
    <n v="9660691.1600000001"/>
    <n v="64.22"/>
    <n v="70.650000000000006"/>
    <n v="52.36"/>
    <n v="76.069999999999993"/>
    <n v="0.39"/>
    <n v="0.35"/>
    <n v="0.42"/>
    <n v="29863.200000000186"/>
    <n v="-161099.83000000007"/>
    <n v="87286.459999999031"/>
    <n v="526519.65000000037"/>
  </r>
  <r>
    <x v="704"/>
    <s v="Metropolitana de Belo Horizonte"/>
    <s v="Conceição do Mato Dentro"/>
    <n v="3421677.07"/>
    <n v="4081175.2"/>
    <n v="5767195.0499999998"/>
    <n v="5375480.7699999996"/>
    <n v="3215576.62"/>
    <n v="4234890.3600000003"/>
    <n v="5403510.0899999999"/>
    <n v="5534951.9299999997"/>
    <n v="36.22"/>
    <n v="40.14"/>
    <n v="22.57"/>
    <n v="49.87"/>
    <n v="0.4"/>
    <n v="0.33"/>
    <n v="0.47"/>
    <n v="206100.44999999972"/>
    <n v="-153715.16000000015"/>
    <n v="363684.95999999996"/>
    <n v="-159471.16000000015"/>
  </r>
  <r>
    <x v="705"/>
    <s v="Central Mineira"/>
    <s v="Curvelo"/>
    <s v="."/>
    <n v="4975715.55"/>
    <n v="7242017.7999999998"/>
    <n v="6033577.0899999999"/>
    <s v="."/>
    <n v="4898081.41"/>
    <n v="6993943.1200000001"/>
    <n v="5326785.8600000003"/>
    <n v="52.75"/>
    <n v="52.69"/>
    <n v="42.8"/>
    <n v="62.71"/>
    <n v="0.42"/>
    <n v="0.35"/>
    <n v="0.49"/>
    <e v="#VALUE!"/>
    <n v="77634.139999999665"/>
    <n v="248074.6799999997"/>
    <n v="706791.22999999952"/>
  </r>
  <r>
    <x v="706"/>
    <s v="Zona da Mata"/>
    <s v="Juiz de Fora"/>
    <n v="26254524.129999999"/>
    <n v="32068662.48"/>
    <n v="37685310.479999997"/>
    <n v="37437799.609999999"/>
    <n v="24616115.18"/>
    <n v="30104416.190000001"/>
    <n v="39004490.399999999"/>
    <n v="35126071.359999999"/>
    <n v="37.94"/>
    <n v="33.97"/>
    <n v="29.18"/>
    <n v="46.69"/>
    <n v="0.47"/>
    <n v="0.43"/>
    <n v="0.51"/>
    <n v="1638408.9499999993"/>
    <n v="1964246.2899999991"/>
    <n v="-1319179.9200000018"/>
    <n v="2311728.25"/>
  </r>
  <r>
    <x v="707"/>
    <s v="Sul/Sudoeste de Minas"/>
    <s v="Varginha"/>
    <n v="4578174.09"/>
    <n v="5172662.62"/>
    <n v="7997746.8799999999"/>
    <n v="7296317.4800000004"/>
    <n v="4043122.2"/>
    <n v="4965511.7699999996"/>
    <n v="7748476.3300000001"/>
    <n v="6856199.0599999996"/>
    <n v="44.5"/>
    <n v="38.21"/>
    <n v="31.15"/>
    <n v="57.85"/>
    <n v="0.38"/>
    <n v="0.33"/>
    <n v="0.43"/>
    <n v="535051.88999999966"/>
    <n v="207150.85000000056"/>
    <n v="249270.54999999981"/>
    <n v="440118.42000000086"/>
  </r>
  <r>
    <x v="708"/>
    <s v="Metropolitana de Belo Horizonte"/>
    <s v="Conselheiro Lafaiete"/>
    <n v="4406889.4000000004"/>
    <n v="5052977"/>
    <n v="7813346.7400000002"/>
    <n v="7481120.96"/>
    <n v="3930098.63"/>
    <n v="4659866"/>
    <n v="7556454.4900000002"/>
    <n v="7425730.29"/>
    <n v="47.29"/>
    <n v="43.24"/>
    <n v="36.24"/>
    <n v="58.35"/>
    <n v="0.44"/>
    <n v="0.36"/>
    <n v="0.51"/>
    <n v="476790.77000000048"/>
    <n v="393111"/>
    <n v="256892.25"/>
    <n v="55390.669999999925"/>
  </r>
  <r>
    <x v="709"/>
    <s v="Vale do Rio Doce"/>
    <s v="Caratinga"/>
    <n v="4698760.59"/>
    <n v="5319572"/>
    <n v="7696915.3899999997"/>
    <n v="7601794.2300000004"/>
    <n v="4499127"/>
    <n v="4995879"/>
    <n v="7871829.3099999996"/>
    <n v="8011260.8200000003"/>
    <n v="16.14"/>
    <n v="17"/>
    <n v="6.48"/>
    <n v="25.8"/>
    <n v="0.31"/>
    <n v="0.27"/>
    <n v="0.35"/>
    <n v="199633.58999999985"/>
    <n v="323693"/>
    <n v="-174913.91999999993"/>
    <n v="-409466.58999999985"/>
  </r>
  <r>
    <x v="710"/>
    <s v="Metropolitana de Belo Horizonte"/>
    <s v="Itabira"/>
    <n v="10001285.810000001"/>
    <n v="11094421.050000001"/>
    <n v="16490608.869999999"/>
    <n v="15537647.18"/>
    <n v="9865379.4399999995"/>
    <n v="13080061.279999999"/>
    <n v="15851244.390000001"/>
    <n v="15896323.029999999"/>
    <n v="34.380000000000003"/>
    <n v="35.29"/>
    <n v="27.5"/>
    <n v="41.27"/>
    <n v="0.43"/>
    <n v="0.39"/>
    <n v="0.47"/>
    <n v="135906.37000000104"/>
    <n v="-1985640.2299999986"/>
    <n v="639364.47999999858"/>
    <n v="-358675.84999999963"/>
  </r>
  <r>
    <x v="711"/>
    <s v="Vale do Rio Doce"/>
    <s v="Mantena"/>
    <s v="."/>
    <n v="5006451.45"/>
    <n v="7203326.1399999997"/>
    <n v="7752864.8899999997"/>
    <s v="."/>
    <n v="5210034.38"/>
    <n v="6947568.4500000002"/>
    <n v="7850633.3600000003"/>
    <n v="41.66"/>
    <n v="44.8"/>
    <n v="28.3"/>
    <n v="55.01"/>
    <n v="0.38"/>
    <n v="0.32"/>
    <n v="0.44"/>
    <e v="#VALUE!"/>
    <n v="-203582.9299999997"/>
    <n v="255757.68999999948"/>
    <n v="-97768.470000000671"/>
  </r>
  <r>
    <x v="712"/>
    <s v="Norte de Minas"/>
    <s v="Januária"/>
    <n v="29438780"/>
    <n v="30038247.960000001"/>
    <n v="47332920.579999998"/>
    <n v="49067292.009999998"/>
    <n v="27492930"/>
    <n v="29408105.289999999"/>
    <n v="40470621.469999999"/>
    <n v="45272530.950000003"/>
    <n v="61.65"/>
    <n v="62.25"/>
    <n v="54.03"/>
    <n v="69.27"/>
    <n v="0.45"/>
    <n v="0.41"/>
    <n v="0.48"/>
    <n v="1945850"/>
    <n v="630142.67000000179"/>
    <n v="6862299.1099999994"/>
    <n v="3794761.0599999949"/>
  </r>
  <r>
    <x v="713"/>
    <s v="Oeste de Minas"/>
    <s v="Oliveira"/>
    <n v="5419785.4900000002"/>
    <n v="6116092.2699999996"/>
    <n v="8890534.5600000005"/>
    <n v="8119550.3700000001"/>
    <n v="5533007.0999999996"/>
    <n v="6297691.7400000002"/>
    <n v="8944213.1899999995"/>
    <n v="8274800.3899999997"/>
    <n v="37.299999999999997"/>
    <n v="36.619999999999997"/>
    <n v="27.67"/>
    <n v="46.93"/>
    <n v="0.4"/>
    <n v="0.36"/>
    <n v="0.44"/>
    <n v="-113221.6099999994"/>
    <n v="-181599.47000000067"/>
    <n v="-53678.629999998957"/>
    <n v="-155250.01999999955"/>
  </r>
  <r>
    <x v="714"/>
    <s v="Triangulo Mineiro/Alto Paranaíba"/>
    <s v="Frutal"/>
    <n v="8139670.0099999998"/>
    <n v="9502690.1500000004"/>
    <n v="11851358.800000001"/>
    <n v="10984704.810000001"/>
    <n v="8268208.6100000003"/>
    <n v="9812495.0600000005"/>
    <n v="11894931.41"/>
    <n v="11458420.970000001"/>
    <n v="21.02"/>
    <n v="18.93"/>
    <n v="11.85"/>
    <n v="30.19"/>
    <n v="0.36"/>
    <n v="0.32"/>
    <n v="0.39"/>
    <n v="-128538.60000000056"/>
    <n v="-309804.91000000015"/>
    <n v="-43572.609999999404"/>
    <n v="-473716.16000000015"/>
  </r>
  <r>
    <x v="715"/>
    <s v="Zona da Mata"/>
    <s v="Muriaé"/>
    <n v="4863930.54"/>
    <s v="."/>
    <n v="8047803.7699999996"/>
    <n v="8388334.6900000004"/>
    <n v="4410483.01"/>
    <s v="."/>
    <n v="7723342.6299999999"/>
    <n v="8535465.1099999994"/>
    <n v="31.88"/>
    <n v="32.11"/>
    <n v="22.44"/>
    <n v="41.31"/>
    <n v="0.4"/>
    <n v="0.34"/>
    <n v="0.45"/>
    <n v="453447.53000000026"/>
    <e v="#VALUE!"/>
    <n v="324461.13999999966"/>
    <n v="-147130.41999999899"/>
  </r>
  <r>
    <x v="716"/>
    <s v="Zona da Mata"/>
    <s v="Ubá"/>
    <s v="."/>
    <s v="."/>
    <n v="7993906.2000000002"/>
    <n v="6962477.0899999999"/>
    <s v="."/>
    <s v="."/>
    <n v="7629921.2800000003"/>
    <n v="7548391.7199999997"/>
    <n v="36.340000000000003"/>
    <n v="34.82"/>
    <n v="26.45"/>
    <n v="46.22"/>
    <n v="0.44"/>
    <n v="0.4"/>
    <n v="0.48"/>
    <e v="#VALUE!"/>
    <e v="#VALUE!"/>
    <n v="363984.91999999993"/>
    <n v="-585914.62999999989"/>
  </r>
  <r>
    <x v="717"/>
    <s v="Vale do Rio Doce"/>
    <s v="Governador Valadares"/>
    <n v="4261709.3899999997"/>
    <n v="4886263.07"/>
    <n v="7748164.5599999996"/>
    <n v="6889513.04"/>
    <n v="3918122.31"/>
    <n v="4904210.5999999996"/>
    <n v="7327786.7400000002"/>
    <n v="7122335.9000000004"/>
    <n v="39.42"/>
    <n v="45.31"/>
    <n v="26.95"/>
    <n v="51.9"/>
    <n v="0.39"/>
    <n v="0.34"/>
    <n v="0.43"/>
    <n v="343587.07999999961"/>
    <n v="-17947.529999999329"/>
    <n v="420377.81999999937"/>
    <n v="-232822.86000000034"/>
  </r>
  <r>
    <x v="718"/>
    <s v="Vale do Rio Doce"/>
    <s v="Governador Valadares"/>
    <n v="3932057"/>
    <n v="5147436"/>
    <n v="7414689"/>
    <n v="6811340"/>
    <n v="3792256"/>
    <n v="5086664"/>
    <n v="6840420"/>
    <n v="7085976"/>
    <n v="49.45"/>
    <n v="50.76"/>
    <n v="35.950000000000003"/>
    <n v="62.94"/>
    <n v="0.38"/>
    <n v="0.32"/>
    <n v="0.45"/>
    <n v="139801"/>
    <n v="60772"/>
    <n v="574269"/>
    <n v="-274636"/>
  </r>
  <r>
    <x v="719"/>
    <s v="Noroeste de Minas"/>
    <s v="Paracatu"/>
    <n v="6278694.0899999999"/>
    <n v="7401420.4000000004"/>
    <n v="15010390.880000001"/>
    <n v="13384114.279999999"/>
    <n v="6393983.0800000001"/>
    <n v="7625361.1399999997"/>
    <n v="14528063.119999999"/>
    <n v="15461428.539999999"/>
    <n v="36.79"/>
    <n v="34.18"/>
    <n v="26.59"/>
    <n v="46.99"/>
    <n v="0.39"/>
    <n v="0.35"/>
    <n v="0.44"/>
    <n v="-115288.99000000022"/>
    <n v="-223940.73999999929"/>
    <n v="482327.76000000164"/>
    <n v="-2077314.2599999998"/>
  </r>
  <r>
    <x v="720"/>
    <s v="Oeste de Minas"/>
    <s v="Divinópolis"/>
    <n v="6332627.1900000004"/>
    <n v="7699681.0599999996"/>
    <n v="12870632.609999999"/>
    <n v="12959673.66"/>
    <n v="5935422.4100000001"/>
    <n v="7659766.2199999997"/>
    <n v="12609911.02"/>
    <n v="13383800.720000001"/>
    <n v="31.24"/>
    <n v="27.61"/>
    <n v="21.29"/>
    <n v="41.18"/>
    <n v="0.4"/>
    <n v="0.36"/>
    <n v="0.43"/>
    <n v="397204.78000000026"/>
    <n v="39914.839999999851"/>
    <n v="260721.58999999985"/>
    <n v="-424127.06000000052"/>
  </r>
  <r>
    <x v="721"/>
    <s v="Metropolitana de Belo Horizonte"/>
    <s v="Itabira"/>
    <n v="20886221.77"/>
    <n v="33854207.25"/>
    <n v="53443872.469999999"/>
    <n v="64929297.579999998"/>
    <n v="16114132.380000001"/>
    <n v="32342420.879999999"/>
    <n v="58907993.200000003"/>
    <n v="64896164.200000003"/>
    <n v="28.14"/>
    <n v="30.24"/>
    <n v="18.690000000000001"/>
    <n v="37.590000000000003"/>
    <n v="0.36"/>
    <n v="0.33"/>
    <n v="0.39"/>
    <n v="4772089.3899999987"/>
    <n v="1511786.370000001"/>
    <n v="-5464120.7300000042"/>
    <n v="33133.379999995232"/>
  </r>
  <r>
    <x v="722"/>
    <s v="Sul/Sudoeste de Minas"/>
    <s v="Santa Rita do Sapucaí"/>
    <n v="12910697.57"/>
    <n v="18767560.699999999"/>
    <n v="25677969.27"/>
    <n v="22337160.48"/>
    <n v="13526167.310000001"/>
    <n v="15525747.359999999"/>
    <n v="19678168.68"/>
    <n v="23090494.059999999"/>
    <n v="29.86"/>
    <n v="26.6"/>
    <n v="21.22"/>
    <n v="38.49"/>
    <n v="0.43"/>
    <n v="0.39"/>
    <n v="0.46"/>
    <n v="-615469.74000000022"/>
    <n v="3241813.34"/>
    <n v="5999800.5899999999"/>
    <n v="-753333.57999999821"/>
  </r>
  <r>
    <x v="723"/>
    <s v="Triangulo Mineiro/Alto Paranaíba"/>
    <s v="Patos de Minas"/>
    <n v="18640034.510000002"/>
    <n v="20760979.98"/>
    <n v="33722089.119999997"/>
    <n v="29925702.239999998"/>
    <n v="16207357.34"/>
    <n v="22728566.66"/>
    <n v="33428984.620000001"/>
    <n v="32331346.920000002"/>
    <n v="17.61"/>
    <n v="13.9"/>
    <n v="8.27"/>
    <n v="26.94"/>
    <n v="0.38"/>
    <n v="0.35"/>
    <n v="0.41"/>
    <n v="2432677.1700000018"/>
    <n v="-1967586.6799999997"/>
    <n v="293104.49999999627"/>
    <n v="-2405644.6800000034"/>
  </r>
  <r>
    <x v="724"/>
    <s v="Sul/Sudoeste de Minas"/>
    <s v="Passos"/>
    <n v="12579765.32"/>
    <n v="13769989.27"/>
    <n v="18939197.050000001"/>
    <n v="17794958.550000001"/>
    <n v="12469303.689999999"/>
    <n v="15159792.060000001"/>
    <n v="18257119.920000002"/>
    <n v="16758342.76"/>
    <n v="35.51"/>
    <n v="32.24"/>
    <n v="25.25"/>
    <n v="45.77"/>
    <n v="0.41"/>
    <n v="0.36"/>
    <n v="0.45"/>
    <n v="110461.63000000082"/>
    <n v="-1389802.790000001"/>
    <n v="682077.12999999896"/>
    <n v="1036615.790000001"/>
  </r>
  <r>
    <x v="725"/>
    <s v="Norte de Minas"/>
    <s v="Montes Claros"/>
    <s v="."/>
    <n v="5170034.51"/>
    <n v="7293730.1500000004"/>
    <n v="7056995.5"/>
    <s v="."/>
    <n v="5241543.28"/>
    <n v="6963017.6100000003"/>
    <n v="7056251.25"/>
    <n v="50.74"/>
    <n v="53.28"/>
    <n v="41.21"/>
    <n v="60.26"/>
    <n v="0.4"/>
    <n v="0.35"/>
    <n v="0.46"/>
    <e v="#VALUE!"/>
    <n v="-71508.770000000484"/>
    <n v="330712.54000000004"/>
    <n v="744.25"/>
  </r>
  <r>
    <x v="726"/>
    <s v="Sul/Sudoeste de Minas"/>
    <s v="Santa Rita do Sapucaí"/>
    <s v="."/>
    <s v="."/>
    <n v="6574734.9900000002"/>
    <n v="5740622.46"/>
    <s v="."/>
    <s v="."/>
    <n v="6425344.3399999999"/>
    <n v="6019142.4400000004"/>
    <n v="27.1"/>
    <n v="25.45"/>
    <n v="15"/>
    <n v="39.19"/>
    <n v="0.36"/>
    <n v="0.31"/>
    <n v="0.41"/>
    <e v="#VALUE!"/>
    <e v="#VALUE!"/>
    <n v="149390.65000000037"/>
    <n v="-278519.98000000045"/>
  </r>
  <r>
    <x v="727"/>
    <s v="Norte de Minas"/>
    <s v="Montes Claros"/>
    <s v="."/>
    <n v="18104480.859999999"/>
    <n v="29303770.899999999"/>
    <n v="27247556.100000001"/>
    <s v="."/>
    <n v="19057292.719999999"/>
    <n v="30275004.440000001"/>
    <n v="27547440.109999999"/>
    <n v="61.73"/>
    <n v="65.709999999999994"/>
    <n v="53.21"/>
    <n v="70.260000000000005"/>
    <n v="0.46"/>
    <n v="0.41"/>
    <n v="0.51"/>
    <e v="#VALUE!"/>
    <n v="-952811.8599999994"/>
    <n v="-971233.54000000283"/>
    <n v="-299884.00999999791"/>
  </r>
  <r>
    <x v="728"/>
    <s v="Norte de Minas"/>
    <s v="Januária"/>
    <n v="7473999.2800000003"/>
    <n v="8680612.9100000001"/>
    <n v="13511924.17"/>
    <n v="13535569.48"/>
    <n v="7451231.4400000004"/>
    <n v="8627849.0899999999"/>
    <n v="12514712.529999999"/>
    <n v="14068452.949999999"/>
    <n v="69.09"/>
    <n v="73.77"/>
    <n v="59.59"/>
    <n v="78.58"/>
    <n v="0.43"/>
    <n v="0.39"/>
    <n v="0.47"/>
    <n v="22767.839999999851"/>
    <n v="52763.820000000298"/>
    <n v="997211.6400000006"/>
    <n v="-532883.46999999881"/>
  </r>
  <r>
    <x v="729"/>
    <s v="Campo das Vertentes"/>
    <s v="São João Del Rei"/>
    <s v="."/>
    <n v="71206596.769999996"/>
    <n v="94885128.75"/>
    <n v="90596247.390000001"/>
    <s v="."/>
    <n v="68812097.950000003"/>
    <n v="93220525.640000001"/>
    <n v="90287329.780000001"/>
    <n v="27.04"/>
    <n v="22.37"/>
    <n v="18.350000000000001"/>
    <n v="35.729999999999997"/>
    <n v="0.43"/>
    <n v="0.41"/>
    <n v="0.45"/>
    <e v="#VALUE!"/>
    <n v="2394498.8199999928"/>
    <n v="1664603.1099999994"/>
    <n v="308917.6099999994"/>
  </r>
  <r>
    <x v="730"/>
    <s v="Zona da Mata"/>
    <s v="Manhuaçu"/>
    <n v="5520716.2000000002"/>
    <n v="6582271.3399999999"/>
    <n v="10224650.91"/>
    <n v="9640076.7400000002"/>
    <n v="4951235.38"/>
    <n v="6833656.2300000004"/>
    <n v="9821912.9800000004"/>
    <n v="10625116.710000001"/>
    <n v="23.59"/>
    <n v="25.72"/>
    <n v="14.8"/>
    <n v="32.39"/>
    <n v="0.36"/>
    <n v="0.33"/>
    <n v="0.39"/>
    <n v="569480.8200000003"/>
    <n v="-251384.8900000006"/>
    <n v="402737.9299999997"/>
    <n v="-985039.97000000067"/>
  </r>
  <r>
    <x v="731"/>
    <s v="Vale do Rio Doce"/>
    <s v="Mantena"/>
    <n v="4138854.2"/>
    <s v="."/>
    <n v="8375847.7000000002"/>
    <n v="7608470.5899999999"/>
    <n v="3927263.87"/>
    <s v="."/>
    <n v="7818764.1399999997"/>
    <n v="8335065.5700000003"/>
    <n v="33.869999999999997"/>
    <n v="35.159999999999997"/>
    <n v="23.93"/>
    <n v="43.82"/>
    <n v="0.38"/>
    <n v="0.33"/>
    <n v="0.43"/>
    <n v="211590.33000000007"/>
    <e v="#VALUE!"/>
    <n v="557083.56000000052"/>
    <n v="-726594.98000000045"/>
  </r>
  <r>
    <x v="732"/>
    <s v="Vale do Rio Doce"/>
    <s v="Caratinga"/>
    <s v="."/>
    <n v="5643760"/>
    <n v="7958370.9900000002"/>
    <n v="7652769.7400000002"/>
    <s v="."/>
    <n v="6036667"/>
    <n v="7758621.75"/>
    <n v="7720180.9500000002"/>
    <n v="51.98"/>
    <n v="49.15"/>
    <n v="40.03"/>
    <n v="63.94"/>
    <n v="0.45"/>
    <n v="0.37"/>
    <n v="0.54"/>
    <e v="#VALUE!"/>
    <n v="-392907"/>
    <n v="199749.24000000022"/>
    <n v="-67411.209999999963"/>
  </r>
  <r>
    <x v="733"/>
    <s v="Norte de Minas"/>
    <s v="Montes Claros"/>
    <n v="3958588.58"/>
    <n v="4721369.0999999996"/>
    <s v="."/>
    <n v="6295825.8600000003"/>
    <n v="3913912.46"/>
    <n v="4819203.5199999996"/>
    <s v="."/>
    <n v="6459005.2199999997"/>
    <n v="67.5"/>
    <n v="69.87"/>
    <n v="57.04"/>
    <n v="77.959999999999994"/>
    <n v="0.41"/>
    <n v="0.35"/>
    <n v="0.47"/>
    <n v="44676.120000000112"/>
    <n v="-97834.419999999925"/>
    <e v="#VALUE!"/>
    <n v="-163179.3599999994"/>
  </r>
  <r>
    <x v="734"/>
    <s v="Norte de Minas"/>
    <s v="Salinas"/>
    <n v="11696411.689999999"/>
    <n v="12835878.52"/>
    <n v="20404019.530000001"/>
    <n v="20803774.760000002"/>
    <n v="11548558.84"/>
    <n v="13247130.52"/>
    <n v="19643345.809999999"/>
    <n v="20966117.039999999"/>
    <n v="59.69"/>
    <n v="62.51"/>
    <n v="49.49"/>
    <n v="69.900000000000006"/>
    <n v="0.42"/>
    <n v="0.37"/>
    <n v="0.47"/>
    <n v="147852.84999999963"/>
    <n v="-411252"/>
    <n v="760673.72000000253"/>
    <n v="-162342.27999999747"/>
  </r>
  <r>
    <x v="735"/>
    <s v="Vale do Rio Doce"/>
    <s v="Ganhões"/>
    <n v="9378655.9100000001"/>
    <n v="10836514.289999999"/>
    <n v="15786045.84"/>
    <n v="16071808.41"/>
    <n v="8868413.9800000004"/>
    <n v="10703560.630000001"/>
    <n v="15695515.300000001"/>
    <n v="15916768.43"/>
    <n v="48.27"/>
    <n v="48.31"/>
    <n v="39.26"/>
    <n v="57.29"/>
    <n v="0.43"/>
    <n v="0.38"/>
    <n v="0.47"/>
    <n v="510241.9299999997"/>
    <n v="132953.65999999829"/>
    <n v="90530.539999999106"/>
    <n v="155039.98000000045"/>
  </r>
  <r>
    <x v="736"/>
    <s v="Zona da Mata"/>
    <s v="Juiz de Fora"/>
    <n v="14394982"/>
    <n v="16292478.119999999"/>
    <n v="22513968.739999998"/>
    <n v="23563772.550000001"/>
    <n v="14272598"/>
    <n v="16599756.619999999"/>
    <n v="22205954.649999999"/>
    <n v="22833573.890000001"/>
    <n v="30.8"/>
    <n v="25.52"/>
    <n v="21.57"/>
    <n v="40.020000000000003"/>
    <n v="0.42"/>
    <n v="0.39"/>
    <n v="0.45"/>
    <n v="122384"/>
    <n v="-307278.5"/>
    <n v="308014.08999999985"/>
    <n v="730198.66000000015"/>
  </r>
  <r>
    <x v="737"/>
    <s v="Metropolitana de Belo Horizonte"/>
    <s v="Belo Horizonte"/>
    <s v="."/>
    <n v="16950030.969999999"/>
    <n v="22445424.09"/>
    <n v="24918743.170000002"/>
    <s v="."/>
    <n v="16759762.77"/>
    <n v="22961045.539999999"/>
    <n v="28499556.199999999"/>
    <n v="21.88"/>
    <n v="19.34"/>
    <n v="13.34"/>
    <n v="30.42"/>
    <n v="0.37"/>
    <n v="0.34"/>
    <n v="0.4"/>
    <e v="#VALUE!"/>
    <n v="190268.19999999925"/>
    <n v="-515621.44999999925"/>
    <n v="-3580813.0299999975"/>
  </r>
  <r>
    <x v="738"/>
    <s v="Sul/Sudoeste de Minas"/>
    <s v="Passos"/>
    <n v="11075410.1"/>
    <n v="12449449.57"/>
    <n v="16101114.300000001"/>
    <n v="15054253.75"/>
    <n v="8953516.8699999992"/>
    <n v="12096135.16"/>
    <n v="16027359.550000001"/>
    <n v="14765782.4"/>
    <n v="16.73"/>
    <n v="15.19"/>
    <n v="8.9499999999999993"/>
    <n v="24.52"/>
    <n v="0.39"/>
    <n v="0.35"/>
    <n v="0.43"/>
    <n v="2121893.2300000004"/>
    <n v="353314.41000000015"/>
    <n v="73754.75"/>
    <n v="288471.34999999963"/>
  </r>
  <r>
    <x v="739"/>
    <s v="Metropolitana de Belo Horizonte"/>
    <s v="Belo Horizonte"/>
    <n v="16590148.73"/>
    <n v="17934416.780000001"/>
    <n v="26284976.789999999"/>
    <n v="24710647"/>
    <n v="16568101.34"/>
    <n v="18325664.07"/>
    <n v="26247198.93"/>
    <n v="23486072"/>
    <n v="14.57"/>
    <n v="14.35"/>
    <n v="7.85"/>
    <n v="21.3"/>
    <n v="0.35"/>
    <n v="0.33"/>
    <n v="0.38"/>
    <n v="22047.390000000596"/>
    <n v="-391247.28999999911"/>
    <n v="37777.859999999404"/>
    <n v="1224575"/>
  </r>
  <r>
    <x v="740"/>
    <s v="Vale do Rio Doce"/>
    <s v="Governador Valadares"/>
    <s v="."/>
    <n v="4044419.22"/>
    <n v="6086281.5800000001"/>
    <n v="6035482.0999999996"/>
    <s v="."/>
    <n v="3964838.6"/>
    <n v="6814234.9400000004"/>
    <n v="6017436.4199999999"/>
    <n v="52.08"/>
    <n v="49.9"/>
    <n v="39.04"/>
    <n v="65.13"/>
    <n v="0.35"/>
    <n v="0.31"/>
    <n v="0.4"/>
    <e v="#VALUE!"/>
    <n v="79580.620000000112"/>
    <n v="-727953.36000000034"/>
    <n v="18045.679999999702"/>
  </r>
  <r>
    <x v="741"/>
    <s v="Metropolitana de Belo Horizonte"/>
    <s v="Pará de Minas"/>
    <n v="5068190.29"/>
    <n v="6095716.2000000002"/>
    <n v="8272460.7000000002"/>
    <n v="7508677.7199999997"/>
    <n v="4929554.54"/>
    <n v="5739888.8600000003"/>
    <n v="8552851.7699999996"/>
    <n v="8069478.1200000001"/>
    <n v="22.41"/>
    <n v="23.39"/>
    <n v="13.85"/>
    <n v="30.97"/>
    <n v="0.36"/>
    <n v="0.31"/>
    <n v="0.42"/>
    <n v="138635.75"/>
    <n v="355827.33999999985"/>
    <n v="-280391.06999999937"/>
    <n v="-560800.40000000037"/>
  </r>
  <r>
    <x v="742"/>
    <s v="Sul/Sudoeste de Minas"/>
    <s v="Santa Rita do Sapucaí"/>
    <s v="."/>
    <s v="."/>
    <n v="5868961.1900000004"/>
    <n v="5745158.5300000003"/>
    <s v="."/>
    <s v="."/>
    <n v="5866316.9000000004"/>
    <n v="6035339.9400000004"/>
    <n v="22.58"/>
    <n v="20.51"/>
    <n v="13.84"/>
    <n v="31.31"/>
    <n v="0.37"/>
    <n v="0.33"/>
    <n v="0.41"/>
    <e v="#VALUE!"/>
    <e v="#VALUE!"/>
    <n v="2644.2900000000373"/>
    <n v="-290181.41000000015"/>
  </r>
  <r>
    <x v="743"/>
    <s v="Vale do Rio Doce"/>
    <s v="Governador Valadares"/>
    <n v="3828460.1"/>
    <n v="4576864.5199999996"/>
    <n v="6664428.9199999999"/>
    <n v="6462806.9299999997"/>
    <n v="4291331.41"/>
    <n v="4765053.8099999996"/>
    <n v="6540869.3700000001"/>
    <n v="6551866.2300000004"/>
    <n v="48.78"/>
    <n v="47.19"/>
    <n v="36.85"/>
    <n v="60.72"/>
    <n v="0.4"/>
    <n v="0.34"/>
    <n v="0.45"/>
    <n v="-462871.31000000006"/>
    <n v="-188189.29000000004"/>
    <n v="123559.54999999981"/>
    <n v="-89059.300000000745"/>
  </r>
  <r>
    <x v="744"/>
    <s v="Metropolitana de Belo Horizonte"/>
    <s v="Itabira"/>
    <n v="4905881.46"/>
    <s v="."/>
    <n v="7260980.9100000001"/>
    <n v="7664170.7400000002"/>
    <n v="4763598.46"/>
    <s v="."/>
    <n v="7492678.0999999996"/>
    <n v="7668068.3600000003"/>
    <n v="43.48"/>
    <n v="43.2"/>
    <n v="33.76"/>
    <n v="53.2"/>
    <n v="0.42"/>
    <n v="0.37"/>
    <n v="0.47"/>
    <n v="142283"/>
    <e v="#VALUE!"/>
    <n v="-231697.18999999948"/>
    <n v="-3897.6200000001118"/>
  </r>
  <r>
    <x v="745"/>
    <s v="Vale do Rio Doce"/>
    <s v="Peçanha"/>
    <s v="."/>
    <n v="5971113.3700000001"/>
    <n v="8847115.0399999991"/>
    <n v="7146897.46"/>
    <s v="."/>
    <n v="5586136.0999999996"/>
    <n v="8563934.2699999996"/>
    <n v="6709213.46"/>
    <n v="36.49"/>
    <n v="42.78"/>
    <n v="24.89"/>
    <n v="48.08"/>
    <n v="0.39"/>
    <n v="0.35"/>
    <n v="0.43"/>
    <e v="#VALUE!"/>
    <n v="384977.27000000048"/>
    <n v="283180.76999999955"/>
    <n v="437684"/>
  </r>
  <r>
    <x v="746"/>
    <s v="Zona da Mata"/>
    <s v="Manhuaçu"/>
    <n v="3716585.33"/>
    <n v="4298250.6500000004"/>
    <n v="6049959.1600000001"/>
    <n v="6121166.3499999996"/>
    <n v="3619876.73"/>
    <n v="4230218.25"/>
    <n v="5915068.0599999996"/>
    <n v="6691125.7599999998"/>
    <n v="31.63"/>
    <n v="31.74"/>
    <n v="20"/>
    <n v="43.27"/>
    <n v="0.35"/>
    <n v="0.28999999999999998"/>
    <n v="0.41"/>
    <n v="96708.600000000093"/>
    <n v="68032.400000000373"/>
    <n v="134891.10000000056"/>
    <n v="-569959.41000000015"/>
  </r>
  <r>
    <x v="747"/>
    <s v="Sul/Sudoeste de Minas"/>
    <s v="São Lourenço"/>
    <n v="35633206.960000001"/>
    <n v="38221632.640000001"/>
    <n v="49852279.920000002"/>
    <n v="54647023.240000002"/>
    <n v="33484048.719999999"/>
    <n v="39139511.140000001"/>
    <n v="52086150.159999996"/>
    <n v="53968808.75"/>
    <n v="18.350000000000001"/>
    <n v="13.69"/>
    <n v="8.91"/>
    <n v="27.8"/>
    <n v="0.42"/>
    <n v="0.4"/>
    <n v="0.44"/>
    <n v="2149158.2400000021"/>
    <n v="-917878.5"/>
    <n v="-2233870.2399999946"/>
    <n v="678214.49000000209"/>
  </r>
  <r>
    <x v="748"/>
    <s v="Zona da Mata"/>
    <s v="Viçosa"/>
    <n v="5370010.7800000003"/>
    <n v="5876115.7800000003"/>
    <n v="7992960.1299999999"/>
    <n v="7715539.4299999997"/>
    <n v="4814510.82"/>
    <n v="6026977.3200000003"/>
    <n v="7692859.96"/>
    <n v="8298077.9900000002"/>
    <n v="29.19"/>
    <n v="30.25"/>
    <n v="20.23"/>
    <n v="38.15"/>
    <n v="0.39"/>
    <n v="0.35"/>
    <n v="0.42"/>
    <n v="555499.96"/>
    <n v="-150861.54000000004"/>
    <n v="300100.16999999993"/>
    <n v="-582538.56000000052"/>
  </r>
  <r>
    <x v="749"/>
    <s v="Sul/Sudoeste de Minas"/>
    <s v="São Sebastião do Paraíso"/>
    <n v="4868021"/>
    <s v="."/>
    <n v="8280821.2300000004"/>
    <s v="."/>
    <n v="4576844"/>
    <s v="."/>
    <n v="7971408.3600000003"/>
    <s v="."/>
    <n v="20.02"/>
    <n v="21.16"/>
    <n v="12.7"/>
    <n v="27.33"/>
    <n v="0.38"/>
    <n v="0.35"/>
    <n v="0.42"/>
    <n v="291177"/>
    <e v="#VALUE!"/>
    <n v="309412.87000000011"/>
    <e v="#VALUE!"/>
  </r>
  <r>
    <x v="750"/>
    <s v="Zona da Mata"/>
    <s v="Ponte Nova"/>
    <s v="."/>
    <s v="."/>
    <n v="9506490.8300000001"/>
    <n v="8712636.7699999996"/>
    <s v="."/>
    <s v="."/>
    <n v="9228288.6699999999"/>
    <n v="8551848.5800000001"/>
    <n v="40.020000000000003"/>
    <n v="37.049999999999997"/>
    <n v="30.32"/>
    <n v="49.72"/>
    <n v="0.4"/>
    <n v="0.36"/>
    <n v="0.43"/>
    <e v="#VALUE!"/>
    <e v="#VALUE!"/>
    <n v="278202.16000000015"/>
    <n v="160788.18999999948"/>
  </r>
  <r>
    <x v="751"/>
    <s v="Vale do Rio Doce"/>
    <s v="Peçanha"/>
    <n v="4800552.7"/>
    <n v="5315746.74"/>
    <n v="7914063.6500000004"/>
    <n v="7480714.5999999996"/>
    <n v="4795326.7300000004"/>
    <n v="5041286.03"/>
    <n v="7787678.1399999997"/>
    <n v="7472915.9299999997"/>
    <n v="49.93"/>
    <n v="52.82"/>
    <n v="38.36"/>
    <n v="61.5"/>
    <n v="0.47"/>
    <n v="0.38"/>
    <n v="0.56000000000000005"/>
    <n v="5225.9699999997392"/>
    <n v="274460.70999999996"/>
    <n v="126385.51000000071"/>
    <n v="7798.6699999999255"/>
  </r>
  <r>
    <x v="752"/>
    <s v="Norte de Minas"/>
    <s v="Pirapora"/>
    <n v="7586755.8700000001"/>
    <n v="8859059.4700000007"/>
    <s v="."/>
    <n v="13330900.460000001"/>
    <n v="7590026.46"/>
    <n v="8855023.0299999993"/>
    <s v="."/>
    <n v="13486749.560000001"/>
    <n v="61.86"/>
    <n v="60.57"/>
    <n v="51.47"/>
    <n v="72.260000000000005"/>
    <n v="0.44"/>
    <n v="0.39"/>
    <n v="0.48"/>
    <n v="-3270.589999999851"/>
    <n v="4036.4400000013411"/>
    <e v="#VALUE!"/>
    <n v="-155849.09999999963"/>
  </r>
  <r>
    <x v="753"/>
    <s v="Oeste de Minas"/>
    <s v="Piumhi"/>
    <s v="."/>
    <n v="6562702.2000000002"/>
    <n v="9271023.6899999995"/>
    <n v="9239937.4900000002"/>
    <s v="."/>
    <n v="6488482.7699999996"/>
    <n v="9877572.8000000007"/>
    <n v="9216021.0399999991"/>
    <n v="27.48"/>
    <n v="27.56"/>
    <n v="18.97"/>
    <n v="35.99"/>
    <n v="0.41"/>
    <n v="0.37"/>
    <n v="0.45"/>
    <e v="#VALUE!"/>
    <n v="74219.430000000633"/>
    <n v="-606549.11000000127"/>
    <n v="23916.450000001118"/>
  </r>
  <r>
    <x v="754"/>
    <s v="Sul/Sudoeste de Minas"/>
    <s v="Santa Rita do Sapucaí"/>
    <n v="4989979.01"/>
    <n v="5307437.09"/>
    <n v="7426931.3799999999"/>
    <n v="7262769.29"/>
    <n v="4601889.04"/>
    <n v="5576897.4500000002"/>
    <n v="7224971.6100000003"/>
    <n v="6985717.3799999999"/>
    <n v="21.17"/>
    <n v="21.05"/>
    <n v="12.22"/>
    <n v="30.12"/>
    <n v="0.37"/>
    <n v="0.33"/>
    <n v="0.41"/>
    <n v="388089.96999999974"/>
    <n v="-269460.36000000034"/>
    <n v="201959.76999999955"/>
    <n v="277051.91000000015"/>
  </r>
  <r>
    <x v="755"/>
    <s v="Zona da Mata"/>
    <s v="Muriaé"/>
    <s v="."/>
    <s v="."/>
    <n v="7345938.5999999996"/>
    <n v="7355796.96"/>
    <s v="."/>
    <s v="."/>
    <n v="7035962.4900000002"/>
    <n v="7060251.6500000004"/>
    <n v="24.76"/>
    <n v="26.88"/>
    <n v="15.16"/>
    <n v="34.36"/>
    <n v="0.35"/>
    <n v="0.3"/>
    <n v="0.39"/>
    <e v="#VALUE!"/>
    <e v="#VALUE!"/>
    <n v="309976.1099999994"/>
    <n v="295545.30999999959"/>
  </r>
  <r>
    <x v="756"/>
    <s v="Vale do Rio Doce"/>
    <s v="Caratinga"/>
    <n v="5237211.2"/>
    <n v="6217507.3700000001"/>
    <n v="8440405.4600000009"/>
    <n v="8239285.0800000001"/>
    <n v="5090679.42"/>
    <n v="6100541.7599999998"/>
    <n v="8219015.46"/>
    <n v="8776526.5"/>
    <n v="36.42"/>
    <n v="36.520000000000003"/>
    <n v="23.72"/>
    <n v="49.13"/>
    <n v="0.35"/>
    <n v="0.3"/>
    <n v="0.41"/>
    <n v="146531.78000000026"/>
    <n v="116965.61000000034"/>
    <n v="221390.00000000093"/>
    <n v="-537241.41999999993"/>
  </r>
  <r>
    <x v="757"/>
    <s v="Vale do Rio Doce"/>
    <s v="Peçanha"/>
    <s v="."/>
    <n v="6951679.8099999996"/>
    <n v="9176102.9600000009"/>
    <n v="8594057.25"/>
    <s v="."/>
    <n v="6428620.3899999997"/>
    <n v="9082901.1799999997"/>
    <n v="8383961.8200000003"/>
    <n v="48.09"/>
    <n v="54.75"/>
    <n v="38.81"/>
    <n v="57.37"/>
    <n v="0.39"/>
    <n v="0.35"/>
    <n v="0.42"/>
    <e v="#VALUE!"/>
    <n v="523059.41999999993"/>
    <n v="93201.780000001192"/>
    <n v="210095.4299999997"/>
  </r>
  <r>
    <x v="758"/>
    <s v="Oeste de Minas"/>
    <s v="Divinópolis"/>
    <n v="6877934.1500000004"/>
    <n v="7538486.0899999999"/>
    <s v="."/>
    <n v="10732400.67"/>
    <n v="5281515.47"/>
    <n v="6300591.54"/>
    <s v="."/>
    <n v="8873026.1699999999"/>
    <n v="12.92"/>
    <n v="15.01"/>
    <n v="5.63"/>
    <n v="20.21"/>
    <n v="0.33"/>
    <n v="0.28999999999999998"/>
    <n v="0.38"/>
    <n v="1596418.6800000006"/>
    <n v="1237894.5499999998"/>
    <e v="#VALUE!"/>
    <n v="1859374.5"/>
  </r>
  <r>
    <x v="759"/>
    <s v="Sul/Sudoeste de Minas"/>
    <s v="São Sebastião do Paraíso"/>
    <n v="43454043.530000001"/>
    <n v="44101701"/>
    <n v="66004215"/>
    <n v="65918322"/>
    <n v="42189356.350000001"/>
    <n v="49245089"/>
    <n v="60581992"/>
    <n v="71866751"/>
    <n v="21.27"/>
    <n v="17.510000000000002"/>
    <n v="13.28"/>
    <n v="29.27"/>
    <n v="0.41"/>
    <n v="0.39"/>
    <n v="0.43"/>
    <n v="1264687.1799999997"/>
    <n v="-5143388"/>
    <n v="5422223"/>
    <n v="-5948429"/>
  </r>
  <r>
    <x v="760"/>
    <s v="Metropolitana de Belo Horizonte"/>
    <s v="Conceição do Mato Dentro"/>
    <s v="."/>
    <n v="4050102.94"/>
    <n v="5314508.76"/>
    <n v="5158779.3899999997"/>
    <s v="."/>
    <n v="4063080.1"/>
    <n v="5304439.05"/>
    <n v="5418107.9299999997"/>
    <n v="31.39"/>
    <n v="34.76"/>
    <n v="17"/>
    <n v="45.78"/>
    <n v="0.33"/>
    <n v="0.26"/>
    <n v="0.4"/>
    <e v="#VALUE!"/>
    <n v="-12977.160000000149"/>
    <n v="10069.709999999963"/>
    <n v="-259328.54000000004"/>
  </r>
  <r>
    <x v="761"/>
    <s v="Sul/Sudoeste de Minas"/>
    <s v="São Lourenço"/>
    <n v="3645105.08"/>
    <n v="4353474.68"/>
    <n v="5974961.0800000001"/>
    <n v="6283188.8499999996"/>
    <n v="3408853"/>
    <n v="4655752.8"/>
    <n v="5295406.75"/>
    <n v="6292744.6100000003"/>
    <n v="12.04"/>
    <n v="12.13"/>
    <n v="3.88"/>
    <n v="20.2"/>
    <n v="0.37"/>
    <n v="0.31"/>
    <n v="0.42"/>
    <n v="236252.08000000007"/>
    <n v="-302278.12000000011"/>
    <n v="679554.33000000007"/>
    <n v="-9555.7600000007078"/>
  </r>
  <r>
    <x v="762"/>
    <s v="Campo das Vertentes"/>
    <s v="São João Del Rei"/>
    <n v="6177308.4000000004"/>
    <n v="6850330.1600000001"/>
    <n v="11325262.949999999"/>
    <n v="10024597.02"/>
    <n v="5693824.6399999997"/>
    <n v="7041305.8700000001"/>
    <n v="9859701.5700000003"/>
    <n v="10947343.369999999"/>
    <n v="42.6"/>
    <n v="40.409999999999997"/>
    <n v="33.94"/>
    <n v="51.26"/>
    <n v="0.43"/>
    <n v="0.39"/>
    <n v="0.47"/>
    <n v="483483.76000000071"/>
    <n v="-190975.70999999996"/>
    <n v="1465561.379999999"/>
    <n v="-922746.34999999963"/>
  </r>
  <r>
    <x v="763"/>
    <s v="Sul/Sudoeste de Minas"/>
    <s v="São Sebastião do Paraíso"/>
    <n v="6064922.1500000004"/>
    <n v="7142673.6100000003"/>
    <n v="10061876.810000001"/>
    <n v="9359364.9299999997"/>
    <n v="6087985.0899999999"/>
    <n v="7102828.6500000004"/>
    <n v="8941389.5700000003"/>
    <n v="9373677.75"/>
    <n v="29.22"/>
    <n v="26.32"/>
    <n v="19.97"/>
    <n v="38.47"/>
    <n v="0.38"/>
    <n v="0.35"/>
    <n v="0.41"/>
    <n v="-23062.939999999478"/>
    <n v="39844.959999999963"/>
    <n v="1120487.2400000002"/>
    <n v="-14312.820000000298"/>
  </r>
  <r>
    <x v="764"/>
    <s v="Sul/Sudoeste de Minas"/>
    <s v="Varginha"/>
    <s v="."/>
    <n v="6055353.7599999998"/>
    <n v="8201037.3300000001"/>
    <n v="8452900.1500000004"/>
    <s v="."/>
    <n v="5508546.6299999999"/>
    <n v="8854260.4700000007"/>
    <n v="8706423.5700000003"/>
    <n v="25.16"/>
    <n v="25.65"/>
    <n v="16.29"/>
    <n v="34.04"/>
    <n v="0.38"/>
    <n v="0.35"/>
    <n v="0.41"/>
    <e v="#VALUE!"/>
    <n v="546807.12999999989"/>
    <n v="-653223.1400000006"/>
    <n v="-253523.41999999993"/>
  </r>
  <r>
    <x v="765"/>
    <s v="Sul/Sudoeste de Minas"/>
    <s v="Andrelândia"/>
    <n v="5605477.0300000003"/>
    <n v="6089880.6500000004"/>
    <n v="9718056.7699999996"/>
    <n v="8253181.25"/>
    <n v="4855509.1100000003"/>
    <n v="6480110.4800000004"/>
    <n v="9033407.1600000001"/>
    <n v="8197429.25"/>
    <n v="33.409999999999997"/>
    <n v="28.89"/>
    <n v="22.17"/>
    <n v="44.65"/>
    <n v="0.42"/>
    <n v="0.38"/>
    <n v="0.46"/>
    <n v="749967.91999999993"/>
    <n v="-390229.83000000007"/>
    <n v="684649.6099999994"/>
    <n v="55752"/>
  </r>
  <r>
    <x v="766"/>
    <s v="Sul/Sudoeste de Minas"/>
    <s v="Pouso Alegre"/>
    <n v="4806944"/>
    <n v="5590453"/>
    <n v="7875991.4800000004"/>
    <n v="7821369.2800000003"/>
    <n v="4382972"/>
    <n v="5629260"/>
    <n v="8328472.2300000004"/>
    <n v="8066434.9299999997"/>
    <n v="13.2"/>
    <n v="14.88"/>
    <n v="6.03"/>
    <n v="20.37"/>
    <n v="0.38"/>
    <n v="0.34"/>
    <n v="0.42"/>
    <n v="423972"/>
    <n v="-38807"/>
    <n v="-452480.75"/>
    <n v="-245065.64999999944"/>
  </r>
  <r>
    <x v="767"/>
    <s v="Vale do Rio Doce"/>
    <s v="Ganhões"/>
    <n v="4789779"/>
    <n v="5418453.7199999997"/>
    <n v="7172439.6399999997"/>
    <n v="7186813.8099999996"/>
    <n v="4136811"/>
    <n v="5230614.6399999997"/>
    <n v="7471364"/>
    <n v="6862729.5700000003"/>
    <n v="26.9"/>
    <n v="31.96"/>
    <n v="15.81"/>
    <n v="37.979999999999997"/>
    <n v="0.34"/>
    <n v="0.31"/>
    <n v="0.38"/>
    <n v="652968"/>
    <n v="187839.08000000007"/>
    <n v="-298924.36000000034"/>
    <n v="324084.23999999929"/>
  </r>
  <r>
    <x v="768"/>
    <s v="Metropolitana de Belo Horizonte"/>
    <s v="Belo Horizonte"/>
    <n v="17622866.219999999"/>
    <n v="22797311.670000002"/>
    <n v="32319625.859999999"/>
    <n v="33708263.210000001"/>
    <n v="13661124.699999999"/>
    <n v="21608560.02"/>
    <n v="29617567.890000001"/>
    <n v="32628523.600000001"/>
    <n v="18.12"/>
    <n v="14.21"/>
    <n v="8.23"/>
    <n v="28.01"/>
    <n v="0.33"/>
    <n v="0.31"/>
    <n v="0.36"/>
    <n v="3961741.5199999996"/>
    <n v="1188751.6500000022"/>
    <n v="2702057.9699999988"/>
    <n v="1079739.6099999994"/>
  </r>
  <r>
    <x v="769"/>
    <s v="Vale do Mucuri"/>
    <s v="Teófilo Otoni"/>
    <n v="4676886.88"/>
    <n v="6028811.25"/>
    <n v="10470846.08"/>
    <n v="10393898.49"/>
    <n v="4409076.32"/>
    <n v="5819427.5800000001"/>
    <n v="10277623.369999999"/>
    <n v="10308924.42"/>
    <n v="53.22"/>
    <n v="62.15"/>
    <n v="37.200000000000003"/>
    <n v="69.239999999999995"/>
    <n v="0.37"/>
    <n v="0.34"/>
    <n v="0.4"/>
    <n v="267810.55999999959"/>
    <n v="209383.66999999993"/>
    <n v="193222.71000000089"/>
    <n v="84974.070000000298"/>
  </r>
  <r>
    <x v="770"/>
    <s v="Zona da Mata"/>
    <s v="Ponte Nova"/>
    <n v="3649976"/>
    <n v="4254772.09"/>
    <n v="7983602.8399999999"/>
    <n v="6293582.8200000003"/>
    <n v="3561107"/>
    <n v="4353684.6100000003"/>
    <n v="6972848.3300000001"/>
    <n v="6180236.8099999996"/>
    <n v="36.020000000000003"/>
    <n v="39.75"/>
    <n v="24.9"/>
    <n v="47.14"/>
    <n v="0.37"/>
    <n v="0.32"/>
    <n v="0.42"/>
    <n v="88869"/>
    <n v="-98912.520000000484"/>
    <n v="1010754.5099999998"/>
    <n v="113346.01000000071"/>
  </r>
  <r>
    <x v="771"/>
    <s v="Sul/Sudoeste de Minas"/>
    <s v="Pouso Alegre"/>
    <n v="4322708.7699999996"/>
    <n v="5517497.2199999997"/>
    <n v="7545996.6299999999"/>
    <n v="7196482.5800000001"/>
    <n v="3895528.43"/>
    <n v="5330867.49"/>
    <n v="7569431.3600000003"/>
    <n v="7370178.2800000003"/>
    <n v="27.49"/>
    <n v="26.87"/>
    <n v="18.989999999999998"/>
    <n v="35.99"/>
    <n v="0.36"/>
    <n v="0.32"/>
    <n v="0.4"/>
    <n v="427180.33999999939"/>
    <n v="186629.72999999952"/>
    <n v="-23434.730000000447"/>
    <n v="-173695.70000000019"/>
  </r>
  <r>
    <x v="772"/>
    <s v="Zona da Mata"/>
    <s v="Juiz de Fora"/>
    <s v="."/>
    <n v="4543598.7699999996"/>
    <n v="6392506.7000000002"/>
    <n v="6190784.1600000001"/>
    <s v="."/>
    <n v="4167767.28"/>
    <n v="5916796.96"/>
    <n v="5956118.7599999998"/>
    <n v="26.03"/>
    <n v="26.56"/>
    <n v="14.16"/>
    <n v="37.909999999999997"/>
    <n v="0.38"/>
    <n v="0.31"/>
    <n v="0.44"/>
    <e v="#VALUE!"/>
    <n v="375831.48999999976"/>
    <n v="475709.74000000022"/>
    <n v="234665.40000000037"/>
  </r>
  <r>
    <x v="773"/>
    <s v="Zona da Mata"/>
    <s v="Ubá"/>
    <n v="5798281.75"/>
    <n v="6902057.5599999996"/>
    <n v="8889677.9800000004"/>
    <n v="9360540.5600000005"/>
    <n v="5192440.71"/>
    <n v="7175142.3399999999"/>
    <n v="8843256.0399999991"/>
    <n v="9458723.5399999991"/>
    <n v="30.17"/>
    <n v="30.26"/>
    <n v="21.37"/>
    <n v="38.97"/>
    <n v="0.4"/>
    <n v="0.36"/>
    <n v="0.43"/>
    <n v="605841.04"/>
    <n v="-273084.78000000026"/>
    <n v="46421.940000001341"/>
    <n v="-98182.979999998584"/>
  </r>
  <r>
    <x v="774"/>
    <s v="Sul/Sudoeste de Minas"/>
    <s v="Pouso Alegre"/>
    <n v="3616752.96"/>
    <n v="4220311.78"/>
    <n v="5756394.7699999996"/>
    <n v="5379233.9199999999"/>
    <n v="3487467.02"/>
    <n v="4092737.65"/>
    <n v="5464251.5800000001"/>
    <n v="5446412.71"/>
    <n v="6.42"/>
    <n v="6.96"/>
    <n v="1.33"/>
    <n v="11.5"/>
    <n v="0.34"/>
    <n v="0.28999999999999998"/>
    <n v="0.39"/>
    <n v="129285.93999999994"/>
    <n v="127574.13000000035"/>
    <n v="292143.18999999948"/>
    <n v="-67178.790000000037"/>
  </r>
  <r>
    <x v="775"/>
    <s v="Jequitinhonha"/>
    <s v="Diamantina"/>
    <n v="5012577.67"/>
    <n v="5472758.8899999997"/>
    <n v="8463027.6199999992"/>
    <n v="8091473.1299999999"/>
    <n v="4577530"/>
    <n v="5470359.8099999996"/>
    <n v="8405070.8100000005"/>
    <n v="8147196.6900000004"/>
    <n v="48.84"/>
    <n v="54.11"/>
    <n v="37.79"/>
    <n v="59.88"/>
    <n v="0.42"/>
    <n v="0.36"/>
    <n v="0.47"/>
    <n v="435047.66999999993"/>
    <n v="2399.0800000000745"/>
    <n v="57956.809999998659"/>
    <n v="-55723.560000000522"/>
  </r>
  <r>
    <x v="776"/>
    <s v="Zona da Mata"/>
    <s v="Viçosa"/>
    <s v="."/>
    <n v="5387182.5099999998"/>
    <n v="7121859.6799999997"/>
    <n v="7707734"/>
    <s v="."/>
    <n v="5477903.7199999997"/>
    <n v="7121859.6799999997"/>
    <n v="7894270.2999999998"/>
    <n v="42.35"/>
    <n v="43.89"/>
    <n v="31.97"/>
    <n v="52.72"/>
    <n v="0.4"/>
    <n v="0.36"/>
    <n v="0.45"/>
    <e v="#VALUE!"/>
    <n v="-90721.209999999963"/>
    <n v="0"/>
    <n v="-186536.29999999981"/>
  </r>
  <r>
    <x v="777"/>
    <s v="Vale do Rio Doce"/>
    <s v="Ganhões"/>
    <n v="4415969.4400000004"/>
    <n v="5251287.7699999996"/>
    <n v="7211821.9900000002"/>
    <n v="7705652.3600000003"/>
    <n v="4242439.83"/>
    <n v="5026484.16"/>
    <n v="6930116.0599999996"/>
    <n v="6705762.3600000003"/>
    <n v="38.909999999999997"/>
    <n v="41.95"/>
    <n v="26.94"/>
    <n v="50.89"/>
    <n v="0.38"/>
    <n v="0.34"/>
    <n v="0.43"/>
    <n v="173529.61000000034"/>
    <n v="224803.6099999994"/>
    <n v="281705.93000000063"/>
    <n v="999890"/>
  </r>
  <r>
    <x v="778"/>
    <s v="Campo das Vertentes"/>
    <s v="Barbacena"/>
    <n v="4837843.22"/>
    <n v="6974293.7199999997"/>
    <n v="9624691.4000000004"/>
    <n v="8708465.1400000006"/>
    <n v="4971971.07"/>
    <n v="6844599.2000000002"/>
    <n v="9342682.8300000001"/>
    <n v="9358288.8900000006"/>
    <n v="35.08"/>
    <n v="40.409999999999997"/>
    <n v="26.6"/>
    <n v="43.56"/>
    <n v="0.42"/>
    <n v="0.39"/>
    <n v="0.46"/>
    <n v="-134127.85000000056"/>
    <n v="129694.51999999955"/>
    <n v="282008.5700000003"/>
    <n v="-649823.75"/>
  </r>
  <r>
    <x v="779"/>
    <s v="Zona da Mata"/>
    <s v="Ponte Nova"/>
    <s v="."/>
    <s v="."/>
    <n v="8234708.5999999996"/>
    <n v="7703641.1900000004"/>
    <s v="."/>
    <s v="."/>
    <n v="8059782.6600000001"/>
    <n v="7307706.1399999997"/>
    <n v="32.18"/>
    <n v="34.56"/>
    <n v="22.79"/>
    <n v="41.57"/>
    <n v="0.38"/>
    <n v="0.35"/>
    <n v="0.41"/>
    <e v="#VALUE!"/>
    <e v="#VALUE!"/>
    <n v="174925.93999999948"/>
    <n v="395935.05000000075"/>
  </r>
  <r>
    <x v="780"/>
    <s v="Sul/Sudoeste de Minas"/>
    <s v="Andrelândia"/>
    <s v="."/>
    <n v="4313508.92"/>
    <n v="5634152.4800000004"/>
    <n v="6124521.5599999996"/>
    <s v="."/>
    <n v="4340616.93"/>
    <n v="6009495.2599999998"/>
    <n v="6219306.9900000002"/>
    <n v="41.53"/>
    <n v="39.450000000000003"/>
    <n v="27.31"/>
    <n v="55.76"/>
    <n v="0.43"/>
    <n v="0.33"/>
    <n v="0.53"/>
    <e v="#VALUE!"/>
    <n v="-27108.009999999776"/>
    <n v="-375342.77999999933"/>
    <n v="-94785.430000000633"/>
  </r>
  <r>
    <x v="781"/>
    <s v="Metropolitana de Belo Horizonte"/>
    <s v="Conceição do Mato Dentro"/>
    <n v="4054329.14"/>
    <n v="4724122.24"/>
    <n v="6693354.75"/>
    <n v="6268763.1399999997"/>
    <n v="3848686.1"/>
    <n v="4660329.71"/>
    <n v="6093587.0199999996"/>
    <n v="6658734.5800000001"/>
    <n v="58.34"/>
    <n v="61.39"/>
    <n v="46.84"/>
    <n v="69.84"/>
    <n v="0.43"/>
    <n v="0.38"/>
    <n v="0.49"/>
    <n v="205643.04000000004"/>
    <n v="63792.530000000261"/>
    <n v="599767.73000000045"/>
    <n v="-389971.44000000041"/>
  </r>
  <r>
    <x v="782"/>
    <s v="Central Mineira"/>
    <s v="Bom Despacho"/>
    <n v="3505200.92"/>
    <n v="4300392"/>
    <n v="5940908"/>
    <n v="5835633.8399999999"/>
    <n v="3526665.33"/>
    <n v="4380438"/>
    <n v="5717940"/>
    <n v="6076449.6500000004"/>
    <n v="36.35"/>
    <n v="34.72"/>
    <n v="21.01"/>
    <n v="51.69"/>
    <n v="0.32"/>
    <n v="0.24"/>
    <n v="0.41"/>
    <n v="-21464.410000000149"/>
    <n v="-80046"/>
    <n v="222968"/>
    <n v="-240815.81000000052"/>
  </r>
  <r>
    <x v="783"/>
    <s v="Vale do Mucuri"/>
    <s v="Nanuque"/>
    <s v="."/>
    <n v="6415745"/>
    <n v="11288572"/>
    <n v="11683639.49"/>
    <s v="."/>
    <n v="6932441"/>
    <n v="11244277"/>
    <n v="11658267.75"/>
    <n v="48.83"/>
    <n v="44.84"/>
    <n v="36.51"/>
    <n v="61.16"/>
    <n v="0.39"/>
    <n v="0.35"/>
    <n v="0.44"/>
    <e v="#VALUE!"/>
    <n v="-516696"/>
    <n v="44295"/>
    <n v="25371.740000000224"/>
  </r>
  <r>
    <x v="784"/>
    <s v="Triangulo Mineiro/Alto Paranaíba"/>
    <s v="Patrocínio"/>
    <n v="8266415.3300000001"/>
    <n v="10683064.640000001"/>
    <s v="."/>
    <n v="16503339.24"/>
    <n v="8523539.3300000001"/>
    <n v="10399511.76"/>
    <s v="."/>
    <n v="14455105.49"/>
    <n v="23.77"/>
    <n v="20.96"/>
    <n v="14.39"/>
    <n v="33.15"/>
    <n v="0.35"/>
    <n v="0.32"/>
    <n v="0.38"/>
    <n v="-257124"/>
    <n v="283552.88000000082"/>
    <e v="#VALUE!"/>
    <n v="2048233.75"/>
  </r>
  <r>
    <x v="785"/>
    <s v="Sul/Sudoeste de Minas"/>
    <s v="Alfenas"/>
    <n v="5500119.8099999996"/>
    <n v="6728132.8399999999"/>
    <n v="9310255.9499999993"/>
    <n v="9304097.8399999999"/>
    <n v="5104002.5999999996"/>
    <n v="6408714.8099999996"/>
    <n v="8714609.3100000005"/>
    <n v="9813299.4399999995"/>
    <n v="32.229999999999997"/>
    <n v="27.77"/>
    <n v="21.18"/>
    <n v="43.28"/>
    <n v="0.38"/>
    <n v="0.35"/>
    <n v="0.42"/>
    <n v="396117.20999999996"/>
    <n v="319418.03000000026"/>
    <n v="595646.63999999873"/>
    <n v="-509201.59999999963"/>
  </r>
  <r>
    <x v="786"/>
    <s v="Norte de Minas"/>
    <s v="Janaúba"/>
    <n v="4181806.47"/>
    <n v="5305641.6399999997"/>
    <n v="7806255.8600000003"/>
    <n v="7565814.8899999997"/>
    <n v="4189713.13"/>
    <n v="4926141.1399999997"/>
    <n v="7154912.4000000004"/>
    <n v="8447621.7300000004"/>
    <n v="58.36"/>
    <n v="61.33"/>
    <n v="45.7"/>
    <n v="71.010000000000005"/>
    <n v="0.37"/>
    <n v="0.31"/>
    <n v="0.42"/>
    <n v="-7906.6599999996834"/>
    <n v="379500.5"/>
    <n v="651343.46"/>
    <n v="-881806.84000000078"/>
  </r>
  <r>
    <x v="787"/>
    <s v="Sul/Sudoeste de Minas"/>
    <s v="Andrelândia"/>
    <s v="."/>
    <n v="3988147.88"/>
    <n v="6243148.1799999997"/>
    <n v="6062381.4199999999"/>
    <s v="."/>
    <n v="4319032.42"/>
    <n v="5653313.3600000003"/>
    <n v="5281071.93"/>
    <n v="45.13"/>
    <n v="41.43"/>
    <n v="30.99"/>
    <n v="59.27"/>
    <n v="0.38"/>
    <n v="0.32"/>
    <n v="0.44"/>
    <e v="#VALUE!"/>
    <n v="-330884.54000000004"/>
    <n v="589834.81999999937"/>
    <n v="781309.49000000022"/>
  </r>
  <r>
    <x v="788"/>
    <s v="Metropolitana de Belo Horizonte"/>
    <s v="Conceição do Mato Dentro"/>
    <n v="9903999.8100000005"/>
    <n v="11723544.59"/>
    <n v="19608465.98"/>
    <n v="19216603.41"/>
    <n v="9507277.0600000005"/>
    <n v="11148297.35"/>
    <n v="17814968.239999998"/>
    <n v="20797971.960000001"/>
    <n v="55.43"/>
    <n v="55.82"/>
    <n v="47.12"/>
    <n v="63.75"/>
    <n v="0.44"/>
    <n v="0.4"/>
    <n v="0.48"/>
    <n v="396722.75"/>
    <n v="575247.24000000022"/>
    <n v="1793497.7400000021"/>
    <n v="-1581368.5500000007"/>
  </r>
  <r>
    <x v="789"/>
    <s v="Metropolitana de Belo Horizonte"/>
    <s v="Sete Lagoas"/>
    <n v="160227644.43000001"/>
    <n v="189110938.18000001"/>
    <n v="284742023.69999999"/>
    <n v="269969963.94"/>
    <n v="150468950.47999999"/>
    <n v="193185015.06"/>
    <n v="276090903.5"/>
    <n v="285936700.76999998"/>
    <n v="26.34"/>
    <n v="20.66"/>
    <n v="15.85"/>
    <n v="36.83"/>
    <n v="0.4"/>
    <n v="0.38"/>
    <n v="0.42"/>
    <n v="9758693.9500000179"/>
    <n v="-4074076.8799999952"/>
    <n v="8651120.1999999881"/>
    <n v="-15966736.829999983"/>
  </r>
  <r>
    <x v="790"/>
    <s v="Zona da Mata"/>
    <s v="Ubá"/>
    <n v="3592371"/>
    <s v="."/>
    <n v="6105716.9900000002"/>
    <n v="5514371.3799999999"/>
    <n v="3447575"/>
    <s v="."/>
    <n v="5707298.25"/>
    <n v="6115355.4400000004"/>
    <n v="23.93"/>
    <n v="24.88"/>
    <n v="12.3"/>
    <n v="35.56"/>
    <n v="0.34"/>
    <n v="0.28999999999999998"/>
    <n v="0.39"/>
    <n v="144796"/>
    <e v="#VALUE!"/>
    <n v="398418.74000000022"/>
    <n v="-600984.06000000052"/>
  </r>
  <r>
    <x v="791"/>
    <s v="Sul/Sudoeste de Minas"/>
    <s v="Santa Rita do Sapucaí"/>
    <n v="5205264.95"/>
    <s v="."/>
    <n v="7479550.9100000001"/>
    <n v="7681902.3700000001"/>
    <n v="4883648.8499999996"/>
    <s v="."/>
    <n v="7593795.8200000003"/>
    <n v="8018014.8700000001"/>
    <n v="13.18"/>
    <n v="13.5"/>
    <n v="6.2"/>
    <n v="20.16"/>
    <n v="0.38"/>
    <n v="0.34"/>
    <n v="0.41"/>
    <n v="321616.10000000056"/>
    <e v="#VALUE!"/>
    <n v="-114244.91000000015"/>
    <n v="-336112.5"/>
  </r>
  <r>
    <x v="792"/>
    <s v="Zona da Mata"/>
    <s v="Juiz de Fora"/>
    <n v="4903896.87"/>
    <n v="5866486.0599999996"/>
    <n v="8222789.8399999999"/>
    <n v="8301897.0099999998"/>
    <n v="4748263.8499999996"/>
    <n v="5853530.6900000004"/>
    <n v="8237931.7599999998"/>
    <n v="8779681.6999999993"/>
    <n v="21.39"/>
    <n v="20.65"/>
    <n v="12"/>
    <n v="30.78"/>
    <n v="0.36"/>
    <n v="0.3"/>
    <n v="0.41"/>
    <n v="155633.02000000048"/>
    <n v="12955.36999999918"/>
    <n v="-15141.919999999925"/>
    <n v="-477784.68999999948"/>
  </r>
  <r>
    <x v="793"/>
    <s v="Zona da Mata"/>
    <s v="Manhuaçu"/>
    <s v="."/>
    <n v="10201280.99"/>
    <n v="15101310.6"/>
    <n v="15763583.890000001"/>
    <s v="."/>
    <n v="10060718.43"/>
    <n v="15541428.83"/>
    <n v="16592680.640000001"/>
    <n v="26.85"/>
    <n v="30.06"/>
    <n v="19.82"/>
    <n v="33.880000000000003"/>
    <n v="0.36"/>
    <n v="0.33"/>
    <n v="0.39"/>
    <e v="#VALUE!"/>
    <n v="140562.56000000052"/>
    <n v="-440118.23000000045"/>
    <n v="-829096.75"/>
  </r>
  <r>
    <x v="794"/>
    <s v="Vale do Rio Doce"/>
    <s v="Governador Valadares"/>
    <n v="4384426"/>
    <n v="5290774"/>
    <n v="6777902.4299999997"/>
    <n v="7783886.6299999999"/>
    <n v="4561324"/>
    <n v="4990001"/>
    <n v="7004395.4800000004"/>
    <n v="6828950.3700000001"/>
    <n v="44.44"/>
    <n v="43.01"/>
    <n v="33.99"/>
    <n v="54.89"/>
    <n v="0.4"/>
    <n v="0.35"/>
    <n v="0.46"/>
    <n v="-176898"/>
    <n v="300773"/>
    <n v="-226493.05000000075"/>
    <n v="954936.25999999978"/>
  </r>
  <r>
    <x v="795"/>
    <s v="Sul/Sudoeste de Minas"/>
    <s v="São Lourenço"/>
    <n v="4428079.3099999996"/>
    <s v="."/>
    <n v="6878541.0300000003"/>
    <n v="6962548.1200000001"/>
    <n v="4465834.87"/>
    <s v="."/>
    <n v="6623019.9299999997"/>
    <n v="6969290.8799999999"/>
    <n v="26.07"/>
    <n v="25.17"/>
    <n v="17.510000000000002"/>
    <n v="34.64"/>
    <n v="0.41"/>
    <n v="0.37"/>
    <n v="0.46"/>
    <n v="-37755.560000000522"/>
    <e v="#VALUE!"/>
    <n v="255521.10000000056"/>
    <n v="-6742.7599999997765"/>
  </r>
  <r>
    <x v="796"/>
    <s v="Zona da Mata"/>
    <s v="Ubá"/>
    <n v="4018584.96"/>
    <s v="."/>
    <n v="6576474.6699999999"/>
    <n v="6503992.6900000004"/>
    <n v="3735556.6"/>
    <s v="."/>
    <n v="6492057.2000000002"/>
    <n v="6782884.75"/>
    <n v="26.08"/>
    <n v="26.11"/>
    <n v="17.399999999999999"/>
    <n v="34.76"/>
    <n v="0.38"/>
    <n v="0.34"/>
    <n v="0.42"/>
    <n v="283028.35999999987"/>
    <e v="#VALUE!"/>
    <n v="84417.469999999739"/>
    <n v="-278892.05999999959"/>
  </r>
  <r>
    <x v="797"/>
    <s v="Norte de Minas"/>
    <s v="Salinas"/>
    <n v="15610116.93"/>
    <n v="18834405.899999999"/>
    <n v="31389674.539999999"/>
    <n v="31356260.550000001"/>
    <n v="14725388.859999999"/>
    <n v="20753338.870000001"/>
    <n v="30114988.620000001"/>
    <n v="30674696.260000002"/>
    <n v="53.6"/>
    <n v="49.86"/>
    <n v="43.14"/>
    <n v="64.06"/>
    <n v="0.38"/>
    <n v="0.35"/>
    <n v="0.42"/>
    <n v="884728.0700000003"/>
    <n v="-1918932.9700000025"/>
    <n v="1274685.9199999981"/>
    <n v="681564.28999999911"/>
  </r>
  <r>
    <x v="798"/>
    <s v="Vale do Rio Doce"/>
    <s v="Aimorés"/>
    <n v="3850526"/>
    <n v="4480531"/>
    <n v="5981184.6100000003"/>
    <n v="6233903.5499999998"/>
    <n v="3804751"/>
    <n v="4473673"/>
    <n v="5730437.2699999996"/>
    <n v="6359411.9100000001"/>
    <n v="29.68"/>
    <n v="31.18"/>
    <n v="19.95"/>
    <n v="39.4"/>
    <n v="0.36"/>
    <n v="0.31"/>
    <n v="0.41"/>
    <n v="45775"/>
    <n v="6858"/>
    <n v="250747.34000000078"/>
    <n v="-125508.36000000034"/>
  </r>
  <r>
    <x v="799"/>
    <s v="Triangulo Mineiro/Alto Paranaíba"/>
    <s v="Araxá"/>
    <n v="13397955.68"/>
    <s v="."/>
    <n v="18613562.289999999"/>
    <n v="19920991.289999999"/>
    <n v="13180922.779999999"/>
    <s v="."/>
    <n v="18853134.629999999"/>
    <n v="16244686.470000001"/>
    <n v="26.17"/>
    <n v="24.85"/>
    <n v="16.12"/>
    <n v="36.22"/>
    <n v="0.37"/>
    <n v="0.32"/>
    <n v="0.41"/>
    <n v="217032.90000000037"/>
    <e v="#VALUE!"/>
    <n v="-239572.33999999985"/>
    <n v="3676304.8199999984"/>
  </r>
  <r>
    <x v="800"/>
    <s v="Oeste de Minas"/>
    <s v="Piumhi"/>
    <n v="3542341"/>
    <n v="4157394.13"/>
    <s v="."/>
    <n v="5647479.96"/>
    <n v="3660155"/>
    <n v="4589330.4000000004"/>
    <s v="."/>
    <n v="5026764.96"/>
    <n v="21.81"/>
    <n v="21.43"/>
    <n v="10.96"/>
    <n v="32.659999999999997"/>
    <n v="0.33"/>
    <n v="0.27"/>
    <n v="0.38"/>
    <n v="-117814"/>
    <n v="-431936.27000000048"/>
    <e v="#VALUE!"/>
    <n v="620715"/>
  </r>
  <r>
    <x v="801"/>
    <s v="Metropolitana de Belo Horizonte"/>
    <s v="Itabira"/>
    <n v="4846488.5"/>
    <n v="5849061.1900000004"/>
    <n v="7751179.0800000001"/>
    <n v="7631988.7599999998"/>
    <n v="4731638.95"/>
    <n v="5979297.7400000002"/>
    <n v="8086118.1299999999"/>
    <n v="8221060.1799999997"/>
    <n v="18.670000000000002"/>
    <n v="22.69"/>
    <n v="9.92"/>
    <n v="27.43"/>
    <n v="0.35"/>
    <n v="0.31"/>
    <n v="0.39"/>
    <n v="114849.54999999981"/>
    <n v="-130236.54999999981"/>
    <n v="-334939.04999999981"/>
    <n v="-589071.41999999993"/>
  </r>
  <r>
    <x v="802"/>
    <s v="Vale do Rio Doce"/>
    <s v="Caratinga"/>
    <n v="6707262"/>
    <n v="8267279"/>
    <n v="12315479.970000001"/>
    <n v="12782176.640000001"/>
    <n v="6913198"/>
    <n v="8657280"/>
    <n v="11325066.380000001"/>
    <n v="13569293.84"/>
    <n v="30.74"/>
    <n v="33.39"/>
    <n v="22.9"/>
    <n v="38.57"/>
    <n v="0.42"/>
    <n v="0.38"/>
    <n v="0.46"/>
    <n v="-205936"/>
    <n v="-390001"/>
    <n v="990413.58999999985"/>
    <n v="-787117.19999999925"/>
  </r>
  <r>
    <x v="803"/>
    <s v="Zona da Mata"/>
    <s v="Viçosa"/>
    <n v="7372196"/>
    <n v="8214725.0999999996"/>
    <n v="12563049.85"/>
    <n v="13121370.93"/>
    <n v="6782934"/>
    <n v="8715139.8100000005"/>
    <n v="11343953.76"/>
    <n v="14813710.140000001"/>
    <n v="27.47"/>
    <n v="26.84"/>
    <n v="19.16"/>
    <n v="35.770000000000003"/>
    <n v="0.4"/>
    <n v="0.37"/>
    <n v="0.43"/>
    <n v="589262"/>
    <n v="-500414.71000000089"/>
    <n v="1219096.0899999999"/>
    <n v="-1692339.2100000009"/>
  </r>
  <r>
    <x v="804"/>
    <s v="Vale do Mucuri"/>
    <s v="Teófilo Otoni"/>
    <n v="75983240"/>
    <n v="86121261.200000003"/>
    <n v="130158103.3"/>
    <n v="127004480.37"/>
    <n v="77216033"/>
    <n v="94403260.560000002"/>
    <n v="126369668.40000001"/>
    <n v="143014944.40000001"/>
    <n v="37.799999999999997"/>
    <n v="34.76"/>
    <n v="29.85"/>
    <n v="45.74"/>
    <n v="0.45"/>
    <n v="0.43"/>
    <n v="0.47"/>
    <n v="-1232793"/>
    <n v="-8281999.3599999994"/>
    <n v="3788434.8999999911"/>
    <n v="-16010464.030000001"/>
  </r>
  <r>
    <x v="805"/>
    <s v="Vale do Rio Doce"/>
    <s v="Ipatinga"/>
    <n v="89536525.099999994"/>
    <n v="99525938.310000002"/>
    <n v="138334622.90000001"/>
    <n v="123887909.72"/>
    <n v="86486211.010000005"/>
    <n v="93079410.709999993"/>
    <n v="132373731.8"/>
    <n v="132277433.88"/>
    <n v="21.07"/>
    <n v="16.05"/>
    <n v="13.64"/>
    <n v="28.5"/>
    <n v="0.4"/>
    <n v="0.37"/>
    <n v="0.42"/>
    <n v="3050314.0899999887"/>
    <n v="6446527.6000000089"/>
    <n v="5960891.1000000089"/>
    <n v="-8389524.1599999964"/>
  </r>
  <r>
    <x v="806"/>
    <s v="Campo das Vertentes"/>
    <s v="São João Del Rei"/>
    <n v="6177664.1500000004"/>
    <n v="7042089.25"/>
    <n v="10597627.859999999"/>
    <n v="8983873.8000000007"/>
    <n v="6300329.7999999998"/>
    <n v="6857782.46"/>
    <n v="9817869.0899999999"/>
    <n v="9676183.9600000009"/>
    <n v="24.78"/>
    <n v="22.47"/>
    <n v="16.72"/>
    <n v="32.840000000000003"/>
    <n v="0.43"/>
    <n v="0.39"/>
    <n v="0.47"/>
    <n v="-122665.64999999944"/>
    <n v="184306.79000000004"/>
    <n v="779758.76999999955"/>
    <n v="-692310.16000000015"/>
  </r>
  <r>
    <x v="807"/>
    <s v="Triangulo Mineiro/Alto Paranaíba"/>
    <s v="Patos de Minas"/>
    <n v="5940217.3099999996"/>
    <n v="7222972.4800000004"/>
    <n v="8696021.8000000007"/>
    <n v="8501439.3200000003"/>
    <n v="5686197.3399999999"/>
    <n v="7041427.5700000003"/>
    <n v="8523424.1400000006"/>
    <n v="9133951.8200000003"/>
    <n v="31.76"/>
    <n v="31.1"/>
    <n v="23.78"/>
    <n v="39.75"/>
    <n v="0.42"/>
    <n v="0.39"/>
    <n v="0.46"/>
    <n v="254019.96999999974"/>
    <n v="181544.91000000015"/>
    <n v="172597.66000000015"/>
    <n v="-632512.5"/>
  </r>
  <r>
    <x v="808"/>
    <s v="Zona da Mata"/>
    <s v="Ubá"/>
    <n v="9129780.3499999996"/>
    <n v="10850524.439999999"/>
    <n v="16583054.16"/>
    <n v="18164635.850000001"/>
    <n v="8173618.7300000004"/>
    <n v="10340749.789999999"/>
    <n v="15300361.01"/>
    <n v="16552648.42"/>
    <n v="26.32"/>
    <n v="23.38"/>
    <n v="17.13"/>
    <n v="35.51"/>
    <n v="0.4"/>
    <n v="0.36"/>
    <n v="0.44"/>
    <n v="956161.61999999918"/>
    <n v="509774.65000000037"/>
    <n v="1282693.1500000004"/>
    <n v="1611987.4300000016"/>
  </r>
  <r>
    <x v="809"/>
    <s v="Sul/Sudoeste de Minas"/>
    <s v="Pouso Alegre"/>
    <s v="."/>
    <n v="4869515.8499999996"/>
    <n v="6609286.1600000001"/>
    <n v="6773209.79"/>
    <s v="."/>
    <n v="5193078.0599999996"/>
    <n v="6188759.2300000004"/>
    <n v="6812709.9900000002"/>
    <n v="16.09"/>
    <n v="20.47"/>
    <n v="7.83"/>
    <n v="24.35"/>
    <n v="0.36"/>
    <n v="0.32"/>
    <n v="0.4"/>
    <e v="#VALUE!"/>
    <n v="-323562.20999999996"/>
    <n v="420526.9299999997"/>
    <n v="-39500.200000000186"/>
  </r>
  <r>
    <x v="810"/>
    <s v="Sul/Sudoeste de Minas"/>
    <s v="Pouso Alegre"/>
    <s v="."/>
    <s v="."/>
    <n v="7347842.2000000002"/>
    <n v="7563258.1600000001"/>
    <s v="."/>
    <s v="."/>
    <n v="7590815.5599999996"/>
    <n v="7940550.6600000001"/>
    <n v="17.899999999999999"/>
    <n v="20.38"/>
    <n v="8.2100000000000009"/>
    <n v="27.58"/>
    <n v="0.35"/>
    <n v="0.32"/>
    <n v="0.38"/>
    <e v="#VALUE!"/>
    <e v="#VALUE!"/>
    <n v="-242973.3599999994"/>
    <n v="-377292.5"/>
  </r>
  <r>
    <x v="811"/>
    <s v="Zona da Mata"/>
    <s v="Muriaé"/>
    <n v="7166900.4400000004"/>
    <n v="8687280.7300000004"/>
    <n v="10481831.289999999"/>
    <n v="10848604.779999999"/>
    <n v="7109953.6600000001"/>
    <n v="8657971.8200000003"/>
    <n v="9768324.7400000002"/>
    <n v="10856707.83"/>
    <n v="32.65"/>
    <n v="31.19"/>
    <n v="24.64"/>
    <n v="40.659999999999997"/>
    <n v="0.45"/>
    <n v="0.41"/>
    <n v="0.48"/>
    <n v="56946.780000000261"/>
    <n v="29308.910000000149"/>
    <n v="713506.54999999888"/>
    <n v="-8103.0500000007451"/>
  </r>
  <r>
    <x v="812"/>
    <s v="Sul/Sudoeste de Minas"/>
    <s v="Varginha"/>
    <n v="51444.4"/>
    <s v="."/>
    <n v="72497869.959999993"/>
    <n v="80364974.969999999"/>
    <n v="48761.52"/>
    <s v="."/>
    <n v="73320468.620000005"/>
    <n v="83409081"/>
    <n v="24.78"/>
    <n v="20.58"/>
    <n v="15.9"/>
    <n v="33.67"/>
    <n v="0.42"/>
    <n v="0.4"/>
    <n v="0.44"/>
    <n v="2682.8800000000047"/>
    <e v="#VALUE!"/>
    <n v="-822598.66000001132"/>
    <n v="-3044106.0300000012"/>
  </r>
  <r>
    <x v="813"/>
    <s v="Central Mineira"/>
    <s v="Três Marias"/>
    <s v="."/>
    <n v="35328419.520000003"/>
    <n v="55549019.789999999"/>
    <n v="60183597.140000001"/>
    <s v="."/>
    <n v="34657317.640000001"/>
    <n v="49763786.280000001"/>
    <n v="58107126.780000001"/>
    <n v="34.409999999999997"/>
    <n v="28.01"/>
    <n v="21.89"/>
    <n v="46.93"/>
    <n v="0.37"/>
    <n v="0.34"/>
    <n v="0.4"/>
    <e v="#VALUE!"/>
    <n v="671101.88000000268"/>
    <n v="5785233.5099999979"/>
    <n v="2076470.3599999994"/>
  </r>
  <r>
    <x v="814"/>
    <s v="Sul/Sudoeste de Minas"/>
    <s v="Varginha"/>
    <n v="37038745"/>
    <n v="41195047.880000003"/>
    <n v="57840449.810000002"/>
    <n v="62532416.259999998"/>
    <n v="36013509"/>
    <n v="40552744.369999997"/>
    <n v="55667299.969999999"/>
    <n v="63155905.159999996"/>
    <n v="30.11"/>
    <n v="27.4"/>
    <n v="21.89"/>
    <n v="38.340000000000003"/>
    <n v="0.44"/>
    <n v="0.41"/>
    <n v="0.46"/>
    <n v="1025236"/>
    <n v="642303.51000000536"/>
    <n v="2173149.8400000036"/>
    <n v="-623488.89999999851"/>
  </r>
  <r>
    <x v="815"/>
    <s v="Vale do Rio Doce"/>
    <s v="Governador Valadares"/>
    <n v="4547021.6399999997"/>
    <n v="5675502.3499999996"/>
    <n v="11705382.83"/>
    <n v="9985402.1400000006"/>
    <n v="4526163.37"/>
    <n v="5717258.1399999997"/>
    <n v="13012006.65"/>
    <n v="10058288.960000001"/>
    <n v="53.19"/>
    <n v="51.77"/>
    <n v="44.03"/>
    <n v="62.34"/>
    <n v="0.43"/>
    <n v="0.38"/>
    <n v="0.48"/>
    <n v="20858.269999999553"/>
    <n v="-41755.790000000037"/>
    <n v="-1306623.8200000003"/>
    <n v="-72886.820000000298"/>
  </r>
  <r>
    <x v="816"/>
    <s v="Triangulo Mineiro/Alto Paranaíba"/>
    <s v="Uberlândia"/>
    <n v="21931645.109999999"/>
    <n v="27431921.98"/>
    <s v="."/>
    <n v="31802790.699999999"/>
    <n v="23491834.309999999"/>
    <n v="28104724.870000001"/>
    <s v="."/>
    <n v="36567291.200000003"/>
    <n v="35.15"/>
    <n v="30.18"/>
    <n v="24.22"/>
    <n v="46.08"/>
    <n v="0.41"/>
    <n v="0.38"/>
    <n v="0.44"/>
    <n v="-1560189.1999999993"/>
    <n v="-672802.8900000006"/>
    <e v="#VALUE!"/>
    <n v="-4764500.5000000037"/>
  </r>
  <r>
    <x v="817"/>
    <s v="Jequitinhonha"/>
    <s v="Capelinha"/>
    <s v="."/>
    <n v="12361767.65"/>
    <n v="20953786.59"/>
    <n v="22023327.949999999"/>
    <s v="."/>
    <n v="12340897"/>
    <n v="19207258.129999999"/>
    <n v="22275322.5"/>
    <n v="59.22"/>
    <n v="59.3"/>
    <n v="50.31"/>
    <n v="68.13"/>
    <n v="0.44"/>
    <n v="0.4"/>
    <n v="0.48"/>
    <e v="#VALUE!"/>
    <n v="20870.650000000373"/>
    <n v="1746528.4600000009"/>
    <n v="-251994.55000000075"/>
  </r>
  <r>
    <x v="818"/>
    <s v="Sul/Sudoeste de Minas"/>
    <s v="Santa Rita do Sapucaí"/>
    <n v="4576605.38"/>
    <n v="5182496.91"/>
    <n v="8008176.4000000004"/>
    <n v="7061246.5"/>
    <n v="4414321"/>
    <n v="5199266.63"/>
    <n v="7555999.6399999997"/>
    <n v="6986094.2199999997"/>
    <n v="16.57"/>
    <n v="16.98"/>
    <n v="7.94"/>
    <n v="25.2"/>
    <n v="0.34"/>
    <n v="0.3"/>
    <n v="0.38"/>
    <n v="162284.37999999989"/>
    <n v="-16769.719999999739"/>
    <n v="452176.76000000071"/>
    <n v="75152.280000000261"/>
  </r>
  <r>
    <x v="819"/>
    <s v="Zona da Mata"/>
    <s v="Ubá"/>
    <n v="48135231.240000002"/>
    <n v="57061404.490000002"/>
    <n v="77882101.799999997"/>
    <n v="84199461.890000001"/>
    <n v="39751855.840000004"/>
    <n v="57061404.490000002"/>
    <n v="66461327.740000002"/>
    <n v="75076023.239999995"/>
    <n v="26.1"/>
    <n v="21.41"/>
    <n v="17.28"/>
    <n v="34.92"/>
    <n v="0.41"/>
    <n v="0.39"/>
    <n v="0.43"/>
    <n v="8383375.3999999985"/>
    <n v="0"/>
    <n v="11420774.059999995"/>
    <n v="9123438.650000006"/>
  </r>
  <r>
    <x v="820"/>
    <s v="Norte de Minas"/>
    <s v="Montes Claros"/>
    <n v="6729322.3600000003"/>
    <n v="7657823.9900000002"/>
    <n v="12725346.18"/>
    <n v="12223425.66"/>
    <n v="7004206.75"/>
    <n v="7699365.8700000001"/>
    <n v="12137681.41"/>
    <n v="12784347.33"/>
    <n v="64.42"/>
    <n v="66.78"/>
    <n v="56.53"/>
    <n v="72.3"/>
    <n v="0.44"/>
    <n v="0.39"/>
    <n v="0.48"/>
    <n v="-274884.38999999966"/>
    <n v="-41541.879999999888"/>
    <n v="587664.76999999955"/>
    <n v="-560921.66999999993"/>
  </r>
  <r>
    <x v="821"/>
    <s v="Vale do Rio Doce"/>
    <s v="Caratinga"/>
    <n v="6548946.2699999996"/>
    <n v="8427955.5199999996"/>
    <n v="10155133.109999999"/>
    <n v="10394966.82"/>
    <n v="6343129.5300000003"/>
    <n v="8108396.3799999999"/>
    <n v="10025408.560000001"/>
    <n v="10567891.050000001"/>
    <n v="34.17"/>
    <n v="35.82"/>
    <n v="25.52"/>
    <n v="42.82"/>
    <n v="0.39"/>
    <n v="0.35"/>
    <n v="0.43"/>
    <n v="205816.73999999929"/>
    <n v="319559.13999999966"/>
    <n v="129724.54999999888"/>
    <n v="-172924.23000000045"/>
  </r>
  <r>
    <x v="822"/>
    <s v="Triangulo Mineiro/Alto Paranaíba"/>
    <s v="Uberaba"/>
    <n v="277957570.25"/>
    <n v="317509546.19999999"/>
    <n v="424533067.10000002"/>
    <n v="421917422.29000002"/>
    <n v="253108740.81999999"/>
    <n v="317615455.89999998"/>
    <n v="397042024.10000002"/>
    <n v="413506408.94"/>
    <n v="15.8"/>
    <n v="11.91"/>
    <n v="8.25"/>
    <n v="23.36"/>
    <n v="0.41"/>
    <n v="0.39"/>
    <n v="0.42"/>
    <n v="24848829.430000007"/>
    <n v="-105909.69999998808"/>
    <n v="27491043"/>
    <n v="8411013.3500000238"/>
  </r>
  <r>
    <x v="823"/>
    <s v="Triangulo Mineiro/Alto Paranaíba"/>
    <s v="Uberlândia"/>
    <n v="498426662"/>
    <n v="561484527"/>
    <n v="910486989"/>
    <n v="853411032"/>
    <n v="439099006"/>
    <n v="539615306"/>
    <n v="800715605"/>
    <n v="840642311"/>
    <n v="13.64"/>
    <n v="9.7899999999999991"/>
    <n v="6"/>
    <n v="21.27"/>
    <n v="0.39"/>
    <n v="0.38"/>
    <n v="0.41"/>
    <n v="59327656"/>
    <n v="21869221"/>
    <n v="109771384"/>
    <n v="12768721"/>
  </r>
  <r>
    <x v="824"/>
    <s v="Vale do Mucuri"/>
    <s v="Nanuque"/>
    <s v="."/>
    <n v="4442338.5"/>
    <n v="6426573.6200000001"/>
    <n v="6592216.1500000004"/>
    <s v="."/>
    <n v="5130351.7699999996"/>
    <n v="6672421.8200000003"/>
    <n v="6867049.9699999997"/>
    <n v="53.38"/>
    <n v="54.11"/>
    <n v="39.78"/>
    <n v="66.98"/>
    <n v="0.43"/>
    <n v="0.32"/>
    <n v="0.54"/>
    <e v="#VALUE!"/>
    <n v="-688013.26999999955"/>
    <n v="-245848.20000000019"/>
    <n v="-274833.81999999937"/>
  </r>
  <r>
    <x v="825"/>
    <s v="Noroeste de Minas"/>
    <s v="Unaí"/>
    <n v="63865367.509999998"/>
    <n v="79043921.769999996"/>
    <n v="102453872"/>
    <n v="96449380.459999993"/>
    <n v="60819010.299999997"/>
    <n v="78807887.579999998"/>
    <n v="91294960.049999997"/>
    <n v="96849334.25"/>
    <n v="28.81"/>
    <n v="25.65"/>
    <n v="19.100000000000001"/>
    <n v="38.53"/>
    <n v="0.41"/>
    <n v="0.38"/>
    <n v="0.43"/>
    <n v="3046357.2100000009"/>
    <n v="236034.18999999762"/>
    <n v="11158911.950000003"/>
    <n v="-399953.79000000656"/>
  </r>
  <r>
    <x v="826"/>
    <s v="Triangulo Mineiro/Alto Paranaíba"/>
    <s v="Frutal"/>
    <n v="5652986.6500000004"/>
    <n v="6636462.8899999997"/>
    <n v="10518429.779999999"/>
    <n v="9162694.3800000008"/>
    <n v="5279091.2"/>
    <n v="7162430.0999999996"/>
    <n v="9565739.9900000002"/>
    <n v="9193642.0700000003"/>
    <n v="26.83"/>
    <n v="27.85"/>
    <n v="16.37"/>
    <n v="37.29"/>
    <n v="0.37"/>
    <n v="0.32"/>
    <n v="0.41"/>
    <n v="373895.45000000019"/>
    <n v="-525967.21"/>
    <n v="952689.78999999911"/>
    <n v="-30947.689999999478"/>
  </r>
  <r>
    <x v="827"/>
    <s v="Noroeste de Minas"/>
    <s v="Unaí"/>
    <n v="4933391.25"/>
    <n v="5826933.6600000001"/>
    <n v="7751422.3700000001"/>
    <n v="8392539.3100000005"/>
    <n v="4797001.58"/>
    <n v="5823429.0700000003"/>
    <n v="7554080.79"/>
    <n v="8191643.3200000003"/>
    <n v="51.77"/>
    <n v="52.97"/>
    <n v="39.94"/>
    <n v="63.6"/>
    <n v="0.36"/>
    <n v="0.32"/>
    <n v="0.41"/>
    <n v="136389.66999999993"/>
    <n v="3504.589999999851"/>
    <n v="197341.58000000007"/>
    <n v="200895.99000000022"/>
  </r>
  <r>
    <x v="828"/>
    <s v="Zona da Mata"/>
    <s v="Ponte Nova"/>
    <n v="7708460.9400000004"/>
    <n v="9106609.0099999998"/>
    <n v="12888948.09"/>
    <n v="11092738.5"/>
    <n v="7117493.6699999999"/>
    <n v="9061366.8599999994"/>
    <n v="11980541.859999999"/>
    <n v="12122956.720000001"/>
    <n v="39.19"/>
    <n v="37.15"/>
    <n v="30.74"/>
    <n v="47.65"/>
    <n v="0.37"/>
    <n v="0.34"/>
    <n v="0.4"/>
    <n v="590967.27000000048"/>
    <n v="45242.150000000373"/>
    <n v="908406.23000000045"/>
    <n v="-1030218.2200000007"/>
  </r>
  <r>
    <x v="829"/>
    <s v="Norte de Minas"/>
    <s v="Januária"/>
    <s v="."/>
    <s v="."/>
    <n v="14626101.109999999"/>
    <n v="12585408.07"/>
    <s v="."/>
    <s v="."/>
    <n v="15663450.539999999"/>
    <n v="11923042.51"/>
    <n v="63.95"/>
    <n v="65.88"/>
    <n v="54.38"/>
    <n v="73.510000000000005"/>
    <n v="0.41"/>
    <n v="0.37"/>
    <n v="0.44"/>
    <e v="#VALUE!"/>
    <e v="#VALUE!"/>
    <n v="-1037349.4299999997"/>
    <n v="662365.56000000052"/>
  </r>
  <r>
    <x v="830"/>
    <s v="Vale do Rio Doce"/>
    <s v="Caratinga"/>
    <n v="4293303.1500000004"/>
    <n v="6003660.1900000004"/>
    <n v="9013485.6500000004"/>
    <n v="8667089.2200000007"/>
    <n v="44277148.520000003"/>
    <n v="5971220.9400000004"/>
    <n v="9012703.9700000007"/>
    <n v="8549092.0800000001"/>
    <n v="49.61"/>
    <n v="46.66"/>
    <n v="38.67"/>
    <n v="60.56"/>
    <n v="0.41"/>
    <n v="0.36"/>
    <n v="0.45"/>
    <n v="-39983845.370000005"/>
    <n v="32439.25"/>
    <n v="781.67999999970198"/>
    <n v="117997.1400000006"/>
  </r>
  <r>
    <x v="831"/>
    <s v="Oeste de Minas"/>
    <s v="Piumhi"/>
    <n v="4171499.38"/>
    <n v="5319373.04"/>
    <n v="6794672.4400000004"/>
    <n v="7459389.79"/>
    <n v="4133360.74"/>
    <n v="5239017.25"/>
    <n v="6055640.4100000001"/>
    <n v="8603014.0800000001"/>
    <n v="18.18"/>
    <n v="18.47"/>
    <n v="8.42"/>
    <n v="27.93"/>
    <n v="0.34"/>
    <n v="0.28999999999999998"/>
    <n v="0.38"/>
    <n v="38138.639999999665"/>
    <n v="80355.790000000037"/>
    <n v="739032.03000000026"/>
    <n v="-1143624.29"/>
  </r>
  <r>
    <x v="832"/>
    <s v="Norte de Minas"/>
    <s v="Salinas"/>
    <n v="4493194.6100000003"/>
    <n v="6071213.7800000003"/>
    <n v="7560575.3099999996"/>
    <n v="7275068.71"/>
    <n v="4868989.6900000004"/>
    <n v="5837506.9100000001"/>
    <n v="7412452.5"/>
    <n v="7531763.2300000004"/>
    <n v="58.2"/>
    <n v="60.43"/>
    <n v="45.61"/>
    <n v="70.8"/>
    <n v="0.37"/>
    <n v="0.32"/>
    <n v="0.42"/>
    <n v="-375795.08000000007"/>
    <n v="233706.87000000011"/>
    <n v="148122.80999999959"/>
    <n v="-256694.52000000048"/>
  </r>
  <r>
    <x v="833"/>
    <s v="Sul/Sudoeste de Minas"/>
    <s v="Varginha"/>
    <s v="."/>
    <n v="123772183.66"/>
    <n v="166069805.69999999"/>
    <n v="170570913.06"/>
    <s v="."/>
    <n v="105027231.31"/>
    <n v="155171796.09999999"/>
    <n v="169497436.34"/>
    <n v="16.05"/>
    <n v="12.31"/>
    <n v="7.94"/>
    <n v="24.15"/>
    <n v="0.42"/>
    <n v="0.4"/>
    <n v="0.43"/>
    <e v="#VALUE!"/>
    <n v="18744952.349999994"/>
    <n v="10898009.599999994"/>
    <n v="1073476.7199999988"/>
  </r>
  <r>
    <x v="834"/>
    <s v="Noroeste de Minas"/>
    <s v="Paracatu"/>
    <n v="5616540.4900000002"/>
    <n v="7319914.04"/>
    <n v="9025429.0899999999"/>
    <n v="9336704.8399999999"/>
    <n v="5096770.49"/>
    <n v="6746471.21"/>
    <n v="7834054.5099999998"/>
    <n v="9242518"/>
    <n v="39.020000000000003"/>
    <n v="35.39"/>
    <n v="26.09"/>
    <n v="51.94"/>
    <n v="0.34"/>
    <n v="0.3"/>
    <n v="0.38"/>
    <n v="519770"/>
    <n v="573442.83000000007"/>
    <n v="1191374.58"/>
    <n v="94186.839999999851"/>
  </r>
  <r>
    <x v="835"/>
    <s v="Norte de Minas"/>
    <s v="Pirapora"/>
    <s v="."/>
    <n v="31596578"/>
    <n v="38526222.130000003"/>
    <n v="34215458.420000002"/>
    <s v="."/>
    <n v="30410829"/>
    <n v="39606789.899999999"/>
    <n v="33115157.129999999"/>
    <n v="52.64"/>
    <n v="47.47"/>
    <n v="41.61"/>
    <n v="63.67"/>
    <n v="0.4"/>
    <n v="0.37"/>
    <n v="0.43"/>
    <e v="#VALUE!"/>
    <n v="1185749"/>
    <n v="-1080567.7699999958"/>
    <n v="1100301.2900000028"/>
  </r>
  <r>
    <x v="836"/>
    <s v="Norte de Minas"/>
    <s v="Montes Claros"/>
    <n v="9561914.3599999994"/>
    <s v="."/>
    <n v="15482984.449999999"/>
    <n v="16057219.720000001"/>
    <n v="10310533.01"/>
    <s v="."/>
    <n v="15053843.689999999"/>
    <n v="16010037.41"/>
    <n v="63.12"/>
    <n v="64.84"/>
    <n v="55.58"/>
    <n v="70.66"/>
    <n v="0.45"/>
    <n v="0.41"/>
    <n v="0.49"/>
    <n v="-748618.65000000037"/>
    <e v="#VALUE!"/>
    <n v="429140.75999999978"/>
    <n v="47182.310000000522"/>
  </r>
  <r>
    <x v="837"/>
    <s v="Noroeste de Minas"/>
    <s v="Paracatu"/>
    <n v="18295028"/>
    <n v="21722423"/>
    <n v="34508130"/>
    <n v="35939260"/>
    <n v="15074272"/>
    <n v="19244474"/>
    <n v="39362071"/>
    <n v="26921498"/>
    <n v="28.21"/>
    <n v="24.56"/>
    <n v="18.25"/>
    <n v="38.17"/>
    <n v="0.38"/>
    <n v="0.35"/>
    <n v="0.41"/>
    <n v="3220756"/>
    <n v="2477949"/>
    <n v="-4853941"/>
    <n v="9017762"/>
  </r>
  <r>
    <x v="838"/>
    <s v="Norte de Minas"/>
    <s v="Montes Claros"/>
    <n v="7114530.3200000003"/>
    <n v="9811582.4700000007"/>
    <n v="11016399.5"/>
    <n v="11582526.279999999"/>
    <n v="7779891.0999999996"/>
    <n v="10333511.26"/>
    <n v="9919376.5299999993"/>
    <n v="12332624.75"/>
    <n v="63.34"/>
    <n v="65.2"/>
    <n v="52.72"/>
    <n v="73.959999999999994"/>
    <n v="0.37"/>
    <n v="0.33"/>
    <n v="0.41"/>
    <n v="-665360.77999999933"/>
    <n v="-521928.78999999911"/>
    <n v="1097022.9700000007"/>
    <n v="-750098.47000000067"/>
  </r>
  <r>
    <x v="839"/>
    <s v="Jequitinhonha"/>
    <s v="Capelinha"/>
    <n v="4821751.41"/>
    <s v="."/>
    <n v="8128881.6399999997"/>
    <n v="7929048.9400000004"/>
    <n v="4131677.21"/>
    <s v="."/>
    <n v="7965192.75"/>
    <n v="7820701.3600000003"/>
    <n v="63.22"/>
    <n v="63.45"/>
    <n v="52.94"/>
    <n v="73.510000000000005"/>
    <n v="0.43"/>
    <n v="0.37"/>
    <n v="0.48"/>
    <n v="690074.20000000019"/>
    <e v="#VALUE!"/>
    <n v="163688.88999999966"/>
    <n v="108347.58000000007"/>
  </r>
  <r>
    <x v="840"/>
    <s v="Triangulo Mineiro/Alto Paranaíba"/>
    <s v="Uberaba"/>
    <n v="4855261.9800000004"/>
    <n v="6709929.9100000001"/>
    <n v="7954747.1500000004"/>
    <n v="8397193.0199999996"/>
    <n v="4930162.9800000004"/>
    <n v="6557336.0999999996"/>
    <n v="8190126.9100000001"/>
    <n v="8174348.5700000003"/>
    <n v="11.07"/>
    <n v="12.08"/>
    <n v="4.53"/>
    <n v="17.61"/>
    <n v="0.34"/>
    <n v="0.3"/>
    <n v="0.38"/>
    <n v="-74901"/>
    <n v="152593.81000000052"/>
    <n v="-235379.75999999978"/>
    <n v="222844.44999999925"/>
  </r>
  <r>
    <x v="841"/>
    <s v="Zona da Mata"/>
    <s v="Ponte Nova"/>
    <s v="."/>
    <s v="."/>
    <n v="6953442"/>
    <n v="6908832.9500000002"/>
    <s v="."/>
    <s v="."/>
    <n v="7499343"/>
    <n v="6539180.1600000001"/>
    <n v="20.16"/>
    <n v="23.96"/>
    <n v="10.91"/>
    <n v="29.42"/>
    <n v="0.35"/>
    <n v="0.31"/>
    <n v="0.39"/>
    <e v="#VALUE!"/>
    <e v="#VALUE!"/>
    <n v="-545901"/>
    <n v="369652.79000000004"/>
  </r>
  <r>
    <x v="842"/>
    <s v="Metropolitana de Belo Horizonte"/>
    <s v="Belo Horizonte"/>
    <s v="."/>
    <n v="75697334"/>
    <n v="93912402"/>
    <n v="91229594"/>
    <s v="."/>
    <n v="71001094"/>
    <n v="85444613"/>
    <n v="85220592"/>
    <n v="20.85"/>
    <n v="15.41"/>
    <n v="10.83"/>
    <n v="30.86"/>
    <n v="0.36"/>
    <n v="0.34"/>
    <n v="0.38"/>
    <e v="#VALUE!"/>
    <n v="4696240"/>
    <n v="8467789"/>
    <n v="6009002"/>
  </r>
  <r>
    <x v="843"/>
    <s v="Zona da Mata"/>
    <s v="Viçosa"/>
    <n v="46622169.829999998"/>
    <n v="56162702.880000003"/>
    <n v="77340356.420000002"/>
    <n v="83443156.569999993"/>
    <n v="44682227.619999997"/>
    <n v="56492506.840000004"/>
    <n v="73100997.030000001"/>
    <n v="81156977.049999997"/>
    <n v="20.84"/>
    <n v="16.809999999999999"/>
    <n v="13.47"/>
    <n v="28.22"/>
    <n v="0.44"/>
    <n v="0.42"/>
    <n v="0.46"/>
    <n v="1939942.2100000009"/>
    <n v="-329803.96000000089"/>
    <n v="4239359.3900000006"/>
    <n v="2286179.5199999958"/>
  </r>
  <r>
    <x v="844"/>
    <s v="Zona da Mata"/>
    <s v="Muriaé"/>
    <s v="."/>
    <n v="5755827.5599999996"/>
    <n v="7112833.0899999999"/>
    <n v="6740620.9900000002"/>
    <s v="."/>
    <n v="5982264.7199999997"/>
    <n v="7005109.3200000003"/>
    <n v="6872155.54"/>
    <n v="31.64"/>
    <n v="33.979999999999997"/>
    <n v="21.24"/>
    <n v="42.05"/>
    <n v="0.42"/>
    <n v="0.35"/>
    <n v="0.49"/>
    <e v="#VALUE!"/>
    <n v="-226437.16000000015"/>
    <n v="107723.76999999955"/>
    <n v="-131534.54999999981"/>
  </r>
  <r>
    <x v="845"/>
    <s v="Vale do Rio Doce"/>
    <s v="Governador Valadares"/>
    <n v="4046422.73"/>
    <n v="5245752.51"/>
    <n v="6374182.1399999997"/>
    <n v="6892690.1799999997"/>
    <n v="4362004.9400000004"/>
    <n v="4893293.0999999996"/>
    <n v="6206686.3799999999"/>
    <n v="7110414.8200000003"/>
    <n v="52.48"/>
    <n v="46.99"/>
    <n v="38.21"/>
    <n v="66.760000000000005"/>
    <n v="0.38"/>
    <n v="0.33"/>
    <n v="0.44"/>
    <n v="-315582.21000000043"/>
    <n v="352459.41000000015"/>
    <n v="167495.75999999978"/>
    <n v="-217724.6400000006"/>
  </r>
  <r>
    <x v="846"/>
    <s v="Jequitinhonha"/>
    <s v="Arapuá"/>
    <n v="7248536.7599999998"/>
    <n v="8408798"/>
    <n v="13657003.220000001"/>
    <n v="13363634.84"/>
    <n v="6923011.2800000003"/>
    <n v="8375904"/>
    <n v="12030652.039999999"/>
    <n v="14673708.130000001"/>
    <n v="61.68"/>
    <n v="63.84"/>
    <n v="53.67"/>
    <n v="69.69"/>
    <n v="0.48"/>
    <n v="0.44"/>
    <n v="0.53"/>
    <n v="325525.47999999952"/>
    <n v="32894"/>
    <n v="1626351.1800000016"/>
    <n v="-1310073.290000001"/>
  </r>
  <r>
    <x v="847"/>
    <s v="Sul/Sudoeste de Minas"/>
    <s v="Itajubá"/>
    <n v="4922444.96"/>
    <n v="5922876.4299999997"/>
    <n v="8025766.46"/>
    <n v="8740851.8100000005"/>
    <n v="4325324.47"/>
    <n v="5946132.0999999996"/>
    <n v="7800215.0999999996"/>
    <n v="9053557.6199999992"/>
    <n v="27.42"/>
    <n v="30.07"/>
    <n v="19.04"/>
    <n v="35.799999999999997"/>
    <n v="0.41"/>
    <n v="0.37"/>
    <n v="0.45"/>
    <n v="597120.49000000022"/>
    <n v="-23255.669999999925"/>
    <n v="225551.36000000034"/>
    <n v="-312705.80999999866"/>
  </r>
  <r>
    <x v="848"/>
    <s v="Vale do Rio Doce"/>
    <s v="Ganhões"/>
    <n v="5780766.2300000004"/>
    <n v="6818130.6699999999"/>
    <n v="11233890.699999999"/>
    <n v="11903687.029999999"/>
    <n v="5978547.0499999998"/>
    <n v="6559572.6200000001"/>
    <n v="9895758.5999999996"/>
    <n v="12216611.199999999"/>
    <n v="35.68"/>
    <n v="36.590000000000003"/>
    <n v="26.24"/>
    <n v="45.12"/>
    <n v="0.41"/>
    <n v="0.37"/>
    <n v="0.46"/>
    <n v="-197780.81999999937"/>
    <n v="258558.04999999981"/>
    <n v="1338132.0999999996"/>
    <n v="-312924.16999999993"/>
  </r>
  <r>
    <x v="849"/>
    <s v="Vale do Rio Doce"/>
    <s v="Governador Valadares"/>
    <s v="."/>
    <n v="5665169.8499999996"/>
    <n v="8651830.1899999995"/>
    <n v="8157366.5099999998"/>
    <s v="."/>
    <n v="5757467.6500000004"/>
    <n v="8706053.6699999999"/>
    <n v="7889633.8200000003"/>
    <n v="49.26"/>
    <n v="50.25"/>
    <n v="39.4"/>
    <n v="59.12"/>
    <n v="0.43"/>
    <n v="0.36"/>
    <n v="0.51"/>
    <e v="#VALUE!"/>
    <n v="-92297.800000000745"/>
    <n v="-54223.480000000447"/>
    <n v="267732.68999999948"/>
  </r>
  <r>
    <x v="850"/>
    <s v="Zona da Mata"/>
    <s v="Ubá"/>
    <s v="."/>
    <s v="."/>
    <n v="35201841.240000002"/>
    <n v="36945753.869999997"/>
    <s v="."/>
    <s v="."/>
    <n v="34374994.009999998"/>
    <n v="36099127.490000002"/>
    <n v="31.75"/>
    <n v="28.52"/>
    <n v="23.27"/>
    <n v="40.229999999999997"/>
    <n v="0.43"/>
    <n v="0.4"/>
    <n v="0.45"/>
    <e v="#VALUE!"/>
    <e v="#VALUE!"/>
    <n v="826847.23000000417"/>
    <n v="846626.37999999523"/>
  </r>
  <r>
    <x v="851"/>
    <s v="Zona da Mata"/>
    <s v="Cataguases"/>
    <n v="5530237.1299999999"/>
    <n v="6196040.9199999999"/>
    <n v="10958068.140000001"/>
    <n v="10119525.539999999"/>
    <n v="5528089.6699999999"/>
    <n v="6618178.5700000003"/>
    <n v="10433845.689999999"/>
    <n v="11066167.880000001"/>
    <n v="37.93"/>
    <n v="36.35"/>
    <n v="27.32"/>
    <n v="48.55"/>
    <n v="0.47"/>
    <n v="0.4"/>
    <n v="0.53"/>
    <n v="2147.4599999999627"/>
    <n v="-422137.65000000037"/>
    <n v="524222.45000000112"/>
    <n v="-946642.34000000171"/>
  </r>
  <r>
    <x v="852"/>
    <s v="Sul/Sudoeste de Minas"/>
    <s v="Itajubá"/>
    <n v="3496819.76"/>
    <n v="4103594.92"/>
    <n v="5771531.7800000003"/>
    <n v="5200684.7699999996"/>
    <n v="3449236.6"/>
    <n v="3986859.67"/>
    <n v="5871509.9400000004"/>
    <n v="5176532.74"/>
    <n v="22.32"/>
    <n v="23.05"/>
    <n v="13.3"/>
    <n v="31.34"/>
    <n v="0.39"/>
    <n v="0.33"/>
    <n v="0.45"/>
    <n v="47583.159999999683"/>
    <n v="116735.25"/>
    <n v="-99978.160000000149"/>
    <n v="24152.0299999993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C24CB-82C0-495E-90E1-4069777FCF09}" name="Tabela dinâmica43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E5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">
    <i>
      <x v="8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2005" fld="18" baseField="0" baseItem="0"/>
    <dataField name=" 2006" fld="19" baseField="0" baseItem="0"/>
    <dataField name=" 2008" fld="20" baseField="0" baseItem="0"/>
    <dataField name=" 2009" fld="21" baseField="0" baseItem="0"/>
  </dataFields>
  <formats count="3">
    <format dxfId="92">
      <pivotArea dataOnly="0" outline="0" fieldPosition="0">
        <references count="1">
          <reference field="4294967294" count="1">
            <x v="0"/>
          </reference>
        </references>
      </pivotArea>
    </format>
    <format dxfId="93">
      <pivotArea outline="0" collapsedLevelsAreSubtotals="1" fieldPosition="0"/>
    </format>
    <format dxfId="9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6265C-EE36-4B7F-9FBE-D03FBD054082}" name="Tabela dinâmica32" cacheId="35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2:E4" firstHeaderRow="0" firstDataRow="1" firstDataCol="1"/>
  <pivotFields count="22">
    <pivotField axis="axisRow" showAll="0">
      <items count="8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6"/>
        <item h="1" x="847"/>
        <item h="1" x="848"/>
        <item h="1" x="849"/>
        <item h="1" x="850"/>
        <item h="1" x="851"/>
        <item h="1" x="85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ceitas 2005" fld="3" baseField="0" baseItem="0"/>
    <dataField name=" Receitas 2006" fld="4" baseField="0" baseItem="0"/>
    <dataField name=" Receitas 2008" fld="5" baseField="0" baseItem="0"/>
    <dataField name=" Receitas 2009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724E4-E1F9-4950-B5D3-73FD64629A89}" name="Tabela dinâmica31" cacheId="35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3:E5" firstHeaderRow="0" firstDataRow="1" firstDataCol="1"/>
  <pivotFields count="22">
    <pivotField axis="axisRow" showAll="0">
      <items count="8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6"/>
        <item h="1" x="847"/>
        <item h="1" x="848"/>
        <item h="1" x="849"/>
        <item h="1" x="850"/>
        <item h="1" x="851"/>
        <item h="1" x="85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Despesas 2005" fld="7" baseField="0" baseItem="0"/>
    <dataField name="Soma de Despesas 2006" fld="8" baseField="0" baseItem="0"/>
    <dataField name="Soma de Despesas 2008" fld="9" baseField="0" baseItem="0"/>
    <dataField name="Soma de Despesas 2009" fld="10" baseField="0" baseItem="0"/>
  </dataFields>
  <formats count="1">
    <format dxfId="91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6A9AD-91D7-42A9-97F0-D8038C9CD54F}" name="Tabela dinâmica41" cacheId="358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19">
  <location ref="H3:J15" firstHeaderRow="1" firstDataRow="2" firstDataCol="1"/>
  <pivotFields count="9">
    <pivotField axis="axisCol" showAll="0">
      <items count="5">
        <item n=" 2005" h="1" x="0"/>
        <item x="1"/>
        <item h="1" x="2"/>
        <item h="1" x="3"/>
        <item t="default"/>
      </items>
    </pivotField>
    <pivotField showAll="0">
      <items count="12">
        <item x="10"/>
        <item x="9"/>
        <item x="6"/>
        <item x="0"/>
        <item x="2"/>
        <item x="3"/>
        <item x="7"/>
        <item x="1"/>
        <item x="5"/>
        <item x="4"/>
        <item x="8"/>
        <item t="default"/>
      </items>
    </pivotField>
    <pivotField showAll="0"/>
    <pivotField showAll="0"/>
    <pivotField numFmtId="44" showAll="0"/>
    <pivotField axis="axisRow" showAll="0" sortType="ascending">
      <items count="12">
        <item x="9"/>
        <item x="8"/>
        <item x="7"/>
        <item x="0"/>
        <item x="4"/>
        <item x="6"/>
        <item x="1"/>
        <item x="2"/>
        <item x="3"/>
        <item x="5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5"/>
  </rowFields>
  <rowItems count="11">
    <i>
      <x v="3"/>
    </i>
    <i>
      <x v="6"/>
    </i>
    <i>
      <x v="7"/>
    </i>
    <i>
      <x v="8"/>
    </i>
    <i>
      <x v="4"/>
    </i>
    <i>
      <x v="5"/>
    </i>
    <i>
      <x v="9"/>
    </i>
    <i>
      <x v="2"/>
    </i>
    <i>
      <x v="1"/>
    </i>
    <i>
      <x/>
    </i>
    <i t="grand">
      <x/>
    </i>
  </rowItems>
  <colFields count="1">
    <field x="0"/>
  </colFields>
  <colItems count="2">
    <i>
      <x v="1"/>
    </i>
    <i t="grand">
      <x/>
    </i>
  </colItems>
  <dataFields count="1">
    <dataField name="Soma de Maiores Despesas" fld="8" baseField="0" baseItem="0" numFmtId="44"/>
  </dataFields>
  <formats count="2">
    <format dxfId="89">
      <pivotArea grandRow="1" outline="0" collapsedLevelsAreSubtotals="1" fieldPosition="0"/>
    </format>
    <format dxfId="90">
      <pivotArea outline="0" collapsedLevelsAreSubtotals="1" fieldPosition="0"/>
    </format>
  </formats>
  <chartFormats count="54">
    <chartFormat chart="13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8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3"/>
          </reference>
        </references>
      </pivotArea>
    </chartFormat>
    <chartFormat chart="13" format="8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4"/>
          </reference>
        </references>
      </pivotArea>
    </chartFormat>
    <chartFormat chart="13" format="8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8"/>
          </reference>
        </references>
      </pivotArea>
    </chartFormat>
    <chartFormat chart="13" format="8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7"/>
          </reference>
        </references>
      </pivotArea>
    </chartFormat>
    <chartFormat chart="13" format="8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6"/>
          </reference>
        </references>
      </pivotArea>
    </chartFormat>
    <chartFormat chart="13" format="8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5"/>
          </reference>
        </references>
      </pivotArea>
    </chartFormat>
    <chartFormat chart="13" format="8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2"/>
          </reference>
        </references>
      </pivotArea>
    </chartFormat>
    <chartFormat chart="13" format="8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9"/>
          </reference>
        </references>
      </pivotArea>
    </chartFormat>
    <chartFormat chart="13" format="9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1"/>
          </reference>
        </references>
      </pivotArea>
    </chartFormat>
    <chartFormat chart="13" format="9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0"/>
          </reference>
        </references>
      </pivotArea>
    </chartFormat>
    <chartFormat chart="13" format="9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3"/>
          </reference>
        </references>
      </pivotArea>
    </chartFormat>
    <chartFormat chart="13" format="9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6"/>
          </reference>
        </references>
      </pivotArea>
    </chartFormat>
    <chartFormat chart="13" format="9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8"/>
          </reference>
        </references>
      </pivotArea>
    </chartFormat>
    <chartFormat chart="13" format="9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4"/>
          </reference>
        </references>
      </pivotArea>
    </chartFormat>
    <chartFormat chart="13" format="9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7"/>
          </reference>
        </references>
      </pivotArea>
    </chartFormat>
    <chartFormat chart="13" format="9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5"/>
          </reference>
        </references>
      </pivotArea>
    </chartFormat>
    <chartFormat chart="13" format="9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2"/>
          </reference>
        </references>
      </pivotArea>
    </chartFormat>
    <chartFormat chart="13" format="9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9"/>
          </reference>
        </references>
      </pivotArea>
    </chartFormat>
    <chartFormat chart="13" format="10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1"/>
          </reference>
        </references>
      </pivotArea>
    </chartFormat>
    <chartFormat chart="13" format="10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0"/>
          </reference>
        </references>
      </pivotArea>
    </chartFormat>
    <chartFormat chart="13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0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3"/>
          </reference>
        </references>
      </pivotArea>
    </chartFormat>
    <chartFormat chart="13" format="10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6"/>
          </reference>
        </references>
      </pivotArea>
    </chartFormat>
    <chartFormat chart="13" format="10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8"/>
          </reference>
        </references>
      </pivotArea>
    </chartFormat>
    <chartFormat chart="13" format="10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4"/>
          </reference>
        </references>
      </pivotArea>
    </chartFormat>
    <chartFormat chart="13" format="10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7"/>
          </reference>
        </references>
      </pivotArea>
    </chartFormat>
    <chartFormat chart="13" format="10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5"/>
          </reference>
        </references>
      </pivotArea>
    </chartFormat>
    <chartFormat chart="13" format="10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2"/>
          </reference>
        </references>
      </pivotArea>
    </chartFormat>
    <chartFormat chart="13" format="1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9"/>
          </reference>
        </references>
      </pivotArea>
    </chartFormat>
    <chartFormat chart="13" format="11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1"/>
          </reference>
        </references>
      </pivotArea>
    </chartFormat>
    <chartFormat chart="13" format="11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3"/>
          </reference>
        </references>
      </pivotArea>
    </chartFormat>
    <chartFormat chart="13" format="1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6"/>
          </reference>
        </references>
      </pivotArea>
    </chartFormat>
    <chartFormat chart="13" format="1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7"/>
          </reference>
        </references>
      </pivotArea>
    </chartFormat>
    <chartFormat chart="13" format="1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8"/>
          </reference>
        </references>
      </pivotArea>
    </chartFormat>
    <chartFormat chart="13" format="1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4"/>
          </reference>
        </references>
      </pivotArea>
    </chartFormat>
    <chartFormat chart="13" format="1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5"/>
          </reference>
        </references>
      </pivotArea>
    </chartFormat>
    <chartFormat chart="13" format="1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9"/>
          </reference>
        </references>
      </pivotArea>
    </chartFormat>
    <chartFormat chart="13" format="13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13" format="13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1"/>
          </reference>
        </references>
      </pivotArea>
    </chartFormat>
    <chartFormat chart="13" format="13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8B1F8-1F76-42D5-94ED-67E83E295EF9}" name="Tabela dinâmica39" cacheId="358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6">
  <location ref="A3:C15" firstHeaderRow="1" firstDataRow="2" firstDataCol="1"/>
  <pivotFields count="9">
    <pivotField axis="axisCol" showAll="0">
      <items count="5">
        <item n=" 2005" h="1" x="0"/>
        <item x="1"/>
        <item h="1" x="2"/>
        <item h="1" x="3"/>
        <item t="default"/>
      </items>
    </pivotField>
    <pivotField axis="axisRow" showAll="0" sortType="ascending">
      <items count="12">
        <item x="10"/>
        <item x="9"/>
        <item x="6"/>
        <item x="0"/>
        <item x="2"/>
        <item x="3"/>
        <item x="7"/>
        <item x="1"/>
        <item x="5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44" showAll="0"/>
    <pivotField showAll="0"/>
    <pivotField showAll="0"/>
    <pivotField showAll="0"/>
    <pivotField showAll="0"/>
  </pivotFields>
  <rowFields count="1">
    <field x="1"/>
  </rowFields>
  <rowItems count="11">
    <i>
      <x v="4"/>
    </i>
    <i>
      <x v="7"/>
    </i>
    <i>
      <x v="9"/>
    </i>
    <i>
      <x v="5"/>
    </i>
    <i>
      <x v="8"/>
    </i>
    <i>
      <x v="6"/>
    </i>
    <i>
      <x v="2"/>
    </i>
    <i>
      <x v="10"/>
    </i>
    <i>
      <x v="1"/>
    </i>
    <i>
      <x/>
    </i>
    <i t="grand">
      <x/>
    </i>
  </rowItems>
  <colFields count="1">
    <field x="0"/>
  </colFields>
  <colItems count="2">
    <i>
      <x v="1"/>
    </i>
    <i t="grand">
      <x/>
    </i>
  </colItems>
  <dataFields count="1">
    <dataField name="Soma de Maiores Receitas " fld="4" baseField="0" baseItem="0" numFmtId="44"/>
  </dataFields>
  <formats count="1">
    <format dxfId="88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86A8-263C-40BE-BA02-C3A0A9662B09}" name="Tabela dinâmica2" cacheId="35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P9:R18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dataField="1" numFmtId="44" showAll="0"/>
    <pivotField dataField="1" numFmtId="44" showAll="0"/>
    <pivotField numFmtId="44" showAll="0"/>
    <pivotField axis="axisRow" showAll="0">
      <items count="3">
        <item x="1"/>
        <item x="0"/>
        <item t="default"/>
      </items>
    </pivotField>
  </pivotFields>
  <rowFields count="2">
    <field x="0"/>
    <field x="4"/>
  </rowFields>
  <rowItems count="9">
    <i>
      <x/>
    </i>
    <i r="1">
      <x v="1"/>
    </i>
    <i>
      <x v="1"/>
    </i>
    <i r="1">
      <x/>
    </i>
    <i>
      <x v="2"/>
    </i>
    <i r="1">
      <x v="1"/>
    </i>
    <i>
      <x v="3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RECEITA " fld="1" baseField="0" baseItem="0"/>
    <dataField name="DESPESA" fld="2" baseField="0" baseItem="0"/>
  </dataFields>
  <formats count="2">
    <format dxfId="86">
      <pivotArea outline="0" collapsedLevelsAreSubtotals="1" fieldPosition="0"/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2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0"/>
          </reference>
        </references>
      </pivotArea>
    </chartFormat>
    <chartFormat chart="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0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9BEEB-688B-40B0-A4D4-77DC115F41A2}" name="Tabela dinâmica33" cacheId="35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3:E5" firstHeaderRow="0" firstDataRow="1" firstDataCol="1"/>
  <pivotFields count="22">
    <pivotField axis="axisRow" showAll="0">
      <items count="8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6"/>
        <item h="1" x="847"/>
        <item h="1" x="848"/>
        <item h="1" x="849"/>
        <item h="1" x="850"/>
        <item h="1" x="851"/>
        <item h="1" x="8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Incidência da Pobreza 2003" fld="11" baseField="0" baseItem="0"/>
    <dataField name=" Limite inferior da Incidência de Pobreza" fld="13" baseField="0" baseItem="0"/>
    <dataField name=" Incidência da Pobreza Subjetiva" fld="12" baseField="0" baseItem="0"/>
    <dataField name=" Limite superior da Incidência de Pobreza" fld="14" baseField="0" baseItem="0"/>
  </dataField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B5D2F-87CB-4B52-8B2C-AFBD90278004}" name="Endividamento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1:E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">
    <i>
      <x v="8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Endividamento 2005" fld="18" baseField="0" baseItem="0"/>
    <dataField name="Soma de Endividamento 2006" fld="19" baseField="0" baseItem="0"/>
    <dataField name="Soma de Endividamento 2008" fld="20" baseField="0" baseItem="0"/>
    <dataField name="Soma de Endividamento 2009" fld="21" baseField="0" baseItem="0"/>
  </dataFields>
  <formats count="3">
    <format dxfId="8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4">
      <pivotArea field="0" type="button" dataOnly="0" labelOnly="1" outline="0" axis="axisRow" fieldPosition="0"/>
    </format>
    <format dxfId="8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80F0F-1672-4AE1-9AC9-30E80D21D4A7}" name="Gini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Y1:AB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2">
    <i>
      <x v="8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Índice de Gini" fld="15" baseField="0" baseItem="0"/>
    <dataField name="Soma de Limite inferior do Índice de Gini" fld="16" baseField="0" baseItem="0"/>
    <dataField name="Soma de Limite superior do Índice de Gini" fld="17" baseField="0" baseItem="0"/>
  </dataFields>
  <formats count="2">
    <format dxfId="81">
      <pivotArea field="0" type="button" dataOnly="0" labelOnly="1" outline="0" axis="axisRow" fieldPosition="0"/>
    </format>
    <format dxfId="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F2014-5E32-49F8-B45B-B0BD9EA6CBB5}" name="Pobreza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S1:W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8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Incidência da Pobreza 2003" fld="11" baseField="0" baseItem="0"/>
    <dataField name=" Incidência da Pobreza Subjetiva" fld="12" baseField="0" baseItem="0"/>
    <dataField name=" Limite inferior da Incidência de Pobreza" fld="13" baseField="0" baseItem="0"/>
    <dataField name=" Limite superior da Incidência de Pobreza" fld="14" baseField="0" baseItem="0"/>
  </dataFields>
  <formats count="8">
    <format dxfId="73">
      <pivotArea field="0" type="button" dataOnly="0" labelOnly="1" outline="0" axis="axisRow" fieldPosition="0"/>
    </format>
    <format dxfId="7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5">
      <pivotArea type="all" dataOnly="0" outline="0" fieldPosition="0"/>
    </format>
    <format dxfId="76">
      <pivotArea outline="0" collapsedLevelsAreSubtotals="1" fieldPosition="0"/>
    </format>
    <format dxfId="77">
      <pivotArea field="0" type="button" dataOnly="0" labelOnly="1" outline="0" axis="axisRow" fieldPosition="0"/>
    </format>
    <format dxfId="78">
      <pivotArea dataOnly="0" labelOnly="1" fieldPosition="0">
        <references count="1">
          <reference field="0" count="0"/>
        </references>
      </pivotArea>
    </format>
    <format dxfId="79">
      <pivotArea dataOnly="0" labelOnly="1" grandRow="1" outline="0" fieldPosition="0"/>
    </format>
    <format dxfId="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68A5F-F3EF-4D80-9BC1-63075E3FD839}" name="Tabela dinâmica1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D1:AG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2">
    <i>
      <x v="8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Índice de Gini" fld="15" baseField="0" baseItem="0"/>
    <dataField name="Soma de Limite inferior do Índice de Gini" fld="16" baseField="0" baseItem="0"/>
    <dataField name="Soma de Limite superior do Índice de Gini" fld="1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B8FEE-CFE1-400E-BD35-E819EF30277A}" name="Despesas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M1:Q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8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Despesa 2005" fld="7" baseField="0" baseItem="0"/>
    <dataField name=" Despesa 2006" fld="8" baseField="0" baseItem="0"/>
    <dataField name=" Despesa 2008" fld="9" baseField="0" baseItem="0"/>
    <dataField name=" Despesa 2009" fld="10" baseField="0" baseItem="0"/>
  </dataFields>
  <formats count="5">
    <format dxfId="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9">
      <pivotArea field="0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1">
      <pivotArea outline="0" collapsedLevelsAreSubtotals="1" fieldPosition="0"/>
    </format>
    <format dxfId="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57FE4-9B26-4CBE-AC29-8D74F2A55F68}" name="Receitas" cacheId="35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G1:K3" firstHeaderRow="0" firstDataRow="1" firstDataCol="1"/>
  <pivotFields count="22">
    <pivotField axis="axisRow" showAll="0">
      <items count="8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623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70"/>
        <item h="1" x="6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3"/>
        <item h="1" x="91"/>
        <item h="1" x="92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8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8"/>
        <item h="1" x="126"/>
        <item h="1" x="127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2"/>
        <item h="1" x="157"/>
        <item h="1" x="158"/>
        <item h="1" x="159"/>
        <item h="1" x="160"/>
        <item h="1" x="161"/>
        <item h="1" x="162"/>
        <item h="1" x="163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64"/>
        <item h="1" x="189"/>
        <item h="1" x="188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8"/>
        <item h="1" x="457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845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499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417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4"/>
        <item h="1" x="542"/>
        <item h="1" x="543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5"/>
        <item h="1" x="556"/>
        <item h="1" x="554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1"/>
        <item h="1" x="640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89"/>
        <item h="1" x="692"/>
        <item h="1" x="690"/>
        <item h="1" x="691"/>
        <item h="1" x="693"/>
        <item h="1" x="694"/>
        <item h="1" x="695"/>
        <item h="1" x="696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283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1"/>
        <item h="1" x="750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4"/>
        <item h="1" x="762"/>
        <item h="1" x="763"/>
        <item h="1" x="765"/>
        <item h="1" x="766"/>
        <item h="1" x="767"/>
        <item h="1" x="768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4"/>
        <item h="1" x="783"/>
        <item h="1" x="785"/>
        <item h="1" x="786"/>
        <item h="1" x="787"/>
        <item h="1" x="788"/>
        <item h="1" x="789"/>
        <item h="1" x="76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x="843"/>
        <item h="1" x="844"/>
        <item h="1" x="846"/>
        <item h="1" x="847"/>
        <item h="1" x="848"/>
        <item h="1" x="849"/>
        <item h="1" x="850"/>
        <item h="1" x="851"/>
        <item h="1" x="852"/>
        <item h="1" x="853"/>
        <item t="default"/>
      </items>
    </pivotField>
    <pivotField showAll="0"/>
    <pivotField showAll="0">
      <items count="69">
        <item x="10"/>
        <item x="15"/>
        <item x="17"/>
        <item x="11"/>
        <item x="57"/>
        <item x="28"/>
        <item x="32"/>
        <item x="16"/>
        <item x="40"/>
        <item x="43"/>
        <item x="31"/>
        <item x="7"/>
        <item x="24"/>
        <item x="44"/>
        <item x="14"/>
        <item x="22"/>
        <item x="60"/>
        <item x="38"/>
        <item x="64"/>
        <item x="58"/>
        <item x="34"/>
        <item x="56"/>
        <item x="51"/>
        <item x="18"/>
        <item x="48"/>
        <item x="4"/>
        <item x="21"/>
        <item x="41"/>
        <item x="52"/>
        <item x="55"/>
        <item x="62"/>
        <item x="47"/>
        <item x="27"/>
        <item x="59"/>
        <item x="2"/>
        <item x="63"/>
        <item x="50"/>
        <item x="25"/>
        <item x="8"/>
        <item x="46"/>
        <item x="65"/>
        <item x="66"/>
        <item x="49"/>
        <item x="19"/>
        <item x="30"/>
        <item x="0"/>
        <item x="5"/>
        <item x="23"/>
        <item x="53"/>
        <item x="39"/>
        <item x="13"/>
        <item x="3"/>
        <item x="45"/>
        <item x="9"/>
        <item x="54"/>
        <item x="61"/>
        <item x="12"/>
        <item x="33"/>
        <item x="26"/>
        <item x="37"/>
        <item x="1"/>
        <item x="36"/>
        <item x="6"/>
        <item x="29"/>
        <item x="35"/>
        <item x="42"/>
        <item x="20"/>
        <item x="67"/>
        <item t="default"/>
      </items>
    </pivotField>
    <pivotField dataField="1" showAll="0">
      <items count="673">
        <item x="381"/>
        <item x="641"/>
        <item x="438"/>
        <item x="155"/>
        <item x="560"/>
        <item x="498"/>
        <item x="670"/>
        <item x="616"/>
        <item x="631"/>
        <item x="28"/>
        <item x="199"/>
        <item x="456"/>
        <item x="622"/>
        <item x="611"/>
        <item x="130"/>
        <item x="600"/>
        <item x="608"/>
        <item x="27"/>
        <item x="167"/>
        <item x="441"/>
        <item x="590"/>
        <item x="540"/>
        <item x="220"/>
        <item x="280"/>
        <item x="87"/>
        <item x="548"/>
        <item x="57"/>
        <item x="245"/>
        <item x="432"/>
        <item x="159"/>
        <item x="217"/>
        <item x="419"/>
        <item x="588"/>
        <item x="346"/>
        <item x="18"/>
        <item x="349"/>
        <item x="135"/>
        <item x="204"/>
        <item x="269"/>
        <item x="629"/>
        <item x="424"/>
        <item x="554"/>
        <item x="270"/>
        <item x="423"/>
        <item x="175"/>
        <item x="388"/>
        <item x="241"/>
        <item x="223"/>
        <item x="195"/>
        <item x="571"/>
        <item x="29"/>
        <item x="404"/>
        <item x="203"/>
        <item x="581"/>
        <item x="369"/>
        <item x="218"/>
        <item x="399"/>
        <item x="137"/>
        <item x="530"/>
        <item x="450"/>
        <item x="45"/>
        <item x="190"/>
        <item x="627"/>
        <item x="541"/>
        <item x="526"/>
        <item x="19"/>
        <item x="551"/>
        <item x="127"/>
        <item x="665"/>
        <item x="151"/>
        <item x="615"/>
        <item x="37"/>
        <item x="314"/>
        <item x="165"/>
        <item x="102"/>
        <item x="492"/>
        <item x="493"/>
        <item x="458"/>
        <item x="196"/>
        <item x="537"/>
        <item x="457"/>
        <item x="409"/>
        <item x="580"/>
        <item x="36"/>
        <item x="110"/>
        <item x="185"/>
        <item x="556"/>
        <item x="452"/>
        <item x="656"/>
        <item x="246"/>
        <item x="619"/>
        <item x="124"/>
        <item x="515"/>
        <item x="178"/>
        <item x="544"/>
        <item x="529"/>
        <item x="514"/>
        <item x="516"/>
        <item x="213"/>
        <item x="164"/>
        <item x="370"/>
        <item x="433"/>
        <item x="400"/>
        <item x="570"/>
        <item x="471"/>
        <item x="136"/>
        <item x="219"/>
        <item x="655"/>
        <item x="545"/>
        <item x="555"/>
        <item x="188"/>
        <item x="332"/>
        <item x="197"/>
        <item x="609"/>
        <item x="92"/>
        <item x="16"/>
        <item x="509"/>
        <item x="309"/>
        <item x="625"/>
        <item x="356"/>
        <item x="8"/>
        <item x="462"/>
        <item x="205"/>
        <item x="230"/>
        <item x="539"/>
        <item x="355"/>
        <item x="429"/>
        <item x="504"/>
        <item x="563"/>
        <item x="123"/>
        <item x="497"/>
        <item x="613"/>
        <item x="5"/>
        <item x="72"/>
        <item x="626"/>
        <item x="318"/>
        <item x="490"/>
        <item x="169"/>
        <item x="328"/>
        <item x="464"/>
        <item x="412"/>
        <item x="238"/>
        <item x="405"/>
        <item x="657"/>
        <item x="451"/>
        <item x="372"/>
        <item x="428"/>
        <item x="59"/>
        <item x="244"/>
        <item x="359"/>
        <item x="247"/>
        <item x="215"/>
        <item x="186"/>
        <item x="257"/>
        <item x="643"/>
        <item x="379"/>
        <item x="384"/>
        <item x="467"/>
        <item x="233"/>
        <item x="645"/>
        <item x="562"/>
        <item x="254"/>
        <item x="330"/>
        <item x="483"/>
        <item x="323"/>
        <item x="325"/>
        <item x="418"/>
        <item x="80"/>
        <item x="549"/>
        <item x="331"/>
        <item x="329"/>
        <item x="465"/>
        <item x="146"/>
        <item x="290"/>
        <item x="351"/>
        <item x="507"/>
        <item x="69"/>
        <item x="132"/>
        <item x="607"/>
        <item x="491"/>
        <item x="535"/>
        <item x="166"/>
        <item x="564"/>
        <item x="198"/>
        <item x="100"/>
        <item x="542"/>
        <item x="85"/>
        <item x="41"/>
        <item x="236"/>
        <item x="194"/>
        <item x="495"/>
        <item x="403"/>
        <item x="421"/>
        <item x="333"/>
        <item x="9"/>
        <item x="605"/>
        <item x="594"/>
        <item x="354"/>
        <item x="604"/>
        <item x="463"/>
        <item x="371"/>
        <item x="55"/>
        <item x="662"/>
        <item x="243"/>
        <item x="173"/>
        <item x="264"/>
        <item x="614"/>
        <item x="378"/>
        <item x="632"/>
        <item x="347"/>
        <item x="663"/>
        <item x="337"/>
        <item x="569"/>
        <item x="593"/>
        <item x="20"/>
        <item x="271"/>
        <item x="277"/>
        <item x="624"/>
        <item x="589"/>
        <item x="170"/>
        <item x="122"/>
        <item x="667"/>
        <item x="184"/>
        <item x="341"/>
        <item x="239"/>
        <item x="653"/>
        <item x="183"/>
        <item x="446"/>
        <item x="517"/>
        <item x="84"/>
        <item x="51"/>
        <item x="262"/>
        <item x="596"/>
        <item x="408"/>
        <item x="66"/>
        <item x="361"/>
        <item x="612"/>
        <item x="469"/>
        <item x="176"/>
        <item x="32"/>
        <item x="587"/>
        <item x="502"/>
        <item x="397"/>
        <item x="43"/>
        <item x="527"/>
        <item x="7"/>
        <item x="63"/>
        <item x="260"/>
        <item x="98"/>
        <item x="425"/>
        <item x="365"/>
        <item x="179"/>
        <item x="536"/>
        <item x="12"/>
        <item x="623"/>
        <item x="487"/>
        <item x="449"/>
        <item x="597"/>
        <item x="524"/>
        <item x="321"/>
        <item x="208"/>
        <item x="547"/>
        <item x="235"/>
        <item x="486"/>
        <item x="508"/>
        <item x="225"/>
        <item x="266"/>
        <item x="221"/>
        <item x="131"/>
        <item x="261"/>
        <item x="468"/>
        <item x="592"/>
        <item x="139"/>
        <item x="387"/>
        <item x="567"/>
        <item x="426"/>
        <item x="278"/>
        <item x="158"/>
        <item x="307"/>
        <item x="414"/>
        <item x="382"/>
        <item x="201"/>
        <item x="104"/>
        <item x="528"/>
        <item x="443"/>
        <item x="618"/>
        <item x="579"/>
        <item x="191"/>
        <item x="336"/>
        <item x="669"/>
        <item x="472"/>
        <item x="312"/>
        <item x="538"/>
        <item x="234"/>
        <item x="115"/>
        <item x="420"/>
        <item x="24"/>
        <item x="242"/>
        <item x="138"/>
        <item x="603"/>
        <item x="48"/>
        <item x="513"/>
        <item x="658"/>
        <item x="652"/>
        <item x="459"/>
        <item x="64"/>
        <item x="231"/>
        <item x="108"/>
        <item x="668"/>
        <item x="142"/>
        <item x="610"/>
        <item x="141"/>
        <item x="172"/>
        <item x="282"/>
        <item x="226"/>
        <item x="4"/>
        <item x="143"/>
        <item x="253"/>
        <item x="546"/>
        <item x="207"/>
        <item x="339"/>
        <item x="140"/>
        <item x="559"/>
        <item x="73"/>
        <item x="193"/>
        <item x="638"/>
        <item x="263"/>
        <item x="474"/>
        <item x="148"/>
        <item x="0"/>
        <item x="519"/>
        <item x="168"/>
        <item x="286"/>
        <item x="602"/>
        <item x="454"/>
        <item x="251"/>
        <item x="82"/>
        <item x="149"/>
        <item x="601"/>
        <item x="637"/>
        <item x="200"/>
        <item x="440"/>
        <item x="572"/>
        <item x="417"/>
        <item x="573"/>
        <item x="501"/>
        <item x="518"/>
        <item x="500"/>
        <item x="228"/>
        <item x="496"/>
        <item x="22"/>
        <item x="406"/>
        <item x="288"/>
        <item x="30"/>
        <item x="214"/>
        <item x="648"/>
        <item x="206"/>
        <item x="276"/>
        <item x="50"/>
        <item x="302"/>
        <item x="633"/>
        <item x="647"/>
        <item x="503"/>
        <item x="320"/>
        <item x="25"/>
        <item x="368"/>
        <item x="125"/>
        <item x="470"/>
        <item x="598"/>
        <item x="114"/>
        <item x="275"/>
        <item x="174"/>
        <item x="273"/>
        <item x="461"/>
        <item x="287"/>
        <item x="431"/>
        <item x="81"/>
        <item x="256"/>
        <item x="489"/>
        <item x="129"/>
        <item x="248"/>
        <item x="224"/>
        <item x="661"/>
        <item x="640"/>
        <item x="375"/>
        <item x="534"/>
        <item x="453"/>
        <item x="65"/>
        <item x="666"/>
        <item x="78"/>
        <item x="634"/>
        <item x="293"/>
        <item x="481"/>
        <item x="578"/>
        <item x="187"/>
        <item x="23"/>
        <item x="595"/>
        <item x="39"/>
        <item x="3"/>
        <item x="107"/>
        <item x="75"/>
        <item x="306"/>
        <item x="342"/>
        <item x="654"/>
        <item x="95"/>
        <item x="430"/>
        <item x="258"/>
        <item x="296"/>
        <item x="147"/>
        <item x="274"/>
        <item x="499"/>
        <item x="17"/>
        <item x="70"/>
        <item x="116"/>
        <item x="292"/>
        <item x="568"/>
        <item x="161"/>
        <item x="283"/>
        <item x="466"/>
        <item x="6"/>
        <item x="617"/>
        <item x="171"/>
        <item x="386"/>
        <item x="182"/>
        <item x="392"/>
        <item x="79"/>
        <item x="319"/>
        <item x="557"/>
        <item x="216"/>
        <item x="367"/>
        <item x="533"/>
        <item x="152"/>
        <item x="34"/>
        <item x="134"/>
        <item x="389"/>
        <item x="40"/>
        <item x="284"/>
        <item x="94"/>
        <item x="86"/>
        <item x="338"/>
        <item x="639"/>
        <item x="105"/>
        <item x="484"/>
        <item x="512"/>
        <item x="583"/>
        <item x="385"/>
        <item x="297"/>
        <item x="447"/>
        <item x="177"/>
        <item x="659"/>
        <item x="67"/>
        <item x="68"/>
        <item x="101"/>
        <item x="324"/>
        <item x="54"/>
        <item x="478"/>
        <item x="181"/>
        <item x="620"/>
        <item x="303"/>
        <item x="299"/>
        <item x="565"/>
        <item x="531"/>
        <item x="15"/>
        <item x="120"/>
        <item x="222"/>
        <item x="26"/>
        <item x="279"/>
        <item x="229"/>
        <item x="311"/>
        <item x="353"/>
        <item x="376"/>
        <item x="209"/>
        <item x="58"/>
        <item x="506"/>
        <item x="202"/>
        <item x="352"/>
        <item x="521"/>
        <item x="434"/>
        <item x="380"/>
        <item x="439"/>
        <item x="344"/>
        <item x="585"/>
        <item x="14"/>
        <item x="145"/>
        <item x="475"/>
        <item x="189"/>
        <item x="298"/>
        <item x="477"/>
        <item x="38"/>
        <item x="582"/>
        <item x="416"/>
        <item x="343"/>
        <item x="160"/>
        <item x="96"/>
        <item x="90"/>
        <item x="300"/>
        <item x="357"/>
        <item x="322"/>
        <item x="109"/>
        <item x="362"/>
        <item x="510"/>
        <item x="391"/>
        <item x="301"/>
        <item x="281"/>
        <item x="126"/>
        <item x="364"/>
        <item x="577"/>
        <item x="117"/>
        <item x="211"/>
        <item x="99"/>
        <item x="398"/>
        <item x="575"/>
        <item x="232"/>
        <item x="374"/>
        <item x="44"/>
        <item x="553"/>
        <item x="360"/>
        <item x="91"/>
        <item x="630"/>
        <item x="157"/>
        <item x="42"/>
        <item x="345"/>
        <item x="255"/>
        <item x="410"/>
        <item x="106"/>
        <item x="448"/>
        <item x="212"/>
        <item x="543"/>
        <item x="584"/>
        <item x="1"/>
        <item x="407"/>
        <item x="250"/>
        <item x="394"/>
        <item x="267"/>
        <item x="119"/>
        <item x="49"/>
        <item x="97"/>
        <item x="291"/>
        <item x="133"/>
        <item x="154"/>
        <item x="628"/>
        <item x="413"/>
        <item x="437"/>
        <item x="295"/>
        <item x="111"/>
        <item x="103"/>
        <item x="88"/>
        <item x="383"/>
        <item x="373"/>
        <item x="488"/>
        <item x="586"/>
        <item x="494"/>
        <item x="390"/>
        <item x="77"/>
        <item x="460"/>
        <item x="558"/>
        <item x="606"/>
        <item x="13"/>
        <item x="505"/>
        <item x="89"/>
        <item x="71"/>
        <item x="511"/>
        <item x="272"/>
        <item x="660"/>
        <item x="112"/>
        <item x="315"/>
        <item x="313"/>
        <item x="118"/>
        <item x="576"/>
        <item x="162"/>
        <item x="237"/>
        <item x="396"/>
        <item x="574"/>
        <item x="523"/>
        <item x="265"/>
        <item x="304"/>
        <item x="76"/>
        <item x="252"/>
        <item x="644"/>
        <item x="83"/>
        <item x="144"/>
        <item x="402"/>
        <item x="550"/>
        <item x="476"/>
        <item x="525"/>
        <item x="482"/>
        <item x="377"/>
        <item x="334"/>
        <item x="31"/>
        <item x="62"/>
        <item x="10"/>
        <item x="210"/>
        <item x="21"/>
        <item x="561"/>
        <item x="60"/>
        <item x="350"/>
        <item x="121"/>
        <item x="46"/>
        <item x="340"/>
        <item x="35"/>
        <item x="422"/>
        <item x="358"/>
        <item x="61"/>
        <item x="566"/>
        <item x="393"/>
        <item x="552"/>
        <item x="317"/>
        <item x="327"/>
        <item x="93"/>
        <item x="415"/>
        <item x="259"/>
        <item x="522"/>
        <item x="591"/>
        <item x="642"/>
        <item x="240"/>
        <item x="180"/>
        <item x="227"/>
        <item x="53"/>
        <item x="427"/>
        <item x="599"/>
        <item x="316"/>
        <item x="128"/>
        <item x="74"/>
        <item x="473"/>
        <item x="113"/>
        <item x="163"/>
        <item x="366"/>
        <item x="664"/>
        <item x="363"/>
        <item x="646"/>
        <item x="455"/>
        <item x="310"/>
        <item x="480"/>
        <item x="436"/>
        <item x="294"/>
        <item x="435"/>
        <item x="153"/>
        <item x="651"/>
        <item x="289"/>
        <item x="401"/>
        <item x="348"/>
        <item x="520"/>
        <item x="442"/>
        <item x="150"/>
        <item x="11"/>
        <item x="305"/>
        <item x="268"/>
        <item x="326"/>
        <item x="635"/>
        <item x="445"/>
        <item x="308"/>
        <item x="636"/>
        <item x="33"/>
        <item x="47"/>
        <item x="532"/>
        <item x="444"/>
        <item x="485"/>
        <item x="411"/>
        <item x="621"/>
        <item x="192"/>
        <item x="395"/>
        <item x="249"/>
        <item x="285"/>
        <item x="649"/>
        <item x="479"/>
        <item x="156"/>
        <item x="335"/>
        <item x="650"/>
        <item x="56"/>
        <item x="52"/>
        <item x="2"/>
        <item x="671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8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ceita 2005" fld="3" baseField="0" baseItem="0"/>
    <dataField name=" Receita 2006" fld="4" baseField="0" baseItem="0"/>
    <dataField name=" Receita 2008" fld="5" baseField="0" baseItem="0"/>
    <dataField name=" Receita 2009" fld="6" baseField="0" baseItem="0"/>
  </dataFields>
  <formats count="3">
    <format dxfId="65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6">
      <pivotArea field="0" type="button" dataOnly="0" labelOnly="1" outline="0" axis="axisRow" fieldPosition="0"/>
    </format>
    <format dxfId="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unicípio1" xr10:uid="{61CC2FB8-356B-4883-BA66-96796CFA7FFE}" sourceName="Município">
  <pivotTables>
    <pivotTable tabId="9" name="Tabela dinâmica33"/>
    <pivotTable tabId="8" name="Tabela dinâmica31"/>
    <pivotTable tabId="7" name="Tabela dinâmica32"/>
  </pivotTables>
  <data>
    <tabular pivotCacheId="338408293">
      <items count="853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623"/>
        <i x="22"/>
        <i x="23"/>
        <i x="24"/>
        <i x="25"/>
        <i x="26"/>
        <i x="27"/>
        <i x="29"/>
        <i x="30"/>
        <i x="31"/>
        <i x="32" s="1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70"/>
        <i x="69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3"/>
        <i x="91"/>
        <i x="92"/>
        <i x="95"/>
        <i x="94"/>
        <i x="96"/>
        <i x="97"/>
        <i x="98"/>
        <i x="99"/>
        <i x="100"/>
        <i x="101"/>
        <i x="102"/>
        <i x="103"/>
        <i x="104"/>
        <i x="105"/>
        <i x="28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8"/>
        <i x="126"/>
        <i x="127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42"/>
        <i x="157"/>
        <i x="158"/>
        <i x="159"/>
        <i x="160"/>
        <i x="161"/>
        <i x="162"/>
        <i x="163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64"/>
        <i x="189"/>
        <i x="188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8"/>
        <i x="457"/>
        <i x="459"/>
        <i x="460"/>
        <i x="461"/>
        <i x="462"/>
        <i x="463"/>
        <i x="464"/>
        <i x="465"/>
        <i x="466"/>
        <i x="467"/>
        <i x="468"/>
        <i x="469"/>
        <i x="470"/>
        <i x="845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500"/>
        <i x="499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417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4"/>
        <i x="542"/>
        <i x="543"/>
        <i x="545"/>
        <i x="546"/>
        <i x="547"/>
        <i x="548"/>
        <i x="550"/>
        <i x="549"/>
        <i x="551"/>
        <i x="552"/>
        <i x="553"/>
        <i x="555"/>
        <i x="556"/>
        <i x="554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1"/>
        <i x="640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89"/>
        <i x="692"/>
        <i x="690"/>
        <i x="691"/>
        <i x="693"/>
        <i x="694"/>
        <i x="695"/>
        <i x="696"/>
        <i x="679"/>
        <i x="680"/>
        <i x="681"/>
        <i x="682"/>
        <i x="683"/>
        <i x="684"/>
        <i x="685"/>
        <i x="686"/>
        <i x="687"/>
        <i x="688"/>
        <i x="697"/>
        <i x="698"/>
        <i x="699"/>
        <i x="700"/>
        <i x="701"/>
        <i x="702"/>
        <i x="703"/>
        <i x="704"/>
        <i x="705"/>
        <i x="706"/>
        <i x="707"/>
        <i x="708"/>
        <i x="709"/>
        <i x="710"/>
        <i x="711"/>
        <i x="712"/>
        <i x="713"/>
        <i x="714"/>
        <i x="715"/>
        <i x="716"/>
        <i x="717"/>
        <i x="718"/>
        <i x="719"/>
        <i x="720"/>
        <i x="721"/>
        <i x="283"/>
        <i x="722"/>
        <i x="723"/>
        <i x="724"/>
        <i x="725"/>
        <i x="726"/>
        <i x="727"/>
        <i x="728"/>
        <i x="729"/>
        <i x="730"/>
        <i x="731"/>
        <i x="732"/>
        <i x="733"/>
        <i x="734"/>
        <i x="735"/>
        <i x="736"/>
        <i x="737"/>
        <i x="738"/>
        <i x="739"/>
        <i x="740"/>
        <i x="741"/>
        <i x="742"/>
        <i x="743"/>
        <i x="744"/>
        <i x="745"/>
        <i x="746"/>
        <i x="747"/>
        <i x="748"/>
        <i x="749"/>
        <i x="751"/>
        <i x="750"/>
        <i x="752"/>
        <i x="753"/>
        <i x="754"/>
        <i x="755"/>
        <i x="756"/>
        <i x="757"/>
        <i x="758"/>
        <i x="759"/>
        <i x="760"/>
        <i x="761"/>
        <i x="764"/>
        <i x="762"/>
        <i x="763"/>
        <i x="765"/>
        <i x="766"/>
        <i x="767"/>
        <i x="768"/>
        <i x="770"/>
        <i x="771"/>
        <i x="772"/>
        <i x="773"/>
        <i x="774"/>
        <i x="775"/>
        <i x="776"/>
        <i x="777"/>
        <i x="778"/>
        <i x="779"/>
        <i x="780"/>
        <i x="781"/>
        <i x="782"/>
        <i x="784"/>
        <i x="783"/>
        <i x="785"/>
        <i x="786"/>
        <i x="787"/>
        <i x="788"/>
        <i x="789"/>
        <i x="769"/>
        <i x="790"/>
        <i x="791"/>
        <i x="792"/>
        <i x="793"/>
        <i x="794"/>
        <i x="795"/>
        <i x="796"/>
        <i x="797"/>
        <i x="798"/>
        <i x="799"/>
        <i x="800"/>
        <i x="801"/>
        <i x="802"/>
        <i x="803"/>
        <i x="804"/>
        <i x="805"/>
        <i x="806"/>
        <i x="807"/>
        <i x="808"/>
        <i x="809"/>
        <i x="810"/>
        <i x="811"/>
        <i x="812"/>
        <i x="813"/>
        <i x="814"/>
        <i x="815"/>
        <i x="816"/>
        <i x="817"/>
        <i x="818"/>
        <i x="819"/>
        <i x="820"/>
        <i x="821"/>
        <i x="822"/>
        <i x="823"/>
        <i x="824"/>
        <i x="825"/>
        <i x="826"/>
        <i x="827"/>
        <i x="828"/>
        <i x="829"/>
        <i x="830"/>
        <i x="831"/>
        <i x="832"/>
        <i x="833"/>
        <i x="834"/>
        <i x="835"/>
        <i x="836"/>
        <i x="837"/>
        <i x="838"/>
        <i x="839"/>
        <i x="840"/>
        <i x="841"/>
        <i x="842"/>
        <i x="843"/>
        <i x="844"/>
        <i x="846"/>
        <i x="847"/>
        <i x="848"/>
        <i x="849"/>
        <i x="850"/>
        <i x="851"/>
        <i x="85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unicípio2" xr10:uid="{D8896A91-99CA-4697-ACC8-59855DD5970F}" sourceName="Município">
  <pivotTables>
    <pivotTable tabId="24" name="Receitas"/>
    <pivotTable tabId="24" name="Endividamento"/>
    <pivotTable tabId="24" name="Despesas"/>
    <pivotTable tabId="24" name="Pobreza"/>
    <pivotTable tabId="24" name="Gini"/>
    <pivotTable tabId="31" name="Tabela dinâmica43"/>
    <pivotTable tabId="24" name="Tabela dinâmica1"/>
  </pivotTables>
  <data>
    <tabular pivotCacheId="805545721">
      <items count="854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623"/>
        <i x="22"/>
        <i x="23"/>
        <i x="24"/>
        <i x="25"/>
        <i x="26"/>
        <i x="27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70"/>
        <i x="69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3"/>
        <i x="91"/>
        <i x="92"/>
        <i x="95"/>
        <i x="94"/>
        <i x="96"/>
        <i x="97"/>
        <i x="98"/>
        <i x="99"/>
        <i x="100"/>
        <i x="101"/>
        <i x="102"/>
        <i x="103"/>
        <i x="104"/>
        <i x="105"/>
        <i x="28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8"/>
        <i x="126"/>
        <i x="127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42"/>
        <i x="157"/>
        <i x="158"/>
        <i x="159"/>
        <i x="160"/>
        <i x="161"/>
        <i x="162"/>
        <i x="163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64"/>
        <i x="189"/>
        <i x="188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8"/>
        <i x="457"/>
        <i x="459"/>
        <i x="460"/>
        <i x="461"/>
        <i x="462"/>
        <i x="463"/>
        <i x="464"/>
        <i x="465"/>
        <i x="466"/>
        <i x="467"/>
        <i x="468"/>
        <i x="469"/>
        <i x="470"/>
        <i x="845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500"/>
        <i x="499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417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4"/>
        <i x="542"/>
        <i x="543"/>
        <i x="545"/>
        <i x="546"/>
        <i x="547"/>
        <i x="548"/>
        <i x="550"/>
        <i x="549"/>
        <i x="551"/>
        <i x="552"/>
        <i x="553"/>
        <i x="555"/>
        <i x="556"/>
        <i x="554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1"/>
        <i x="640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89"/>
        <i x="692"/>
        <i x="690"/>
        <i x="691"/>
        <i x="693"/>
        <i x="694"/>
        <i x="695"/>
        <i x="696"/>
        <i x="679"/>
        <i x="680"/>
        <i x="681"/>
        <i x="682"/>
        <i x="683"/>
        <i x="684"/>
        <i x="685"/>
        <i x="686"/>
        <i x="687"/>
        <i x="688"/>
        <i x="697"/>
        <i x="698"/>
        <i x="699"/>
        <i x="700"/>
        <i x="701"/>
        <i x="702"/>
        <i x="703"/>
        <i x="704"/>
        <i x="705"/>
        <i x="706"/>
        <i x="707"/>
        <i x="708"/>
        <i x="709"/>
        <i x="710"/>
        <i x="711"/>
        <i x="712"/>
        <i x="713"/>
        <i x="714"/>
        <i x="715"/>
        <i x="716"/>
        <i x="717"/>
        <i x="718"/>
        <i x="719"/>
        <i x="720"/>
        <i x="721"/>
        <i x="283"/>
        <i x="722"/>
        <i x="723"/>
        <i x="724"/>
        <i x="725"/>
        <i x="726"/>
        <i x="727"/>
        <i x="728"/>
        <i x="729"/>
        <i x="730"/>
        <i x="731"/>
        <i x="732"/>
        <i x="733"/>
        <i x="734"/>
        <i x="735"/>
        <i x="736"/>
        <i x="737"/>
        <i x="738"/>
        <i x="739"/>
        <i x="740"/>
        <i x="741"/>
        <i x="742"/>
        <i x="743"/>
        <i x="744"/>
        <i x="745"/>
        <i x="746"/>
        <i x="747"/>
        <i x="748"/>
        <i x="749"/>
        <i x="751"/>
        <i x="750"/>
        <i x="752"/>
        <i x="753"/>
        <i x="754"/>
        <i x="755"/>
        <i x="756"/>
        <i x="757"/>
        <i x="758"/>
        <i x="759"/>
        <i x="760"/>
        <i x="761"/>
        <i x="764"/>
        <i x="762"/>
        <i x="763"/>
        <i x="765"/>
        <i x="766"/>
        <i x="767"/>
        <i x="768"/>
        <i x="770"/>
        <i x="771"/>
        <i x="772"/>
        <i x="773"/>
        <i x="774"/>
        <i x="775"/>
        <i x="776"/>
        <i x="777"/>
        <i x="778"/>
        <i x="779"/>
        <i x="780"/>
        <i x="781"/>
        <i x="782"/>
        <i x="784"/>
        <i x="783"/>
        <i x="785"/>
        <i x="786"/>
        <i x="787"/>
        <i x="788"/>
        <i x="789"/>
        <i x="769"/>
        <i x="790"/>
        <i x="791"/>
        <i x="792"/>
        <i x="793"/>
        <i x="794"/>
        <i x="795"/>
        <i x="796"/>
        <i x="797"/>
        <i x="798"/>
        <i x="799"/>
        <i x="800"/>
        <i x="801"/>
        <i x="802"/>
        <i x="803"/>
        <i x="804"/>
        <i x="805"/>
        <i x="806"/>
        <i x="807"/>
        <i x="808"/>
        <i x="809"/>
        <i x="810"/>
        <i x="811"/>
        <i x="812"/>
        <i x="813"/>
        <i x="814"/>
        <i x="815"/>
        <i x="816"/>
        <i x="817"/>
        <i x="818"/>
        <i x="819"/>
        <i x="820"/>
        <i x="821"/>
        <i x="822"/>
        <i x="823"/>
        <i x="824"/>
        <i x="825"/>
        <i x="826"/>
        <i x="827"/>
        <i x="828"/>
        <i x="829"/>
        <i x="830"/>
        <i x="831"/>
        <i x="832"/>
        <i x="833"/>
        <i x="834"/>
        <i x="835"/>
        <i x="836"/>
        <i x="837"/>
        <i x="838"/>
        <i x="839"/>
        <i x="840"/>
        <i x="841"/>
        <i x="842"/>
        <i x="843" s="1"/>
        <i x="844"/>
        <i x="846"/>
        <i x="847"/>
        <i x="848"/>
        <i x="849"/>
        <i x="850"/>
        <i x="851"/>
        <i x="852"/>
        <i x="85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9BE03ABD-0BD8-41CE-B6D2-696FE2EDD8FB}" sourceName="Ano">
  <pivotTables>
    <pivotTable tabId="30" name="Tabela dinâmica41"/>
    <pivotTable tabId="30" name="Tabela dinâmica39"/>
  </pivotTables>
  <data>
    <tabular pivotCacheId="1006428006">
      <items count="4">
        <i x="0"/>
        <i x="1" s="1"/>
        <i x="2"/>
        <i x="3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_da_Microregião" xr10:uid="{176EA152-E501-4420-BE9B-08A4FD567123}" sourceName="Nome da Microregião">
  <pivotTables>
    <pivotTable tabId="24" name="Tabela dinâmica1"/>
    <pivotTable tabId="31" name="Tabela dinâmica43"/>
    <pivotTable tabId="24" name="Despesas"/>
    <pivotTable tabId="24" name="Endividamento"/>
    <pivotTable tabId="24" name="Gini"/>
    <pivotTable tabId="24" name="Pobreza"/>
    <pivotTable tabId="24" name="Receitas"/>
  </pivotTables>
  <data>
    <tabular pivotCacheId="805545721">
      <items count="68">
        <i x="20" s="1"/>
        <i x="10" s="1" nd="1"/>
        <i x="15" s="1" nd="1"/>
        <i x="17" s="1" nd="1"/>
        <i x="11" s="1" nd="1"/>
        <i x="57" s="1" nd="1"/>
        <i x="28" s="1" nd="1"/>
        <i x="32" s="1" nd="1"/>
        <i x="16" s="1" nd="1"/>
        <i x="40" s="1" nd="1"/>
        <i x="43" s="1" nd="1"/>
        <i x="31" s="1" nd="1"/>
        <i x="7" s="1" nd="1"/>
        <i x="24" s="1" nd="1"/>
        <i x="44" s="1" nd="1"/>
        <i x="14" s="1" nd="1"/>
        <i x="22" s="1" nd="1"/>
        <i x="60" s="1" nd="1"/>
        <i x="38" s="1" nd="1"/>
        <i x="64" s="1" nd="1"/>
        <i x="58" s="1" nd="1"/>
        <i x="34" s="1" nd="1"/>
        <i x="56" s="1" nd="1"/>
        <i x="51" s="1" nd="1"/>
        <i x="18" s="1" nd="1"/>
        <i x="48" s="1" nd="1"/>
        <i x="4" s="1" nd="1"/>
        <i x="21" s="1" nd="1"/>
        <i x="41" s="1" nd="1"/>
        <i x="52" s="1" nd="1"/>
        <i x="55" s="1" nd="1"/>
        <i x="62" s="1" nd="1"/>
        <i x="47" s="1" nd="1"/>
        <i x="27" s="1" nd="1"/>
        <i x="59" s="1" nd="1"/>
        <i x="2" s="1" nd="1"/>
        <i x="63" s="1" nd="1"/>
        <i x="50" s="1" nd="1"/>
        <i x="25" s="1" nd="1"/>
        <i x="8" s="1" nd="1"/>
        <i x="46" s="1" nd="1"/>
        <i x="65" s="1" nd="1"/>
        <i x="66" s="1" nd="1"/>
        <i x="49" s="1" nd="1"/>
        <i x="19" s="1" nd="1"/>
        <i x="30" s="1" nd="1"/>
        <i x="0" s="1" nd="1"/>
        <i x="5" s="1" nd="1"/>
        <i x="23" s="1" nd="1"/>
        <i x="53" s="1" nd="1"/>
        <i x="39" s="1" nd="1"/>
        <i x="13" s="1" nd="1"/>
        <i x="3" s="1" nd="1"/>
        <i x="45" s="1" nd="1"/>
        <i x="9" s="1" nd="1"/>
        <i x="54" s="1" nd="1"/>
        <i x="61" s="1" nd="1"/>
        <i x="12" s="1" nd="1"/>
        <i x="33" s="1" nd="1"/>
        <i x="26" s="1" nd="1"/>
        <i x="37" s="1" nd="1"/>
        <i x="1" s="1" nd="1"/>
        <i x="36" s="1" nd="1"/>
        <i x="6" s="1" nd="1"/>
        <i x="29" s="1" nd="1"/>
        <i x="35" s="1" nd="1"/>
        <i x="42" s="1" nd="1"/>
        <i x="6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unicípio 2" xr10:uid="{F390FFAF-B00D-4D1B-BC73-0CA682D32996}" cache="SegmentaçãodeDados_Município2" caption="Município" startItem="822" columnCount="3" style="ULTRON2.0" rowHeight="241300"/>
  <slicer name="Ano" xr10:uid="{48408C5D-7ABD-4CCF-B4C5-F828013A5AFE}" cache="SegmentaçãodeDados_Ano1" caption="Ano" columnCount="4" style="ULTRON2.0" rowHeight="241300"/>
  <slicer name="Nome da Microregião 1" xr10:uid="{8205F54B-EA1D-47EC-AF6A-8FF99EC63852}" cache="SegmentaçãodeDados_Nome_da_Microregião" caption="Nome da Microregião" columnCount="2" style="ULTRON2.0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unicípio 1" xr10:uid="{28701A8B-2DB4-4665-BFEB-F2D817B4114B}" cache="SegmentaçãodeDados_Município2" caption="Município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unicípio" xr10:uid="{C0EF67CA-14DC-4354-AACC-B947E2F753DB}" cache="SegmentaçãodeDados_Município1" caption="Município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BD1A07C3-2F36-4306-BCB2-B1753F37A857}" cache="SegmentaçãodeDados_Ano1" caption="Ano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unicípio 3" xr10:uid="{A8481752-DF1B-45D0-A040-17E3F9A20AAF}" cache="SegmentaçãodeDados_Município2" caption="Município" startItem="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90F37D-5D91-42F6-B246-68A00DB4D1D0}" name="Dados" displayName="Dados" ref="A1:V854">
  <autoFilter ref="A1:V854" xr:uid="{A790F37D-5D91-42F6-B246-68A00DB4D1D0}">
    <filterColumn colId="0">
      <filters>
        <filter val="Abaeté"/>
      </filters>
    </filterColumn>
  </autoFilter>
  <tableColumns count="22">
    <tableColumn id="1" xr3:uid="{68DA9646-1FF7-4B21-AC2B-B8875AEE59E7}" name="Município" totalsRowLabel="Total" totalsRowDxfId="64"/>
    <tableColumn id="2" xr3:uid="{D93A8364-BA05-442B-A444-5654FCBFA7C8}" name="Nome da Mesoregião" totalsRowDxfId="63"/>
    <tableColumn id="3" xr3:uid="{E69E76BB-3900-41FA-B1A2-8E8818F8F4B7}" name="Nome da Microregião" totalsRowDxfId="62"/>
    <tableColumn id="4" xr3:uid="{D2A7F132-BB70-4569-8699-638E0F7FDAE3}" name="Receitas 2005" totalsRowDxfId="61"/>
    <tableColumn id="5" xr3:uid="{D6D9693D-89F6-4737-BB1B-CC371D0B431A}" name="Receitas 2006" totalsRowDxfId="60"/>
    <tableColumn id="6" xr3:uid="{0E67D1D9-03F5-40B4-B5DB-0DC60F81C7ED}" name="Receitas 2008" totalsRowDxfId="59"/>
    <tableColumn id="7" xr3:uid="{2479CAEB-70CC-4D61-9882-1C8016ECE50B}" name="Receitas 2009" totalsRowDxfId="58"/>
    <tableColumn id="8" xr3:uid="{7DFB6DEA-AA18-412D-BB95-C9B9817B361D}" name="Despesas 2005" totalsRowDxfId="57"/>
    <tableColumn id="9" xr3:uid="{10533992-7432-48A2-B563-BD4FD1A6C203}" name="Despesas 2006" totalsRowDxfId="56"/>
    <tableColumn id="10" xr3:uid="{FABA911D-3265-40EF-93FD-4775F4784F63}" name="Despesas 2008" totalsRowDxfId="55"/>
    <tableColumn id="11" xr3:uid="{7C48A95D-4E06-475A-BEE6-353222635D0E}" name="Despesas 2009" totalsRowDxfId="54"/>
    <tableColumn id="12" xr3:uid="{DAA17549-9A23-48B6-889E-64AADDF2E0E5}" name="Incidência da Pobreza 2003" totalsRowDxfId="53"/>
    <tableColumn id="13" xr3:uid="{4123CE1C-6710-4ECE-B26F-D6E75E952326}" name="Incidência da Pobreza Subjetiva" totalsRowDxfId="52"/>
    <tableColumn id="14" xr3:uid="{5F870DCE-666A-4572-BA6C-B1FF15685603}" name="Limite inferior da Incidência de Pobreza" totalsRowDxfId="51"/>
    <tableColumn id="15" xr3:uid="{F35BEC72-61E4-49A2-93F3-0733C7EE30FA}" name="Limite superior da Incidência de Pobreza" totalsRowDxfId="50"/>
    <tableColumn id="16" xr3:uid="{584B448D-3337-44C8-8647-B3C7103AA444}" name="Índice de Gini" totalsRowDxfId="49"/>
    <tableColumn id="17" xr3:uid="{9652DC30-8D54-4988-9E64-6CF8530BDA00}" name="Limite inferior do Índice de Gini" totalsRowDxfId="48"/>
    <tableColumn id="18" xr3:uid="{B40B5C2C-06A2-4085-BE93-20510A3A05E9}" name="Limite superior do Índice de Gini" totalsRowDxfId="47"/>
    <tableColumn id="19" xr3:uid="{6F97FCDF-75F4-4A8C-ACAB-7E15424A1E8D}" name="Endividamento 2005" totalsRowDxfId="46">
      <calculatedColumnFormula>IF(Tabela3[[#This Row],[Receitas 2005]]-Tabela3[[#This Row],[Despesas 2005]]&lt;0,Tabela3[[#This Row],[Receitas 2005]]-Tabela3[[#This Row],[Despesas 2005]],Tabela3[[#This Row],[Receitas 2005]]-Tabela3[[#This Row],[Despesas 2005]])</calculatedColumnFormula>
    </tableColumn>
    <tableColumn id="20" xr3:uid="{4F967572-029D-4A47-834E-CBD2DC272A97}" name="Endividamento 2006" totalsRowDxfId="45">
      <calculatedColumnFormula>IF(Tabela3[[#This Row],[Receitas 2006]]-Tabela3[[#This Row],[Despesas 2006]]&lt;0,Tabela3[[#This Row],[Receitas 2006]]-Tabela3[[#This Row],[Despesas 2006]],Tabela3[[#This Row],[Receitas 2006]]-Tabela3[[#This Row],[Despesas 2006]])</calculatedColumnFormula>
    </tableColumn>
    <tableColumn id="21" xr3:uid="{6FA43365-2A59-4C31-81B5-0503B150729A}" name="Endividamento 2008" totalsRowDxfId="44">
      <calculatedColumnFormula>IF(Tabela3[[#This Row],[Receitas 2008]]-Tabela3[[#This Row],[Despesas 2008]]&lt;0,Tabela3[[#This Row],[Receitas 2008]]-Tabela3[[#This Row],[Despesas 2008]],Tabela3[[#This Row],[Receitas 2008]]-Tabela3[[#This Row],[Despesas 2008]])</calculatedColumnFormula>
    </tableColumn>
    <tableColumn id="22" xr3:uid="{C1E8D059-8F2F-4E4F-80E7-2C66D0E29930}" name="Endividamento 2009" totalsRowFunction="count" totalsRowDxfId="43">
      <calculatedColumnFormula>IF(Tabela3[[#This Row],[Receitas 2009]]-Tabela3[[#This Row],[Despesas 2009]]&lt;0,Tabela3[[#This Row],[Receitas 2009]]-Tabela3[[#This Row],[Despesas 2009]],Tabela3[[#This Row],[Receitas 2009]]-Tabela3[[#This Row],[Despesas 2009]])</calculatedColumnFormula>
    </tableColumn>
  </tableColumns>
  <tableStyleInfo name="TableStyleMedium1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A40E2A-8119-4D2C-AA03-306E5C9AF998}" name="Tabela17" displayName="Tabela17" ref="A1:K854" totalsRowShown="0" headerRowDxfId="42" headerRowCellStyle="Normal" dataCellStyle="Normal">
  <autoFilter ref="A1:K854" xr:uid="{A7A40E2A-8119-4D2C-AA03-306E5C9AF998}"/>
  <sortState xmlns:xlrd2="http://schemas.microsoft.com/office/spreadsheetml/2017/richdata2" ref="A2:K854">
    <sortCondition ref="H1:H854"/>
  </sortState>
  <tableColumns count="11">
    <tableColumn id="1" xr3:uid="{BB03DF3F-8E2C-4299-82D6-842B34A3AEE5}" name="Município" dataCellStyle="Normal"/>
    <tableColumn id="2" xr3:uid="{4947B713-5E32-4F14-AF91-25588DE221EC}" name="Nome da Mesoregião" dataCellStyle="Normal"/>
    <tableColumn id="3" xr3:uid="{5A26F6E1-B899-4775-95BD-EFA17E7B3269}" name="Nome da Microregião" dataCellStyle="Normal"/>
    <tableColumn id="4" xr3:uid="{034D813E-D21A-43B8-9F13-62D534C6F046}" name="Receitas 2005" dataDxfId="41" dataCellStyle="Moeda"/>
    <tableColumn id="5" xr3:uid="{1CD48133-9288-4B02-9089-5FCF36F608C3}" name="Receitas 2006" dataCellStyle="Moeda"/>
    <tableColumn id="6" xr3:uid="{4867B0FF-DB34-4C19-A964-BA1E89C9757A}" name="Receitas 2008" dataCellStyle="Moeda"/>
    <tableColumn id="7" xr3:uid="{5F88AD4D-40A1-4111-9637-F33EAF85DB8E}" name="Receitas 2009" dataCellStyle="Moeda"/>
    <tableColumn id="8" xr3:uid="{1A4B424C-6121-4E33-BCD9-5A1B803FFAC2}" name="Despesas 2005" dataCellStyle="Moeda"/>
    <tableColumn id="9" xr3:uid="{03C2A28A-4A86-4C5C-BD23-C3D65470F14D}" name="Despesas 2006" dataCellStyle="Moeda"/>
    <tableColumn id="10" xr3:uid="{6BB5195E-11D1-40B4-852F-E0F519390E7D}" name="Despesas 2008" dataCellStyle="Moeda"/>
    <tableColumn id="11" xr3:uid="{F6ADEFC3-475E-43FF-81AF-887C3E3EAEB0}" name="Despesas 2009" dataCellStyle="Moeda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E3F37F-2C6B-4D15-8F94-02E414FF5BFB}" name="Tabela10" displayName="Tabela10" ref="N1:V42" headerRowDxfId="40" dataDxfId="39" headerRowCellStyle="Normal 2">
  <autoFilter ref="N1:V42" xr:uid="{A7E3F37F-2C6B-4D15-8F94-02E414FF5BFB}"/>
  <tableColumns count="9">
    <tableColumn id="1" xr3:uid="{BC3D2A56-5614-4CF7-AE06-6B7D9022E24A}" name="Ano" totalsRowLabel="Total" dataDxfId="37" totalsRowDxfId="38" dataCellStyle="Normal 2"/>
    <tableColumn id="2" xr3:uid="{1821B060-FC7C-4DA5-AD70-F7FB0D36FDEC}" name="Município" dataDxfId="35" totalsRowDxfId="36" dataCellStyle="Normal 2"/>
    <tableColumn id="3" xr3:uid="{4E35DD47-9077-4C80-BAA2-0ABE53BF33A8}" name="Nome da Mesoregião" dataDxfId="33" totalsRowDxfId="34" dataCellStyle="Normal 2"/>
    <tableColumn id="4" xr3:uid="{E51B1DCF-9F52-48B3-8DDE-AEDA325DD4E8}" name="Nome da Microregião" dataDxfId="31" totalsRowDxfId="32" dataCellStyle="Normal 2"/>
    <tableColumn id="5" xr3:uid="{5B97AB79-E2D1-4AE8-9974-21685E27A132}" name="Maiores Receitas " dataDxfId="29" totalsRowDxfId="30" dataCellStyle="Moeda"/>
    <tableColumn id="6" xr3:uid="{640A559A-4BE2-49F9-86D3-DA559EECD54E}" name="Município2" dataDxfId="27" totalsRowDxfId="28"/>
    <tableColumn id="7" xr3:uid="{71144F60-21F6-4A40-B239-9E7F14A8AFD0}" name=" Mesoregião" dataDxfId="25" totalsRowDxfId="26"/>
    <tableColumn id="8" xr3:uid="{1B4AB515-BB5D-4411-873F-067FD82DC309}" name=" Microregião" dataDxfId="23" totalsRowDxfId="24"/>
    <tableColumn id="9" xr3:uid="{D8B19FFE-5730-4E8C-9156-6AE8C020922D}" name="Maiores Despesas" totalsRowFunction="sum" dataDxfId="21" totalsRowDxfId="22" dataCellStyle="Mo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C26F73-1187-4EE2-A8E1-00FF5C8F98DE}" name="Tabela3" displayName="Tabela3" ref="A1:L854" totalsRowShown="0" headerRowDxfId="20" dataDxfId="19" headerRowBorderDxfId="17" tableBorderDxfId="18" totalsRowBorderDxfId="16" headerRowCellStyle="Moeda" dataCellStyle="Moeda">
  <autoFilter ref="A1:L854" xr:uid="{03C26F73-1187-4EE2-A8E1-00FF5C8F98DE}"/>
  <tableColumns count="12">
    <tableColumn id="1" xr3:uid="{778D94E8-134D-409E-8501-1C65739C6FCE}" name="Receitas 2005" dataDxfId="15" dataCellStyle="Moeda"/>
    <tableColumn id="2" xr3:uid="{BD588982-ABB0-48E4-90FF-8FC0BCE10706}" name="Receitas 2006" dataDxfId="14" dataCellStyle="Moeda"/>
    <tableColumn id="3" xr3:uid="{EB7EF682-B798-4521-A4FB-554931EFD3DD}" name="Receitas 2008" dataDxfId="13" dataCellStyle="Moeda"/>
    <tableColumn id="4" xr3:uid="{926DBCE3-B597-49F9-B6C2-0EDBDC3AC08F}" name="Receitas 2009" dataDxfId="12" dataCellStyle="Moeda"/>
    <tableColumn id="5" xr3:uid="{D0E7B746-B2ED-470C-8C64-766F25BAD98B}" name="Despesas 2005" dataDxfId="11" dataCellStyle="Moeda"/>
    <tableColumn id="6" xr3:uid="{C14D597A-E5BB-4402-8954-3491908FF4B8}" name="Despesas 2006" dataDxfId="10" dataCellStyle="Moeda"/>
    <tableColumn id="7" xr3:uid="{2673DFA2-18DE-4D71-863B-C3765B513B12}" name="Despesas 2008" dataDxfId="9" dataCellStyle="Moeda"/>
    <tableColumn id="8" xr3:uid="{9F00B08D-B0B4-4FF0-9C10-F5B0C3C6520A}" name="Despesas 2009" dataDxfId="8" dataCellStyle="Moeda"/>
    <tableColumn id="9" xr3:uid="{906D3411-5562-4315-AD4E-9C5E25E69C1F}" name="Endividamento 2005" dataDxfId="7" dataCellStyle="Moeda">
      <calculatedColumnFormula>IF(Tabela3[[#This Row],[Receitas 2005]]-Tabela3[[#This Row],[Despesas 2005]]&lt;0,Tabela3[[#This Row],[Receitas 2005]]-Tabela3[[#This Row],[Despesas 2005]],Tabela3[[#This Row],[Receitas 2005]]-Tabela3[[#This Row],[Despesas 2005]])</calculatedColumnFormula>
    </tableColumn>
    <tableColumn id="10" xr3:uid="{C1E20047-8338-4296-B938-6510514B3B57}" name="Endividamento 2006" dataDxfId="6" dataCellStyle="Moeda">
      <calculatedColumnFormula>IF(Tabela3[[#This Row],[Receitas 2006]]-Tabela3[[#This Row],[Despesas 2006]]&lt;0,Tabela3[[#This Row],[Receitas 2006]]-Tabela3[[#This Row],[Despesas 2006]],Tabela3[[#This Row],[Receitas 2006]]-Tabela3[[#This Row],[Despesas 2006]])</calculatedColumnFormula>
    </tableColumn>
    <tableColumn id="11" xr3:uid="{048FF530-B47C-40A5-A55F-8791CE5B34D1}" name="Endividamento 2008" dataDxfId="5" dataCellStyle="Moeda">
      <calculatedColumnFormula>IF(Tabela3[[#This Row],[Receitas 2008]]-Tabela3[[#This Row],[Despesas 2008]]&lt;0,Tabela3[[#This Row],[Receitas 2008]]-Tabela3[[#This Row],[Despesas 2008]],Tabela3[[#This Row],[Receitas 2008]]-Tabela3[[#This Row],[Despesas 2008]])</calculatedColumnFormula>
    </tableColumn>
    <tableColumn id="12" xr3:uid="{A9600775-6828-4289-9B61-757C7605EF23}" name="Endividamento 2009" dataDxfId="4" dataCellStyle="Moeda">
      <calculatedColumnFormula>IF(Tabela3[[#This Row],[Receitas 2009]]-Tabela3[[#This Row],[Despesas 2009]]&lt;0,Tabela3[[#This Row],[Receitas 2009]]-Tabela3[[#This Row],[Despesas 2009]],Tabela3[[#This Row],[Receitas 2009]]-Tabela3[[#This Row],[Despesas 2009]])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DB4169-F60E-42FF-BA04-6F114D2F1BE7}" name="Tabela4" displayName="Tabela4" ref="N3:R7" totalsRowShown="0">
  <autoFilter ref="N3:R7" xr:uid="{81DB4169-F60E-42FF-BA04-6F114D2F1BE7}"/>
  <tableColumns count="5">
    <tableColumn id="1" xr3:uid="{36DD56CD-D0DE-4BC2-892B-285A271D14CE}" name="ANO"/>
    <tableColumn id="2" xr3:uid="{19F2B604-44E0-484D-8759-305251DC83F4}" name="RECEITA TOTAL" dataDxfId="3"/>
    <tableColumn id="3" xr3:uid="{8429A428-0B06-42BF-BC6B-D0B3AE6688AB}" name="DESPESA TOTAL" dataDxfId="2"/>
    <tableColumn id="4" xr3:uid="{919F08AA-A13B-4D2C-985E-3FED7267E866}" name="Endividamento" dataDxfId="1">
      <calculatedColumnFormula>Tabela4[[#This Row],[RECEITA TOTAL]]-Tabela4[[#This Row],[DESPESA TOTAL]]</calculatedColumnFormula>
    </tableColumn>
    <tableColumn id="5" xr3:uid="{07694144-9F75-46CE-B72A-95B9360CCB71}" name="Superávit ou Déficit" dataDxfId="0">
      <calculatedColumnFormula>IF(Tabela4[[#This Row],[Endividamento]]&gt;0,"SUPERÁVIT","DÉFICIT")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ln/>
      </a:spPr>
      <a:bodyPr vertOverflow="clip" horzOverflow="clip" rtlCol="0" anchor="t"/>
      <a:lstStyle>
        <a:defPPr algn="l">
          <a:defRPr sz="1100">
            <a:solidFill>
              <a:schemeClr val="tx2">
                <a:lumMod val="40000"/>
                <a:lumOff val="60000"/>
              </a:schemeClr>
            </a:solidFill>
          </a:defRPr>
        </a:defPPr>
      </a:lstStyle>
      <a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8" Type="http://schemas.microsoft.com/office/2007/relationships/slicer" Target="../slicers/slicer5.xml"/><Relationship Id="rId3" Type="http://schemas.openxmlformats.org/officeDocument/2006/relationships/pivotTable" Target="../pivotTables/pivotTable10.xml"/><Relationship Id="rId7" Type="http://schemas.openxmlformats.org/officeDocument/2006/relationships/drawing" Target="../drawings/drawing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7AB33-F7EB-4EDE-8DD4-9DBADEA81384}">
  <dimension ref="A1"/>
  <sheetViews>
    <sheetView showGridLines="0" showRowColHeaders="0" topLeftCell="I6" zoomScaleNormal="100" workbookViewId="0">
      <selection activeCell="AF24" sqref="AF24"/>
    </sheetView>
  </sheetViews>
  <sheetFormatPr defaultRowHeight="15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4375-AF69-4CAB-8DF9-C736E85661C6}">
  <dimension ref="A1"/>
  <sheetViews>
    <sheetView showGridLines="0" showRowColHeaders="0" tabSelected="1" topLeftCell="A4" zoomScale="130" zoomScaleNormal="130" workbookViewId="0">
      <selection activeCell="X15" sqref="X15"/>
    </sheetView>
  </sheetViews>
  <sheetFormatPr defaultRowHeight="1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63C1-763F-4791-8D0F-2CB736EB9578}">
  <dimension ref="A1:V854"/>
  <sheetViews>
    <sheetView showGridLines="0" zoomScaleNormal="100" workbookViewId="0"/>
  </sheetViews>
  <sheetFormatPr defaultRowHeight="15"/>
  <cols>
    <col min="1" max="1" width="33.140625" bestFit="1" customWidth="1"/>
    <col min="2" max="2" width="32.85546875" bestFit="1" customWidth="1"/>
    <col min="3" max="3" width="27.140625" bestFit="1" customWidth="1"/>
    <col min="4" max="4" width="25.42578125" style="8" bestFit="1" customWidth="1"/>
    <col min="5" max="5" width="25.42578125" style="5" bestFit="1" customWidth="1"/>
    <col min="6" max="6" width="25.42578125" style="5" customWidth="1"/>
    <col min="7" max="7" width="25.42578125" style="5" bestFit="1" customWidth="1"/>
    <col min="8" max="11" width="26.42578125" style="5" bestFit="1" customWidth="1"/>
    <col min="12" max="13" width="25" bestFit="1" customWidth="1"/>
    <col min="14" max="22" width="21.140625" customWidth="1"/>
  </cols>
  <sheetData>
    <row r="1" spans="1:22" s="1" customFormat="1" ht="5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>
      <c r="A2" t="s">
        <v>22</v>
      </c>
      <c r="B2" t="s">
        <v>23</v>
      </c>
      <c r="C2" t="s">
        <v>24</v>
      </c>
      <c r="D2" s="60">
        <v>6040901.6900000004</v>
      </c>
      <c r="E2" s="61" t="s">
        <v>25</v>
      </c>
      <c r="F2" s="61">
        <v>10045467.699999999</v>
      </c>
      <c r="G2" s="61">
        <v>9806213.3100000005</v>
      </c>
      <c r="H2" s="61">
        <v>5986228.3399999999</v>
      </c>
      <c r="I2" s="61" t="s">
        <v>25</v>
      </c>
      <c r="J2" s="61">
        <v>10893242.619999999</v>
      </c>
      <c r="K2" s="61">
        <v>9016333.9900000002</v>
      </c>
      <c r="L2">
        <v>34.5</v>
      </c>
      <c r="M2">
        <v>35.22</v>
      </c>
      <c r="N2">
        <v>25.51</v>
      </c>
      <c r="O2">
        <v>43.49</v>
      </c>
      <c r="P2">
        <v>0.41</v>
      </c>
      <c r="Q2">
        <v>0.37</v>
      </c>
      <c r="R2">
        <v>0.44</v>
      </c>
      <c r="S2">
        <f>IF(Tabela3[[#This Row],[Receitas 2005]]-Tabela3[[#This Row],[Despesas 2005]]&lt;0,Tabela3[[#This Row],[Receitas 2005]]-Tabela3[[#This Row],[Despesas 2005]],Tabela3[[#This Row],[Receitas 2005]]-Tabela3[[#This Row],[Despesas 2005]])</f>
        <v>54673.350000000559</v>
      </c>
      <c r="T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">
        <f>IF(Tabela3[[#This Row],[Receitas 2008]]-Tabela3[[#This Row],[Despesas 2008]]&lt;0,Tabela3[[#This Row],[Receitas 2008]]-Tabela3[[#This Row],[Despesas 2008]],Tabela3[[#This Row],[Receitas 2008]]-Tabela3[[#This Row],[Despesas 2008]])</f>
        <v>-847774.91999999993</v>
      </c>
      <c r="V2">
        <f>IF(Tabela3[[#This Row],[Receitas 2009]]-Tabela3[[#This Row],[Despesas 2009]]&lt;0,Tabela3[[#This Row],[Receitas 2009]]-Tabela3[[#This Row],[Despesas 2009]],Tabela3[[#This Row],[Receitas 2009]]-Tabela3[[#This Row],[Despesas 2009]])</f>
        <v>789879.3200000003</v>
      </c>
    </row>
    <row r="3" spans="1:22">
      <c r="A3" t="s">
        <v>26</v>
      </c>
      <c r="B3" t="s">
        <v>27</v>
      </c>
      <c r="C3" t="s">
        <v>28</v>
      </c>
      <c r="D3" s="60">
        <v>14447567.43</v>
      </c>
      <c r="E3" s="61">
        <v>16634513.210000001</v>
      </c>
      <c r="F3" s="61">
        <v>29229696.899999999</v>
      </c>
      <c r="G3" s="61">
        <v>23382494.100000001</v>
      </c>
      <c r="H3" s="61">
        <v>13240410.810000001</v>
      </c>
      <c r="I3" s="61">
        <v>17012701.75</v>
      </c>
      <c r="J3" s="61">
        <v>23417284.780000001</v>
      </c>
      <c r="K3" s="61">
        <v>24633721.510000002</v>
      </c>
      <c r="L3">
        <v>36.17</v>
      </c>
      <c r="M3">
        <v>31.85</v>
      </c>
      <c r="N3">
        <v>26.61</v>
      </c>
      <c r="O3">
        <v>45.73</v>
      </c>
      <c r="P3">
        <v>0.42</v>
      </c>
      <c r="Q3">
        <v>0.39</v>
      </c>
      <c r="R3">
        <v>0.45</v>
      </c>
      <c r="S3">
        <f>IF(Tabela3[[#This Row],[Receitas 2005]]-Tabela3[[#This Row],[Despesas 2005]]&lt;0,Tabela3[[#This Row],[Receitas 2005]]-Tabela3[[#This Row],[Despesas 2005]],Tabela3[[#This Row],[Receitas 2005]]-Tabela3[[#This Row],[Despesas 2005]])</f>
        <v>1207156.6199999992</v>
      </c>
      <c r="T3">
        <f>IF(Tabela3[[#This Row],[Receitas 2006]]-Tabela3[[#This Row],[Despesas 2006]]&lt;0,Tabela3[[#This Row],[Receitas 2006]]-Tabela3[[#This Row],[Despesas 2006]],Tabela3[[#This Row],[Receitas 2006]]-Tabela3[[#This Row],[Despesas 2006]])</f>
        <v>-378188.53999999911</v>
      </c>
      <c r="U3">
        <f>IF(Tabela3[[#This Row],[Receitas 2008]]-Tabela3[[#This Row],[Despesas 2008]]&lt;0,Tabela3[[#This Row],[Receitas 2008]]-Tabela3[[#This Row],[Despesas 2008]],Tabela3[[#This Row],[Receitas 2008]]-Tabela3[[#This Row],[Despesas 2008]])</f>
        <v>5812412.1199999973</v>
      </c>
      <c r="V3">
        <f>IF(Tabela3[[#This Row],[Receitas 2009]]-Tabela3[[#This Row],[Despesas 2009]]&lt;0,Tabela3[[#This Row],[Receitas 2009]]-Tabela3[[#This Row],[Despesas 2009]],Tabela3[[#This Row],[Receitas 2009]]-Tabela3[[#This Row],[Despesas 2009]])</f>
        <v>-1251227.4100000001</v>
      </c>
    </row>
    <row r="4" spans="1:22" hidden="1">
      <c r="A4" t="s">
        <v>29</v>
      </c>
      <c r="B4" t="s">
        <v>30</v>
      </c>
      <c r="C4" t="s">
        <v>31</v>
      </c>
      <c r="D4" s="60" t="s">
        <v>25</v>
      </c>
      <c r="E4" s="61">
        <v>10060919.49</v>
      </c>
      <c r="F4" s="61">
        <v>12478698.15</v>
      </c>
      <c r="G4" s="61" t="s">
        <v>25</v>
      </c>
      <c r="H4" s="61" t="s">
        <v>25</v>
      </c>
      <c r="I4" s="61">
        <v>10516531.369999999</v>
      </c>
      <c r="J4" s="61">
        <v>12992919.619999999</v>
      </c>
      <c r="K4" s="61" t="s">
        <v>25</v>
      </c>
      <c r="L4">
        <v>26.33</v>
      </c>
      <c r="M4">
        <v>28.61</v>
      </c>
      <c r="N4">
        <v>18.97</v>
      </c>
      <c r="O4">
        <v>33.69</v>
      </c>
      <c r="P4">
        <v>0.38</v>
      </c>
      <c r="Q4">
        <v>0.35</v>
      </c>
      <c r="R4">
        <v>0.41</v>
      </c>
      <c r="S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">
        <f>IF(Tabela3[[#This Row],[Receitas 2006]]-Tabela3[[#This Row],[Despesas 2006]]&lt;0,Tabela3[[#This Row],[Receitas 2006]]-Tabela3[[#This Row],[Despesas 2006]],Tabela3[[#This Row],[Receitas 2006]]-Tabela3[[#This Row],[Despesas 2006]])</f>
        <v>-455611.87999999896</v>
      </c>
      <c r="U4">
        <f>IF(Tabela3[[#This Row],[Receitas 2008]]-Tabela3[[#This Row],[Despesas 2008]]&lt;0,Tabela3[[#This Row],[Receitas 2008]]-Tabela3[[#This Row],[Despesas 2008]],Tabela3[[#This Row],[Receitas 2008]]-Tabela3[[#This Row],[Despesas 2008]])</f>
        <v>-514221.46999999881</v>
      </c>
      <c r="V4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" spans="1:22" hidden="1">
      <c r="A5" t="s">
        <v>32</v>
      </c>
      <c r="B5" t="s">
        <v>30</v>
      </c>
      <c r="C5" t="s">
        <v>33</v>
      </c>
      <c r="D5" s="60" t="s">
        <v>25</v>
      </c>
      <c r="E5" s="61" t="s">
        <v>25</v>
      </c>
      <c r="F5" s="61">
        <v>7182128.9299999997</v>
      </c>
      <c r="G5" s="61">
        <v>6736174.6900000004</v>
      </c>
      <c r="H5" s="61" t="s">
        <v>25</v>
      </c>
      <c r="I5" s="61" t="s">
        <v>25</v>
      </c>
      <c r="J5" s="61">
        <v>7164460.71</v>
      </c>
      <c r="K5" s="61">
        <v>7053584.4800000004</v>
      </c>
      <c r="L5">
        <v>32.11</v>
      </c>
      <c r="M5">
        <v>31.33</v>
      </c>
      <c r="N5">
        <v>20.38</v>
      </c>
      <c r="O5">
        <v>43.85</v>
      </c>
      <c r="P5">
        <v>0.35</v>
      </c>
      <c r="Q5">
        <v>0.31</v>
      </c>
      <c r="R5">
        <v>0.38</v>
      </c>
      <c r="S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">
        <f>IF(Tabela3[[#This Row],[Receitas 2008]]-Tabela3[[#This Row],[Despesas 2008]]&lt;0,Tabela3[[#This Row],[Receitas 2008]]-Tabela3[[#This Row],[Despesas 2008]],Tabela3[[#This Row],[Receitas 2008]]-Tabela3[[#This Row],[Despesas 2008]])</f>
        <v>17668.219999999739</v>
      </c>
      <c r="V5">
        <f>IF(Tabela3[[#This Row],[Receitas 2009]]-Tabela3[[#This Row],[Despesas 2009]]&lt;0,Tabela3[[#This Row],[Receitas 2009]]-Tabela3[[#This Row],[Despesas 2009]],Tabela3[[#This Row],[Receitas 2009]]-Tabela3[[#This Row],[Despesas 2009]])</f>
        <v>-317409.79000000004</v>
      </c>
    </row>
    <row r="6" spans="1:22" hidden="1">
      <c r="A6" t="s">
        <v>34</v>
      </c>
      <c r="B6" t="s">
        <v>35</v>
      </c>
      <c r="C6" t="s">
        <v>36</v>
      </c>
      <c r="D6" s="60">
        <v>7613809.0999999996</v>
      </c>
      <c r="E6" s="61">
        <v>8897742.0800000001</v>
      </c>
      <c r="F6" s="61">
        <v>13098076.77</v>
      </c>
      <c r="G6" s="61">
        <v>12238808.92</v>
      </c>
      <c r="H6" s="61">
        <v>7259064.2599999998</v>
      </c>
      <c r="I6" s="61">
        <v>9368643.4399999995</v>
      </c>
      <c r="J6" s="61">
        <v>12492058.41</v>
      </c>
      <c r="K6" s="61">
        <v>12825859.73</v>
      </c>
      <c r="L6">
        <v>45.32</v>
      </c>
      <c r="M6">
        <v>48.57</v>
      </c>
      <c r="N6">
        <v>37.29</v>
      </c>
      <c r="O6">
        <v>53.35</v>
      </c>
      <c r="P6">
        <v>0.39</v>
      </c>
      <c r="Q6">
        <v>0.36</v>
      </c>
      <c r="R6">
        <v>0.43</v>
      </c>
      <c r="S6">
        <f>IF(Tabela3[[#This Row],[Receitas 2005]]-Tabela3[[#This Row],[Despesas 2005]]&lt;0,Tabela3[[#This Row],[Receitas 2005]]-Tabela3[[#This Row],[Despesas 2005]],Tabela3[[#This Row],[Receitas 2005]]-Tabela3[[#This Row],[Despesas 2005]])</f>
        <v>354744.83999999985</v>
      </c>
      <c r="T6">
        <f>IF(Tabela3[[#This Row],[Receitas 2006]]-Tabela3[[#This Row],[Despesas 2006]]&lt;0,Tabela3[[#This Row],[Receitas 2006]]-Tabela3[[#This Row],[Despesas 2006]],Tabela3[[#This Row],[Receitas 2006]]-Tabela3[[#This Row],[Despesas 2006]])</f>
        <v>-470901.3599999994</v>
      </c>
      <c r="U6">
        <f>IF(Tabela3[[#This Row],[Receitas 2008]]-Tabela3[[#This Row],[Despesas 2008]]&lt;0,Tabela3[[#This Row],[Receitas 2008]]-Tabela3[[#This Row],[Despesas 2008]],Tabela3[[#This Row],[Receitas 2008]]-Tabela3[[#This Row],[Despesas 2008]])</f>
        <v>606018.3599999994</v>
      </c>
      <c r="V6">
        <f>IF(Tabela3[[#This Row],[Receitas 2009]]-Tabela3[[#This Row],[Despesas 2009]]&lt;0,Tabela3[[#This Row],[Receitas 2009]]-Tabela3[[#This Row],[Despesas 2009]],Tabela3[[#This Row],[Receitas 2009]]-Tabela3[[#This Row],[Despesas 2009]])</f>
        <v>-587050.81000000052</v>
      </c>
    </row>
    <row r="7" spans="1:22" hidden="1">
      <c r="A7" t="s">
        <v>37</v>
      </c>
      <c r="B7" t="s">
        <v>35</v>
      </c>
      <c r="C7" t="s">
        <v>38</v>
      </c>
      <c r="D7" s="60" t="s">
        <v>25</v>
      </c>
      <c r="E7" s="61">
        <v>9875874.2300000004</v>
      </c>
      <c r="F7" s="61">
        <v>12573518.710000001</v>
      </c>
      <c r="G7" s="61">
        <v>11977563.800000001</v>
      </c>
      <c r="H7" s="61" t="s">
        <v>25</v>
      </c>
      <c r="I7" s="61">
        <v>9850585.1300000008</v>
      </c>
      <c r="J7" s="61">
        <v>10619937.710000001</v>
      </c>
      <c r="K7" s="61">
        <v>11105137.539999999</v>
      </c>
      <c r="L7">
        <v>51.25</v>
      </c>
      <c r="M7">
        <v>57.02</v>
      </c>
      <c r="N7">
        <v>39.76</v>
      </c>
      <c r="O7">
        <v>62.75</v>
      </c>
      <c r="P7">
        <v>0.44</v>
      </c>
      <c r="Q7">
        <v>0.4</v>
      </c>
      <c r="R7">
        <v>0.49</v>
      </c>
      <c r="S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">
        <f>IF(Tabela3[[#This Row],[Receitas 2006]]-Tabela3[[#This Row],[Despesas 2006]]&lt;0,Tabela3[[#This Row],[Receitas 2006]]-Tabela3[[#This Row],[Despesas 2006]],Tabela3[[#This Row],[Receitas 2006]]-Tabela3[[#This Row],[Despesas 2006]])</f>
        <v>25289.099999999627</v>
      </c>
      <c r="U7">
        <f>IF(Tabela3[[#This Row],[Receitas 2008]]-Tabela3[[#This Row],[Despesas 2008]]&lt;0,Tabela3[[#This Row],[Receitas 2008]]-Tabela3[[#This Row],[Despesas 2008]],Tabela3[[#This Row],[Receitas 2008]]-Tabela3[[#This Row],[Despesas 2008]])</f>
        <v>1953581</v>
      </c>
      <c r="V7">
        <f>IF(Tabela3[[#This Row],[Receitas 2009]]-Tabela3[[#This Row],[Despesas 2009]]&lt;0,Tabela3[[#This Row],[Receitas 2009]]-Tabela3[[#This Row],[Despesas 2009]],Tabela3[[#This Row],[Receitas 2009]]-Tabela3[[#This Row],[Despesas 2009]])</f>
        <v>872426.26000000164</v>
      </c>
    </row>
    <row r="8" spans="1:22" hidden="1">
      <c r="A8" t="s">
        <v>39</v>
      </c>
      <c r="B8" t="s">
        <v>23</v>
      </c>
      <c r="C8" t="s">
        <v>40</v>
      </c>
      <c r="D8" s="60">
        <v>5866277.1399999997</v>
      </c>
      <c r="E8" s="61">
        <v>6752067.2599999998</v>
      </c>
      <c r="F8" s="61">
        <v>8799406.9900000002</v>
      </c>
      <c r="G8" s="61">
        <v>8433201.5800000001</v>
      </c>
      <c r="H8" s="61">
        <v>5778635.4199999999</v>
      </c>
      <c r="I8" s="61">
        <v>6635406.6299999999</v>
      </c>
      <c r="J8" s="61">
        <v>8768815.0199999996</v>
      </c>
      <c r="K8" s="61">
        <v>8248172.6900000004</v>
      </c>
      <c r="L8">
        <v>20.91</v>
      </c>
      <c r="M8">
        <v>20.92</v>
      </c>
      <c r="N8">
        <v>9.41</v>
      </c>
      <c r="O8">
        <v>32.42</v>
      </c>
      <c r="P8">
        <v>0.37</v>
      </c>
      <c r="Q8">
        <v>0.31</v>
      </c>
      <c r="R8">
        <v>0.43</v>
      </c>
      <c r="S8">
        <f>IF(Tabela3[[#This Row],[Receitas 2005]]-Tabela3[[#This Row],[Despesas 2005]]&lt;0,Tabela3[[#This Row],[Receitas 2005]]-Tabela3[[#This Row],[Despesas 2005]],Tabela3[[#This Row],[Receitas 2005]]-Tabela3[[#This Row],[Despesas 2005]])</f>
        <v>87641.719999999739</v>
      </c>
      <c r="T8">
        <f>IF(Tabela3[[#This Row],[Receitas 2006]]-Tabela3[[#This Row],[Despesas 2006]]&lt;0,Tabela3[[#This Row],[Receitas 2006]]-Tabela3[[#This Row],[Despesas 2006]],Tabela3[[#This Row],[Receitas 2006]]-Tabela3[[#This Row],[Despesas 2006]])</f>
        <v>116660.62999999989</v>
      </c>
      <c r="U8">
        <f>IF(Tabela3[[#This Row],[Receitas 2008]]-Tabela3[[#This Row],[Despesas 2008]]&lt;0,Tabela3[[#This Row],[Receitas 2008]]-Tabela3[[#This Row],[Despesas 2008]],Tabela3[[#This Row],[Receitas 2008]]-Tabela3[[#This Row],[Despesas 2008]])</f>
        <v>30591.970000000671</v>
      </c>
      <c r="V8">
        <f>IF(Tabela3[[#This Row],[Receitas 2009]]-Tabela3[[#This Row],[Despesas 2009]]&lt;0,Tabela3[[#This Row],[Receitas 2009]]-Tabela3[[#This Row],[Despesas 2009]],Tabela3[[#This Row],[Receitas 2009]]-Tabela3[[#This Row],[Despesas 2009]])</f>
        <v>185028.88999999966</v>
      </c>
    </row>
    <row r="9" spans="1:22" hidden="1">
      <c r="A9" t="s">
        <v>41</v>
      </c>
      <c r="B9" t="s">
        <v>42</v>
      </c>
      <c r="C9" t="s">
        <v>43</v>
      </c>
      <c r="D9" s="60">
        <v>4420656</v>
      </c>
      <c r="E9" s="61">
        <v>5300542</v>
      </c>
      <c r="F9" s="61">
        <v>7250517</v>
      </c>
      <c r="G9" s="61">
        <v>6920169</v>
      </c>
      <c r="H9" s="61">
        <v>4206879</v>
      </c>
      <c r="I9" s="61">
        <v>5013472</v>
      </c>
      <c r="J9" s="61">
        <v>7735318</v>
      </c>
      <c r="K9" s="61">
        <v>7192284</v>
      </c>
      <c r="L9">
        <v>23.25</v>
      </c>
      <c r="M9">
        <v>24.3</v>
      </c>
      <c r="N9">
        <v>13.91</v>
      </c>
      <c r="O9">
        <v>32.58</v>
      </c>
      <c r="P9">
        <v>0.41</v>
      </c>
      <c r="Q9">
        <v>0.35</v>
      </c>
      <c r="R9">
        <v>0.46</v>
      </c>
      <c r="S9">
        <f>IF(Tabela3[[#This Row],[Receitas 2005]]-Tabela3[[#This Row],[Despesas 2005]]&lt;0,Tabela3[[#This Row],[Receitas 2005]]-Tabela3[[#This Row],[Despesas 2005]],Tabela3[[#This Row],[Receitas 2005]]-Tabela3[[#This Row],[Despesas 2005]])</f>
        <v>213777</v>
      </c>
      <c r="T9">
        <f>IF(Tabela3[[#This Row],[Receitas 2006]]-Tabela3[[#This Row],[Despesas 2006]]&lt;0,Tabela3[[#This Row],[Receitas 2006]]-Tabela3[[#This Row],[Despesas 2006]],Tabela3[[#This Row],[Receitas 2006]]-Tabela3[[#This Row],[Despesas 2006]])</f>
        <v>287070</v>
      </c>
      <c r="U9">
        <f>IF(Tabela3[[#This Row],[Receitas 2008]]-Tabela3[[#This Row],[Despesas 2008]]&lt;0,Tabela3[[#This Row],[Receitas 2008]]-Tabela3[[#This Row],[Despesas 2008]],Tabela3[[#This Row],[Receitas 2008]]-Tabela3[[#This Row],[Despesas 2008]])</f>
        <v>-484801</v>
      </c>
      <c r="V9">
        <f>IF(Tabela3[[#This Row],[Receitas 2009]]-Tabela3[[#This Row],[Despesas 2009]]&lt;0,Tabela3[[#This Row],[Receitas 2009]]-Tabela3[[#This Row],[Despesas 2009]],Tabela3[[#This Row],[Receitas 2009]]-Tabela3[[#This Row],[Despesas 2009]])</f>
        <v>-272115</v>
      </c>
    </row>
    <row r="10" spans="1:22" hidden="1">
      <c r="A10" t="s">
        <v>44</v>
      </c>
      <c r="B10" t="s">
        <v>45</v>
      </c>
      <c r="C10" t="s">
        <v>46</v>
      </c>
      <c r="D10" s="60" t="s">
        <v>25</v>
      </c>
      <c r="E10" s="61">
        <v>11225676.810000001</v>
      </c>
      <c r="F10" s="61">
        <v>17545798.699999999</v>
      </c>
      <c r="G10" s="61">
        <v>16423828.039999999</v>
      </c>
      <c r="H10" s="61" t="s">
        <v>25</v>
      </c>
      <c r="I10" s="61">
        <v>9930007</v>
      </c>
      <c r="J10" s="61">
        <v>14699756.76</v>
      </c>
      <c r="K10" s="61">
        <v>17333155.149999999</v>
      </c>
      <c r="L10">
        <v>53.92</v>
      </c>
      <c r="M10">
        <v>52.01</v>
      </c>
      <c r="N10">
        <v>44.51</v>
      </c>
      <c r="O10">
        <v>63.34</v>
      </c>
      <c r="P10">
        <v>0.45</v>
      </c>
      <c r="Q10">
        <v>0.41</v>
      </c>
      <c r="R10">
        <v>0.48</v>
      </c>
      <c r="S1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0">
        <f>IF(Tabela3[[#This Row],[Receitas 2006]]-Tabela3[[#This Row],[Despesas 2006]]&lt;0,Tabela3[[#This Row],[Receitas 2006]]-Tabela3[[#This Row],[Despesas 2006]],Tabela3[[#This Row],[Receitas 2006]]-Tabela3[[#This Row],[Despesas 2006]])</f>
        <v>1295669.8100000005</v>
      </c>
      <c r="U10">
        <f>IF(Tabela3[[#This Row],[Receitas 2008]]-Tabela3[[#This Row],[Despesas 2008]]&lt;0,Tabela3[[#This Row],[Receitas 2008]]-Tabela3[[#This Row],[Despesas 2008]],Tabela3[[#This Row],[Receitas 2008]]-Tabela3[[#This Row],[Despesas 2008]])</f>
        <v>2846041.9399999995</v>
      </c>
      <c r="V10">
        <f>IF(Tabela3[[#This Row],[Receitas 2009]]-Tabela3[[#This Row],[Despesas 2009]]&lt;0,Tabela3[[#This Row],[Receitas 2009]]-Tabela3[[#This Row],[Despesas 2009]],Tabela3[[#This Row],[Receitas 2009]]-Tabela3[[#This Row],[Despesas 2009]])</f>
        <v>-909327.1099999994</v>
      </c>
    </row>
    <row r="11" spans="1:22" hidden="1">
      <c r="A11" t="s">
        <v>47</v>
      </c>
      <c r="B11" t="s">
        <v>48</v>
      </c>
      <c r="C11" t="s">
        <v>49</v>
      </c>
      <c r="D11" s="60">
        <v>8240143.1600000001</v>
      </c>
      <c r="E11" s="61">
        <v>9806644.4000000004</v>
      </c>
      <c r="F11" s="61">
        <v>11840728.890000001</v>
      </c>
      <c r="G11" s="61">
        <v>12344905.32</v>
      </c>
      <c r="H11" s="61">
        <v>7920990.9000000004</v>
      </c>
      <c r="I11" s="61">
        <v>9997430.3699999992</v>
      </c>
      <c r="J11" s="61">
        <v>11519720.939999999</v>
      </c>
      <c r="K11" s="61">
        <v>13132387.630000001</v>
      </c>
      <c r="L11">
        <v>62.77</v>
      </c>
      <c r="M11">
        <v>61.14</v>
      </c>
      <c r="N11">
        <v>55.34</v>
      </c>
      <c r="O11">
        <v>70.19</v>
      </c>
      <c r="P11">
        <v>0.42</v>
      </c>
      <c r="Q11">
        <v>0.38</v>
      </c>
      <c r="R11">
        <v>0.47</v>
      </c>
      <c r="S11">
        <f>IF(Tabela3[[#This Row],[Receitas 2005]]-Tabela3[[#This Row],[Despesas 2005]]&lt;0,Tabela3[[#This Row],[Receitas 2005]]-Tabela3[[#This Row],[Despesas 2005]],Tabela3[[#This Row],[Receitas 2005]]-Tabela3[[#This Row],[Despesas 2005]])</f>
        <v>319152.25999999978</v>
      </c>
      <c r="T11">
        <f>IF(Tabela3[[#This Row],[Receitas 2006]]-Tabela3[[#This Row],[Despesas 2006]]&lt;0,Tabela3[[#This Row],[Receitas 2006]]-Tabela3[[#This Row],[Despesas 2006]],Tabela3[[#This Row],[Receitas 2006]]-Tabela3[[#This Row],[Despesas 2006]])</f>
        <v>-190785.96999999881</v>
      </c>
      <c r="U11">
        <f>IF(Tabela3[[#This Row],[Receitas 2008]]-Tabela3[[#This Row],[Despesas 2008]]&lt;0,Tabela3[[#This Row],[Receitas 2008]]-Tabela3[[#This Row],[Despesas 2008]],Tabela3[[#This Row],[Receitas 2008]]-Tabela3[[#This Row],[Despesas 2008]])</f>
        <v>321007.95000000112</v>
      </c>
      <c r="V11">
        <f>IF(Tabela3[[#This Row],[Receitas 2009]]-Tabela3[[#This Row],[Despesas 2009]]&lt;0,Tabela3[[#This Row],[Receitas 2009]]-Tabela3[[#This Row],[Despesas 2009]],Tabela3[[#This Row],[Receitas 2009]]-Tabela3[[#This Row],[Despesas 2009]])</f>
        <v>-787482.31000000052</v>
      </c>
    </row>
    <row r="12" spans="1:22" hidden="1">
      <c r="A12" t="s">
        <v>50</v>
      </c>
      <c r="B12" t="s">
        <v>35</v>
      </c>
      <c r="C12" t="s">
        <v>50</v>
      </c>
      <c r="D12" s="60" t="s">
        <v>25</v>
      </c>
      <c r="E12" s="61">
        <v>19954358.300000001</v>
      </c>
      <c r="F12" s="61">
        <v>26803102.48</v>
      </c>
      <c r="G12" s="61">
        <v>29170917</v>
      </c>
      <c r="H12" s="61" t="s">
        <v>25</v>
      </c>
      <c r="I12" s="61">
        <v>18549002.850000001</v>
      </c>
      <c r="J12" s="61">
        <v>26966622.82</v>
      </c>
      <c r="K12" s="61">
        <v>31606125</v>
      </c>
      <c r="L12">
        <v>35.130000000000003</v>
      </c>
      <c r="M12">
        <v>32.71</v>
      </c>
      <c r="N12">
        <v>28.53</v>
      </c>
      <c r="O12">
        <v>41.74</v>
      </c>
      <c r="P12">
        <v>0.43</v>
      </c>
      <c r="Q12">
        <v>0.39</v>
      </c>
      <c r="R12">
        <v>0.46</v>
      </c>
      <c r="S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2">
        <f>IF(Tabela3[[#This Row],[Receitas 2006]]-Tabela3[[#This Row],[Despesas 2006]]&lt;0,Tabela3[[#This Row],[Receitas 2006]]-Tabela3[[#This Row],[Despesas 2006]],Tabela3[[#This Row],[Receitas 2006]]-Tabela3[[#This Row],[Despesas 2006]])</f>
        <v>1405355.4499999993</v>
      </c>
      <c r="U12">
        <f>IF(Tabela3[[#This Row],[Receitas 2008]]-Tabela3[[#This Row],[Despesas 2008]]&lt;0,Tabela3[[#This Row],[Receitas 2008]]-Tabela3[[#This Row],[Despesas 2008]],Tabela3[[#This Row],[Receitas 2008]]-Tabela3[[#This Row],[Despesas 2008]])</f>
        <v>-163520.33999999985</v>
      </c>
      <c r="V12">
        <f>IF(Tabela3[[#This Row],[Receitas 2009]]-Tabela3[[#This Row],[Despesas 2009]]&lt;0,Tabela3[[#This Row],[Receitas 2009]]-Tabela3[[#This Row],[Despesas 2009]],Tabela3[[#This Row],[Receitas 2009]]-Tabela3[[#This Row],[Despesas 2009]])</f>
        <v>-2435208</v>
      </c>
    </row>
    <row r="13" spans="1:22" hidden="1">
      <c r="A13" t="s">
        <v>51</v>
      </c>
      <c r="B13" t="s">
        <v>52</v>
      </c>
      <c r="C13" t="s">
        <v>53</v>
      </c>
      <c r="D13" s="60">
        <v>5105815.25</v>
      </c>
      <c r="E13" s="61" t="s">
        <v>25</v>
      </c>
      <c r="F13" s="61">
        <v>8408346.4800000004</v>
      </c>
      <c r="G13" s="61">
        <v>7815678.71</v>
      </c>
      <c r="H13" s="61">
        <v>4748357.45</v>
      </c>
      <c r="I13" s="61" t="s">
        <v>25</v>
      </c>
      <c r="J13" s="61">
        <v>7637720.3300000001</v>
      </c>
      <c r="K13" s="61">
        <v>8324241.4000000004</v>
      </c>
      <c r="L13">
        <v>25.84</v>
      </c>
      <c r="M13">
        <v>27</v>
      </c>
      <c r="N13">
        <v>16.97</v>
      </c>
      <c r="O13">
        <v>34.71</v>
      </c>
      <c r="P13">
        <v>0.42</v>
      </c>
      <c r="Q13">
        <v>0.38</v>
      </c>
      <c r="R13">
        <v>0.47</v>
      </c>
      <c r="S13">
        <f>IF(Tabela3[[#This Row],[Receitas 2005]]-Tabela3[[#This Row],[Despesas 2005]]&lt;0,Tabela3[[#This Row],[Receitas 2005]]-Tabela3[[#This Row],[Despesas 2005]],Tabela3[[#This Row],[Receitas 2005]]-Tabela3[[#This Row],[Despesas 2005]])</f>
        <v>357457.79999999981</v>
      </c>
      <c r="T1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3">
        <f>IF(Tabela3[[#This Row],[Receitas 2008]]-Tabela3[[#This Row],[Despesas 2008]]&lt;0,Tabela3[[#This Row],[Receitas 2008]]-Tabela3[[#This Row],[Despesas 2008]],Tabela3[[#This Row],[Receitas 2008]]-Tabela3[[#This Row],[Despesas 2008]])</f>
        <v>770626.15000000037</v>
      </c>
      <c r="V13">
        <f>IF(Tabela3[[#This Row],[Receitas 2009]]-Tabela3[[#This Row],[Despesas 2009]]&lt;0,Tabela3[[#This Row],[Receitas 2009]]-Tabela3[[#This Row],[Despesas 2009]],Tabela3[[#This Row],[Receitas 2009]]-Tabela3[[#This Row],[Despesas 2009]])</f>
        <v>-508562.69000000041</v>
      </c>
    </row>
    <row r="14" spans="1:22" hidden="1">
      <c r="A14" t="s">
        <v>54</v>
      </c>
      <c r="B14" t="s">
        <v>52</v>
      </c>
      <c r="C14" t="s">
        <v>55</v>
      </c>
      <c r="D14" s="60">
        <v>4386814.57</v>
      </c>
      <c r="E14" s="61">
        <v>5031479.9800000004</v>
      </c>
      <c r="F14" s="61">
        <v>6506335.5199999996</v>
      </c>
      <c r="G14" s="61">
        <v>6483381.4400000004</v>
      </c>
      <c r="H14" s="61">
        <v>4296525.32</v>
      </c>
      <c r="I14" s="61">
        <v>5215347.38</v>
      </c>
      <c r="J14" s="61">
        <v>6613784.2999999998</v>
      </c>
      <c r="K14" s="61">
        <v>6382690.9100000001</v>
      </c>
      <c r="L14">
        <v>29.68</v>
      </c>
      <c r="M14">
        <v>33.42</v>
      </c>
      <c r="N14">
        <v>18.8</v>
      </c>
      <c r="O14">
        <v>40.56</v>
      </c>
      <c r="P14">
        <v>0.4</v>
      </c>
      <c r="Q14">
        <v>0.33</v>
      </c>
      <c r="R14">
        <v>0.46</v>
      </c>
      <c r="S14">
        <f>IF(Tabela3[[#This Row],[Receitas 2005]]-Tabela3[[#This Row],[Despesas 2005]]&lt;0,Tabela3[[#This Row],[Receitas 2005]]-Tabela3[[#This Row],[Despesas 2005]],Tabela3[[#This Row],[Receitas 2005]]-Tabela3[[#This Row],[Despesas 2005]])</f>
        <v>90289.25</v>
      </c>
      <c r="T14">
        <f>IF(Tabela3[[#This Row],[Receitas 2006]]-Tabela3[[#This Row],[Despesas 2006]]&lt;0,Tabela3[[#This Row],[Receitas 2006]]-Tabela3[[#This Row],[Despesas 2006]],Tabela3[[#This Row],[Receitas 2006]]-Tabela3[[#This Row],[Despesas 2006]])</f>
        <v>-183867.39999999944</v>
      </c>
      <c r="U14">
        <f>IF(Tabela3[[#This Row],[Receitas 2008]]-Tabela3[[#This Row],[Despesas 2008]]&lt;0,Tabela3[[#This Row],[Receitas 2008]]-Tabela3[[#This Row],[Despesas 2008]],Tabela3[[#This Row],[Receitas 2008]]-Tabela3[[#This Row],[Despesas 2008]])</f>
        <v>-107448.78000000026</v>
      </c>
      <c r="V14">
        <f>IF(Tabela3[[#This Row],[Receitas 2009]]-Tabela3[[#This Row],[Despesas 2009]]&lt;0,Tabela3[[#This Row],[Receitas 2009]]-Tabela3[[#This Row],[Despesas 2009]],Tabela3[[#This Row],[Receitas 2009]]-Tabela3[[#This Row],[Despesas 2009]])</f>
        <v>100690.53000000026</v>
      </c>
    </row>
    <row r="15" spans="1:22" hidden="1">
      <c r="A15" t="s">
        <v>56</v>
      </c>
      <c r="B15" t="s">
        <v>52</v>
      </c>
      <c r="C15" t="s">
        <v>57</v>
      </c>
      <c r="D15" s="60">
        <v>4774756.16</v>
      </c>
      <c r="E15" s="61" t="s">
        <v>25</v>
      </c>
      <c r="F15" s="61">
        <v>7528914.29</v>
      </c>
      <c r="G15" s="61" t="s">
        <v>25</v>
      </c>
      <c r="H15" s="61">
        <v>4470295.45</v>
      </c>
      <c r="I15" s="61" t="s">
        <v>25</v>
      </c>
      <c r="J15" s="61">
        <v>7566407.4800000004</v>
      </c>
      <c r="K15" s="61">
        <f>K3-L3</f>
        <v>24633685.34</v>
      </c>
      <c r="L15">
        <v>17.88</v>
      </c>
      <c r="M15">
        <v>16.7</v>
      </c>
      <c r="N15">
        <v>8.09</v>
      </c>
      <c r="O15">
        <v>27.68</v>
      </c>
      <c r="P15">
        <v>0.34</v>
      </c>
      <c r="Q15">
        <v>0.28999999999999998</v>
      </c>
      <c r="R15">
        <v>0.4</v>
      </c>
      <c r="S15">
        <f>IF(Tabela3[[#This Row],[Receitas 2005]]-Tabela3[[#This Row],[Despesas 2005]]&lt;0,Tabela3[[#This Row],[Receitas 2005]]-Tabela3[[#This Row],[Despesas 2005]],Tabela3[[#This Row],[Receitas 2005]]-Tabela3[[#This Row],[Despesas 2005]])</f>
        <v>304460.70999999996</v>
      </c>
      <c r="T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5">
        <f>IF(Tabela3[[#This Row],[Receitas 2008]]-Tabela3[[#This Row],[Despesas 2008]]&lt;0,Tabela3[[#This Row],[Receitas 2008]]-Tabela3[[#This Row],[Despesas 2008]],Tabela3[[#This Row],[Receitas 2008]]-Tabela3[[#This Row],[Despesas 2008]])</f>
        <v>-37493.19000000041</v>
      </c>
      <c r="V15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16" spans="1:22" hidden="1">
      <c r="A16" t="s">
        <v>58</v>
      </c>
      <c r="B16" t="s">
        <v>30</v>
      </c>
      <c r="C16" t="s">
        <v>59</v>
      </c>
      <c r="D16" s="60">
        <v>25544236.940000001</v>
      </c>
      <c r="E16" s="61">
        <v>29873867.390000001</v>
      </c>
      <c r="F16" s="61">
        <v>40640528.939999998</v>
      </c>
      <c r="G16" s="61">
        <v>40329430.82</v>
      </c>
      <c r="H16" s="61">
        <v>23248414.879999999</v>
      </c>
      <c r="I16" s="61">
        <v>30468376.379999999</v>
      </c>
      <c r="J16" s="61">
        <v>36508057.469999999</v>
      </c>
      <c r="K16" s="61" t="s">
        <v>25</v>
      </c>
      <c r="L16">
        <v>27.99</v>
      </c>
      <c r="M16">
        <v>23.57</v>
      </c>
      <c r="N16">
        <v>19.309999999999999</v>
      </c>
      <c r="O16">
        <v>36.659999999999997</v>
      </c>
      <c r="P16">
        <v>0.44</v>
      </c>
      <c r="Q16">
        <v>0.41</v>
      </c>
      <c r="R16">
        <v>0.48</v>
      </c>
      <c r="S16">
        <f>IF(Tabela3[[#This Row],[Receitas 2005]]-Tabela3[[#This Row],[Despesas 2005]]&lt;0,Tabela3[[#This Row],[Receitas 2005]]-Tabela3[[#This Row],[Despesas 2005]],Tabela3[[#This Row],[Receitas 2005]]-Tabela3[[#This Row],[Despesas 2005]])</f>
        <v>2295822.0600000024</v>
      </c>
      <c r="T16">
        <f>IF(Tabela3[[#This Row],[Receitas 2006]]-Tabela3[[#This Row],[Despesas 2006]]&lt;0,Tabela3[[#This Row],[Receitas 2006]]-Tabela3[[#This Row],[Despesas 2006]],Tabela3[[#This Row],[Receitas 2006]]-Tabela3[[#This Row],[Despesas 2006]])</f>
        <v>-594508.98999999836</v>
      </c>
      <c r="U16">
        <f>IF(Tabela3[[#This Row],[Receitas 2008]]-Tabela3[[#This Row],[Despesas 2008]]&lt;0,Tabela3[[#This Row],[Receitas 2008]]-Tabela3[[#This Row],[Despesas 2008]],Tabela3[[#This Row],[Receitas 2008]]-Tabela3[[#This Row],[Despesas 2008]])</f>
        <v>4132471.4699999988</v>
      </c>
      <c r="V16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17" spans="1:22" hidden="1">
      <c r="A17" t="s">
        <v>60</v>
      </c>
      <c r="B17" t="s">
        <v>52</v>
      </c>
      <c r="C17" t="s">
        <v>60</v>
      </c>
      <c r="D17" s="60">
        <v>70105886.790000007</v>
      </c>
      <c r="E17" s="61">
        <v>78667415.599999994</v>
      </c>
      <c r="F17" s="61">
        <v>109246208.7</v>
      </c>
      <c r="G17" s="61">
        <v>107696537.8</v>
      </c>
      <c r="H17" s="61">
        <v>70479671.329999998</v>
      </c>
      <c r="I17" s="61">
        <v>84379734.599999994</v>
      </c>
      <c r="J17" s="61">
        <v>109705822.3</v>
      </c>
      <c r="K17" s="61">
        <v>116883376.54000001</v>
      </c>
      <c r="L17">
        <v>19.61</v>
      </c>
      <c r="M17">
        <v>15.4</v>
      </c>
      <c r="N17">
        <v>11.39</v>
      </c>
      <c r="O17">
        <v>27.84</v>
      </c>
      <c r="P17">
        <v>0.42</v>
      </c>
      <c r="Q17">
        <v>0.4</v>
      </c>
      <c r="R17">
        <v>0.44</v>
      </c>
      <c r="S17">
        <f>IF(Tabela3[[#This Row],[Receitas 2005]]-Tabela3[[#This Row],[Despesas 2005]]&lt;0,Tabela3[[#This Row],[Receitas 2005]]-Tabela3[[#This Row],[Despesas 2005]],Tabela3[[#This Row],[Receitas 2005]]-Tabela3[[#This Row],[Despesas 2005]])</f>
        <v>-373784.53999999166</v>
      </c>
      <c r="T17">
        <f>IF(Tabela3[[#This Row],[Receitas 2006]]-Tabela3[[#This Row],[Despesas 2006]]&lt;0,Tabela3[[#This Row],[Receitas 2006]]-Tabela3[[#This Row],[Despesas 2006]],Tabela3[[#This Row],[Receitas 2006]]-Tabela3[[#This Row],[Despesas 2006]])</f>
        <v>-5712319</v>
      </c>
      <c r="U17">
        <f>IF(Tabela3[[#This Row],[Receitas 2008]]-Tabela3[[#This Row],[Despesas 2008]]&lt;0,Tabela3[[#This Row],[Receitas 2008]]-Tabela3[[#This Row],[Despesas 2008]],Tabela3[[#This Row],[Receitas 2008]]-Tabela3[[#This Row],[Despesas 2008]])</f>
        <v>-459613.59999999404</v>
      </c>
      <c r="V17">
        <f>IF(Tabela3[[#This Row],[Receitas 2009]]-Tabela3[[#This Row],[Despesas 2009]]&lt;0,Tabela3[[#This Row],[Receitas 2009]]-Tabela3[[#This Row],[Despesas 2009]],Tabela3[[#This Row],[Receitas 2009]]-Tabela3[[#This Row],[Despesas 2009]])</f>
        <v>-9186838.7400000095</v>
      </c>
    </row>
    <row r="18" spans="1:22" hidden="1">
      <c r="A18" t="s">
        <v>61</v>
      </c>
      <c r="B18" t="s">
        <v>62</v>
      </c>
      <c r="C18" t="s">
        <v>63</v>
      </c>
      <c r="D18" s="60">
        <v>5197668.6399999997</v>
      </c>
      <c r="E18" s="61">
        <v>6627887.7599999998</v>
      </c>
      <c r="F18" s="61">
        <v>7795570.5300000003</v>
      </c>
      <c r="G18" s="61">
        <v>7084680.6799999997</v>
      </c>
      <c r="H18" s="61">
        <v>4701750.58</v>
      </c>
      <c r="I18" s="61">
        <v>6617702.8799999999</v>
      </c>
      <c r="J18" s="61">
        <v>7286155.6500000004</v>
      </c>
      <c r="K18" s="61">
        <v>7267498.4100000001</v>
      </c>
      <c r="L18">
        <v>28.28</v>
      </c>
      <c r="M18">
        <v>27.2</v>
      </c>
      <c r="N18">
        <v>16.12</v>
      </c>
      <c r="O18">
        <v>40.44</v>
      </c>
      <c r="P18">
        <v>0.35</v>
      </c>
      <c r="Q18">
        <v>0.28999999999999998</v>
      </c>
      <c r="R18">
        <v>0.4</v>
      </c>
      <c r="S18">
        <f>IF(Tabela3[[#This Row],[Receitas 2005]]-Tabela3[[#This Row],[Despesas 2005]]&lt;0,Tabela3[[#This Row],[Receitas 2005]]-Tabela3[[#This Row],[Despesas 2005]],Tabela3[[#This Row],[Receitas 2005]]-Tabela3[[#This Row],[Despesas 2005]])</f>
        <v>495918.05999999959</v>
      </c>
      <c r="T18">
        <f>IF(Tabela3[[#This Row],[Receitas 2006]]-Tabela3[[#This Row],[Despesas 2006]]&lt;0,Tabela3[[#This Row],[Receitas 2006]]-Tabela3[[#This Row],[Despesas 2006]],Tabela3[[#This Row],[Receitas 2006]]-Tabela3[[#This Row],[Despesas 2006]])</f>
        <v>10184.879999999888</v>
      </c>
      <c r="U18">
        <f>IF(Tabela3[[#This Row],[Receitas 2008]]-Tabela3[[#This Row],[Despesas 2008]]&lt;0,Tabela3[[#This Row],[Receitas 2008]]-Tabela3[[#This Row],[Despesas 2008]],Tabela3[[#This Row],[Receitas 2008]]-Tabela3[[#This Row],[Despesas 2008]])</f>
        <v>509414.87999999989</v>
      </c>
      <c r="V18">
        <f>IF(Tabela3[[#This Row],[Receitas 2009]]-Tabela3[[#This Row],[Despesas 2009]]&lt;0,Tabela3[[#This Row],[Receitas 2009]]-Tabela3[[#This Row],[Despesas 2009]],Tabela3[[#This Row],[Receitas 2009]]-Tabela3[[#This Row],[Despesas 2009]])</f>
        <v>-182817.73000000045</v>
      </c>
    </row>
    <row r="19" spans="1:22" hidden="1">
      <c r="A19" t="s">
        <v>64</v>
      </c>
      <c r="B19" t="s">
        <v>65</v>
      </c>
      <c r="C19" t="s">
        <v>64</v>
      </c>
      <c r="D19" s="60">
        <v>17669577.649999999</v>
      </c>
      <c r="E19" s="61" t="s">
        <v>25</v>
      </c>
      <c r="F19" s="61" t="s">
        <v>25</v>
      </c>
      <c r="G19" s="61">
        <v>31027811.170000002</v>
      </c>
      <c r="H19" s="61">
        <v>17053135.84</v>
      </c>
      <c r="I19" s="61" t="s">
        <v>25</v>
      </c>
      <c r="J19" s="61" t="s">
        <v>25</v>
      </c>
      <c r="K19" s="61">
        <v>31005392.289999999</v>
      </c>
      <c r="L19">
        <v>49.89</v>
      </c>
      <c r="M19">
        <v>46.69</v>
      </c>
      <c r="N19">
        <v>41.19</v>
      </c>
      <c r="O19">
        <v>58.58</v>
      </c>
      <c r="P19">
        <v>0.43</v>
      </c>
      <c r="Q19">
        <v>0.4</v>
      </c>
      <c r="R19">
        <v>0.46</v>
      </c>
      <c r="S19">
        <f>IF(Tabela3[[#This Row],[Receitas 2005]]-Tabela3[[#This Row],[Despesas 2005]]&lt;0,Tabela3[[#This Row],[Receitas 2005]]-Tabela3[[#This Row],[Despesas 2005]],Tabela3[[#This Row],[Receitas 2005]]-Tabela3[[#This Row],[Despesas 2005]])</f>
        <v>616441.80999999866</v>
      </c>
      <c r="T1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9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9">
        <f>IF(Tabela3[[#This Row],[Receitas 2009]]-Tabela3[[#This Row],[Despesas 2009]]&lt;0,Tabela3[[#This Row],[Receitas 2009]]-Tabela3[[#This Row],[Despesas 2009]],Tabela3[[#This Row],[Receitas 2009]]-Tabela3[[#This Row],[Despesas 2009]])</f>
        <v>22418.880000002682</v>
      </c>
    </row>
    <row r="20" spans="1:22" hidden="1">
      <c r="A20" t="s">
        <v>66</v>
      </c>
      <c r="B20" t="s">
        <v>35</v>
      </c>
      <c r="C20" t="s">
        <v>67</v>
      </c>
      <c r="D20" s="60" t="s">
        <v>25</v>
      </c>
      <c r="E20" s="61">
        <v>6617605.1500000004</v>
      </c>
      <c r="F20" s="61">
        <v>10372580.199999999</v>
      </c>
      <c r="G20" s="61">
        <v>13452000</v>
      </c>
      <c r="H20" s="61" t="s">
        <v>25</v>
      </c>
      <c r="I20" s="61">
        <v>6536338.2199999997</v>
      </c>
      <c r="J20" s="61">
        <v>10050533.74</v>
      </c>
      <c r="K20" s="61">
        <v>9273474.5999999996</v>
      </c>
      <c r="L20">
        <v>29.64</v>
      </c>
      <c r="M20">
        <v>26.51</v>
      </c>
      <c r="N20">
        <v>18.420000000000002</v>
      </c>
      <c r="O20">
        <v>40.86</v>
      </c>
      <c r="P20">
        <v>0.34</v>
      </c>
      <c r="Q20">
        <v>0.3</v>
      </c>
      <c r="R20">
        <v>0.38</v>
      </c>
      <c r="S2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0">
        <f>IF(Tabela3[[#This Row],[Receitas 2006]]-Tabela3[[#This Row],[Despesas 2006]]&lt;0,Tabela3[[#This Row],[Receitas 2006]]-Tabela3[[#This Row],[Despesas 2006]],Tabela3[[#This Row],[Receitas 2006]]-Tabela3[[#This Row],[Despesas 2006]])</f>
        <v>81266.930000000633</v>
      </c>
      <c r="U20">
        <f>IF(Tabela3[[#This Row],[Receitas 2008]]-Tabela3[[#This Row],[Despesas 2008]]&lt;0,Tabela3[[#This Row],[Receitas 2008]]-Tabela3[[#This Row],[Despesas 2008]],Tabela3[[#This Row],[Receitas 2008]]-Tabela3[[#This Row],[Despesas 2008]])</f>
        <v>322046.45999999903</v>
      </c>
      <c r="V20">
        <f>IF(Tabela3[[#This Row],[Receitas 2009]]-Tabela3[[#This Row],[Despesas 2009]]&lt;0,Tabela3[[#This Row],[Receitas 2009]]-Tabela3[[#This Row],[Despesas 2009]],Tabela3[[#This Row],[Receitas 2009]]-Tabela3[[#This Row],[Despesas 2009]])</f>
        <v>4178525.4000000004</v>
      </c>
    </row>
    <row r="21" spans="1:22" hidden="1">
      <c r="A21" t="s">
        <v>68</v>
      </c>
      <c r="B21" t="s">
        <v>52</v>
      </c>
      <c r="C21" t="s">
        <v>69</v>
      </c>
      <c r="D21" s="60">
        <v>11101099.59</v>
      </c>
      <c r="E21" s="61">
        <v>13058029.73</v>
      </c>
      <c r="F21" s="61">
        <v>18280016.829999998</v>
      </c>
      <c r="G21" s="61">
        <v>17538891.02</v>
      </c>
      <c r="H21" s="61">
        <v>10910720.25</v>
      </c>
      <c r="I21" s="61">
        <v>13306780.77</v>
      </c>
      <c r="J21" s="61">
        <v>17731308.09</v>
      </c>
      <c r="K21" s="61">
        <v>19667336.890000001</v>
      </c>
      <c r="L21">
        <v>31.5</v>
      </c>
      <c r="M21">
        <v>27.97</v>
      </c>
      <c r="N21">
        <v>22.33</v>
      </c>
      <c r="O21">
        <v>40.68</v>
      </c>
      <c r="P21">
        <v>0.41</v>
      </c>
      <c r="Q21">
        <v>0.37</v>
      </c>
      <c r="R21">
        <v>0.44</v>
      </c>
      <c r="S21">
        <f>IF(Tabela3[[#This Row],[Receitas 2005]]-Tabela3[[#This Row],[Despesas 2005]]&lt;0,Tabela3[[#This Row],[Receitas 2005]]-Tabela3[[#This Row],[Despesas 2005]],Tabela3[[#This Row],[Receitas 2005]]-Tabela3[[#This Row],[Despesas 2005]])</f>
        <v>190379.33999999985</v>
      </c>
      <c r="T21">
        <f>IF(Tabela3[[#This Row],[Receitas 2006]]-Tabela3[[#This Row],[Despesas 2006]]&lt;0,Tabela3[[#This Row],[Receitas 2006]]-Tabela3[[#This Row],[Despesas 2006]],Tabela3[[#This Row],[Receitas 2006]]-Tabela3[[#This Row],[Despesas 2006]])</f>
        <v>-248751.03999999911</v>
      </c>
      <c r="U21">
        <f>IF(Tabela3[[#This Row],[Receitas 2008]]-Tabela3[[#This Row],[Despesas 2008]]&lt;0,Tabela3[[#This Row],[Receitas 2008]]-Tabela3[[#This Row],[Despesas 2008]],Tabela3[[#This Row],[Receitas 2008]]-Tabela3[[#This Row],[Despesas 2008]])</f>
        <v>548708.73999999836</v>
      </c>
      <c r="V21">
        <f>IF(Tabela3[[#This Row],[Receitas 2009]]-Tabela3[[#This Row],[Despesas 2009]]&lt;0,Tabela3[[#This Row],[Receitas 2009]]-Tabela3[[#This Row],[Despesas 2009]],Tabela3[[#This Row],[Receitas 2009]]-Tabela3[[#This Row],[Despesas 2009]])</f>
        <v>-2128445.870000001</v>
      </c>
    </row>
    <row r="22" spans="1:22" hidden="1">
      <c r="A22" t="s">
        <v>70</v>
      </c>
      <c r="B22" t="s">
        <v>52</v>
      </c>
      <c r="C22" t="s">
        <v>60</v>
      </c>
      <c r="D22" s="60">
        <v>10187415.859999999</v>
      </c>
      <c r="E22" s="61">
        <v>11898136.59</v>
      </c>
      <c r="F22" s="61">
        <v>14018546.33</v>
      </c>
      <c r="G22" s="61">
        <v>14548470.77</v>
      </c>
      <c r="H22" s="61">
        <v>10146989.51</v>
      </c>
      <c r="I22" s="61">
        <v>11782530.98</v>
      </c>
      <c r="J22" s="61">
        <v>14182561.85</v>
      </c>
      <c r="K22" s="61">
        <v>14107997.199999999</v>
      </c>
      <c r="L22">
        <v>29.43</v>
      </c>
      <c r="M22">
        <v>27.42</v>
      </c>
      <c r="N22">
        <v>20.63</v>
      </c>
      <c r="O22">
        <v>38.24</v>
      </c>
      <c r="P22">
        <v>0.4</v>
      </c>
      <c r="Q22">
        <v>0.37</v>
      </c>
      <c r="R22">
        <v>0.43</v>
      </c>
      <c r="S22">
        <f>IF(Tabela3[[#This Row],[Receitas 2005]]-Tabela3[[#This Row],[Despesas 2005]]&lt;0,Tabela3[[#This Row],[Receitas 2005]]-Tabela3[[#This Row],[Despesas 2005]],Tabela3[[#This Row],[Receitas 2005]]-Tabela3[[#This Row],[Despesas 2005]])</f>
        <v>40426.349999999627</v>
      </c>
      <c r="T22">
        <f>IF(Tabela3[[#This Row],[Receitas 2006]]-Tabela3[[#This Row],[Despesas 2006]]&lt;0,Tabela3[[#This Row],[Receitas 2006]]-Tabela3[[#This Row],[Despesas 2006]],Tabela3[[#This Row],[Receitas 2006]]-Tabela3[[#This Row],[Despesas 2006]])</f>
        <v>115605.6099999994</v>
      </c>
      <c r="U22">
        <f>IF(Tabela3[[#This Row],[Receitas 2008]]-Tabela3[[#This Row],[Despesas 2008]]&lt;0,Tabela3[[#This Row],[Receitas 2008]]-Tabela3[[#This Row],[Despesas 2008]],Tabela3[[#This Row],[Receitas 2008]]-Tabela3[[#This Row],[Despesas 2008]])</f>
        <v>-164015.51999999955</v>
      </c>
      <c r="V22">
        <f>IF(Tabela3[[#This Row],[Receitas 2009]]-Tabela3[[#This Row],[Despesas 2009]]&lt;0,Tabela3[[#This Row],[Receitas 2009]]-Tabela3[[#This Row],[Despesas 2009]],Tabela3[[#This Row],[Receitas 2009]]-Tabela3[[#This Row],[Despesas 2009]])</f>
        <v>440473.5700000003</v>
      </c>
    </row>
    <row r="23" spans="1:22" hidden="1">
      <c r="A23" t="s">
        <v>71</v>
      </c>
      <c r="B23" t="s">
        <v>30</v>
      </c>
      <c r="C23" t="s">
        <v>31</v>
      </c>
      <c r="D23" s="60">
        <v>4350682</v>
      </c>
      <c r="E23" s="61">
        <v>5613659</v>
      </c>
      <c r="F23" s="61">
        <v>8645438.6099999994</v>
      </c>
      <c r="G23" s="61">
        <v>7392650.0700000003</v>
      </c>
      <c r="H23" s="61">
        <v>4065508</v>
      </c>
      <c r="I23" s="61">
        <v>5402980</v>
      </c>
      <c r="J23" s="61">
        <v>7853863.25</v>
      </c>
      <c r="K23" s="61">
        <v>7673073.8899999997</v>
      </c>
      <c r="L23">
        <v>23.46</v>
      </c>
      <c r="M23">
        <v>21.37</v>
      </c>
      <c r="N23">
        <v>13.96</v>
      </c>
      <c r="O23">
        <v>32.96</v>
      </c>
      <c r="P23">
        <v>0.37</v>
      </c>
      <c r="Q23">
        <v>0.33</v>
      </c>
      <c r="R23">
        <v>0.41</v>
      </c>
      <c r="S23">
        <f>IF(Tabela3[[#This Row],[Receitas 2005]]-Tabela3[[#This Row],[Despesas 2005]]&lt;0,Tabela3[[#This Row],[Receitas 2005]]-Tabela3[[#This Row],[Despesas 2005]],Tabela3[[#This Row],[Receitas 2005]]-Tabela3[[#This Row],[Despesas 2005]])</f>
        <v>285174</v>
      </c>
      <c r="T23">
        <f>IF(Tabela3[[#This Row],[Receitas 2006]]-Tabela3[[#This Row],[Despesas 2006]]&lt;0,Tabela3[[#This Row],[Receitas 2006]]-Tabela3[[#This Row],[Despesas 2006]],Tabela3[[#This Row],[Receitas 2006]]-Tabela3[[#This Row],[Despesas 2006]])</f>
        <v>210679</v>
      </c>
      <c r="U23">
        <f>IF(Tabela3[[#This Row],[Receitas 2008]]-Tabela3[[#This Row],[Despesas 2008]]&lt;0,Tabela3[[#This Row],[Receitas 2008]]-Tabela3[[#This Row],[Despesas 2008]],Tabela3[[#This Row],[Receitas 2008]]-Tabela3[[#This Row],[Despesas 2008]])</f>
        <v>791575.3599999994</v>
      </c>
      <c r="V23">
        <f>IF(Tabela3[[#This Row],[Receitas 2009]]-Tabela3[[#This Row],[Despesas 2009]]&lt;0,Tabela3[[#This Row],[Receitas 2009]]-Tabela3[[#This Row],[Despesas 2009]],Tabela3[[#This Row],[Receitas 2009]]-Tabela3[[#This Row],[Despesas 2009]])</f>
        <v>-280423.81999999937</v>
      </c>
    </row>
    <row r="24" spans="1:22" hidden="1">
      <c r="A24" t="s">
        <v>72</v>
      </c>
      <c r="B24" t="s">
        <v>30</v>
      </c>
      <c r="C24" t="s">
        <v>73</v>
      </c>
      <c r="D24" s="60">
        <v>7865049.3300000001</v>
      </c>
      <c r="E24" s="61">
        <v>9684986.4000000004</v>
      </c>
      <c r="F24" s="61" t="s">
        <v>25</v>
      </c>
      <c r="G24" s="61">
        <v>10473329.84</v>
      </c>
      <c r="H24" s="61">
        <v>7707601.6100000003</v>
      </c>
      <c r="I24" s="61">
        <v>9234953.7400000002</v>
      </c>
      <c r="J24" s="61" t="s">
        <v>25</v>
      </c>
      <c r="K24" s="61">
        <v>10282371.1</v>
      </c>
      <c r="L24">
        <v>47</v>
      </c>
      <c r="M24">
        <v>50.51</v>
      </c>
      <c r="N24">
        <v>36.89</v>
      </c>
      <c r="O24">
        <v>57.11</v>
      </c>
      <c r="P24">
        <v>0.5</v>
      </c>
      <c r="Q24">
        <v>0.42</v>
      </c>
      <c r="R24">
        <v>0.57999999999999996</v>
      </c>
      <c r="S24">
        <f>IF(Tabela3[[#This Row],[Receitas 2005]]-Tabela3[[#This Row],[Despesas 2005]]&lt;0,Tabela3[[#This Row],[Receitas 2005]]-Tabela3[[#This Row],[Despesas 2005]],Tabela3[[#This Row],[Receitas 2005]]-Tabela3[[#This Row],[Despesas 2005]])</f>
        <v>157447.71999999974</v>
      </c>
      <c r="T24">
        <f>IF(Tabela3[[#This Row],[Receitas 2006]]-Tabela3[[#This Row],[Despesas 2006]]&lt;0,Tabela3[[#This Row],[Receitas 2006]]-Tabela3[[#This Row],[Despesas 2006]],Tabela3[[#This Row],[Receitas 2006]]-Tabela3[[#This Row],[Despesas 2006]])</f>
        <v>450032.66000000015</v>
      </c>
      <c r="U24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4">
        <f>IF(Tabela3[[#This Row],[Receitas 2009]]-Tabela3[[#This Row],[Despesas 2009]]&lt;0,Tabela3[[#This Row],[Receitas 2009]]-Tabela3[[#This Row],[Despesas 2009]],Tabela3[[#This Row],[Receitas 2009]]-Tabela3[[#This Row],[Despesas 2009]])</f>
        <v>190958.74000000022</v>
      </c>
    </row>
    <row r="25" spans="1:22" hidden="1">
      <c r="A25" t="s">
        <v>74</v>
      </c>
      <c r="B25" t="s">
        <v>35</v>
      </c>
      <c r="C25" t="s">
        <v>50</v>
      </c>
      <c r="D25" s="60">
        <v>3834665.65</v>
      </c>
      <c r="E25" s="61" t="s">
        <v>25</v>
      </c>
      <c r="F25" s="61">
        <v>6308496.3799999999</v>
      </c>
      <c r="G25" s="61">
        <v>6359530.3899999997</v>
      </c>
      <c r="H25" s="61">
        <v>3798821.6</v>
      </c>
      <c r="I25" s="61" t="s">
        <v>25</v>
      </c>
      <c r="J25" s="61">
        <v>5595271.9699999997</v>
      </c>
      <c r="K25" s="61">
        <v>5568318.5099999998</v>
      </c>
      <c r="L25">
        <v>39.409999999999997</v>
      </c>
      <c r="M25">
        <v>43.09</v>
      </c>
      <c r="N25">
        <v>29</v>
      </c>
      <c r="O25">
        <v>49.82</v>
      </c>
      <c r="P25">
        <v>0.39</v>
      </c>
      <c r="Q25">
        <v>0.35</v>
      </c>
      <c r="R25">
        <v>0.43</v>
      </c>
      <c r="S25">
        <f>IF(Tabela3[[#This Row],[Receitas 2005]]-Tabela3[[#This Row],[Despesas 2005]]&lt;0,Tabela3[[#This Row],[Receitas 2005]]-Tabela3[[#This Row],[Despesas 2005]],Tabela3[[#This Row],[Receitas 2005]]-Tabela3[[#This Row],[Despesas 2005]])</f>
        <v>35844.049999999814</v>
      </c>
      <c r="T2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5">
        <f>IF(Tabela3[[#This Row],[Receitas 2008]]-Tabela3[[#This Row],[Despesas 2008]]&lt;0,Tabela3[[#This Row],[Receitas 2008]]-Tabela3[[#This Row],[Despesas 2008]],Tabela3[[#This Row],[Receitas 2008]]-Tabela3[[#This Row],[Despesas 2008]])</f>
        <v>713224.41000000015</v>
      </c>
      <c r="V25">
        <f>IF(Tabela3[[#This Row],[Receitas 2009]]-Tabela3[[#This Row],[Despesas 2009]]&lt;0,Tabela3[[#This Row],[Receitas 2009]]-Tabela3[[#This Row],[Despesas 2009]],Tabela3[[#This Row],[Receitas 2009]]-Tabela3[[#This Row],[Despesas 2009]])</f>
        <v>791211.87999999989</v>
      </c>
    </row>
    <row r="26" spans="1:22" hidden="1">
      <c r="A26" t="s">
        <v>75</v>
      </c>
      <c r="B26" t="s">
        <v>76</v>
      </c>
      <c r="C26" t="s">
        <v>77</v>
      </c>
      <c r="D26" s="60" t="s">
        <v>25</v>
      </c>
      <c r="E26" s="61">
        <v>11535891.279999999</v>
      </c>
      <c r="F26" s="61">
        <v>17169790.850000001</v>
      </c>
      <c r="G26" s="61">
        <v>16293527.369999999</v>
      </c>
      <c r="H26" s="61" t="s">
        <v>25</v>
      </c>
      <c r="I26" s="61">
        <v>11304117.52</v>
      </c>
      <c r="J26" s="61">
        <v>15554669.439999999</v>
      </c>
      <c r="K26" s="61">
        <v>16488296.49</v>
      </c>
      <c r="L26">
        <v>38.01</v>
      </c>
      <c r="M26">
        <v>36.49</v>
      </c>
      <c r="N26">
        <v>31.1</v>
      </c>
      <c r="O26">
        <v>44.92</v>
      </c>
      <c r="P26">
        <v>0.44</v>
      </c>
      <c r="Q26">
        <v>0.4</v>
      </c>
      <c r="R26">
        <v>0.47</v>
      </c>
      <c r="S2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6">
        <f>IF(Tabela3[[#This Row],[Receitas 2006]]-Tabela3[[#This Row],[Despesas 2006]]&lt;0,Tabela3[[#This Row],[Receitas 2006]]-Tabela3[[#This Row],[Despesas 2006]],Tabela3[[#This Row],[Receitas 2006]]-Tabela3[[#This Row],[Despesas 2006]])</f>
        <v>231773.75999999978</v>
      </c>
      <c r="U26">
        <f>IF(Tabela3[[#This Row],[Receitas 2008]]-Tabela3[[#This Row],[Despesas 2008]]&lt;0,Tabela3[[#This Row],[Receitas 2008]]-Tabela3[[#This Row],[Despesas 2008]],Tabela3[[#This Row],[Receitas 2008]]-Tabela3[[#This Row],[Despesas 2008]])</f>
        <v>1615121.410000002</v>
      </c>
      <c r="V26">
        <f>IF(Tabela3[[#This Row],[Receitas 2009]]-Tabela3[[#This Row],[Despesas 2009]]&lt;0,Tabela3[[#This Row],[Receitas 2009]]-Tabela3[[#This Row],[Despesas 2009]],Tabela3[[#This Row],[Receitas 2009]]-Tabela3[[#This Row],[Despesas 2009]])</f>
        <v>-194769.12000000104</v>
      </c>
    </row>
    <row r="27" spans="1:22" hidden="1">
      <c r="A27" t="s">
        <v>78</v>
      </c>
      <c r="B27" t="s">
        <v>76</v>
      </c>
      <c r="C27" t="s">
        <v>79</v>
      </c>
      <c r="D27" s="60">
        <v>4028993.42</v>
      </c>
      <c r="E27" s="61">
        <v>4534254.26</v>
      </c>
      <c r="F27" s="61">
        <v>6301009.7199999997</v>
      </c>
      <c r="G27" s="61">
        <v>6878845.3899999997</v>
      </c>
      <c r="H27" s="61">
        <v>3814323.58</v>
      </c>
      <c r="I27" s="61">
        <v>4907651.28</v>
      </c>
      <c r="J27" s="61">
        <v>5598788.2199999997</v>
      </c>
      <c r="K27" s="61">
        <v>6525870.4699999997</v>
      </c>
      <c r="L27">
        <v>54.68</v>
      </c>
      <c r="M27">
        <v>59.35</v>
      </c>
      <c r="N27">
        <v>43.79</v>
      </c>
      <c r="O27">
        <v>65.56</v>
      </c>
      <c r="P27">
        <v>0.4</v>
      </c>
      <c r="Q27">
        <v>0.34</v>
      </c>
      <c r="R27">
        <v>0.46</v>
      </c>
      <c r="S27">
        <f>IF(Tabela3[[#This Row],[Receitas 2005]]-Tabela3[[#This Row],[Despesas 2005]]&lt;0,Tabela3[[#This Row],[Receitas 2005]]-Tabela3[[#This Row],[Despesas 2005]],Tabela3[[#This Row],[Receitas 2005]]-Tabela3[[#This Row],[Despesas 2005]])</f>
        <v>214669.83999999985</v>
      </c>
      <c r="T27">
        <f>IF(Tabela3[[#This Row],[Receitas 2006]]-Tabela3[[#This Row],[Despesas 2006]]&lt;0,Tabela3[[#This Row],[Receitas 2006]]-Tabela3[[#This Row],[Despesas 2006]],Tabela3[[#This Row],[Receitas 2006]]-Tabela3[[#This Row],[Despesas 2006]])</f>
        <v>-373397.02000000048</v>
      </c>
      <c r="U27">
        <f>IF(Tabela3[[#This Row],[Receitas 2008]]-Tabela3[[#This Row],[Despesas 2008]]&lt;0,Tabela3[[#This Row],[Receitas 2008]]-Tabela3[[#This Row],[Despesas 2008]],Tabela3[[#This Row],[Receitas 2008]]-Tabela3[[#This Row],[Despesas 2008]])</f>
        <v>702221.5</v>
      </c>
      <c r="V27">
        <f>IF(Tabela3[[#This Row],[Receitas 2009]]-Tabela3[[#This Row],[Despesas 2009]]&lt;0,Tabela3[[#This Row],[Receitas 2009]]-Tabela3[[#This Row],[Despesas 2009]],Tabela3[[#This Row],[Receitas 2009]]-Tabela3[[#This Row],[Despesas 2009]])</f>
        <v>352974.91999999993</v>
      </c>
    </row>
    <row r="28" spans="1:22" hidden="1">
      <c r="A28" t="s">
        <v>80</v>
      </c>
      <c r="B28" t="s">
        <v>30</v>
      </c>
      <c r="C28" t="s">
        <v>73</v>
      </c>
      <c r="D28" s="60">
        <v>4887951</v>
      </c>
      <c r="E28" s="61">
        <v>5264766</v>
      </c>
      <c r="F28" s="61">
        <v>7063083.1500000004</v>
      </c>
      <c r="G28" s="61">
        <v>6728006</v>
      </c>
      <c r="H28" s="61">
        <v>4778908</v>
      </c>
      <c r="I28" s="61">
        <v>5270580</v>
      </c>
      <c r="J28" s="61">
        <v>6882523.8899999997</v>
      </c>
      <c r="K28" s="61">
        <v>7402820</v>
      </c>
      <c r="L28">
        <v>43.35</v>
      </c>
      <c r="M28">
        <v>45.07</v>
      </c>
      <c r="N28">
        <v>33.35</v>
      </c>
      <c r="O28">
        <v>53.35</v>
      </c>
      <c r="P28">
        <v>0.41</v>
      </c>
      <c r="Q28">
        <v>0.36</v>
      </c>
      <c r="R28">
        <v>0.46</v>
      </c>
      <c r="S28">
        <f>IF(Tabela3[[#This Row],[Receitas 2005]]-Tabela3[[#This Row],[Despesas 2005]]&lt;0,Tabela3[[#This Row],[Receitas 2005]]-Tabela3[[#This Row],[Despesas 2005]],Tabela3[[#This Row],[Receitas 2005]]-Tabela3[[#This Row],[Despesas 2005]])</f>
        <v>109043</v>
      </c>
      <c r="T28">
        <f>IF(Tabela3[[#This Row],[Receitas 2006]]-Tabela3[[#This Row],[Despesas 2006]]&lt;0,Tabela3[[#This Row],[Receitas 2006]]-Tabela3[[#This Row],[Despesas 2006]],Tabela3[[#This Row],[Receitas 2006]]-Tabela3[[#This Row],[Despesas 2006]])</f>
        <v>-5814</v>
      </c>
      <c r="U28">
        <f>IF(Tabela3[[#This Row],[Receitas 2008]]-Tabela3[[#This Row],[Despesas 2008]]&lt;0,Tabela3[[#This Row],[Receitas 2008]]-Tabela3[[#This Row],[Despesas 2008]],Tabela3[[#This Row],[Receitas 2008]]-Tabela3[[#This Row],[Despesas 2008]])</f>
        <v>180559.26000000071</v>
      </c>
      <c r="V28">
        <f>IF(Tabela3[[#This Row],[Receitas 2009]]-Tabela3[[#This Row],[Despesas 2009]]&lt;0,Tabela3[[#This Row],[Receitas 2009]]-Tabela3[[#This Row],[Despesas 2009]],Tabela3[[#This Row],[Receitas 2009]]-Tabela3[[#This Row],[Despesas 2009]])</f>
        <v>-674814</v>
      </c>
    </row>
    <row r="29" spans="1:22" hidden="1">
      <c r="A29" t="s">
        <v>81</v>
      </c>
      <c r="B29" t="s">
        <v>52</v>
      </c>
      <c r="C29" t="s">
        <v>57</v>
      </c>
      <c r="D29" s="60">
        <v>26244370.370000001</v>
      </c>
      <c r="E29" s="61">
        <v>27511629.359999999</v>
      </c>
      <c r="F29" s="61">
        <v>39273572.75</v>
      </c>
      <c r="G29" s="61">
        <v>37569188.409999996</v>
      </c>
      <c r="H29" s="61">
        <v>24923101.539999999</v>
      </c>
      <c r="I29" s="61">
        <v>26811263.620000001</v>
      </c>
      <c r="J29" s="61">
        <v>37154685.630000003</v>
      </c>
      <c r="K29" s="61">
        <v>36987526.759999998</v>
      </c>
      <c r="L29">
        <v>18.02</v>
      </c>
      <c r="M29">
        <v>16.36</v>
      </c>
      <c r="N29">
        <v>11.15</v>
      </c>
      <c r="O29">
        <v>24.89</v>
      </c>
      <c r="P29">
        <v>0.41</v>
      </c>
      <c r="Q29">
        <v>0.39</v>
      </c>
      <c r="R29">
        <v>0.44</v>
      </c>
      <c r="S29">
        <f>IF(Tabela3[[#This Row],[Receitas 2005]]-Tabela3[[#This Row],[Despesas 2005]]&lt;0,Tabela3[[#This Row],[Receitas 2005]]-Tabela3[[#This Row],[Despesas 2005]],Tabela3[[#This Row],[Receitas 2005]]-Tabela3[[#This Row],[Despesas 2005]])</f>
        <v>1321268.8300000019</v>
      </c>
      <c r="T29">
        <f>IF(Tabela3[[#This Row],[Receitas 2006]]-Tabela3[[#This Row],[Despesas 2006]]&lt;0,Tabela3[[#This Row],[Receitas 2006]]-Tabela3[[#This Row],[Despesas 2006]],Tabela3[[#This Row],[Receitas 2006]]-Tabela3[[#This Row],[Despesas 2006]])</f>
        <v>700365.73999999836</v>
      </c>
      <c r="U29">
        <f>IF(Tabela3[[#This Row],[Receitas 2008]]-Tabela3[[#This Row],[Despesas 2008]]&lt;0,Tabela3[[#This Row],[Receitas 2008]]-Tabela3[[#This Row],[Despesas 2008]],Tabela3[[#This Row],[Receitas 2008]]-Tabela3[[#This Row],[Despesas 2008]])</f>
        <v>2118887.1199999973</v>
      </c>
      <c r="V29">
        <f>IF(Tabela3[[#This Row],[Receitas 2009]]-Tabela3[[#This Row],[Despesas 2009]]&lt;0,Tabela3[[#This Row],[Receitas 2009]]-Tabela3[[#This Row],[Despesas 2009]],Tabela3[[#This Row],[Receitas 2009]]-Tabela3[[#This Row],[Despesas 2009]])</f>
        <v>581661.64999999851</v>
      </c>
    </row>
    <row r="30" spans="1:22" hidden="1">
      <c r="A30" t="s">
        <v>82</v>
      </c>
      <c r="B30" t="s">
        <v>65</v>
      </c>
      <c r="C30" t="s">
        <v>83</v>
      </c>
      <c r="D30" s="60">
        <v>6470209.79</v>
      </c>
      <c r="E30" s="61">
        <v>7829555.75</v>
      </c>
      <c r="F30" s="61">
        <v>9514844.5500000007</v>
      </c>
      <c r="G30" s="61">
        <v>9893440.3499999996</v>
      </c>
      <c r="H30" s="61">
        <v>6307479.2000000002</v>
      </c>
      <c r="I30" s="61">
        <v>7074018.7699999996</v>
      </c>
      <c r="J30" s="61">
        <v>8980761.3900000006</v>
      </c>
      <c r="K30" s="61">
        <v>10092710.439999999</v>
      </c>
      <c r="L30">
        <v>54.54</v>
      </c>
      <c r="M30">
        <v>58.08</v>
      </c>
      <c r="N30">
        <v>44.14</v>
      </c>
      <c r="O30">
        <v>64.94</v>
      </c>
      <c r="P30">
        <v>0.4</v>
      </c>
      <c r="Q30">
        <v>0.36</v>
      </c>
      <c r="R30">
        <v>0.43</v>
      </c>
      <c r="S30">
        <f>IF(Tabela3[[#This Row],[Receitas 2005]]-Tabela3[[#This Row],[Despesas 2005]]&lt;0,Tabela3[[#This Row],[Receitas 2005]]-Tabela3[[#This Row],[Despesas 2005]],Tabela3[[#This Row],[Receitas 2005]]-Tabela3[[#This Row],[Despesas 2005]])</f>
        <v>162730.58999999985</v>
      </c>
      <c r="T30">
        <f>IF(Tabela3[[#This Row],[Receitas 2006]]-Tabela3[[#This Row],[Despesas 2006]]&lt;0,Tabela3[[#This Row],[Receitas 2006]]-Tabela3[[#This Row],[Despesas 2006]],Tabela3[[#This Row],[Receitas 2006]]-Tabela3[[#This Row],[Despesas 2006]])</f>
        <v>755536.98000000045</v>
      </c>
      <c r="U30">
        <f>IF(Tabela3[[#This Row],[Receitas 2008]]-Tabela3[[#This Row],[Despesas 2008]]&lt;0,Tabela3[[#This Row],[Receitas 2008]]-Tabela3[[#This Row],[Despesas 2008]],Tabela3[[#This Row],[Receitas 2008]]-Tabela3[[#This Row],[Despesas 2008]])</f>
        <v>534083.16000000015</v>
      </c>
      <c r="V30">
        <f>IF(Tabela3[[#This Row],[Receitas 2009]]-Tabela3[[#This Row],[Despesas 2009]]&lt;0,Tabela3[[#This Row],[Receitas 2009]]-Tabela3[[#This Row],[Despesas 2009]],Tabela3[[#This Row],[Receitas 2009]]-Tabela3[[#This Row],[Despesas 2009]])</f>
        <v>-199270.08999999985</v>
      </c>
    </row>
    <row r="31" spans="1:22" hidden="1">
      <c r="A31" t="s">
        <v>53</v>
      </c>
      <c r="B31" t="s">
        <v>52</v>
      </c>
      <c r="C31" t="s">
        <v>53</v>
      </c>
      <c r="D31" s="60">
        <v>7506061.5599999996</v>
      </c>
      <c r="E31" s="61">
        <v>9108351.6999999993</v>
      </c>
      <c r="F31" s="61">
        <v>12174909.4</v>
      </c>
      <c r="G31" s="61">
        <v>11954290.060000001</v>
      </c>
      <c r="H31" s="61">
        <v>7451625.3399999999</v>
      </c>
      <c r="I31" s="61">
        <v>8983490.5</v>
      </c>
      <c r="J31" s="61">
        <v>11440208.91</v>
      </c>
      <c r="K31" s="61">
        <v>12361265.210000001</v>
      </c>
      <c r="L31">
        <v>38.78</v>
      </c>
      <c r="M31">
        <v>36.25</v>
      </c>
      <c r="N31">
        <v>29.35</v>
      </c>
      <c r="O31">
        <v>48.2</v>
      </c>
      <c r="P31">
        <v>0.46</v>
      </c>
      <c r="Q31">
        <v>0.42</v>
      </c>
      <c r="R31">
        <v>0.5</v>
      </c>
      <c r="S31">
        <f>IF(Tabela3[[#This Row],[Receitas 2005]]-Tabela3[[#This Row],[Despesas 2005]]&lt;0,Tabela3[[#This Row],[Receitas 2005]]-Tabela3[[#This Row],[Despesas 2005]],Tabela3[[#This Row],[Receitas 2005]]-Tabela3[[#This Row],[Despesas 2005]])</f>
        <v>54436.219999999739</v>
      </c>
      <c r="T31">
        <f>IF(Tabela3[[#This Row],[Receitas 2006]]-Tabela3[[#This Row],[Despesas 2006]]&lt;0,Tabela3[[#This Row],[Receitas 2006]]-Tabela3[[#This Row],[Despesas 2006]],Tabela3[[#This Row],[Receitas 2006]]-Tabela3[[#This Row],[Despesas 2006]])</f>
        <v>124861.19999999925</v>
      </c>
      <c r="U31">
        <f>IF(Tabela3[[#This Row],[Receitas 2008]]-Tabela3[[#This Row],[Despesas 2008]]&lt;0,Tabela3[[#This Row],[Receitas 2008]]-Tabela3[[#This Row],[Despesas 2008]],Tabela3[[#This Row],[Receitas 2008]]-Tabela3[[#This Row],[Despesas 2008]])</f>
        <v>734700.49000000022</v>
      </c>
      <c r="V31">
        <f>IF(Tabela3[[#This Row],[Receitas 2009]]-Tabela3[[#This Row],[Despesas 2009]]&lt;0,Tabela3[[#This Row],[Receitas 2009]]-Tabela3[[#This Row],[Despesas 2009]],Tabela3[[#This Row],[Receitas 2009]]-Tabela3[[#This Row],[Despesas 2009]])</f>
        <v>-406975.15000000037</v>
      </c>
    </row>
    <row r="32" spans="1:22" hidden="1">
      <c r="A32" t="s">
        <v>84</v>
      </c>
      <c r="B32" t="s">
        <v>65</v>
      </c>
      <c r="C32" t="s">
        <v>85</v>
      </c>
      <c r="D32" s="60">
        <v>5578132.9100000001</v>
      </c>
      <c r="E32" s="61">
        <v>6970183.8799999999</v>
      </c>
      <c r="F32" s="61" t="s">
        <v>25</v>
      </c>
      <c r="G32" s="61">
        <v>9878427.0399999991</v>
      </c>
      <c r="H32" s="61">
        <v>5533596.0999999996</v>
      </c>
      <c r="I32" s="61">
        <v>7260845.5</v>
      </c>
      <c r="J32" s="61" t="s">
        <v>25</v>
      </c>
      <c r="K32" s="61">
        <v>9666018.6300000008</v>
      </c>
      <c r="L32">
        <v>38.6</v>
      </c>
      <c r="M32">
        <v>43</v>
      </c>
      <c r="N32">
        <v>28.64</v>
      </c>
      <c r="O32">
        <v>48.57</v>
      </c>
      <c r="P32">
        <v>0.36</v>
      </c>
      <c r="Q32">
        <v>0.33</v>
      </c>
      <c r="R32">
        <v>0.4</v>
      </c>
      <c r="S32">
        <f>IF(Tabela3[[#This Row],[Receitas 2005]]-Tabela3[[#This Row],[Despesas 2005]]&lt;0,Tabela3[[#This Row],[Receitas 2005]]-Tabela3[[#This Row],[Despesas 2005]],Tabela3[[#This Row],[Receitas 2005]]-Tabela3[[#This Row],[Despesas 2005]])</f>
        <v>44536.810000000522</v>
      </c>
      <c r="T32">
        <f>IF(Tabela3[[#This Row],[Receitas 2006]]-Tabela3[[#This Row],[Despesas 2006]]&lt;0,Tabela3[[#This Row],[Receitas 2006]]-Tabela3[[#This Row],[Despesas 2006]],Tabela3[[#This Row],[Receitas 2006]]-Tabela3[[#This Row],[Despesas 2006]])</f>
        <v>-290661.62000000011</v>
      </c>
      <c r="U3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32">
        <f>IF(Tabela3[[#This Row],[Receitas 2009]]-Tabela3[[#This Row],[Despesas 2009]]&lt;0,Tabela3[[#This Row],[Receitas 2009]]-Tabela3[[#This Row],[Despesas 2009]],Tabela3[[#This Row],[Receitas 2009]]-Tabela3[[#This Row],[Despesas 2009]])</f>
        <v>212408.40999999829</v>
      </c>
    </row>
    <row r="33" spans="1:22" hidden="1">
      <c r="A33" t="s">
        <v>86</v>
      </c>
      <c r="B33" t="s">
        <v>62</v>
      </c>
      <c r="C33" t="s">
        <v>63</v>
      </c>
      <c r="D33" s="60">
        <v>6783653.21</v>
      </c>
      <c r="E33" s="61" t="s">
        <v>25</v>
      </c>
      <c r="F33" s="61">
        <v>10751141.109999999</v>
      </c>
      <c r="G33" s="61">
        <v>10294175.789999999</v>
      </c>
      <c r="H33" s="61">
        <v>6604763.6100000003</v>
      </c>
      <c r="I33" s="61" t="s">
        <v>25</v>
      </c>
      <c r="J33" s="61">
        <v>10580780.609999999</v>
      </c>
      <c r="K33" s="61">
        <v>10072599.5</v>
      </c>
      <c r="L33">
        <v>28.65</v>
      </c>
      <c r="M33">
        <v>29.06</v>
      </c>
      <c r="N33">
        <v>22.07</v>
      </c>
      <c r="O33">
        <v>35.229999999999997</v>
      </c>
      <c r="P33">
        <v>0.42</v>
      </c>
      <c r="Q33">
        <v>0.39</v>
      </c>
      <c r="R33">
        <v>0.45</v>
      </c>
      <c r="S33">
        <f>IF(Tabela3[[#This Row],[Receitas 2005]]-Tabela3[[#This Row],[Despesas 2005]]&lt;0,Tabela3[[#This Row],[Receitas 2005]]-Tabela3[[#This Row],[Despesas 2005]],Tabela3[[#This Row],[Receitas 2005]]-Tabela3[[#This Row],[Despesas 2005]])</f>
        <v>178889.59999999963</v>
      </c>
      <c r="T3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3">
        <f>IF(Tabela3[[#This Row],[Receitas 2008]]-Tabela3[[#This Row],[Despesas 2008]]&lt;0,Tabela3[[#This Row],[Receitas 2008]]-Tabela3[[#This Row],[Despesas 2008]],Tabela3[[#This Row],[Receitas 2008]]-Tabela3[[#This Row],[Despesas 2008]])</f>
        <v>170360.5</v>
      </c>
      <c r="V33">
        <f>IF(Tabela3[[#This Row],[Receitas 2009]]-Tabela3[[#This Row],[Despesas 2009]]&lt;0,Tabela3[[#This Row],[Receitas 2009]]-Tabela3[[#This Row],[Despesas 2009]],Tabela3[[#This Row],[Receitas 2009]]-Tabela3[[#This Row],[Despesas 2009]])</f>
        <v>221576.28999999911</v>
      </c>
    </row>
    <row r="34" spans="1:22" hidden="1">
      <c r="A34" t="s">
        <v>87</v>
      </c>
      <c r="B34" t="s">
        <v>35</v>
      </c>
      <c r="C34" t="s">
        <v>36</v>
      </c>
      <c r="D34" s="60">
        <v>10227725.960000001</v>
      </c>
      <c r="E34" s="61">
        <v>12981607.130000001</v>
      </c>
      <c r="F34" s="61">
        <v>16687890.210000001</v>
      </c>
      <c r="G34" s="61">
        <v>15153220.32</v>
      </c>
      <c r="H34" s="61">
        <v>9960024.6999999993</v>
      </c>
      <c r="I34" s="61">
        <v>12955231.529999999</v>
      </c>
      <c r="J34" s="61">
        <v>16223928.34</v>
      </c>
      <c r="K34" s="61">
        <v>16178099.09</v>
      </c>
      <c r="L34">
        <v>43.33</v>
      </c>
      <c r="M34">
        <v>45.67</v>
      </c>
      <c r="N34">
        <v>34.82</v>
      </c>
      <c r="O34">
        <v>51.85</v>
      </c>
      <c r="P34">
        <v>0.41</v>
      </c>
      <c r="Q34">
        <v>0.38</v>
      </c>
      <c r="R34">
        <v>0.45</v>
      </c>
      <c r="S34">
        <f>IF(Tabela3[[#This Row],[Receitas 2005]]-Tabela3[[#This Row],[Despesas 2005]]&lt;0,Tabela3[[#This Row],[Receitas 2005]]-Tabela3[[#This Row],[Despesas 2005]],Tabela3[[#This Row],[Receitas 2005]]-Tabela3[[#This Row],[Despesas 2005]])</f>
        <v>267701.26000000164</v>
      </c>
      <c r="T34">
        <f>IF(Tabela3[[#This Row],[Receitas 2006]]-Tabela3[[#This Row],[Despesas 2006]]&lt;0,Tabela3[[#This Row],[Receitas 2006]]-Tabela3[[#This Row],[Despesas 2006]],Tabela3[[#This Row],[Receitas 2006]]-Tabela3[[#This Row],[Despesas 2006]])</f>
        <v>26375.60000000149</v>
      </c>
      <c r="U34">
        <f>IF(Tabela3[[#This Row],[Receitas 2008]]-Tabela3[[#This Row],[Despesas 2008]]&lt;0,Tabela3[[#This Row],[Receitas 2008]]-Tabela3[[#This Row],[Despesas 2008]],Tabela3[[#This Row],[Receitas 2008]]-Tabela3[[#This Row],[Despesas 2008]])</f>
        <v>463961.87000000104</v>
      </c>
      <c r="V34">
        <f>IF(Tabela3[[#This Row],[Receitas 2009]]-Tabela3[[#This Row],[Despesas 2009]]&lt;0,Tabela3[[#This Row],[Receitas 2009]]-Tabela3[[#This Row],[Despesas 2009]],Tabela3[[#This Row],[Receitas 2009]]-Tabela3[[#This Row],[Despesas 2009]])</f>
        <v>-1024878.7699999996</v>
      </c>
    </row>
    <row r="35" spans="1:22" hidden="1">
      <c r="A35" t="s">
        <v>88</v>
      </c>
      <c r="B35" t="s">
        <v>30</v>
      </c>
      <c r="C35" t="s">
        <v>89</v>
      </c>
      <c r="D35" s="60" t="s">
        <v>25</v>
      </c>
      <c r="E35" s="61">
        <v>3938021.67</v>
      </c>
      <c r="F35" s="61">
        <v>5530412.4900000002</v>
      </c>
      <c r="G35" s="61">
        <v>5390675.5499999998</v>
      </c>
      <c r="H35" s="61" t="s">
        <v>25</v>
      </c>
      <c r="I35" s="61">
        <v>3957214.47</v>
      </c>
      <c r="J35" s="61">
        <v>5916799.1600000001</v>
      </c>
      <c r="K35" s="61">
        <v>5601249.0499999998</v>
      </c>
      <c r="L35">
        <v>22.93</v>
      </c>
      <c r="M35">
        <v>23.33</v>
      </c>
      <c r="N35">
        <v>12.18</v>
      </c>
      <c r="O35">
        <v>33.68</v>
      </c>
      <c r="P35">
        <v>0.35</v>
      </c>
      <c r="Q35">
        <v>0.3</v>
      </c>
      <c r="R35">
        <v>0.4</v>
      </c>
      <c r="S3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5">
        <f>IF(Tabela3[[#This Row],[Receitas 2006]]-Tabela3[[#This Row],[Despesas 2006]]&lt;0,Tabela3[[#This Row],[Receitas 2006]]-Tabela3[[#This Row],[Despesas 2006]],Tabela3[[#This Row],[Receitas 2006]]-Tabela3[[#This Row],[Despesas 2006]])</f>
        <v>-19192.800000000279</v>
      </c>
      <c r="U35">
        <f>IF(Tabela3[[#This Row],[Receitas 2008]]-Tabela3[[#This Row],[Despesas 2008]]&lt;0,Tabela3[[#This Row],[Receitas 2008]]-Tabela3[[#This Row],[Despesas 2008]],Tabela3[[#This Row],[Receitas 2008]]-Tabela3[[#This Row],[Despesas 2008]])</f>
        <v>-386386.66999999993</v>
      </c>
      <c r="V35">
        <f>IF(Tabela3[[#This Row],[Receitas 2009]]-Tabela3[[#This Row],[Despesas 2009]]&lt;0,Tabela3[[#This Row],[Receitas 2009]]-Tabela3[[#This Row],[Despesas 2009]],Tabela3[[#This Row],[Receitas 2009]]-Tabela3[[#This Row],[Despesas 2009]])</f>
        <v>-210573.5</v>
      </c>
    </row>
    <row r="36" spans="1:22" hidden="1">
      <c r="A36" t="s">
        <v>90</v>
      </c>
      <c r="B36" t="s">
        <v>76</v>
      </c>
      <c r="C36" t="s">
        <v>91</v>
      </c>
      <c r="D36" s="60">
        <v>3663062.64</v>
      </c>
      <c r="E36" s="61">
        <v>4352742.92</v>
      </c>
      <c r="F36" s="61">
        <v>6997362.2599999998</v>
      </c>
      <c r="G36" s="61">
        <v>5867105.4400000004</v>
      </c>
      <c r="H36" s="61">
        <v>3557038.83</v>
      </c>
      <c r="I36" s="61">
        <v>3995521.3</v>
      </c>
      <c r="J36" s="61">
        <v>6684543.2300000004</v>
      </c>
      <c r="K36" s="61">
        <v>6001491.96</v>
      </c>
      <c r="L36">
        <v>40.64</v>
      </c>
      <c r="M36">
        <v>36.340000000000003</v>
      </c>
      <c r="N36">
        <v>27.33</v>
      </c>
      <c r="O36">
        <v>53.96</v>
      </c>
      <c r="P36">
        <v>0.39</v>
      </c>
      <c r="Q36">
        <v>0.32</v>
      </c>
      <c r="R36">
        <v>0.45</v>
      </c>
      <c r="S36">
        <f>IF(Tabela3[[#This Row],[Receitas 2005]]-Tabela3[[#This Row],[Despesas 2005]]&lt;0,Tabela3[[#This Row],[Receitas 2005]]-Tabela3[[#This Row],[Despesas 2005]],Tabela3[[#This Row],[Receitas 2005]]-Tabela3[[#This Row],[Despesas 2005]])</f>
        <v>106023.81000000006</v>
      </c>
      <c r="T36">
        <f>IF(Tabela3[[#This Row],[Receitas 2006]]-Tabela3[[#This Row],[Despesas 2006]]&lt;0,Tabela3[[#This Row],[Receitas 2006]]-Tabela3[[#This Row],[Despesas 2006]],Tabela3[[#This Row],[Receitas 2006]]-Tabela3[[#This Row],[Despesas 2006]])</f>
        <v>357221.62000000011</v>
      </c>
      <c r="U36">
        <f>IF(Tabela3[[#This Row],[Receitas 2008]]-Tabela3[[#This Row],[Despesas 2008]]&lt;0,Tabela3[[#This Row],[Receitas 2008]]-Tabela3[[#This Row],[Despesas 2008]],Tabela3[[#This Row],[Receitas 2008]]-Tabela3[[#This Row],[Despesas 2008]])</f>
        <v>312819.02999999933</v>
      </c>
      <c r="V36">
        <f>IF(Tabela3[[#This Row],[Receitas 2009]]-Tabela3[[#This Row],[Despesas 2009]]&lt;0,Tabela3[[#This Row],[Receitas 2009]]-Tabela3[[#This Row],[Despesas 2009]],Tabela3[[#This Row],[Receitas 2009]]-Tabela3[[#This Row],[Despesas 2009]])</f>
        <v>-134386.51999999955</v>
      </c>
    </row>
    <row r="37" spans="1:22" hidden="1">
      <c r="A37" t="s">
        <v>92</v>
      </c>
      <c r="B37" t="s">
        <v>30</v>
      </c>
      <c r="C37" t="s">
        <v>93</v>
      </c>
      <c r="D37" s="60">
        <v>3549073</v>
      </c>
      <c r="E37" s="61">
        <v>4173487.27</v>
      </c>
      <c r="F37" s="61">
        <v>5710488.96</v>
      </c>
      <c r="G37" s="61">
        <v>5521193.6299999999</v>
      </c>
      <c r="H37" s="61">
        <v>3539962</v>
      </c>
      <c r="I37" s="61">
        <v>4172921.24</v>
      </c>
      <c r="J37" s="61">
        <v>5489910.7000000002</v>
      </c>
      <c r="K37" s="61">
        <v>5278360.3899999997</v>
      </c>
      <c r="L37">
        <v>34.01</v>
      </c>
      <c r="M37">
        <v>32.28</v>
      </c>
      <c r="N37">
        <v>20.39</v>
      </c>
      <c r="O37">
        <v>47.63</v>
      </c>
      <c r="P37">
        <v>0.37</v>
      </c>
      <c r="Q37">
        <v>0.31</v>
      </c>
      <c r="R37">
        <v>0.44</v>
      </c>
      <c r="S37">
        <f>IF(Tabela3[[#This Row],[Receitas 2005]]-Tabela3[[#This Row],[Despesas 2005]]&lt;0,Tabela3[[#This Row],[Receitas 2005]]-Tabela3[[#This Row],[Despesas 2005]],Tabela3[[#This Row],[Receitas 2005]]-Tabela3[[#This Row],[Despesas 2005]])</f>
        <v>9111</v>
      </c>
      <c r="T37">
        <f>IF(Tabela3[[#This Row],[Receitas 2006]]-Tabela3[[#This Row],[Despesas 2006]]&lt;0,Tabela3[[#This Row],[Receitas 2006]]-Tabela3[[#This Row],[Despesas 2006]],Tabela3[[#This Row],[Receitas 2006]]-Tabela3[[#This Row],[Despesas 2006]])</f>
        <v>566.02999999979511</v>
      </c>
      <c r="U37">
        <f>IF(Tabela3[[#This Row],[Receitas 2008]]-Tabela3[[#This Row],[Despesas 2008]]&lt;0,Tabela3[[#This Row],[Receitas 2008]]-Tabela3[[#This Row],[Despesas 2008]],Tabela3[[#This Row],[Receitas 2008]]-Tabela3[[#This Row],[Despesas 2008]])</f>
        <v>220578.25999999978</v>
      </c>
      <c r="V37">
        <f>IF(Tabela3[[#This Row],[Receitas 2009]]-Tabela3[[#This Row],[Despesas 2009]]&lt;0,Tabela3[[#This Row],[Receitas 2009]]-Tabela3[[#This Row],[Despesas 2009]],Tabela3[[#This Row],[Receitas 2009]]-Tabela3[[#This Row],[Despesas 2009]])</f>
        <v>242833.24000000022</v>
      </c>
    </row>
    <row r="38" spans="1:22" hidden="1">
      <c r="A38" t="s">
        <v>94</v>
      </c>
      <c r="B38" t="s">
        <v>65</v>
      </c>
      <c r="C38" t="s">
        <v>95</v>
      </c>
      <c r="D38" s="60" t="s">
        <v>25</v>
      </c>
      <c r="E38" s="61">
        <v>17152656.469999999</v>
      </c>
      <c r="F38" s="61">
        <v>24930147.23</v>
      </c>
      <c r="G38" s="61">
        <v>24739364.66</v>
      </c>
      <c r="H38" s="61" t="s">
        <v>25</v>
      </c>
      <c r="I38" s="61">
        <v>16399962.060000001</v>
      </c>
      <c r="J38" s="61">
        <v>24594530.43</v>
      </c>
      <c r="K38" s="61">
        <v>31997619.100000001</v>
      </c>
      <c r="L38">
        <v>56.21</v>
      </c>
      <c r="M38">
        <v>56.3</v>
      </c>
      <c r="N38">
        <v>48.2</v>
      </c>
      <c r="O38">
        <v>64.22</v>
      </c>
      <c r="P38">
        <v>0.46</v>
      </c>
      <c r="Q38">
        <v>0.42</v>
      </c>
      <c r="R38">
        <v>0.5</v>
      </c>
      <c r="S3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8">
        <f>IF(Tabela3[[#This Row],[Receitas 2006]]-Tabela3[[#This Row],[Despesas 2006]]&lt;0,Tabela3[[#This Row],[Receitas 2006]]-Tabela3[[#This Row],[Despesas 2006]],Tabela3[[#This Row],[Receitas 2006]]-Tabela3[[#This Row],[Despesas 2006]])</f>
        <v>752694.40999999829</v>
      </c>
      <c r="U38">
        <f>IF(Tabela3[[#This Row],[Receitas 2008]]-Tabela3[[#This Row],[Despesas 2008]]&lt;0,Tabela3[[#This Row],[Receitas 2008]]-Tabela3[[#This Row],[Despesas 2008]],Tabela3[[#This Row],[Receitas 2008]]-Tabela3[[#This Row],[Despesas 2008]])</f>
        <v>335616.80000000075</v>
      </c>
      <c r="V38">
        <f>IF(Tabela3[[#This Row],[Receitas 2009]]-Tabela3[[#This Row],[Despesas 2009]]&lt;0,Tabela3[[#This Row],[Receitas 2009]]-Tabela3[[#This Row],[Despesas 2009]],Tabela3[[#This Row],[Receitas 2009]]-Tabela3[[#This Row],[Despesas 2009]])</f>
        <v>-7258254.4400000013</v>
      </c>
    </row>
    <row r="39" spans="1:22" hidden="1">
      <c r="A39" t="s">
        <v>96</v>
      </c>
      <c r="B39" t="s">
        <v>23</v>
      </c>
      <c r="C39" t="s">
        <v>97</v>
      </c>
      <c r="D39" s="60" t="s">
        <v>25</v>
      </c>
      <c r="E39" s="61" t="s">
        <v>25</v>
      </c>
      <c r="F39" s="61">
        <v>110292249.8</v>
      </c>
      <c r="G39" s="61">
        <v>124348073.09</v>
      </c>
      <c r="H39" s="61" t="s">
        <v>25</v>
      </c>
      <c r="I39" s="61" t="s">
        <v>25</v>
      </c>
      <c r="J39" s="61">
        <v>106921894.59999999</v>
      </c>
      <c r="K39" s="61">
        <v>127218718.19</v>
      </c>
      <c r="L39">
        <v>25.3</v>
      </c>
      <c r="M39">
        <v>21.02</v>
      </c>
      <c r="N39">
        <v>16.47</v>
      </c>
      <c r="O39">
        <v>34.130000000000003</v>
      </c>
      <c r="P39">
        <v>0.42</v>
      </c>
      <c r="Q39">
        <v>0.4</v>
      </c>
      <c r="R39">
        <v>0.44</v>
      </c>
      <c r="S3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9">
        <f>IF(Tabela3[[#This Row],[Receitas 2008]]-Tabela3[[#This Row],[Despesas 2008]]&lt;0,Tabela3[[#This Row],[Receitas 2008]]-Tabela3[[#This Row],[Despesas 2008]],Tabela3[[#This Row],[Receitas 2008]]-Tabela3[[#This Row],[Despesas 2008]])</f>
        <v>3370355.200000003</v>
      </c>
      <c r="V39">
        <f>IF(Tabela3[[#This Row],[Receitas 2009]]-Tabela3[[#This Row],[Despesas 2009]]&lt;0,Tabela3[[#This Row],[Receitas 2009]]-Tabela3[[#This Row],[Despesas 2009]],Tabela3[[#This Row],[Receitas 2009]]-Tabela3[[#This Row],[Despesas 2009]])</f>
        <v>-2870645.099999994</v>
      </c>
    </row>
    <row r="40" spans="1:22" hidden="1">
      <c r="A40" t="s">
        <v>98</v>
      </c>
      <c r="B40" t="s">
        <v>52</v>
      </c>
      <c r="C40" t="s">
        <v>53</v>
      </c>
      <c r="D40" s="60">
        <v>3934543.61</v>
      </c>
      <c r="E40" s="61">
        <v>4674534.8099999996</v>
      </c>
      <c r="F40" s="61">
        <v>6481645.2699999996</v>
      </c>
      <c r="G40" s="61" t="s">
        <v>25</v>
      </c>
      <c r="H40" s="61">
        <v>3952235.41</v>
      </c>
      <c r="I40" s="61">
        <v>4666383.34</v>
      </c>
      <c r="J40" s="61">
        <v>6257121</v>
      </c>
      <c r="K40" s="61" t="s">
        <v>25</v>
      </c>
      <c r="L40">
        <v>42.15</v>
      </c>
      <c r="M40">
        <v>36.5</v>
      </c>
      <c r="N40">
        <v>27.35</v>
      </c>
      <c r="O40">
        <v>56.94</v>
      </c>
      <c r="P40">
        <v>0.39</v>
      </c>
      <c r="Q40">
        <v>0.33</v>
      </c>
      <c r="R40">
        <v>0.45</v>
      </c>
      <c r="S40">
        <f>IF(Tabela3[[#This Row],[Receitas 2005]]-Tabela3[[#This Row],[Despesas 2005]]&lt;0,Tabela3[[#This Row],[Receitas 2005]]-Tabela3[[#This Row],[Despesas 2005]],Tabela3[[#This Row],[Receitas 2005]]-Tabela3[[#This Row],[Despesas 2005]])</f>
        <v>-17691.800000000279</v>
      </c>
      <c r="T40">
        <f>IF(Tabela3[[#This Row],[Receitas 2006]]-Tabela3[[#This Row],[Despesas 2006]]&lt;0,Tabela3[[#This Row],[Receitas 2006]]-Tabela3[[#This Row],[Despesas 2006]],Tabela3[[#This Row],[Receitas 2006]]-Tabela3[[#This Row],[Despesas 2006]])</f>
        <v>8151.4699999997392</v>
      </c>
      <c r="U40">
        <f>IF(Tabela3[[#This Row],[Receitas 2008]]-Tabela3[[#This Row],[Despesas 2008]]&lt;0,Tabela3[[#This Row],[Receitas 2008]]-Tabela3[[#This Row],[Despesas 2008]],Tabela3[[#This Row],[Receitas 2008]]-Tabela3[[#This Row],[Despesas 2008]])</f>
        <v>224524.26999999955</v>
      </c>
      <c r="V40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1" spans="1:22" hidden="1">
      <c r="A41" t="s">
        <v>99</v>
      </c>
      <c r="B41" t="s">
        <v>30</v>
      </c>
      <c r="C41" t="s">
        <v>73</v>
      </c>
      <c r="D41" s="60">
        <v>6485003.0300000003</v>
      </c>
      <c r="E41" s="61">
        <v>6428875</v>
      </c>
      <c r="F41" s="61">
        <v>8509293.6300000008</v>
      </c>
      <c r="G41" s="61">
        <v>10015978</v>
      </c>
      <c r="H41" s="61">
        <v>5213121.1100000003</v>
      </c>
      <c r="I41" s="61">
        <v>6594488</v>
      </c>
      <c r="J41" s="61">
        <v>8298294.6500000004</v>
      </c>
      <c r="K41" s="61">
        <v>9377948.3699999992</v>
      </c>
      <c r="L41">
        <v>51.26</v>
      </c>
      <c r="M41">
        <v>55.96</v>
      </c>
      <c r="N41">
        <v>42.46</v>
      </c>
      <c r="O41">
        <v>60.07</v>
      </c>
      <c r="P41">
        <v>0.41</v>
      </c>
      <c r="Q41">
        <v>0.37</v>
      </c>
      <c r="R41">
        <v>0.46</v>
      </c>
      <c r="S41">
        <f>IF(Tabela3[[#This Row],[Receitas 2005]]-Tabela3[[#This Row],[Despesas 2005]]&lt;0,Tabela3[[#This Row],[Receitas 2005]]-Tabela3[[#This Row],[Despesas 2005]],Tabela3[[#This Row],[Receitas 2005]]-Tabela3[[#This Row],[Despesas 2005]])</f>
        <v>1271881.92</v>
      </c>
      <c r="T41">
        <f>IF(Tabela3[[#This Row],[Receitas 2006]]-Tabela3[[#This Row],[Despesas 2006]]&lt;0,Tabela3[[#This Row],[Receitas 2006]]-Tabela3[[#This Row],[Despesas 2006]],Tabela3[[#This Row],[Receitas 2006]]-Tabela3[[#This Row],[Despesas 2006]])</f>
        <v>-165613</v>
      </c>
      <c r="U41">
        <f>IF(Tabela3[[#This Row],[Receitas 2008]]-Tabela3[[#This Row],[Despesas 2008]]&lt;0,Tabela3[[#This Row],[Receitas 2008]]-Tabela3[[#This Row],[Despesas 2008]],Tabela3[[#This Row],[Receitas 2008]]-Tabela3[[#This Row],[Despesas 2008]])</f>
        <v>210998.98000000045</v>
      </c>
      <c r="V41">
        <f>IF(Tabela3[[#This Row],[Receitas 2009]]-Tabela3[[#This Row],[Despesas 2009]]&lt;0,Tabela3[[#This Row],[Receitas 2009]]-Tabela3[[#This Row],[Despesas 2009]],Tabela3[[#This Row],[Receitas 2009]]-Tabela3[[#This Row],[Despesas 2009]])</f>
        <v>638029.63000000082</v>
      </c>
    </row>
    <row r="42" spans="1:22" hidden="1">
      <c r="A42" t="s">
        <v>100</v>
      </c>
      <c r="B42" t="s">
        <v>23</v>
      </c>
      <c r="C42" t="s">
        <v>97</v>
      </c>
      <c r="D42" s="60">
        <v>25088204.550000001</v>
      </c>
      <c r="E42" s="61">
        <v>26287207.940000001</v>
      </c>
      <c r="F42" s="61">
        <v>39802349.530000001</v>
      </c>
      <c r="G42" s="61">
        <v>33498785.710000001</v>
      </c>
      <c r="H42" s="61">
        <v>23694034.969999999</v>
      </c>
      <c r="I42" s="61">
        <v>25687756.68</v>
      </c>
      <c r="J42" s="61">
        <v>36121828.149999999</v>
      </c>
      <c r="K42" s="61">
        <v>36799081.659999996</v>
      </c>
      <c r="L42">
        <v>23.02</v>
      </c>
      <c r="M42">
        <v>17.41</v>
      </c>
      <c r="N42">
        <v>10.35</v>
      </c>
      <c r="O42">
        <v>35.700000000000003</v>
      </c>
      <c r="P42">
        <v>0.33</v>
      </c>
      <c r="Q42">
        <v>0.3</v>
      </c>
      <c r="R42">
        <v>0.37</v>
      </c>
      <c r="S42">
        <f>IF(Tabela3[[#This Row],[Receitas 2005]]-Tabela3[[#This Row],[Despesas 2005]]&lt;0,Tabela3[[#This Row],[Receitas 2005]]-Tabela3[[#This Row],[Despesas 2005]],Tabela3[[#This Row],[Receitas 2005]]-Tabela3[[#This Row],[Despesas 2005]])</f>
        <v>1394169.5800000019</v>
      </c>
      <c r="T42">
        <f>IF(Tabela3[[#This Row],[Receitas 2006]]-Tabela3[[#This Row],[Despesas 2006]]&lt;0,Tabela3[[#This Row],[Receitas 2006]]-Tabela3[[#This Row],[Despesas 2006]],Tabela3[[#This Row],[Receitas 2006]]-Tabela3[[#This Row],[Despesas 2006]])</f>
        <v>599451.26000000164</v>
      </c>
      <c r="U42">
        <f>IF(Tabela3[[#This Row],[Receitas 2008]]-Tabela3[[#This Row],[Despesas 2008]]&lt;0,Tabela3[[#This Row],[Receitas 2008]]-Tabela3[[#This Row],[Despesas 2008]],Tabela3[[#This Row],[Receitas 2008]]-Tabela3[[#This Row],[Despesas 2008]])</f>
        <v>3680521.3800000027</v>
      </c>
      <c r="V42">
        <f>IF(Tabela3[[#This Row],[Receitas 2009]]-Tabela3[[#This Row],[Despesas 2009]]&lt;0,Tabela3[[#This Row],[Receitas 2009]]-Tabela3[[#This Row],[Despesas 2009]],Tabela3[[#This Row],[Receitas 2009]]-Tabela3[[#This Row],[Despesas 2009]])</f>
        <v>-3300295.9499999955</v>
      </c>
    </row>
    <row r="43" spans="1:22" hidden="1">
      <c r="A43" t="s">
        <v>101</v>
      </c>
      <c r="B43" t="s">
        <v>23</v>
      </c>
      <c r="C43" t="s">
        <v>102</v>
      </c>
      <c r="D43" s="60" t="s">
        <v>25</v>
      </c>
      <c r="E43" s="61">
        <v>4291223.62</v>
      </c>
      <c r="F43" s="61">
        <v>6456207.71</v>
      </c>
      <c r="G43" s="61">
        <v>5765540.6900000004</v>
      </c>
      <c r="H43" s="61" t="s">
        <v>25</v>
      </c>
      <c r="I43" s="61">
        <v>4259019.97</v>
      </c>
      <c r="J43" s="61">
        <v>6696112.4199999999</v>
      </c>
      <c r="K43" s="61">
        <v>6570416.3200000003</v>
      </c>
      <c r="L43">
        <v>19.82</v>
      </c>
      <c r="M43">
        <v>19.57</v>
      </c>
      <c r="N43">
        <v>11.54</v>
      </c>
      <c r="O43">
        <v>28.09</v>
      </c>
      <c r="P43">
        <v>0.38</v>
      </c>
      <c r="Q43">
        <v>0.33</v>
      </c>
      <c r="R43">
        <v>0.44</v>
      </c>
      <c r="S4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3">
        <f>IF(Tabela3[[#This Row],[Receitas 2006]]-Tabela3[[#This Row],[Despesas 2006]]&lt;0,Tabela3[[#This Row],[Receitas 2006]]-Tabela3[[#This Row],[Despesas 2006]],Tabela3[[#This Row],[Receitas 2006]]-Tabela3[[#This Row],[Despesas 2006]])</f>
        <v>32203.650000000373</v>
      </c>
      <c r="U43">
        <f>IF(Tabela3[[#This Row],[Receitas 2008]]-Tabela3[[#This Row],[Despesas 2008]]&lt;0,Tabela3[[#This Row],[Receitas 2008]]-Tabela3[[#This Row],[Despesas 2008]],Tabela3[[#This Row],[Receitas 2008]]-Tabela3[[#This Row],[Despesas 2008]])</f>
        <v>-239904.70999999996</v>
      </c>
      <c r="V43">
        <f>IF(Tabela3[[#This Row],[Receitas 2009]]-Tabela3[[#This Row],[Despesas 2009]]&lt;0,Tabela3[[#This Row],[Receitas 2009]]-Tabela3[[#This Row],[Despesas 2009]],Tabela3[[#This Row],[Receitas 2009]]-Tabela3[[#This Row],[Despesas 2009]])</f>
        <v>-804875.62999999989</v>
      </c>
    </row>
    <row r="44" spans="1:22" hidden="1">
      <c r="A44" t="s">
        <v>103</v>
      </c>
      <c r="B44" t="s">
        <v>27</v>
      </c>
      <c r="C44" t="s">
        <v>104</v>
      </c>
      <c r="D44" s="60">
        <v>5026036.87</v>
      </c>
      <c r="E44" s="61" t="s">
        <v>25</v>
      </c>
      <c r="F44" s="61">
        <v>8343085.6500000004</v>
      </c>
      <c r="G44" s="61" t="s">
        <v>25</v>
      </c>
      <c r="H44" s="61">
        <v>4619215.45</v>
      </c>
      <c r="I44" s="61" t="s">
        <v>25</v>
      </c>
      <c r="J44" s="61">
        <v>8381205.2599999998</v>
      </c>
      <c r="K44" s="61" t="s">
        <v>25</v>
      </c>
      <c r="L44">
        <v>35</v>
      </c>
      <c r="M44">
        <v>31.31</v>
      </c>
      <c r="N44">
        <v>24.27</v>
      </c>
      <c r="O44">
        <v>45.73</v>
      </c>
      <c r="P44">
        <v>0.41</v>
      </c>
      <c r="Q44">
        <v>0.37</v>
      </c>
      <c r="R44">
        <v>0.45</v>
      </c>
      <c r="S44">
        <f>IF(Tabela3[[#This Row],[Receitas 2005]]-Tabela3[[#This Row],[Despesas 2005]]&lt;0,Tabela3[[#This Row],[Receitas 2005]]-Tabela3[[#This Row],[Despesas 2005]],Tabela3[[#This Row],[Receitas 2005]]-Tabela3[[#This Row],[Despesas 2005]])</f>
        <v>406821.41999999993</v>
      </c>
      <c r="T4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4">
        <f>IF(Tabela3[[#This Row],[Receitas 2008]]-Tabela3[[#This Row],[Despesas 2008]]&lt;0,Tabela3[[#This Row],[Receitas 2008]]-Tabela3[[#This Row],[Despesas 2008]],Tabela3[[#This Row],[Receitas 2008]]-Tabela3[[#This Row],[Despesas 2008]])</f>
        <v>-38119.609999999404</v>
      </c>
      <c r="V44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5" spans="1:22" hidden="1">
      <c r="A45" t="s">
        <v>105</v>
      </c>
      <c r="B45" t="s">
        <v>23</v>
      </c>
      <c r="C45" t="s">
        <v>105</v>
      </c>
      <c r="D45" s="60">
        <v>93816750.430000007</v>
      </c>
      <c r="E45" s="61">
        <v>90489988.560000002</v>
      </c>
      <c r="F45" s="61">
        <v>119962888.3</v>
      </c>
      <c r="G45" s="61">
        <v>136084672.22999999</v>
      </c>
      <c r="H45" s="61">
        <v>92753905.489999995</v>
      </c>
      <c r="I45" s="61">
        <v>98761298.959999993</v>
      </c>
      <c r="J45" s="61">
        <v>114310673.59999999</v>
      </c>
      <c r="K45" s="61">
        <v>130714705.37</v>
      </c>
      <c r="L45">
        <v>22.65</v>
      </c>
      <c r="M45">
        <v>17.64</v>
      </c>
      <c r="N45">
        <v>13.12</v>
      </c>
      <c r="O45">
        <v>32.18</v>
      </c>
      <c r="P45">
        <v>0.41</v>
      </c>
      <c r="Q45">
        <v>0.39</v>
      </c>
      <c r="R45">
        <v>0.43</v>
      </c>
      <c r="S45">
        <f>IF(Tabela3[[#This Row],[Receitas 2005]]-Tabela3[[#This Row],[Despesas 2005]]&lt;0,Tabela3[[#This Row],[Receitas 2005]]-Tabela3[[#This Row],[Despesas 2005]],Tabela3[[#This Row],[Receitas 2005]]-Tabela3[[#This Row],[Despesas 2005]])</f>
        <v>1062844.9400000125</v>
      </c>
      <c r="T45">
        <f>IF(Tabela3[[#This Row],[Receitas 2006]]-Tabela3[[#This Row],[Despesas 2006]]&lt;0,Tabela3[[#This Row],[Receitas 2006]]-Tabela3[[#This Row],[Despesas 2006]],Tabela3[[#This Row],[Receitas 2006]]-Tabela3[[#This Row],[Despesas 2006]])</f>
        <v>-8271310.3999999911</v>
      </c>
      <c r="U45">
        <f>IF(Tabela3[[#This Row],[Receitas 2008]]-Tabela3[[#This Row],[Despesas 2008]]&lt;0,Tabela3[[#This Row],[Receitas 2008]]-Tabela3[[#This Row],[Despesas 2008]],Tabela3[[#This Row],[Receitas 2008]]-Tabela3[[#This Row],[Despesas 2008]])</f>
        <v>5652214.700000003</v>
      </c>
      <c r="V45">
        <f>IF(Tabela3[[#This Row],[Receitas 2009]]-Tabela3[[#This Row],[Despesas 2009]]&lt;0,Tabela3[[#This Row],[Receitas 2009]]-Tabela3[[#This Row],[Despesas 2009]],Tabela3[[#This Row],[Receitas 2009]]-Tabela3[[#This Row],[Despesas 2009]])</f>
        <v>5369966.8599999845</v>
      </c>
    </row>
    <row r="46" spans="1:22" hidden="1">
      <c r="A46" t="s">
        <v>106</v>
      </c>
      <c r="B46" t="s">
        <v>52</v>
      </c>
      <c r="C46" t="s">
        <v>107</v>
      </c>
      <c r="D46" s="60">
        <v>8825541.2300000004</v>
      </c>
      <c r="E46" s="61">
        <v>10235534.01</v>
      </c>
      <c r="F46" s="61">
        <v>14187533.300000001</v>
      </c>
      <c r="G46" s="61">
        <v>13316744.439999999</v>
      </c>
      <c r="H46" s="61">
        <v>8415383.6300000008</v>
      </c>
      <c r="I46" s="61">
        <v>10929146.119999999</v>
      </c>
      <c r="J46" s="61">
        <v>12540516.18</v>
      </c>
      <c r="K46" s="61">
        <v>13407224.380000001</v>
      </c>
      <c r="L46">
        <v>24.34</v>
      </c>
      <c r="M46">
        <v>21.22</v>
      </c>
      <c r="N46">
        <v>14.74</v>
      </c>
      <c r="O46">
        <v>33.94</v>
      </c>
      <c r="P46">
        <v>0.39</v>
      </c>
      <c r="Q46">
        <v>0.36</v>
      </c>
      <c r="R46">
        <v>0.43</v>
      </c>
      <c r="S46">
        <f>IF(Tabela3[[#This Row],[Receitas 2005]]-Tabela3[[#This Row],[Despesas 2005]]&lt;0,Tabela3[[#This Row],[Receitas 2005]]-Tabela3[[#This Row],[Despesas 2005]],Tabela3[[#This Row],[Receitas 2005]]-Tabela3[[#This Row],[Despesas 2005]])</f>
        <v>410157.59999999963</v>
      </c>
      <c r="T46">
        <f>IF(Tabela3[[#This Row],[Receitas 2006]]-Tabela3[[#This Row],[Despesas 2006]]&lt;0,Tabela3[[#This Row],[Receitas 2006]]-Tabela3[[#This Row],[Despesas 2006]],Tabela3[[#This Row],[Receitas 2006]]-Tabela3[[#This Row],[Despesas 2006]])</f>
        <v>-693612.1099999994</v>
      </c>
      <c r="U46">
        <f>IF(Tabela3[[#This Row],[Receitas 2008]]-Tabela3[[#This Row],[Despesas 2008]]&lt;0,Tabela3[[#This Row],[Receitas 2008]]-Tabela3[[#This Row],[Despesas 2008]],Tabela3[[#This Row],[Receitas 2008]]-Tabela3[[#This Row],[Despesas 2008]])</f>
        <v>1647017.120000001</v>
      </c>
      <c r="V46">
        <f>IF(Tabela3[[#This Row],[Receitas 2009]]-Tabela3[[#This Row],[Despesas 2009]]&lt;0,Tabela3[[#This Row],[Receitas 2009]]-Tabela3[[#This Row],[Despesas 2009]],Tabela3[[#This Row],[Receitas 2009]]-Tabela3[[#This Row],[Despesas 2009]])</f>
        <v>-90479.940000001341</v>
      </c>
    </row>
    <row r="47" spans="1:22" hidden="1">
      <c r="A47" t="s">
        <v>108</v>
      </c>
      <c r="B47" t="s">
        <v>42</v>
      </c>
      <c r="C47" t="s">
        <v>109</v>
      </c>
      <c r="D47" s="60">
        <v>28394247.91</v>
      </c>
      <c r="E47" s="61">
        <v>31616278.079999998</v>
      </c>
      <c r="F47" s="61">
        <v>42969927.369999997</v>
      </c>
      <c r="G47" s="61">
        <v>38851320.670000002</v>
      </c>
      <c r="H47" s="61">
        <v>27993638.32</v>
      </c>
      <c r="I47" s="61">
        <v>32184007.870000001</v>
      </c>
      <c r="J47" s="61">
        <v>41851505.759999998</v>
      </c>
      <c r="K47" s="61">
        <v>38014225.579999998</v>
      </c>
      <c r="L47">
        <v>23.13</v>
      </c>
      <c r="M47">
        <v>18.77</v>
      </c>
      <c r="N47">
        <v>13.09</v>
      </c>
      <c r="O47">
        <v>33.17</v>
      </c>
      <c r="P47">
        <v>0.39</v>
      </c>
      <c r="Q47">
        <v>0.36</v>
      </c>
      <c r="R47">
        <v>0.41</v>
      </c>
      <c r="S47">
        <f>IF(Tabela3[[#This Row],[Receitas 2005]]-Tabela3[[#This Row],[Despesas 2005]]&lt;0,Tabela3[[#This Row],[Receitas 2005]]-Tabela3[[#This Row],[Despesas 2005]],Tabela3[[#This Row],[Receitas 2005]]-Tabela3[[#This Row],[Despesas 2005]])</f>
        <v>400609.58999999985</v>
      </c>
      <c r="T47">
        <f>IF(Tabela3[[#This Row],[Receitas 2006]]-Tabela3[[#This Row],[Despesas 2006]]&lt;0,Tabela3[[#This Row],[Receitas 2006]]-Tabela3[[#This Row],[Despesas 2006]],Tabela3[[#This Row],[Receitas 2006]]-Tabela3[[#This Row],[Despesas 2006]])</f>
        <v>-567729.79000000283</v>
      </c>
      <c r="U47">
        <f>IF(Tabela3[[#This Row],[Receitas 2008]]-Tabela3[[#This Row],[Despesas 2008]]&lt;0,Tabela3[[#This Row],[Receitas 2008]]-Tabela3[[#This Row],[Despesas 2008]],Tabela3[[#This Row],[Receitas 2008]]-Tabela3[[#This Row],[Despesas 2008]])</f>
        <v>1118421.6099999994</v>
      </c>
      <c r="V47">
        <f>IF(Tabela3[[#This Row],[Receitas 2009]]-Tabela3[[#This Row],[Despesas 2009]]&lt;0,Tabela3[[#This Row],[Receitas 2009]]-Tabela3[[#This Row],[Despesas 2009]],Tabela3[[#This Row],[Receitas 2009]]-Tabela3[[#This Row],[Despesas 2009]])</f>
        <v>837095.09000000358</v>
      </c>
    </row>
    <row r="48" spans="1:22" hidden="1">
      <c r="A48" t="s">
        <v>110</v>
      </c>
      <c r="B48" t="s">
        <v>52</v>
      </c>
      <c r="C48" t="s">
        <v>60</v>
      </c>
      <c r="D48" s="60" t="s">
        <v>25</v>
      </c>
      <c r="E48" s="61">
        <v>9600326.9299999997</v>
      </c>
      <c r="F48" s="61">
        <v>12876731.720000001</v>
      </c>
      <c r="G48" s="61">
        <v>13875375.390000001</v>
      </c>
      <c r="H48" s="61" t="s">
        <v>25</v>
      </c>
      <c r="I48" s="61">
        <v>9360379.0800000001</v>
      </c>
      <c r="J48" s="61">
        <v>13078166.029999999</v>
      </c>
      <c r="K48" s="61">
        <v>14084801.869999999</v>
      </c>
      <c r="L48">
        <v>23.06</v>
      </c>
      <c r="M48">
        <v>19.760000000000002</v>
      </c>
      <c r="N48">
        <v>14.55</v>
      </c>
      <c r="O48">
        <v>31.57</v>
      </c>
      <c r="P48">
        <v>0.4</v>
      </c>
      <c r="Q48">
        <v>0.37</v>
      </c>
      <c r="R48">
        <v>0.43</v>
      </c>
      <c r="S4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8">
        <f>IF(Tabela3[[#This Row],[Receitas 2006]]-Tabela3[[#This Row],[Despesas 2006]]&lt;0,Tabela3[[#This Row],[Receitas 2006]]-Tabela3[[#This Row],[Despesas 2006]],Tabela3[[#This Row],[Receitas 2006]]-Tabela3[[#This Row],[Despesas 2006]])</f>
        <v>239947.84999999963</v>
      </c>
      <c r="U48">
        <f>IF(Tabela3[[#This Row],[Receitas 2008]]-Tabela3[[#This Row],[Despesas 2008]]&lt;0,Tabela3[[#This Row],[Receitas 2008]]-Tabela3[[#This Row],[Despesas 2008]],Tabela3[[#This Row],[Receitas 2008]]-Tabela3[[#This Row],[Despesas 2008]])</f>
        <v>-201434.30999999866</v>
      </c>
      <c r="V48">
        <f>IF(Tabela3[[#This Row],[Receitas 2009]]-Tabela3[[#This Row],[Despesas 2009]]&lt;0,Tabela3[[#This Row],[Receitas 2009]]-Tabela3[[#This Row],[Despesas 2009]],Tabela3[[#This Row],[Receitas 2009]]-Tabela3[[#This Row],[Despesas 2009]])</f>
        <v>-209426.47999999858</v>
      </c>
    </row>
    <row r="49" spans="1:22" hidden="1">
      <c r="A49" t="s">
        <v>111</v>
      </c>
      <c r="B49" t="s">
        <v>30</v>
      </c>
      <c r="C49" t="s">
        <v>59</v>
      </c>
      <c r="D49" s="60">
        <v>4146476.9</v>
      </c>
      <c r="E49" s="61">
        <v>5004561.9400000004</v>
      </c>
      <c r="F49" s="61">
        <v>7209843.8899999997</v>
      </c>
      <c r="G49" s="61">
        <v>7255790.9500000002</v>
      </c>
      <c r="H49" s="61">
        <v>4030948.87</v>
      </c>
      <c r="I49" s="61">
        <v>5033223.97</v>
      </c>
      <c r="J49" s="61">
        <v>6787183.8700000001</v>
      </c>
      <c r="K49" s="61">
        <v>7179241.7400000002</v>
      </c>
      <c r="L49">
        <v>27.89</v>
      </c>
      <c r="M49">
        <v>26.53</v>
      </c>
      <c r="N49">
        <v>17.13</v>
      </c>
      <c r="O49">
        <v>38.659999999999997</v>
      </c>
      <c r="P49">
        <v>0.38</v>
      </c>
      <c r="Q49">
        <v>0.34</v>
      </c>
      <c r="R49">
        <v>0.42</v>
      </c>
      <c r="S49">
        <f>IF(Tabela3[[#This Row],[Receitas 2005]]-Tabela3[[#This Row],[Despesas 2005]]&lt;0,Tabela3[[#This Row],[Receitas 2005]]-Tabela3[[#This Row],[Despesas 2005]],Tabela3[[#This Row],[Receitas 2005]]-Tabela3[[#This Row],[Despesas 2005]])</f>
        <v>115528.0299999998</v>
      </c>
      <c r="T49">
        <f>IF(Tabela3[[#This Row],[Receitas 2006]]-Tabela3[[#This Row],[Despesas 2006]]&lt;0,Tabela3[[#This Row],[Receitas 2006]]-Tabela3[[#This Row],[Despesas 2006]],Tabela3[[#This Row],[Receitas 2006]]-Tabela3[[#This Row],[Despesas 2006]])</f>
        <v>-28662.029999999329</v>
      </c>
      <c r="U49">
        <f>IF(Tabela3[[#This Row],[Receitas 2008]]-Tabela3[[#This Row],[Despesas 2008]]&lt;0,Tabela3[[#This Row],[Receitas 2008]]-Tabela3[[#This Row],[Despesas 2008]],Tabela3[[#This Row],[Receitas 2008]]-Tabela3[[#This Row],[Despesas 2008]])</f>
        <v>422660.01999999955</v>
      </c>
      <c r="V49">
        <f>IF(Tabela3[[#This Row],[Receitas 2009]]-Tabela3[[#This Row],[Despesas 2009]]&lt;0,Tabela3[[#This Row],[Receitas 2009]]-Tabela3[[#This Row],[Despesas 2009]],Tabela3[[#This Row],[Receitas 2009]]-Tabela3[[#This Row],[Despesas 2009]])</f>
        <v>76549.209999999963</v>
      </c>
    </row>
    <row r="50" spans="1:22" hidden="1">
      <c r="A50" t="s">
        <v>112</v>
      </c>
      <c r="B50" t="s">
        <v>65</v>
      </c>
      <c r="C50" t="s">
        <v>85</v>
      </c>
      <c r="D50" s="60">
        <v>4061306.19</v>
      </c>
      <c r="E50" s="61">
        <v>4721514.8499999996</v>
      </c>
      <c r="F50" s="61">
        <v>6829428.0899999999</v>
      </c>
      <c r="G50" s="61">
        <v>7097812.0700000003</v>
      </c>
      <c r="H50" s="61">
        <v>4002038.14</v>
      </c>
      <c r="I50" s="61">
        <v>4878045.54</v>
      </c>
      <c r="J50" s="61">
        <v>6394657.7699999996</v>
      </c>
      <c r="K50" s="61">
        <v>6767310.5700000003</v>
      </c>
      <c r="L50">
        <v>53.17</v>
      </c>
      <c r="M50">
        <v>59.59</v>
      </c>
      <c r="N50">
        <v>39.99</v>
      </c>
      <c r="O50">
        <v>66.349999999999994</v>
      </c>
      <c r="P50">
        <v>0.38</v>
      </c>
      <c r="Q50">
        <v>0.34</v>
      </c>
      <c r="R50">
        <v>0.42</v>
      </c>
      <c r="S50">
        <f>IF(Tabela3[[#This Row],[Receitas 2005]]-Tabela3[[#This Row],[Despesas 2005]]&lt;0,Tabela3[[#This Row],[Receitas 2005]]-Tabela3[[#This Row],[Despesas 2005]],Tabela3[[#This Row],[Receitas 2005]]-Tabela3[[#This Row],[Despesas 2005]])</f>
        <v>59268.049999999814</v>
      </c>
      <c r="T50">
        <f>IF(Tabela3[[#This Row],[Receitas 2006]]-Tabela3[[#This Row],[Despesas 2006]]&lt;0,Tabela3[[#This Row],[Receitas 2006]]-Tabela3[[#This Row],[Despesas 2006]],Tabela3[[#This Row],[Receitas 2006]]-Tabela3[[#This Row],[Despesas 2006]])</f>
        <v>-156530.69000000041</v>
      </c>
      <c r="U50">
        <f>IF(Tabela3[[#This Row],[Receitas 2008]]-Tabela3[[#This Row],[Despesas 2008]]&lt;0,Tabela3[[#This Row],[Receitas 2008]]-Tabela3[[#This Row],[Despesas 2008]],Tabela3[[#This Row],[Receitas 2008]]-Tabela3[[#This Row],[Despesas 2008]])</f>
        <v>434770.3200000003</v>
      </c>
      <c r="V50">
        <f>IF(Tabela3[[#This Row],[Receitas 2009]]-Tabela3[[#This Row],[Despesas 2009]]&lt;0,Tabela3[[#This Row],[Receitas 2009]]-Tabela3[[#This Row],[Despesas 2009]],Tabela3[[#This Row],[Receitas 2009]]-Tabela3[[#This Row],[Despesas 2009]])</f>
        <v>330501.5</v>
      </c>
    </row>
    <row r="51" spans="1:22" hidden="1">
      <c r="A51" t="s">
        <v>113</v>
      </c>
      <c r="B51" t="s">
        <v>114</v>
      </c>
      <c r="C51" t="s">
        <v>115</v>
      </c>
      <c r="D51" s="60">
        <v>11695017.800000001</v>
      </c>
      <c r="E51" s="61">
        <v>13492320.960000001</v>
      </c>
      <c r="F51" s="61">
        <v>20039337.379999999</v>
      </c>
      <c r="G51" s="61">
        <v>21800279.449999999</v>
      </c>
      <c r="H51" s="61">
        <v>10848705.810000001</v>
      </c>
      <c r="I51" s="61">
        <v>13657119.220000001</v>
      </c>
      <c r="J51" s="61">
        <v>19665215.07</v>
      </c>
      <c r="K51" s="61">
        <v>21274143.469999999</v>
      </c>
      <c r="L51">
        <v>48.62</v>
      </c>
      <c r="M51">
        <v>48.21</v>
      </c>
      <c r="N51">
        <v>38.97</v>
      </c>
      <c r="O51">
        <v>58.27</v>
      </c>
      <c r="P51">
        <v>0.4</v>
      </c>
      <c r="Q51">
        <v>0.37</v>
      </c>
      <c r="R51">
        <v>0.43</v>
      </c>
      <c r="S51">
        <f>IF(Tabela3[[#This Row],[Receitas 2005]]-Tabela3[[#This Row],[Despesas 2005]]&lt;0,Tabela3[[#This Row],[Receitas 2005]]-Tabela3[[#This Row],[Despesas 2005]],Tabela3[[#This Row],[Receitas 2005]]-Tabela3[[#This Row],[Despesas 2005]])</f>
        <v>846311.99000000022</v>
      </c>
      <c r="T51">
        <f>IF(Tabela3[[#This Row],[Receitas 2006]]-Tabela3[[#This Row],[Despesas 2006]]&lt;0,Tabela3[[#This Row],[Receitas 2006]]-Tabela3[[#This Row],[Despesas 2006]],Tabela3[[#This Row],[Receitas 2006]]-Tabela3[[#This Row],[Despesas 2006]])</f>
        <v>-164798.25999999978</v>
      </c>
      <c r="U51">
        <f>IF(Tabela3[[#This Row],[Receitas 2008]]-Tabela3[[#This Row],[Despesas 2008]]&lt;0,Tabela3[[#This Row],[Receitas 2008]]-Tabela3[[#This Row],[Despesas 2008]],Tabela3[[#This Row],[Receitas 2008]]-Tabela3[[#This Row],[Despesas 2008]])</f>
        <v>374122.30999999866</v>
      </c>
      <c r="V51">
        <f>IF(Tabela3[[#This Row],[Receitas 2009]]-Tabela3[[#This Row],[Despesas 2009]]&lt;0,Tabela3[[#This Row],[Receitas 2009]]-Tabela3[[#This Row],[Despesas 2009]],Tabela3[[#This Row],[Receitas 2009]]-Tabela3[[#This Row],[Despesas 2009]])</f>
        <v>526135.98000000045</v>
      </c>
    </row>
    <row r="52" spans="1:22" hidden="1">
      <c r="A52" t="s">
        <v>116</v>
      </c>
      <c r="B52" t="s">
        <v>30</v>
      </c>
      <c r="C52" t="s">
        <v>117</v>
      </c>
      <c r="D52" s="60">
        <v>7612376.6799999997</v>
      </c>
      <c r="E52" s="61">
        <v>8100412.1200000001</v>
      </c>
      <c r="F52" s="61">
        <v>11625608.08</v>
      </c>
      <c r="G52" s="61">
        <v>15793341.41</v>
      </c>
      <c r="H52" s="61">
        <v>7658769.5199999996</v>
      </c>
      <c r="I52" s="61">
        <v>8180601.9299999997</v>
      </c>
      <c r="J52" s="61">
        <v>11765450.390000001</v>
      </c>
      <c r="K52" s="61">
        <v>12163639.51</v>
      </c>
      <c r="L52">
        <v>29.32</v>
      </c>
      <c r="M52">
        <v>25.17</v>
      </c>
      <c r="N52">
        <v>20.96</v>
      </c>
      <c r="O52">
        <v>37.69</v>
      </c>
      <c r="P52">
        <v>0.42</v>
      </c>
      <c r="Q52">
        <v>0.39</v>
      </c>
      <c r="R52">
        <v>0.45</v>
      </c>
      <c r="S52">
        <f>IF(Tabela3[[#This Row],[Receitas 2005]]-Tabela3[[#This Row],[Despesas 2005]]&lt;0,Tabela3[[#This Row],[Receitas 2005]]-Tabela3[[#This Row],[Despesas 2005]],Tabela3[[#This Row],[Receitas 2005]]-Tabela3[[#This Row],[Despesas 2005]])</f>
        <v>-46392.839999999851</v>
      </c>
      <c r="T52">
        <f>IF(Tabela3[[#This Row],[Receitas 2006]]-Tabela3[[#This Row],[Despesas 2006]]&lt;0,Tabela3[[#This Row],[Receitas 2006]]-Tabela3[[#This Row],[Despesas 2006]],Tabela3[[#This Row],[Receitas 2006]]-Tabela3[[#This Row],[Despesas 2006]])</f>
        <v>-80189.80999999959</v>
      </c>
      <c r="U52">
        <f>IF(Tabela3[[#This Row],[Receitas 2008]]-Tabela3[[#This Row],[Despesas 2008]]&lt;0,Tabela3[[#This Row],[Receitas 2008]]-Tabela3[[#This Row],[Despesas 2008]],Tabela3[[#This Row],[Receitas 2008]]-Tabela3[[#This Row],[Despesas 2008]])</f>
        <v>-139842.31000000052</v>
      </c>
      <c r="V52">
        <f>IF(Tabela3[[#This Row],[Receitas 2009]]-Tabela3[[#This Row],[Despesas 2009]]&lt;0,Tabela3[[#This Row],[Receitas 2009]]-Tabela3[[#This Row],[Despesas 2009]],Tabela3[[#This Row],[Receitas 2009]]-Tabela3[[#This Row],[Despesas 2009]])</f>
        <v>3629701.9000000004</v>
      </c>
    </row>
    <row r="53" spans="1:22" hidden="1">
      <c r="A53" t="s">
        <v>118</v>
      </c>
      <c r="B53" t="s">
        <v>45</v>
      </c>
      <c r="C53" t="s">
        <v>119</v>
      </c>
      <c r="D53" s="60">
        <v>8930986</v>
      </c>
      <c r="E53" s="61">
        <v>9018547</v>
      </c>
      <c r="F53" s="61">
        <v>11669861.369999999</v>
      </c>
      <c r="G53" s="61">
        <v>11653029.49</v>
      </c>
      <c r="H53" s="61">
        <v>7947831</v>
      </c>
      <c r="I53" s="61">
        <v>8787209</v>
      </c>
      <c r="J53" s="61">
        <v>13049205.1</v>
      </c>
      <c r="K53" s="61">
        <v>12747351.529999999</v>
      </c>
      <c r="L53">
        <v>50.03</v>
      </c>
      <c r="M53">
        <v>52.46</v>
      </c>
      <c r="N53">
        <v>42.97</v>
      </c>
      <c r="O53">
        <v>57.1</v>
      </c>
      <c r="P53">
        <v>0.43</v>
      </c>
      <c r="Q53">
        <v>0.4</v>
      </c>
      <c r="R53">
        <v>0.47</v>
      </c>
      <c r="S53">
        <f>IF(Tabela3[[#This Row],[Receitas 2005]]-Tabela3[[#This Row],[Despesas 2005]]&lt;0,Tabela3[[#This Row],[Receitas 2005]]-Tabela3[[#This Row],[Despesas 2005]],Tabela3[[#This Row],[Receitas 2005]]-Tabela3[[#This Row],[Despesas 2005]])</f>
        <v>983155</v>
      </c>
      <c r="T53">
        <f>IF(Tabela3[[#This Row],[Receitas 2006]]-Tabela3[[#This Row],[Despesas 2006]]&lt;0,Tabela3[[#This Row],[Receitas 2006]]-Tabela3[[#This Row],[Despesas 2006]],Tabela3[[#This Row],[Receitas 2006]]-Tabela3[[#This Row],[Despesas 2006]])</f>
        <v>231338</v>
      </c>
      <c r="U53">
        <f>IF(Tabela3[[#This Row],[Receitas 2008]]-Tabela3[[#This Row],[Despesas 2008]]&lt;0,Tabela3[[#This Row],[Receitas 2008]]-Tabela3[[#This Row],[Despesas 2008]],Tabela3[[#This Row],[Receitas 2008]]-Tabela3[[#This Row],[Despesas 2008]])</f>
        <v>-1379343.7300000004</v>
      </c>
      <c r="V53">
        <f>IF(Tabela3[[#This Row],[Receitas 2009]]-Tabela3[[#This Row],[Despesas 2009]]&lt;0,Tabela3[[#This Row],[Receitas 2009]]-Tabela3[[#This Row],[Despesas 2009]],Tabela3[[#This Row],[Receitas 2009]]-Tabela3[[#This Row],[Despesas 2009]])</f>
        <v>-1094322.0399999991</v>
      </c>
    </row>
    <row r="54" spans="1:22" hidden="1">
      <c r="A54" t="s">
        <v>120</v>
      </c>
      <c r="B54" t="s">
        <v>27</v>
      </c>
      <c r="C54" t="s">
        <v>121</v>
      </c>
      <c r="D54" s="60">
        <v>4714760.0199999996</v>
      </c>
      <c r="E54" s="61" t="s">
        <v>25</v>
      </c>
      <c r="F54" s="61">
        <v>7166110.5</v>
      </c>
      <c r="G54" s="61">
        <v>7336145.6399999997</v>
      </c>
      <c r="H54" s="61">
        <v>4383135.63</v>
      </c>
      <c r="I54" s="61" t="s">
        <v>25</v>
      </c>
      <c r="J54" s="61">
        <v>6617544.04</v>
      </c>
      <c r="K54" s="61">
        <v>7567158.04</v>
      </c>
      <c r="L54">
        <v>32.26</v>
      </c>
      <c r="M54">
        <v>33.979999999999997</v>
      </c>
      <c r="N54">
        <v>21.7</v>
      </c>
      <c r="O54">
        <v>42.83</v>
      </c>
      <c r="P54">
        <v>0.37</v>
      </c>
      <c r="Q54">
        <v>0.33</v>
      </c>
      <c r="R54">
        <v>0.4</v>
      </c>
      <c r="S54">
        <f>IF(Tabela3[[#This Row],[Receitas 2005]]-Tabela3[[#This Row],[Despesas 2005]]&lt;0,Tabela3[[#This Row],[Receitas 2005]]-Tabela3[[#This Row],[Despesas 2005]],Tabela3[[#This Row],[Receitas 2005]]-Tabela3[[#This Row],[Despesas 2005]])</f>
        <v>331624.38999999966</v>
      </c>
      <c r="T5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4">
        <f>IF(Tabela3[[#This Row],[Receitas 2008]]-Tabela3[[#This Row],[Despesas 2008]]&lt;0,Tabela3[[#This Row],[Receitas 2008]]-Tabela3[[#This Row],[Despesas 2008]],Tabela3[[#This Row],[Receitas 2008]]-Tabela3[[#This Row],[Despesas 2008]])</f>
        <v>548566.46</v>
      </c>
      <c r="V54">
        <f>IF(Tabela3[[#This Row],[Receitas 2009]]-Tabela3[[#This Row],[Despesas 2009]]&lt;0,Tabela3[[#This Row],[Receitas 2009]]-Tabela3[[#This Row],[Despesas 2009]],Tabela3[[#This Row],[Receitas 2009]]-Tabela3[[#This Row],[Despesas 2009]])</f>
        <v>-231012.40000000037</v>
      </c>
    </row>
    <row r="55" spans="1:22" hidden="1">
      <c r="A55" t="s">
        <v>122</v>
      </c>
      <c r="B55" t="s">
        <v>52</v>
      </c>
      <c r="C55" t="s">
        <v>55</v>
      </c>
      <c r="D55" s="60">
        <v>13468374.109999999</v>
      </c>
      <c r="E55" s="61">
        <v>14235837.52</v>
      </c>
      <c r="F55" s="61">
        <v>21501096.870000001</v>
      </c>
      <c r="G55" s="61">
        <v>21161968.850000001</v>
      </c>
      <c r="H55" s="61">
        <v>12492749.289999999</v>
      </c>
      <c r="I55" s="61">
        <v>13950844.060000001</v>
      </c>
      <c r="J55" s="61">
        <v>19716896.739999998</v>
      </c>
      <c r="K55" s="61">
        <v>20544813.960000001</v>
      </c>
      <c r="L55">
        <v>31.89</v>
      </c>
      <c r="M55">
        <v>30.95</v>
      </c>
      <c r="N55">
        <v>22.75</v>
      </c>
      <c r="O55">
        <v>41.03</v>
      </c>
      <c r="P55">
        <v>0.43</v>
      </c>
      <c r="Q55">
        <v>0.39</v>
      </c>
      <c r="R55">
        <v>0.46</v>
      </c>
      <c r="S55">
        <f>IF(Tabela3[[#This Row],[Receitas 2005]]-Tabela3[[#This Row],[Despesas 2005]]&lt;0,Tabela3[[#This Row],[Receitas 2005]]-Tabela3[[#This Row],[Despesas 2005]],Tabela3[[#This Row],[Receitas 2005]]-Tabela3[[#This Row],[Despesas 2005]])</f>
        <v>975624.8200000003</v>
      </c>
      <c r="T55">
        <f>IF(Tabela3[[#This Row],[Receitas 2006]]-Tabela3[[#This Row],[Despesas 2006]]&lt;0,Tabela3[[#This Row],[Receitas 2006]]-Tabela3[[#This Row],[Despesas 2006]],Tabela3[[#This Row],[Receitas 2006]]-Tabela3[[#This Row],[Despesas 2006]])</f>
        <v>284993.45999999903</v>
      </c>
      <c r="U55">
        <f>IF(Tabela3[[#This Row],[Receitas 2008]]-Tabela3[[#This Row],[Despesas 2008]]&lt;0,Tabela3[[#This Row],[Receitas 2008]]-Tabela3[[#This Row],[Despesas 2008]],Tabela3[[#This Row],[Receitas 2008]]-Tabela3[[#This Row],[Despesas 2008]])</f>
        <v>1784200.1300000027</v>
      </c>
      <c r="V55">
        <f>IF(Tabela3[[#This Row],[Receitas 2009]]-Tabela3[[#This Row],[Despesas 2009]]&lt;0,Tabela3[[#This Row],[Receitas 2009]]-Tabela3[[#This Row],[Despesas 2009]],Tabela3[[#This Row],[Receitas 2009]]-Tabela3[[#This Row],[Despesas 2009]])</f>
        <v>617154.8900000006</v>
      </c>
    </row>
    <row r="56" spans="1:22" hidden="1">
      <c r="A56" t="s">
        <v>123</v>
      </c>
      <c r="B56" t="s">
        <v>76</v>
      </c>
      <c r="C56" t="s">
        <v>91</v>
      </c>
      <c r="D56" s="60">
        <v>5097549.51</v>
      </c>
      <c r="E56" s="61" t="s">
        <v>25</v>
      </c>
      <c r="F56" s="61">
        <v>7576501.4400000004</v>
      </c>
      <c r="G56" s="61">
        <v>8582130.1899999995</v>
      </c>
      <c r="H56" s="61">
        <v>5020639.41</v>
      </c>
      <c r="I56" s="61" t="s">
        <v>25</v>
      </c>
      <c r="J56" s="61">
        <v>7687328.4699999997</v>
      </c>
      <c r="K56" s="61">
        <v>9070969.9600000009</v>
      </c>
      <c r="L56">
        <v>38.409999999999997</v>
      </c>
      <c r="M56">
        <v>38.130000000000003</v>
      </c>
      <c r="N56">
        <v>30.5</v>
      </c>
      <c r="O56">
        <v>46.32</v>
      </c>
      <c r="P56">
        <v>0.45</v>
      </c>
      <c r="Q56">
        <v>0.4</v>
      </c>
      <c r="R56">
        <v>0.5</v>
      </c>
      <c r="S56">
        <f>IF(Tabela3[[#This Row],[Receitas 2005]]-Tabela3[[#This Row],[Despesas 2005]]&lt;0,Tabela3[[#This Row],[Receitas 2005]]-Tabela3[[#This Row],[Despesas 2005]],Tabela3[[#This Row],[Receitas 2005]]-Tabela3[[#This Row],[Despesas 2005]])</f>
        <v>76910.099999999627</v>
      </c>
      <c r="T5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6">
        <f>IF(Tabela3[[#This Row],[Receitas 2008]]-Tabela3[[#This Row],[Despesas 2008]]&lt;0,Tabela3[[#This Row],[Receitas 2008]]-Tabela3[[#This Row],[Despesas 2008]],Tabela3[[#This Row],[Receitas 2008]]-Tabela3[[#This Row],[Despesas 2008]])</f>
        <v>-110827.02999999933</v>
      </c>
      <c r="V56">
        <f>IF(Tabela3[[#This Row],[Receitas 2009]]-Tabela3[[#This Row],[Despesas 2009]]&lt;0,Tabela3[[#This Row],[Receitas 2009]]-Tabela3[[#This Row],[Despesas 2009]],Tabela3[[#This Row],[Receitas 2009]]-Tabela3[[#This Row],[Despesas 2009]])</f>
        <v>-488839.77000000142</v>
      </c>
    </row>
    <row r="57" spans="1:22" hidden="1">
      <c r="A57" t="s">
        <v>124</v>
      </c>
      <c r="B57" t="s">
        <v>42</v>
      </c>
      <c r="C57" t="s">
        <v>125</v>
      </c>
      <c r="D57" s="60">
        <v>13196376.93</v>
      </c>
      <c r="E57" s="61">
        <v>16200738.810000001</v>
      </c>
      <c r="F57" s="61">
        <v>25286955.940000001</v>
      </c>
      <c r="G57" s="61">
        <v>23178988.870000001</v>
      </c>
      <c r="H57" s="61">
        <v>13320459.52</v>
      </c>
      <c r="I57" s="61">
        <v>15807580.050000001</v>
      </c>
      <c r="J57" s="61">
        <v>25235396.309999999</v>
      </c>
      <c r="K57" s="61">
        <v>25002582.050000001</v>
      </c>
      <c r="L57">
        <v>32.47</v>
      </c>
      <c r="M57">
        <v>28.82</v>
      </c>
      <c r="N57">
        <v>23.75</v>
      </c>
      <c r="O57">
        <v>41.19</v>
      </c>
      <c r="P57">
        <v>0.43</v>
      </c>
      <c r="Q57">
        <v>0.39</v>
      </c>
      <c r="R57">
        <v>0.46</v>
      </c>
      <c r="S57">
        <f>IF(Tabela3[[#This Row],[Receitas 2005]]-Tabela3[[#This Row],[Despesas 2005]]&lt;0,Tabela3[[#This Row],[Receitas 2005]]-Tabela3[[#This Row],[Despesas 2005]],Tabela3[[#This Row],[Receitas 2005]]-Tabela3[[#This Row],[Despesas 2005]])</f>
        <v>-124082.58999999985</v>
      </c>
      <c r="T57">
        <f>IF(Tabela3[[#This Row],[Receitas 2006]]-Tabela3[[#This Row],[Despesas 2006]]&lt;0,Tabela3[[#This Row],[Receitas 2006]]-Tabela3[[#This Row],[Despesas 2006]],Tabela3[[#This Row],[Receitas 2006]]-Tabela3[[#This Row],[Despesas 2006]])</f>
        <v>393158.75999999978</v>
      </c>
      <c r="U57">
        <f>IF(Tabela3[[#This Row],[Receitas 2008]]-Tabela3[[#This Row],[Despesas 2008]]&lt;0,Tabela3[[#This Row],[Receitas 2008]]-Tabela3[[#This Row],[Despesas 2008]],Tabela3[[#This Row],[Receitas 2008]]-Tabela3[[#This Row],[Despesas 2008]])</f>
        <v>51559.630000002682</v>
      </c>
      <c r="V57">
        <f>IF(Tabela3[[#This Row],[Receitas 2009]]-Tabela3[[#This Row],[Despesas 2009]]&lt;0,Tabela3[[#This Row],[Receitas 2009]]-Tabela3[[#This Row],[Despesas 2009]],Tabela3[[#This Row],[Receitas 2009]]-Tabela3[[#This Row],[Despesas 2009]])</f>
        <v>-1823593.1799999997</v>
      </c>
    </row>
    <row r="58" spans="1:22" hidden="1">
      <c r="A58" t="s">
        <v>126</v>
      </c>
      <c r="B58" t="s">
        <v>65</v>
      </c>
      <c r="C58" t="s">
        <v>64</v>
      </c>
      <c r="D58" s="60">
        <v>4009180.91</v>
      </c>
      <c r="E58" s="61">
        <v>4747286.12</v>
      </c>
      <c r="F58" s="61">
        <v>7144405.8799999999</v>
      </c>
      <c r="G58" s="61" t="s">
        <v>25</v>
      </c>
      <c r="H58" s="61">
        <v>4181486.29</v>
      </c>
      <c r="I58" s="61">
        <v>4987432.5</v>
      </c>
      <c r="J58" s="61">
        <v>7112749.9000000004</v>
      </c>
      <c r="K58" s="61" t="s">
        <v>25</v>
      </c>
      <c r="L58">
        <v>54.33</v>
      </c>
      <c r="M58">
        <v>56.68</v>
      </c>
      <c r="N58">
        <v>43.91</v>
      </c>
      <c r="O58">
        <v>64.75</v>
      </c>
      <c r="P58">
        <v>0.44</v>
      </c>
      <c r="Q58">
        <v>0.4</v>
      </c>
      <c r="R58">
        <v>0.49</v>
      </c>
      <c r="S58">
        <f>IF(Tabela3[[#This Row],[Receitas 2005]]-Tabela3[[#This Row],[Despesas 2005]]&lt;0,Tabela3[[#This Row],[Receitas 2005]]-Tabela3[[#This Row],[Despesas 2005]],Tabela3[[#This Row],[Receitas 2005]]-Tabela3[[#This Row],[Despesas 2005]])</f>
        <v>-172305.37999999989</v>
      </c>
      <c r="T58">
        <f>IF(Tabela3[[#This Row],[Receitas 2006]]-Tabela3[[#This Row],[Despesas 2006]]&lt;0,Tabela3[[#This Row],[Receitas 2006]]-Tabela3[[#This Row],[Despesas 2006]],Tabela3[[#This Row],[Receitas 2006]]-Tabela3[[#This Row],[Despesas 2006]])</f>
        <v>-240146.37999999989</v>
      </c>
      <c r="U58">
        <f>IF(Tabela3[[#This Row],[Receitas 2008]]-Tabela3[[#This Row],[Despesas 2008]]&lt;0,Tabela3[[#This Row],[Receitas 2008]]-Tabela3[[#This Row],[Despesas 2008]],Tabela3[[#This Row],[Receitas 2008]]-Tabela3[[#This Row],[Despesas 2008]])</f>
        <v>31655.979999999516</v>
      </c>
      <c r="V58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9" spans="1:22" hidden="1">
      <c r="A59" t="s">
        <v>127</v>
      </c>
      <c r="B59" t="s">
        <v>52</v>
      </c>
      <c r="C59" t="s">
        <v>57</v>
      </c>
      <c r="D59" s="60" t="s">
        <v>25</v>
      </c>
      <c r="E59" s="61">
        <v>5477762.75</v>
      </c>
      <c r="F59" s="61">
        <v>8088205.8300000001</v>
      </c>
      <c r="G59" s="61">
        <v>7035796.1299999999</v>
      </c>
      <c r="H59" s="61" t="s">
        <v>25</v>
      </c>
      <c r="I59" s="61">
        <v>5551623.7300000004</v>
      </c>
      <c r="J59" s="61">
        <v>7174063.1299999999</v>
      </c>
      <c r="K59" s="61">
        <v>7989514.9199999999</v>
      </c>
      <c r="L59">
        <v>22.25</v>
      </c>
      <c r="M59">
        <v>17.3</v>
      </c>
      <c r="N59">
        <v>11.14</v>
      </c>
      <c r="O59">
        <v>33.369999999999997</v>
      </c>
      <c r="P59">
        <v>0.33</v>
      </c>
      <c r="Q59">
        <v>0.28999999999999998</v>
      </c>
      <c r="R59">
        <v>0.36</v>
      </c>
      <c r="S5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9">
        <f>IF(Tabela3[[#This Row],[Receitas 2006]]-Tabela3[[#This Row],[Despesas 2006]]&lt;0,Tabela3[[#This Row],[Receitas 2006]]-Tabela3[[#This Row],[Despesas 2006]],Tabela3[[#This Row],[Receitas 2006]]-Tabela3[[#This Row],[Despesas 2006]])</f>
        <v>-73860.980000000447</v>
      </c>
      <c r="U59">
        <f>IF(Tabela3[[#This Row],[Receitas 2008]]-Tabela3[[#This Row],[Despesas 2008]]&lt;0,Tabela3[[#This Row],[Receitas 2008]]-Tabela3[[#This Row],[Despesas 2008]],Tabela3[[#This Row],[Receitas 2008]]-Tabela3[[#This Row],[Despesas 2008]])</f>
        <v>914142.70000000019</v>
      </c>
      <c r="V59">
        <f>IF(Tabela3[[#This Row],[Receitas 2009]]-Tabela3[[#This Row],[Despesas 2009]]&lt;0,Tabela3[[#This Row],[Receitas 2009]]-Tabela3[[#This Row],[Despesas 2009]],Tabela3[[#This Row],[Receitas 2009]]-Tabela3[[#This Row],[Despesas 2009]])</f>
        <v>-953718.79</v>
      </c>
    </row>
    <row r="60" spans="1:22" hidden="1">
      <c r="A60" t="s">
        <v>128</v>
      </c>
      <c r="B60" t="s">
        <v>76</v>
      </c>
      <c r="C60" t="s">
        <v>77</v>
      </c>
      <c r="D60" s="60">
        <v>27899779.32</v>
      </c>
      <c r="E60" s="61" t="s">
        <v>25</v>
      </c>
      <c r="F60" s="61">
        <v>64546255</v>
      </c>
      <c r="G60" s="61">
        <v>43465300</v>
      </c>
      <c r="H60" s="61">
        <v>24762206.809999999</v>
      </c>
      <c r="I60" s="61" t="s">
        <v>25</v>
      </c>
      <c r="J60" s="61">
        <v>52684173</v>
      </c>
      <c r="K60" s="61">
        <v>38340007</v>
      </c>
      <c r="L60">
        <v>40.25</v>
      </c>
      <c r="M60">
        <v>34.89</v>
      </c>
      <c r="N60">
        <v>31.11</v>
      </c>
      <c r="O60">
        <v>49.39</v>
      </c>
      <c r="P60">
        <v>0.4</v>
      </c>
      <c r="Q60">
        <v>0.37</v>
      </c>
      <c r="R60">
        <v>0.44</v>
      </c>
      <c r="S60">
        <f>IF(Tabela3[[#This Row],[Receitas 2005]]-Tabela3[[#This Row],[Despesas 2005]]&lt;0,Tabela3[[#This Row],[Receitas 2005]]-Tabela3[[#This Row],[Despesas 2005]],Tabela3[[#This Row],[Receitas 2005]]-Tabela3[[#This Row],[Despesas 2005]])</f>
        <v>3137572.5100000016</v>
      </c>
      <c r="T6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0">
        <f>IF(Tabela3[[#This Row],[Receitas 2008]]-Tabela3[[#This Row],[Despesas 2008]]&lt;0,Tabela3[[#This Row],[Receitas 2008]]-Tabela3[[#This Row],[Despesas 2008]],Tabela3[[#This Row],[Receitas 2008]]-Tabela3[[#This Row],[Despesas 2008]])</f>
        <v>11862082</v>
      </c>
      <c r="V60">
        <f>IF(Tabela3[[#This Row],[Receitas 2009]]-Tabela3[[#This Row],[Despesas 2009]]&lt;0,Tabela3[[#This Row],[Receitas 2009]]-Tabela3[[#This Row],[Despesas 2009]],Tabela3[[#This Row],[Receitas 2009]]-Tabela3[[#This Row],[Despesas 2009]])</f>
        <v>5125293</v>
      </c>
    </row>
    <row r="61" spans="1:22" hidden="1">
      <c r="A61" t="s">
        <v>129</v>
      </c>
      <c r="B61" t="s">
        <v>30</v>
      </c>
      <c r="C61" t="s">
        <v>89</v>
      </c>
      <c r="D61" s="60" t="s">
        <v>25</v>
      </c>
      <c r="E61" s="61" t="s">
        <v>25</v>
      </c>
      <c r="F61" s="61" t="s">
        <v>25</v>
      </c>
      <c r="G61" s="61" t="s">
        <v>25</v>
      </c>
      <c r="H61" s="61" t="s">
        <v>25</v>
      </c>
      <c r="I61" s="61" t="s">
        <v>25</v>
      </c>
      <c r="J61" s="61" t="s">
        <v>25</v>
      </c>
      <c r="K61" s="61" t="s">
        <v>25</v>
      </c>
      <c r="L61">
        <v>40.68</v>
      </c>
      <c r="M61">
        <v>40.020000000000003</v>
      </c>
      <c r="N61">
        <v>32.21</v>
      </c>
      <c r="O61">
        <v>49.15</v>
      </c>
      <c r="P61">
        <v>0.4</v>
      </c>
      <c r="Q61">
        <v>0.36</v>
      </c>
      <c r="R61">
        <v>0.45</v>
      </c>
      <c r="S6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1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1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2" spans="1:22" hidden="1">
      <c r="A62" t="s">
        <v>63</v>
      </c>
      <c r="B62" t="s">
        <v>62</v>
      </c>
      <c r="C62" t="s">
        <v>63</v>
      </c>
      <c r="D62" s="60">
        <v>106398791.91</v>
      </c>
      <c r="E62" s="61">
        <v>122869331.81</v>
      </c>
      <c r="F62" s="61">
        <v>164035442.19999999</v>
      </c>
      <c r="G62" s="61">
        <v>175395588.06</v>
      </c>
      <c r="H62" s="61">
        <v>104866962.8</v>
      </c>
      <c r="I62" s="61">
        <v>122608554.38</v>
      </c>
      <c r="J62" s="61">
        <v>166891354.90000001</v>
      </c>
      <c r="K62" s="61">
        <v>192667472.97</v>
      </c>
      <c r="L62">
        <v>22.85</v>
      </c>
      <c r="M62">
        <v>18.72</v>
      </c>
      <c r="N62">
        <v>15.9</v>
      </c>
      <c r="O62">
        <v>29.8</v>
      </c>
      <c r="P62">
        <v>0.43</v>
      </c>
      <c r="Q62">
        <v>0.41</v>
      </c>
      <c r="R62">
        <v>0.45</v>
      </c>
      <c r="S62">
        <f>IF(Tabela3[[#This Row],[Receitas 2005]]-Tabela3[[#This Row],[Despesas 2005]]&lt;0,Tabela3[[#This Row],[Receitas 2005]]-Tabela3[[#This Row],[Despesas 2005]],Tabela3[[#This Row],[Receitas 2005]]-Tabela3[[#This Row],[Despesas 2005]])</f>
        <v>1531829.1099999994</v>
      </c>
      <c r="T62">
        <f>IF(Tabela3[[#This Row],[Receitas 2006]]-Tabela3[[#This Row],[Despesas 2006]]&lt;0,Tabela3[[#This Row],[Receitas 2006]]-Tabela3[[#This Row],[Despesas 2006]],Tabela3[[#This Row],[Receitas 2006]]-Tabela3[[#This Row],[Despesas 2006]])</f>
        <v>260777.43000000715</v>
      </c>
      <c r="U62">
        <f>IF(Tabela3[[#This Row],[Receitas 2008]]-Tabela3[[#This Row],[Despesas 2008]]&lt;0,Tabela3[[#This Row],[Receitas 2008]]-Tabela3[[#This Row],[Despesas 2008]],Tabela3[[#This Row],[Receitas 2008]]-Tabela3[[#This Row],[Despesas 2008]])</f>
        <v>-2855912.7000000179</v>
      </c>
      <c r="V62">
        <f>IF(Tabela3[[#This Row],[Receitas 2009]]-Tabela3[[#This Row],[Despesas 2009]]&lt;0,Tabela3[[#This Row],[Receitas 2009]]-Tabela3[[#This Row],[Despesas 2009]],Tabela3[[#This Row],[Receitas 2009]]-Tabela3[[#This Row],[Despesas 2009]])</f>
        <v>-17271884.909999996</v>
      </c>
    </row>
    <row r="63" spans="1:22" hidden="1">
      <c r="A63" t="s">
        <v>130</v>
      </c>
      <c r="B63" t="s">
        <v>30</v>
      </c>
      <c r="C63" t="s">
        <v>33</v>
      </c>
      <c r="D63" s="60">
        <v>5607366.0099999998</v>
      </c>
      <c r="E63" s="61">
        <v>6281979.8099999996</v>
      </c>
      <c r="F63" s="61">
        <v>8355738.2599999998</v>
      </c>
      <c r="G63" s="61">
        <v>7453772.1299999999</v>
      </c>
      <c r="H63" s="61">
        <v>5591045.0099999998</v>
      </c>
      <c r="I63" s="61">
        <v>6294737.9299999997</v>
      </c>
      <c r="J63" s="61">
        <v>8474274.0299999993</v>
      </c>
      <c r="K63" s="61">
        <v>8544965.5199999996</v>
      </c>
      <c r="L63">
        <v>33.99</v>
      </c>
      <c r="M63">
        <v>38.75</v>
      </c>
      <c r="N63">
        <v>25.37</v>
      </c>
      <c r="O63">
        <v>42.61</v>
      </c>
      <c r="P63">
        <v>0.43</v>
      </c>
      <c r="Q63">
        <v>0.39</v>
      </c>
      <c r="R63">
        <v>0.47</v>
      </c>
      <c r="S63">
        <f>IF(Tabela3[[#This Row],[Receitas 2005]]-Tabela3[[#This Row],[Despesas 2005]]&lt;0,Tabela3[[#This Row],[Receitas 2005]]-Tabela3[[#This Row],[Despesas 2005]],Tabela3[[#This Row],[Receitas 2005]]-Tabela3[[#This Row],[Despesas 2005]])</f>
        <v>16321</v>
      </c>
      <c r="T63">
        <f>IF(Tabela3[[#This Row],[Receitas 2006]]-Tabela3[[#This Row],[Despesas 2006]]&lt;0,Tabela3[[#This Row],[Receitas 2006]]-Tabela3[[#This Row],[Despesas 2006]],Tabela3[[#This Row],[Receitas 2006]]-Tabela3[[#This Row],[Despesas 2006]])</f>
        <v>-12758.120000000112</v>
      </c>
      <c r="U63">
        <f>IF(Tabela3[[#This Row],[Receitas 2008]]-Tabela3[[#This Row],[Despesas 2008]]&lt;0,Tabela3[[#This Row],[Receitas 2008]]-Tabela3[[#This Row],[Despesas 2008]],Tabela3[[#This Row],[Receitas 2008]]-Tabela3[[#This Row],[Despesas 2008]])</f>
        <v>-118535.76999999955</v>
      </c>
      <c r="V63">
        <f>IF(Tabela3[[#This Row],[Receitas 2009]]-Tabela3[[#This Row],[Despesas 2009]]&lt;0,Tabela3[[#This Row],[Receitas 2009]]-Tabela3[[#This Row],[Despesas 2009]],Tabela3[[#This Row],[Receitas 2009]]-Tabela3[[#This Row],[Despesas 2009]])</f>
        <v>-1091193.3899999997</v>
      </c>
    </row>
    <row r="64" spans="1:22" hidden="1">
      <c r="A64" t="s">
        <v>131</v>
      </c>
      <c r="B64" t="s">
        <v>62</v>
      </c>
      <c r="C64" t="s">
        <v>63</v>
      </c>
      <c r="D64" s="60">
        <v>15086128.91</v>
      </c>
      <c r="E64" s="61">
        <v>15471892.4</v>
      </c>
      <c r="F64" s="61">
        <v>20734246.140000001</v>
      </c>
      <c r="G64" s="61">
        <v>18663820.579999998</v>
      </c>
      <c r="H64" s="61">
        <v>14193530.15</v>
      </c>
      <c r="I64" s="61">
        <v>18092319.359999999</v>
      </c>
      <c r="J64" s="61">
        <v>20954583.609999999</v>
      </c>
      <c r="K64" s="61">
        <v>18666294.039999999</v>
      </c>
      <c r="L64">
        <v>39.24</v>
      </c>
      <c r="M64">
        <v>33.380000000000003</v>
      </c>
      <c r="N64">
        <v>27.29</v>
      </c>
      <c r="O64">
        <v>51.19</v>
      </c>
      <c r="P64">
        <v>0.42</v>
      </c>
      <c r="Q64">
        <v>0.38</v>
      </c>
      <c r="R64">
        <v>0.45</v>
      </c>
      <c r="S64">
        <f>IF(Tabela3[[#This Row],[Receitas 2005]]-Tabela3[[#This Row],[Despesas 2005]]&lt;0,Tabela3[[#This Row],[Receitas 2005]]-Tabela3[[#This Row],[Despesas 2005]],Tabela3[[#This Row],[Receitas 2005]]-Tabela3[[#This Row],[Despesas 2005]])</f>
        <v>892598.75999999978</v>
      </c>
      <c r="T64">
        <f>IF(Tabela3[[#This Row],[Receitas 2006]]-Tabela3[[#This Row],[Despesas 2006]]&lt;0,Tabela3[[#This Row],[Receitas 2006]]-Tabela3[[#This Row],[Despesas 2006]],Tabela3[[#This Row],[Receitas 2006]]-Tabela3[[#This Row],[Despesas 2006]])</f>
        <v>-2620426.959999999</v>
      </c>
      <c r="U64">
        <f>IF(Tabela3[[#This Row],[Receitas 2008]]-Tabela3[[#This Row],[Despesas 2008]]&lt;0,Tabela3[[#This Row],[Receitas 2008]]-Tabela3[[#This Row],[Despesas 2008]],Tabela3[[#This Row],[Receitas 2008]]-Tabela3[[#This Row],[Despesas 2008]])</f>
        <v>-220337.46999999881</v>
      </c>
      <c r="V64">
        <f>IF(Tabela3[[#This Row],[Receitas 2009]]-Tabela3[[#This Row],[Despesas 2009]]&lt;0,Tabela3[[#This Row],[Receitas 2009]]-Tabela3[[#This Row],[Despesas 2009]],Tabela3[[#This Row],[Receitas 2009]]-Tabela3[[#This Row],[Despesas 2009]])</f>
        <v>-2473.4600000008941</v>
      </c>
    </row>
    <row r="65" spans="1:22" hidden="1">
      <c r="A65" t="s">
        <v>132</v>
      </c>
      <c r="B65" t="s">
        <v>76</v>
      </c>
      <c r="C65" t="s">
        <v>77</v>
      </c>
      <c r="D65" s="60">
        <v>6676415</v>
      </c>
      <c r="E65" s="61" t="s">
        <v>25</v>
      </c>
      <c r="F65" s="61">
        <v>10121477.439999999</v>
      </c>
      <c r="G65" s="61">
        <v>10894192.18</v>
      </c>
      <c r="H65" s="61">
        <v>6103113</v>
      </c>
      <c r="I65" s="61" t="s">
        <v>25</v>
      </c>
      <c r="J65" s="61">
        <v>9743199.7599999998</v>
      </c>
      <c r="K65" s="61">
        <v>10332057.300000001</v>
      </c>
      <c r="L65">
        <v>36.4</v>
      </c>
      <c r="M65">
        <v>30.11</v>
      </c>
      <c r="N65">
        <v>22.42</v>
      </c>
      <c r="O65">
        <v>50.38</v>
      </c>
      <c r="P65">
        <v>0.37</v>
      </c>
      <c r="Q65">
        <v>0.33</v>
      </c>
      <c r="R65">
        <v>0.41</v>
      </c>
      <c r="S65">
        <f>IF(Tabela3[[#This Row],[Receitas 2005]]-Tabela3[[#This Row],[Despesas 2005]]&lt;0,Tabela3[[#This Row],[Receitas 2005]]-Tabela3[[#This Row],[Despesas 2005]],Tabela3[[#This Row],[Receitas 2005]]-Tabela3[[#This Row],[Despesas 2005]])</f>
        <v>573302</v>
      </c>
      <c r="T6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5">
        <f>IF(Tabela3[[#This Row],[Receitas 2008]]-Tabela3[[#This Row],[Despesas 2008]]&lt;0,Tabela3[[#This Row],[Receitas 2008]]-Tabela3[[#This Row],[Despesas 2008]],Tabela3[[#This Row],[Receitas 2008]]-Tabela3[[#This Row],[Despesas 2008]])</f>
        <v>378277.6799999997</v>
      </c>
      <c r="V65">
        <f>IF(Tabela3[[#This Row],[Receitas 2009]]-Tabela3[[#This Row],[Despesas 2009]]&lt;0,Tabela3[[#This Row],[Receitas 2009]]-Tabela3[[#This Row],[Despesas 2009]],Tabela3[[#This Row],[Receitas 2009]]-Tabela3[[#This Row],[Despesas 2009]])</f>
        <v>562134.87999999896</v>
      </c>
    </row>
    <row r="66" spans="1:22" hidden="1">
      <c r="A66" t="s">
        <v>133</v>
      </c>
      <c r="B66" t="s">
        <v>30</v>
      </c>
      <c r="C66" t="s">
        <v>93</v>
      </c>
      <c r="D66" s="60">
        <v>4978739.2699999996</v>
      </c>
      <c r="E66" s="61">
        <v>5073186.1900000004</v>
      </c>
      <c r="F66" s="61">
        <v>7322266.7599999998</v>
      </c>
      <c r="G66" s="61">
        <v>7006778.4699999997</v>
      </c>
      <c r="H66" s="61">
        <v>4541236.54</v>
      </c>
      <c r="I66" s="61">
        <v>5158171.16</v>
      </c>
      <c r="J66" s="61">
        <v>7050550.1699999999</v>
      </c>
      <c r="K66" s="61">
        <v>7660878.0499999998</v>
      </c>
      <c r="L66">
        <v>16.96</v>
      </c>
      <c r="M66">
        <v>20.64</v>
      </c>
      <c r="N66">
        <v>9.44</v>
      </c>
      <c r="O66">
        <v>24.49</v>
      </c>
      <c r="P66">
        <v>0.4</v>
      </c>
      <c r="Q66">
        <v>0.35</v>
      </c>
      <c r="R66">
        <v>0.45</v>
      </c>
      <c r="S66">
        <f>IF(Tabela3[[#This Row],[Receitas 2005]]-Tabela3[[#This Row],[Despesas 2005]]&lt;0,Tabela3[[#This Row],[Receitas 2005]]-Tabela3[[#This Row],[Despesas 2005]],Tabela3[[#This Row],[Receitas 2005]]-Tabela3[[#This Row],[Despesas 2005]])</f>
        <v>437502.72999999952</v>
      </c>
      <c r="T66">
        <f>IF(Tabela3[[#This Row],[Receitas 2006]]-Tabela3[[#This Row],[Despesas 2006]]&lt;0,Tabela3[[#This Row],[Receitas 2006]]-Tabela3[[#This Row],[Despesas 2006]],Tabela3[[#This Row],[Receitas 2006]]-Tabela3[[#This Row],[Despesas 2006]])</f>
        <v>-84984.969999999739</v>
      </c>
      <c r="U66">
        <f>IF(Tabela3[[#This Row],[Receitas 2008]]-Tabela3[[#This Row],[Despesas 2008]]&lt;0,Tabela3[[#This Row],[Receitas 2008]]-Tabela3[[#This Row],[Despesas 2008]],Tabela3[[#This Row],[Receitas 2008]]-Tabela3[[#This Row],[Despesas 2008]])</f>
        <v>271716.58999999985</v>
      </c>
      <c r="V66">
        <f>IF(Tabela3[[#This Row],[Receitas 2009]]-Tabela3[[#This Row],[Despesas 2009]]&lt;0,Tabela3[[#This Row],[Receitas 2009]]-Tabela3[[#This Row],[Despesas 2009]],Tabela3[[#This Row],[Receitas 2009]]-Tabela3[[#This Row],[Despesas 2009]])</f>
        <v>-654099.58000000007</v>
      </c>
    </row>
    <row r="67" spans="1:22" hidden="1">
      <c r="A67" t="s">
        <v>134</v>
      </c>
      <c r="B67" t="s">
        <v>76</v>
      </c>
      <c r="C67" t="s">
        <v>134</v>
      </c>
      <c r="D67" s="60">
        <v>2877636926.5999999</v>
      </c>
      <c r="E67" s="61">
        <v>3143488046</v>
      </c>
      <c r="F67" s="61">
        <v>4746659897</v>
      </c>
      <c r="G67" s="61">
        <v>4825925739.3999996</v>
      </c>
      <c r="H67" s="61">
        <v>2913112697.4000001</v>
      </c>
      <c r="I67" s="61">
        <v>3270289702.9000001</v>
      </c>
      <c r="J67" s="61">
        <v>4605936623</v>
      </c>
      <c r="K67" s="61">
        <v>4989668063.5</v>
      </c>
      <c r="L67">
        <v>5.43</v>
      </c>
      <c r="M67">
        <v>3.64</v>
      </c>
      <c r="N67">
        <v>1.56</v>
      </c>
      <c r="O67">
        <v>9.3000000000000007</v>
      </c>
      <c r="P67">
        <v>0.42</v>
      </c>
      <c r="Q67">
        <v>0.4</v>
      </c>
      <c r="R67">
        <v>0.44</v>
      </c>
      <c r="S67">
        <f>IF(Tabela3[[#This Row],[Receitas 2005]]-Tabela3[[#This Row],[Despesas 2005]]&lt;0,Tabela3[[#This Row],[Receitas 2005]]-Tabela3[[#This Row],[Despesas 2005]],Tabela3[[#This Row],[Receitas 2005]]-Tabela3[[#This Row],[Despesas 2005]])</f>
        <v>-35475770.800000191</v>
      </c>
      <c r="T67">
        <f>IF(Tabela3[[#This Row],[Receitas 2006]]-Tabela3[[#This Row],[Despesas 2006]]&lt;0,Tabela3[[#This Row],[Receitas 2006]]-Tabela3[[#This Row],[Despesas 2006]],Tabela3[[#This Row],[Receitas 2006]]-Tabela3[[#This Row],[Despesas 2006]])</f>
        <v>-126801656.9000001</v>
      </c>
      <c r="U67">
        <f>IF(Tabela3[[#This Row],[Receitas 2008]]-Tabela3[[#This Row],[Despesas 2008]]&lt;0,Tabela3[[#This Row],[Receitas 2008]]-Tabela3[[#This Row],[Despesas 2008]],Tabela3[[#This Row],[Receitas 2008]]-Tabela3[[#This Row],[Despesas 2008]])</f>
        <v>140723274</v>
      </c>
      <c r="V67">
        <f>IF(Tabela3[[#This Row],[Receitas 2009]]-Tabela3[[#This Row],[Despesas 2009]]&lt;0,Tabela3[[#This Row],[Receitas 2009]]-Tabela3[[#This Row],[Despesas 2009]],Tabela3[[#This Row],[Receitas 2009]]-Tabela3[[#This Row],[Despesas 2009]])</f>
        <v>-163742324.10000038</v>
      </c>
    </row>
    <row r="68" spans="1:22" hidden="1">
      <c r="A68" t="s">
        <v>135</v>
      </c>
      <c r="B68" t="s">
        <v>35</v>
      </c>
      <c r="C68" t="s">
        <v>36</v>
      </c>
      <c r="D68" s="60">
        <v>40606107.869999997</v>
      </c>
      <c r="E68" s="61">
        <v>46250123.740000002</v>
      </c>
      <c r="F68" s="61">
        <v>47077100</v>
      </c>
      <c r="G68" s="61">
        <v>44334155.119999997</v>
      </c>
      <c r="H68" s="61">
        <v>41767203.890000001</v>
      </c>
      <c r="I68" s="61">
        <v>48899390.18</v>
      </c>
      <c r="J68" s="61">
        <v>44846699</v>
      </c>
      <c r="K68" s="61">
        <v>48273436.82</v>
      </c>
      <c r="L68">
        <v>45.65</v>
      </c>
      <c r="M68">
        <v>40.72</v>
      </c>
      <c r="N68">
        <v>37.72</v>
      </c>
      <c r="O68">
        <v>53.57</v>
      </c>
      <c r="P68">
        <v>0.38</v>
      </c>
      <c r="Q68">
        <v>0.35</v>
      </c>
      <c r="R68">
        <v>0.42</v>
      </c>
      <c r="S68">
        <f>IF(Tabela3[[#This Row],[Receitas 2005]]-Tabela3[[#This Row],[Despesas 2005]]&lt;0,Tabela3[[#This Row],[Receitas 2005]]-Tabela3[[#This Row],[Despesas 2005]],Tabela3[[#This Row],[Receitas 2005]]-Tabela3[[#This Row],[Despesas 2005]])</f>
        <v>-1161096.0200000033</v>
      </c>
      <c r="T68">
        <f>IF(Tabela3[[#This Row],[Receitas 2006]]-Tabela3[[#This Row],[Despesas 2006]]&lt;0,Tabela3[[#This Row],[Receitas 2006]]-Tabela3[[#This Row],[Despesas 2006]],Tabela3[[#This Row],[Receitas 2006]]-Tabela3[[#This Row],[Despesas 2006]])</f>
        <v>-2649266.4399999976</v>
      </c>
      <c r="U68">
        <f>IF(Tabela3[[#This Row],[Receitas 2008]]-Tabela3[[#This Row],[Despesas 2008]]&lt;0,Tabela3[[#This Row],[Receitas 2008]]-Tabela3[[#This Row],[Despesas 2008]],Tabela3[[#This Row],[Receitas 2008]]-Tabela3[[#This Row],[Despesas 2008]])</f>
        <v>2230401</v>
      </c>
      <c r="V68">
        <f>IF(Tabela3[[#This Row],[Receitas 2009]]-Tabela3[[#This Row],[Despesas 2009]]&lt;0,Tabela3[[#This Row],[Receitas 2009]]-Tabela3[[#This Row],[Despesas 2009]],Tabela3[[#This Row],[Receitas 2009]]-Tabela3[[#This Row],[Despesas 2009]])</f>
        <v>-3939281.700000003</v>
      </c>
    </row>
    <row r="69" spans="1:22" hidden="1">
      <c r="A69" t="s">
        <v>136</v>
      </c>
      <c r="B69" t="s">
        <v>76</v>
      </c>
      <c r="C69" t="s">
        <v>137</v>
      </c>
      <c r="D69" s="60" t="s">
        <v>25</v>
      </c>
      <c r="E69" s="61" t="s">
        <v>25</v>
      </c>
      <c r="F69" s="61" t="s">
        <v>25</v>
      </c>
      <c r="G69" s="61">
        <v>13553848.869999999</v>
      </c>
      <c r="H69" s="61" t="s">
        <v>25</v>
      </c>
      <c r="I69" s="61" t="s">
        <v>25</v>
      </c>
      <c r="J69" s="61" t="s">
        <v>25</v>
      </c>
      <c r="K69" s="61">
        <v>14374035.029999999</v>
      </c>
      <c r="L69">
        <v>22.79</v>
      </c>
      <c r="M69">
        <v>25.46</v>
      </c>
      <c r="N69">
        <v>15.44</v>
      </c>
      <c r="O69">
        <v>30.13</v>
      </c>
      <c r="P69">
        <v>0.39</v>
      </c>
      <c r="Q69">
        <v>0.35</v>
      </c>
      <c r="R69">
        <v>0.42</v>
      </c>
      <c r="S6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9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9">
        <f>IF(Tabela3[[#This Row],[Receitas 2009]]-Tabela3[[#This Row],[Despesas 2009]]&lt;0,Tabela3[[#This Row],[Receitas 2009]]-Tabela3[[#This Row],[Despesas 2009]],Tabela3[[#This Row],[Receitas 2009]]-Tabela3[[#This Row],[Despesas 2009]])</f>
        <v>-820186.16000000015</v>
      </c>
    </row>
    <row r="70" spans="1:22" hidden="1">
      <c r="A70" t="s">
        <v>138</v>
      </c>
      <c r="B70" t="s">
        <v>65</v>
      </c>
      <c r="C70" t="s">
        <v>85</v>
      </c>
      <c r="D70" s="60">
        <v>9704169.6500000004</v>
      </c>
      <c r="E70" s="61">
        <v>9639261.2799999993</v>
      </c>
      <c r="F70" s="61">
        <v>13070826.93</v>
      </c>
      <c r="G70" s="61">
        <v>13535940.08</v>
      </c>
      <c r="H70" s="61">
        <v>9136935.5999999996</v>
      </c>
      <c r="I70" s="61">
        <v>10238113.82</v>
      </c>
      <c r="J70" s="61">
        <v>12885231.99</v>
      </c>
      <c r="K70" s="61">
        <v>14018641.16</v>
      </c>
      <c r="L70">
        <v>53.25</v>
      </c>
      <c r="M70">
        <v>59.17</v>
      </c>
      <c r="N70">
        <v>44.62</v>
      </c>
      <c r="O70">
        <v>61.87</v>
      </c>
      <c r="P70">
        <v>0.42</v>
      </c>
      <c r="Q70">
        <v>0.39</v>
      </c>
      <c r="R70">
        <v>0.46</v>
      </c>
      <c r="S70">
        <f>IF(Tabela3[[#This Row],[Receitas 2005]]-Tabela3[[#This Row],[Despesas 2005]]&lt;0,Tabela3[[#This Row],[Receitas 2005]]-Tabela3[[#This Row],[Despesas 2005]],Tabela3[[#This Row],[Receitas 2005]]-Tabela3[[#This Row],[Despesas 2005]])</f>
        <v>567234.05000000075</v>
      </c>
      <c r="T70">
        <f>IF(Tabela3[[#This Row],[Receitas 2006]]-Tabela3[[#This Row],[Despesas 2006]]&lt;0,Tabela3[[#This Row],[Receitas 2006]]-Tabela3[[#This Row],[Despesas 2006]],Tabela3[[#This Row],[Receitas 2006]]-Tabela3[[#This Row],[Despesas 2006]])</f>
        <v>-598852.54000000097</v>
      </c>
      <c r="U70">
        <f>IF(Tabela3[[#This Row],[Receitas 2008]]-Tabela3[[#This Row],[Despesas 2008]]&lt;0,Tabela3[[#This Row],[Receitas 2008]]-Tabela3[[#This Row],[Despesas 2008]],Tabela3[[#This Row],[Receitas 2008]]-Tabela3[[#This Row],[Despesas 2008]])</f>
        <v>185594.93999999948</v>
      </c>
      <c r="V70">
        <f>IF(Tabela3[[#This Row],[Receitas 2009]]-Tabela3[[#This Row],[Despesas 2009]]&lt;0,Tabela3[[#This Row],[Receitas 2009]]-Tabela3[[#This Row],[Despesas 2009]],Tabela3[[#This Row],[Receitas 2009]]-Tabela3[[#This Row],[Despesas 2009]])</f>
        <v>-482701.08000000007</v>
      </c>
    </row>
    <row r="71" spans="1:22" hidden="1">
      <c r="A71" t="s">
        <v>139</v>
      </c>
      <c r="B71" t="s">
        <v>45</v>
      </c>
      <c r="C71" t="s">
        <v>46</v>
      </c>
      <c r="D71" s="60" t="s">
        <v>25</v>
      </c>
      <c r="E71" s="61">
        <v>4984886.12</v>
      </c>
      <c r="F71" s="61">
        <v>8051001.1699999999</v>
      </c>
      <c r="G71" s="61">
        <v>7396754.6600000001</v>
      </c>
      <c r="H71" s="61" t="s">
        <v>25</v>
      </c>
      <c r="I71" s="61">
        <v>4896976.0199999996</v>
      </c>
      <c r="J71" s="61">
        <v>7473445.0700000003</v>
      </c>
      <c r="K71" s="61">
        <v>8111425.5499999998</v>
      </c>
      <c r="L71">
        <v>53.97</v>
      </c>
      <c r="M71">
        <v>53.05</v>
      </c>
      <c r="N71">
        <v>43.11</v>
      </c>
      <c r="O71">
        <v>64.84</v>
      </c>
      <c r="P71">
        <v>0.37</v>
      </c>
      <c r="Q71">
        <v>0.33</v>
      </c>
      <c r="R71">
        <v>0.42</v>
      </c>
      <c r="S7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1">
        <f>IF(Tabela3[[#This Row],[Receitas 2006]]-Tabela3[[#This Row],[Despesas 2006]]&lt;0,Tabela3[[#This Row],[Receitas 2006]]-Tabela3[[#This Row],[Despesas 2006]],Tabela3[[#This Row],[Receitas 2006]]-Tabela3[[#This Row],[Despesas 2006]])</f>
        <v>87910.100000000559</v>
      </c>
      <c r="U71">
        <f>IF(Tabela3[[#This Row],[Receitas 2008]]-Tabela3[[#This Row],[Despesas 2008]]&lt;0,Tabela3[[#This Row],[Receitas 2008]]-Tabela3[[#This Row],[Despesas 2008]],Tabela3[[#This Row],[Receitas 2008]]-Tabela3[[#This Row],[Despesas 2008]])</f>
        <v>577556.09999999963</v>
      </c>
      <c r="V71">
        <f>IF(Tabela3[[#This Row],[Receitas 2009]]-Tabela3[[#This Row],[Despesas 2009]]&lt;0,Tabela3[[#This Row],[Receitas 2009]]-Tabela3[[#This Row],[Despesas 2009]],Tabela3[[#This Row],[Receitas 2009]]-Tabela3[[#This Row],[Despesas 2009]])</f>
        <v>-714670.88999999966</v>
      </c>
    </row>
    <row r="72" spans="1:22" hidden="1">
      <c r="A72" t="s">
        <v>140</v>
      </c>
      <c r="B72" t="s">
        <v>48</v>
      </c>
      <c r="C72" t="s">
        <v>49</v>
      </c>
      <c r="D72" s="60">
        <v>4817711.3600000003</v>
      </c>
      <c r="E72" s="61">
        <v>5175686.53</v>
      </c>
      <c r="F72" s="61">
        <v>7513110.04</v>
      </c>
      <c r="G72" s="61" t="s">
        <v>25</v>
      </c>
      <c r="H72" s="61">
        <v>4255902.87</v>
      </c>
      <c r="I72" s="61">
        <v>5681024.5199999996</v>
      </c>
      <c r="J72" s="61">
        <v>6514653.96</v>
      </c>
      <c r="K72" s="61" t="s">
        <v>25</v>
      </c>
      <c r="L72">
        <v>56.2</v>
      </c>
      <c r="M72">
        <v>57.76</v>
      </c>
      <c r="N72">
        <v>43.63</v>
      </c>
      <c r="O72">
        <v>68.77</v>
      </c>
      <c r="P72">
        <v>0.37</v>
      </c>
      <c r="Q72">
        <v>0.31</v>
      </c>
      <c r="R72">
        <v>0.43</v>
      </c>
      <c r="S72">
        <f>IF(Tabela3[[#This Row],[Receitas 2005]]-Tabela3[[#This Row],[Despesas 2005]]&lt;0,Tabela3[[#This Row],[Receitas 2005]]-Tabela3[[#This Row],[Despesas 2005]],Tabela3[[#This Row],[Receitas 2005]]-Tabela3[[#This Row],[Despesas 2005]])</f>
        <v>561808.49000000022</v>
      </c>
      <c r="T72">
        <f>IF(Tabela3[[#This Row],[Receitas 2006]]-Tabela3[[#This Row],[Despesas 2006]]&lt;0,Tabela3[[#This Row],[Receitas 2006]]-Tabela3[[#This Row],[Despesas 2006]],Tabela3[[#This Row],[Receitas 2006]]-Tabela3[[#This Row],[Despesas 2006]])</f>
        <v>-505337.98999999929</v>
      </c>
      <c r="U72">
        <f>IF(Tabela3[[#This Row],[Receitas 2008]]-Tabela3[[#This Row],[Despesas 2008]]&lt;0,Tabela3[[#This Row],[Receitas 2008]]-Tabela3[[#This Row],[Despesas 2008]],Tabela3[[#This Row],[Receitas 2008]]-Tabela3[[#This Row],[Despesas 2008]])</f>
        <v>998456.08000000007</v>
      </c>
      <c r="V7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3" spans="1:22" hidden="1">
      <c r="A73" t="s">
        <v>141</v>
      </c>
      <c r="B73" t="s">
        <v>76</v>
      </c>
      <c r="C73" t="s">
        <v>134</v>
      </c>
      <c r="D73" s="60">
        <v>544525658.80999994</v>
      </c>
      <c r="E73" s="61">
        <v>702010643.57000005</v>
      </c>
      <c r="F73" s="61">
        <v>916279888.79999995</v>
      </c>
      <c r="G73" s="61">
        <v>939279821.44000006</v>
      </c>
      <c r="H73" s="61">
        <v>528061374.70999998</v>
      </c>
      <c r="I73" s="61">
        <v>675758858.62</v>
      </c>
      <c r="J73" s="61">
        <v>802663699.5</v>
      </c>
      <c r="K73" s="61">
        <v>911915363</v>
      </c>
      <c r="L73">
        <v>17.41</v>
      </c>
      <c r="M73">
        <v>12.62</v>
      </c>
      <c r="N73">
        <v>7.93</v>
      </c>
      <c r="O73">
        <v>26.9</v>
      </c>
      <c r="P73">
        <v>0.36</v>
      </c>
      <c r="Q73">
        <v>0.34</v>
      </c>
      <c r="R73">
        <v>0.37</v>
      </c>
      <c r="S73">
        <f>IF(Tabela3[[#This Row],[Receitas 2005]]-Tabela3[[#This Row],[Despesas 2005]]&lt;0,Tabela3[[#This Row],[Receitas 2005]]-Tabela3[[#This Row],[Despesas 2005]],Tabela3[[#This Row],[Receitas 2005]]-Tabela3[[#This Row],[Despesas 2005]])</f>
        <v>16464284.099999964</v>
      </c>
      <c r="T73">
        <f>IF(Tabela3[[#This Row],[Receitas 2006]]-Tabela3[[#This Row],[Despesas 2006]]&lt;0,Tabela3[[#This Row],[Receitas 2006]]-Tabela3[[#This Row],[Despesas 2006]],Tabela3[[#This Row],[Receitas 2006]]-Tabela3[[#This Row],[Despesas 2006]])</f>
        <v>26251784.950000048</v>
      </c>
      <c r="U73">
        <f>IF(Tabela3[[#This Row],[Receitas 2008]]-Tabela3[[#This Row],[Despesas 2008]]&lt;0,Tabela3[[#This Row],[Receitas 2008]]-Tabela3[[#This Row],[Despesas 2008]],Tabela3[[#This Row],[Receitas 2008]]-Tabela3[[#This Row],[Despesas 2008]])</f>
        <v>113616189.29999995</v>
      </c>
      <c r="V73">
        <f>IF(Tabela3[[#This Row],[Receitas 2009]]-Tabela3[[#This Row],[Despesas 2009]]&lt;0,Tabela3[[#This Row],[Receitas 2009]]-Tabela3[[#This Row],[Despesas 2009]],Tabela3[[#This Row],[Receitas 2009]]-Tabela3[[#This Row],[Despesas 2009]])</f>
        <v>27364458.440000057</v>
      </c>
    </row>
    <row r="74" spans="1:22" hidden="1">
      <c r="A74" t="s">
        <v>142</v>
      </c>
      <c r="B74" t="s">
        <v>30</v>
      </c>
      <c r="C74" t="s">
        <v>93</v>
      </c>
      <c r="D74" s="60">
        <v>3777696.93</v>
      </c>
      <c r="E74" s="61">
        <v>4741560.84</v>
      </c>
      <c r="F74" s="61">
        <v>6017434.4100000001</v>
      </c>
      <c r="G74" s="61">
        <v>5681286.4299999997</v>
      </c>
      <c r="H74" s="61">
        <v>3567777.17</v>
      </c>
      <c r="I74" s="61">
        <v>4888991.6500000004</v>
      </c>
      <c r="J74" s="61">
        <v>5506948.7400000002</v>
      </c>
      <c r="K74" s="61">
        <v>5971831.3899999997</v>
      </c>
      <c r="L74">
        <v>33.340000000000003</v>
      </c>
      <c r="M74">
        <v>36.65</v>
      </c>
      <c r="N74">
        <v>23.32</v>
      </c>
      <c r="O74">
        <v>43.36</v>
      </c>
      <c r="P74">
        <v>0.45</v>
      </c>
      <c r="Q74">
        <v>0.39</v>
      </c>
      <c r="R74">
        <v>0.5</v>
      </c>
      <c r="S74">
        <f>IF(Tabela3[[#This Row],[Receitas 2005]]-Tabela3[[#This Row],[Despesas 2005]]&lt;0,Tabela3[[#This Row],[Receitas 2005]]-Tabela3[[#This Row],[Despesas 2005]],Tabela3[[#This Row],[Receitas 2005]]-Tabela3[[#This Row],[Despesas 2005]])</f>
        <v>209919.76000000024</v>
      </c>
      <c r="T74">
        <f>IF(Tabela3[[#This Row],[Receitas 2006]]-Tabela3[[#This Row],[Despesas 2006]]&lt;0,Tabela3[[#This Row],[Receitas 2006]]-Tabela3[[#This Row],[Despesas 2006]],Tabela3[[#This Row],[Receitas 2006]]-Tabela3[[#This Row],[Despesas 2006]])</f>
        <v>-147430.81000000052</v>
      </c>
      <c r="U74">
        <f>IF(Tabela3[[#This Row],[Receitas 2008]]-Tabela3[[#This Row],[Despesas 2008]]&lt;0,Tabela3[[#This Row],[Receitas 2008]]-Tabela3[[#This Row],[Despesas 2008]],Tabela3[[#This Row],[Receitas 2008]]-Tabela3[[#This Row],[Despesas 2008]])</f>
        <v>510485.66999999993</v>
      </c>
      <c r="V74">
        <f>IF(Tabela3[[#This Row],[Receitas 2009]]-Tabela3[[#This Row],[Despesas 2009]]&lt;0,Tabela3[[#This Row],[Receitas 2009]]-Tabela3[[#This Row],[Despesas 2009]],Tabela3[[#This Row],[Receitas 2009]]-Tabela3[[#This Row],[Despesas 2009]])</f>
        <v>-290544.95999999996</v>
      </c>
    </row>
    <row r="75" spans="1:22" hidden="1">
      <c r="A75" t="s">
        <v>143</v>
      </c>
      <c r="B75" t="s">
        <v>30</v>
      </c>
      <c r="C75" t="s">
        <v>93</v>
      </c>
      <c r="D75" s="60">
        <v>10537176.310000001</v>
      </c>
      <c r="E75" s="61">
        <v>11342418.25</v>
      </c>
      <c r="F75" s="61">
        <v>15087047.85</v>
      </c>
      <c r="G75" s="61">
        <v>14857398.060000001</v>
      </c>
      <c r="H75" s="61">
        <v>9799213</v>
      </c>
      <c r="I75" s="61">
        <v>10577175.33</v>
      </c>
      <c r="J75" s="61">
        <v>14949045.060000001</v>
      </c>
      <c r="K75" s="61">
        <v>14890770.470000001</v>
      </c>
      <c r="L75">
        <v>15.39</v>
      </c>
      <c r="M75">
        <v>12.41</v>
      </c>
      <c r="N75">
        <v>8.11</v>
      </c>
      <c r="O75">
        <v>22.68</v>
      </c>
      <c r="P75">
        <v>0.41</v>
      </c>
      <c r="Q75">
        <v>0.38</v>
      </c>
      <c r="R75">
        <v>0.43</v>
      </c>
      <c r="S75">
        <f>IF(Tabela3[[#This Row],[Receitas 2005]]-Tabela3[[#This Row],[Despesas 2005]]&lt;0,Tabela3[[#This Row],[Receitas 2005]]-Tabela3[[#This Row],[Despesas 2005]],Tabela3[[#This Row],[Receitas 2005]]-Tabela3[[#This Row],[Despesas 2005]])</f>
        <v>737963.31000000052</v>
      </c>
      <c r="T75">
        <f>IF(Tabela3[[#This Row],[Receitas 2006]]-Tabela3[[#This Row],[Despesas 2006]]&lt;0,Tabela3[[#This Row],[Receitas 2006]]-Tabela3[[#This Row],[Despesas 2006]],Tabela3[[#This Row],[Receitas 2006]]-Tabela3[[#This Row],[Despesas 2006]])</f>
        <v>765242.91999999993</v>
      </c>
      <c r="U75">
        <f>IF(Tabela3[[#This Row],[Receitas 2008]]-Tabela3[[#This Row],[Despesas 2008]]&lt;0,Tabela3[[#This Row],[Receitas 2008]]-Tabela3[[#This Row],[Despesas 2008]],Tabela3[[#This Row],[Receitas 2008]]-Tabela3[[#This Row],[Despesas 2008]])</f>
        <v>138002.78999999911</v>
      </c>
      <c r="V75">
        <f>IF(Tabela3[[#This Row],[Receitas 2009]]-Tabela3[[#This Row],[Despesas 2009]]&lt;0,Tabela3[[#This Row],[Receitas 2009]]-Tabela3[[#This Row],[Despesas 2009]],Tabela3[[#This Row],[Receitas 2009]]-Tabela3[[#This Row],[Despesas 2009]])</f>
        <v>-33372.410000000149</v>
      </c>
    </row>
    <row r="76" spans="1:22" hidden="1">
      <c r="A76" t="s">
        <v>144</v>
      </c>
      <c r="B76" t="s">
        <v>27</v>
      </c>
      <c r="C76" t="s">
        <v>28</v>
      </c>
      <c r="D76" s="60">
        <v>4503960.1100000003</v>
      </c>
      <c r="E76" s="61">
        <v>4916735.84</v>
      </c>
      <c r="F76" s="61">
        <v>6524647.6699999999</v>
      </c>
      <c r="G76" s="61">
        <v>6858101.5800000001</v>
      </c>
      <c r="H76" s="61">
        <v>4259748.63</v>
      </c>
      <c r="I76" s="61">
        <v>4803898.5999999996</v>
      </c>
      <c r="J76" s="61">
        <v>6523111.9800000004</v>
      </c>
      <c r="K76" s="61">
        <v>6586107.3399999999</v>
      </c>
      <c r="L76">
        <v>36.590000000000003</v>
      </c>
      <c r="M76">
        <v>36.14</v>
      </c>
      <c r="N76">
        <v>25.25</v>
      </c>
      <c r="O76">
        <v>47.92</v>
      </c>
      <c r="P76">
        <v>0.38</v>
      </c>
      <c r="Q76">
        <v>0.33</v>
      </c>
      <c r="R76">
        <v>0.44</v>
      </c>
      <c r="S76">
        <f>IF(Tabela3[[#This Row],[Receitas 2005]]-Tabela3[[#This Row],[Despesas 2005]]&lt;0,Tabela3[[#This Row],[Receitas 2005]]-Tabela3[[#This Row],[Despesas 2005]],Tabela3[[#This Row],[Receitas 2005]]-Tabela3[[#This Row],[Despesas 2005]])</f>
        <v>244211.48000000045</v>
      </c>
      <c r="T76">
        <f>IF(Tabela3[[#This Row],[Receitas 2006]]-Tabela3[[#This Row],[Despesas 2006]]&lt;0,Tabela3[[#This Row],[Receitas 2006]]-Tabela3[[#This Row],[Despesas 2006]],Tabela3[[#This Row],[Receitas 2006]]-Tabela3[[#This Row],[Despesas 2006]])</f>
        <v>112837.24000000022</v>
      </c>
      <c r="U76">
        <f>IF(Tabela3[[#This Row],[Receitas 2008]]-Tabela3[[#This Row],[Despesas 2008]]&lt;0,Tabela3[[#This Row],[Receitas 2008]]-Tabela3[[#This Row],[Despesas 2008]],Tabela3[[#This Row],[Receitas 2008]]-Tabela3[[#This Row],[Despesas 2008]])</f>
        <v>1535.6899999994785</v>
      </c>
      <c r="V76">
        <f>IF(Tabela3[[#This Row],[Receitas 2009]]-Tabela3[[#This Row],[Despesas 2009]]&lt;0,Tabela3[[#This Row],[Receitas 2009]]-Tabela3[[#This Row],[Despesas 2009]],Tabela3[[#This Row],[Receitas 2009]]-Tabela3[[#This Row],[Despesas 2009]])</f>
        <v>271994.24000000022</v>
      </c>
    </row>
    <row r="77" spans="1:22" hidden="1">
      <c r="A77" t="s">
        <v>145</v>
      </c>
      <c r="B77" t="s">
        <v>52</v>
      </c>
      <c r="C77" t="s">
        <v>146</v>
      </c>
      <c r="D77" s="60">
        <v>27018047.969999999</v>
      </c>
      <c r="E77" s="61">
        <v>31208269.719999999</v>
      </c>
      <c r="F77" s="61">
        <v>43787921.149999999</v>
      </c>
      <c r="G77" s="61">
        <v>43602195.579999998</v>
      </c>
      <c r="H77" s="61">
        <v>26204532.879999999</v>
      </c>
      <c r="I77" s="61">
        <v>30725465.809999999</v>
      </c>
      <c r="J77" s="61">
        <v>46502871.049999997</v>
      </c>
      <c r="K77" s="61">
        <v>53121798.18</v>
      </c>
      <c r="L77">
        <v>30.69</v>
      </c>
      <c r="M77">
        <v>27.16</v>
      </c>
      <c r="N77">
        <v>20.92</v>
      </c>
      <c r="O77">
        <v>40.46</v>
      </c>
      <c r="P77">
        <v>0.43</v>
      </c>
      <c r="Q77">
        <v>0.4</v>
      </c>
      <c r="R77">
        <v>0.45</v>
      </c>
      <c r="S77">
        <f>IF(Tabela3[[#This Row],[Receitas 2005]]-Tabela3[[#This Row],[Despesas 2005]]&lt;0,Tabela3[[#This Row],[Receitas 2005]]-Tabela3[[#This Row],[Despesas 2005]],Tabela3[[#This Row],[Receitas 2005]]-Tabela3[[#This Row],[Despesas 2005]])</f>
        <v>813515.08999999985</v>
      </c>
      <c r="T77">
        <f>IF(Tabela3[[#This Row],[Receitas 2006]]-Tabela3[[#This Row],[Despesas 2006]]&lt;0,Tabela3[[#This Row],[Receitas 2006]]-Tabela3[[#This Row],[Despesas 2006]],Tabela3[[#This Row],[Receitas 2006]]-Tabela3[[#This Row],[Despesas 2006]])</f>
        <v>482803.91000000015</v>
      </c>
      <c r="U77">
        <f>IF(Tabela3[[#This Row],[Receitas 2008]]-Tabela3[[#This Row],[Despesas 2008]]&lt;0,Tabela3[[#This Row],[Receitas 2008]]-Tabela3[[#This Row],[Despesas 2008]],Tabela3[[#This Row],[Receitas 2008]]-Tabela3[[#This Row],[Despesas 2008]])</f>
        <v>-2714949.8999999985</v>
      </c>
      <c r="V77">
        <f>IF(Tabela3[[#This Row],[Receitas 2009]]-Tabela3[[#This Row],[Despesas 2009]]&lt;0,Tabela3[[#This Row],[Receitas 2009]]-Tabela3[[#This Row],[Despesas 2009]],Tabela3[[#This Row],[Receitas 2009]]-Tabela3[[#This Row],[Despesas 2009]])</f>
        <v>-9519602.6000000015</v>
      </c>
    </row>
    <row r="78" spans="1:22" hidden="1">
      <c r="A78" t="s">
        <v>147</v>
      </c>
      <c r="B78" t="s">
        <v>52</v>
      </c>
      <c r="C78" t="s">
        <v>53</v>
      </c>
      <c r="D78" s="60" t="s">
        <v>25</v>
      </c>
      <c r="E78" s="61" t="s">
        <v>25</v>
      </c>
      <c r="F78" s="61" t="s">
        <v>25</v>
      </c>
      <c r="G78" s="61" t="s">
        <v>25</v>
      </c>
      <c r="H78" s="61" t="s">
        <v>25</v>
      </c>
      <c r="I78" s="61" t="s">
        <v>25</v>
      </c>
      <c r="J78" s="61" t="s">
        <v>25</v>
      </c>
      <c r="K78" s="61" t="s">
        <v>25</v>
      </c>
      <c r="L78">
        <v>28.77</v>
      </c>
      <c r="M78">
        <v>30.73</v>
      </c>
      <c r="N78">
        <v>20.97</v>
      </c>
      <c r="O78">
        <v>36.57</v>
      </c>
      <c r="P78">
        <v>0.41</v>
      </c>
      <c r="Q78">
        <v>0.37</v>
      </c>
      <c r="R78">
        <v>0.44</v>
      </c>
      <c r="S7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8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78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9" spans="1:22" hidden="1">
      <c r="A79" t="s">
        <v>148</v>
      </c>
      <c r="B79" t="s">
        <v>48</v>
      </c>
      <c r="C79" t="s">
        <v>148</v>
      </c>
      <c r="D79" s="60">
        <v>29327123.52</v>
      </c>
      <c r="E79" s="61">
        <v>39493337.890000001</v>
      </c>
      <c r="F79" s="61">
        <v>50428362.170000002</v>
      </c>
      <c r="G79" s="61">
        <v>48134119.520000003</v>
      </c>
      <c r="H79" s="61">
        <v>27471843.039999999</v>
      </c>
      <c r="I79" s="61">
        <v>45229684.390000001</v>
      </c>
      <c r="J79" s="61">
        <v>50807477.399999999</v>
      </c>
      <c r="K79" s="61">
        <v>48088138.200000003</v>
      </c>
      <c r="L79">
        <v>48.35</v>
      </c>
      <c r="M79">
        <v>45.42</v>
      </c>
      <c r="N79">
        <v>39.130000000000003</v>
      </c>
      <c r="O79">
        <v>57.58</v>
      </c>
      <c r="P79">
        <v>0.43</v>
      </c>
      <c r="Q79">
        <v>0.4</v>
      </c>
      <c r="R79">
        <v>0.46</v>
      </c>
      <c r="S79">
        <f>IF(Tabela3[[#This Row],[Receitas 2005]]-Tabela3[[#This Row],[Despesas 2005]]&lt;0,Tabela3[[#This Row],[Receitas 2005]]-Tabela3[[#This Row],[Despesas 2005]],Tabela3[[#This Row],[Receitas 2005]]-Tabela3[[#This Row],[Despesas 2005]])</f>
        <v>1855280.4800000004</v>
      </c>
      <c r="T79">
        <f>IF(Tabela3[[#This Row],[Receitas 2006]]-Tabela3[[#This Row],[Despesas 2006]]&lt;0,Tabela3[[#This Row],[Receitas 2006]]-Tabela3[[#This Row],[Despesas 2006]],Tabela3[[#This Row],[Receitas 2006]]-Tabela3[[#This Row],[Despesas 2006]])</f>
        <v>-5736346.5</v>
      </c>
      <c r="U79">
        <f>IF(Tabela3[[#This Row],[Receitas 2008]]-Tabela3[[#This Row],[Despesas 2008]]&lt;0,Tabela3[[#This Row],[Receitas 2008]]-Tabela3[[#This Row],[Despesas 2008]],Tabela3[[#This Row],[Receitas 2008]]-Tabela3[[#This Row],[Despesas 2008]])</f>
        <v>-379115.22999999672</v>
      </c>
      <c r="V79">
        <f>IF(Tabela3[[#This Row],[Receitas 2009]]-Tabela3[[#This Row],[Despesas 2009]]&lt;0,Tabela3[[#This Row],[Receitas 2009]]-Tabela3[[#This Row],[Despesas 2009]],Tabela3[[#This Row],[Receitas 2009]]-Tabela3[[#This Row],[Despesas 2009]])</f>
        <v>45981.320000000298</v>
      </c>
    </row>
    <row r="80" spans="1:22" hidden="1">
      <c r="A80" t="s">
        <v>104</v>
      </c>
      <c r="B80" t="s">
        <v>27</v>
      </c>
      <c r="C80" t="s">
        <v>104</v>
      </c>
      <c r="D80" s="60">
        <v>25410967</v>
      </c>
      <c r="E80" s="61">
        <v>32566874.690000001</v>
      </c>
      <c r="F80" s="61">
        <v>43507548.799999997</v>
      </c>
      <c r="G80" s="61">
        <v>44546187.229999997</v>
      </c>
      <c r="H80" s="61">
        <v>22435998</v>
      </c>
      <c r="I80" s="61">
        <v>33062541.52</v>
      </c>
      <c r="J80" s="61">
        <v>39013977.950000003</v>
      </c>
      <c r="K80" s="61">
        <v>42507077.840000004</v>
      </c>
      <c r="L80">
        <v>31.63</v>
      </c>
      <c r="M80">
        <v>26.62</v>
      </c>
      <c r="N80">
        <v>21.62</v>
      </c>
      <c r="O80">
        <v>41.64</v>
      </c>
      <c r="P80">
        <v>0.43</v>
      </c>
      <c r="Q80">
        <v>0.4</v>
      </c>
      <c r="R80">
        <v>0.46</v>
      </c>
      <c r="S80">
        <f>IF(Tabela3[[#This Row],[Receitas 2005]]-Tabela3[[#This Row],[Despesas 2005]]&lt;0,Tabela3[[#This Row],[Receitas 2005]]-Tabela3[[#This Row],[Despesas 2005]],Tabela3[[#This Row],[Receitas 2005]]-Tabela3[[#This Row],[Despesas 2005]])</f>
        <v>2974969</v>
      </c>
      <c r="T80">
        <f>IF(Tabela3[[#This Row],[Receitas 2006]]-Tabela3[[#This Row],[Despesas 2006]]&lt;0,Tabela3[[#This Row],[Receitas 2006]]-Tabela3[[#This Row],[Despesas 2006]],Tabela3[[#This Row],[Receitas 2006]]-Tabela3[[#This Row],[Despesas 2006]])</f>
        <v>-495666.82999999821</v>
      </c>
      <c r="U80">
        <f>IF(Tabela3[[#This Row],[Receitas 2008]]-Tabela3[[#This Row],[Despesas 2008]]&lt;0,Tabela3[[#This Row],[Receitas 2008]]-Tabela3[[#This Row],[Despesas 2008]],Tabela3[[#This Row],[Receitas 2008]]-Tabela3[[#This Row],[Despesas 2008]])</f>
        <v>4493570.849999994</v>
      </c>
      <c r="V80">
        <f>IF(Tabela3[[#This Row],[Receitas 2009]]-Tabela3[[#This Row],[Despesas 2009]]&lt;0,Tabela3[[#This Row],[Receitas 2009]]-Tabela3[[#This Row],[Despesas 2009]],Tabela3[[#This Row],[Receitas 2009]]-Tabela3[[#This Row],[Despesas 2009]])</f>
        <v>2039109.3899999931</v>
      </c>
    </row>
    <row r="81" spans="1:22" hidden="1">
      <c r="A81" t="s">
        <v>149</v>
      </c>
      <c r="B81" t="s">
        <v>52</v>
      </c>
      <c r="C81" t="s">
        <v>53</v>
      </c>
      <c r="D81" s="60">
        <v>5137318.09</v>
      </c>
      <c r="E81" s="61">
        <v>5907638.2199999997</v>
      </c>
      <c r="F81" s="61">
        <v>8169839.3300000001</v>
      </c>
      <c r="G81" s="61">
        <v>8309750.7999999998</v>
      </c>
      <c r="H81" s="61">
        <v>4941014.2300000004</v>
      </c>
      <c r="I81" s="61">
        <v>6179253.1399999997</v>
      </c>
      <c r="J81" s="61">
        <v>7825897.2300000004</v>
      </c>
      <c r="K81" s="61">
        <v>8382205.0800000001</v>
      </c>
      <c r="L81">
        <v>39.25</v>
      </c>
      <c r="M81">
        <v>35.380000000000003</v>
      </c>
      <c r="N81">
        <v>28.99</v>
      </c>
      <c r="O81">
        <v>49.51</v>
      </c>
      <c r="P81">
        <v>0.42</v>
      </c>
      <c r="Q81">
        <v>0.38</v>
      </c>
      <c r="R81">
        <v>0.46</v>
      </c>
      <c r="S81">
        <f>IF(Tabela3[[#This Row],[Receitas 2005]]-Tabela3[[#This Row],[Despesas 2005]]&lt;0,Tabela3[[#This Row],[Receitas 2005]]-Tabela3[[#This Row],[Despesas 2005]],Tabela3[[#This Row],[Receitas 2005]]-Tabela3[[#This Row],[Despesas 2005]])</f>
        <v>196303.8599999994</v>
      </c>
      <c r="T81">
        <f>IF(Tabela3[[#This Row],[Receitas 2006]]-Tabela3[[#This Row],[Despesas 2006]]&lt;0,Tabela3[[#This Row],[Receitas 2006]]-Tabela3[[#This Row],[Despesas 2006]],Tabela3[[#This Row],[Receitas 2006]]-Tabela3[[#This Row],[Despesas 2006]])</f>
        <v>-271614.91999999993</v>
      </c>
      <c r="U81">
        <f>IF(Tabela3[[#This Row],[Receitas 2008]]-Tabela3[[#This Row],[Despesas 2008]]&lt;0,Tabela3[[#This Row],[Receitas 2008]]-Tabela3[[#This Row],[Despesas 2008]],Tabela3[[#This Row],[Receitas 2008]]-Tabela3[[#This Row],[Despesas 2008]])</f>
        <v>343942.09999999963</v>
      </c>
      <c r="V81">
        <f>IF(Tabela3[[#This Row],[Receitas 2009]]-Tabela3[[#This Row],[Despesas 2009]]&lt;0,Tabela3[[#This Row],[Receitas 2009]]-Tabela3[[#This Row],[Despesas 2009]],Tabela3[[#This Row],[Receitas 2009]]-Tabela3[[#This Row],[Despesas 2009]])</f>
        <v>-72454.280000000261</v>
      </c>
    </row>
    <row r="82" spans="1:22" hidden="1">
      <c r="A82" t="s">
        <v>150</v>
      </c>
      <c r="B82" t="s">
        <v>52</v>
      </c>
      <c r="C82" t="s">
        <v>69</v>
      </c>
      <c r="D82" s="60">
        <v>5760341</v>
      </c>
      <c r="E82" s="61" t="s">
        <v>25</v>
      </c>
      <c r="F82" s="61">
        <v>8198854.1900000004</v>
      </c>
      <c r="G82" s="61" t="s">
        <v>25</v>
      </c>
      <c r="H82" s="61">
        <v>4495390</v>
      </c>
      <c r="I82" s="61" t="s">
        <v>25</v>
      </c>
      <c r="J82" s="61">
        <v>7665583.6900000004</v>
      </c>
      <c r="K82" s="61" t="s">
        <v>25</v>
      </c>
      <c r="L82">
        <v>18.43</v>
      </c>
      <c r="M82">
        <v>16.68</v>
      </c>
      <c r="N82">
        <v>9.08</v>
      </c>
      <c r="O82">
        <v>27.78</v>
      </c>
      <c r="P82">
        <v>0.36</v>
      </c>
      <c r="Q82">
        <v>0.31</v>
      </c>
      <c r="R82">
        <v>0.41</v>
      </c>
      <c r="S82">
        <f>IF(Tabela3[[#This Row],[Receitas 2005]]-Tabela3[[#This Row],[Despesas 2005]]&lt;0,Tabela3[[#This Row],[Receitas 2005]]-Tabela3[[#This Row],[Despesas 2005]],Tabela3[[#This Row],[Receitas 2005]]-Tabela3[[#This Row],[Despesas 2005]])</f>
        <v>1264951</v>
      </c>
      <c r="T8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2">
        <f>IF(Tabela3[[#This Row],[Receitas 2008]]-Tabela3[[#This Row],[Despesas 2008]]&lt;0,Tabela3[[#This Row],[Receitas 2008]]-Tabela3[[#This Row],[Despesas 2008]],Tabela3[[#This Row],[Receitas 2008]]-Tabela3[[#This Row],[Despesas 2008]])</f>
        <v>533270.5</v>
      </c>
      <c r="V8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83" spans="1:22" hidden="1">
      <c r="A83" t="s">
        <v>151</v>
      </c>
      <c r="B83" t="s">
        <v>76</v>
      </c>
      <c r="C83" t="s">
        <v>77</v>
      </c>
      <c r="D83" s="60" t="s">
        <v>25</v>
      </c>
      <c r="E83" s="61">
        <v>5493630.3200000003</v>
      </c>
      <c r="F83" s="61">
        <v>7383030.3799999999</v>
      </c>
      <c r="G83" s="61">
        <v>7064140.8899999997</v>
      </c>
      <c r="H83" s="61" t="s">
        <v>25</v>
      </c>
      <c r="I83" s="61">
        <v>5433486</v>
      </c>
      <c r="J83" s="61">
        <v>7614826.2400000002</v>
      </c>
      <c r="K83" s="61">
        <v>7037081.6799999997</v>
      </c>
      <c r="L83">
        <v>24.77</v>
      </c>
      <c r="M83">
        <v>27.2</v>
      </c>
      <c r="N83">
        <v>15.52</v>
      </c>
      <c r="O83">
        <v>34.020000000000003</v>
      </c>
      <c r="P83">
        <v>0.37</v>
      </c>
      <c r="Q83">
        <v>0.33</v>
      </c>
      <c r="R83">
        <v>0.41</v>
      </c>
      <c r="S8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3">
        <f>IF(Tabela3[[#This Row],[Receitas 2006]]-Tabela3[[#This Row],[Despesas 2006]]&lt;0,Tabela3[[#This Row],[Receitas 2006]]-Tabela3[[#This Row],[Despesas 2006]],Tabela3[[#This Row],[Receitas 2006]]-Tabela3[[#This Row],[Despesas 2006]])</f>
        <v>60144.320000000298</v>
      </c>
      <c r="U83">
        <f>IF(Tabela3[[#This Row],[Receitas 2008]]-Tabela3[[#This Row],[Despesas 2008]]&lt;0,Tabela3[[#This Row],[Receitas 2008]]-Tabela3[[#This Row],[Despesas 2008]],Tabela3[[#This Row],[Receitas 2008]]-Tabela3[[#This Row],[Despesas 2008]])</f>
        <v>-231795.86000000034</v>
      </c>
      <c r="V83">
        <f>IF(Tabela3[[#This Row],[Receitas 2009]]-Tabela3[[#This Row],[Despesas 2009]]&lt;0,Tabela3[[#This Row],[Receitas 2009]]-Tabela3[[#This Row],[Despesas 2009]],Tabela3[[#This Row],[Receitas 2009]]-Tabela3[[#This Row],[Despesas 2009]])</f>
        <v>27059.209999999963</v>
      </c>
    </row>
    <row r="84" spans="1:22" hidden="1">
      <c r="A84" t="s">
        <v>152</v>
      </c>
      <c r="B84" t="s">
        <v>35</v>
      </c>
      <c r="C84" t="s">
        <v>153</v>
      </c>
      <c r="D84" s="60" t="s">
        <v>25</v>
      </c>
      <c r="E84" s="61">
        <v>7979204.8399999999</v>
      </c>
      <c r="F84" s="61">
        <v>11862248.539999999</v>
      </c>
      <c r="G84" s="61">
        <v>12657844.98</v>
      </c>
      <c r="H84" s="61" t="s">
        <v>25</v>
      </c>
      <c r="I84" s="61">
        <v>7896128.0099999998</v>
      </c>
      <c r="J84" s="61">
        <v>12881784.92</v>
      </c>
      <c r="K84" s="61">
        <v>12946819.300000001</v>
      </c>
      <c r="L84">
        <v>43.86</v>
      </c>
      <c r="M84">
        <v>43.88</v>
      </c>
      <c r="N84">
        <v>36.840000000000003</v>
      </c>
      <c r="O84">
        <v>50.89</v>
      </c>
      <c r="P84">
        <v>0.4</v>
      </c>
      <c r="Q84">
        <v>0.37</v>
      </c>
      <c r="R84">
        <v>0.43</v>
      </c>
      <c r="S8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4">
        <f>IF(Tabela3[[#This Row],[Receitas 2006]]-Tabela3[[#This Row],[Despesas 2006]]&lt;0,Tabela3[[#This Row],[Receitas 2006]]-Tabela3[[#This Row],[Despesas 2006]],Tabela3[[#This Row],[Receitas 2006]]-Tabela3[[#This Row],[Despesas 2006]])</f>
        <v>83076.830000000075</v>
      </c>
      <c r="U84">
        <f>IF(Tabela3[[#This Row],[Receitas 2008]]-Tabela3[[#This Row],[Despesas 2008]]&lt;0,Tabela3[[#This Row],[Receitas 2008]]-Tabela3[[#This Row],[Despesas 2008]],Tabela3[[#This Row],[Receitas 2008]]-Tabela3[[#This Row],[Despesas 2008]])</f>
        <v>-1019536.3800000008</v>
      </c>
      <c r="V84">
        <f>IF(Tabela3[[#This Row],[Receitas 2009]]-Tabela3[[#This Row],[Despesas 2009]]&lt;0,Tabela3[[#This Row],[Receitas 2009]]-Tabela3[[#This Row],[Despesas 2009]],Tabela3[[#This Row],[Receitas 2009]]-Tabela3[[#This Row],[Despesas 2009]])</f>
        <v>-288974.3200000003</v>
      </c>
    </row>
    <row r="85" spans="1:22" hidden="1">
      <c r="A85" t="s">
        <v>154</v>
      </c>
      <c r="B85" t="s">
        <v>52</v>
      </c>
      <c r="C85" t="s">
        <v>155</v>
      </c>
      <c r="D85" s="60" t="s">
        <v>25</v>
      </c>
      <c r="E85" s="61" t="s">
        <v>25</v>
      </c>
      <c r="F85" s="61">
        <v>10572748.609999999</v>
      </c>
      <c r="G85" s="61">
        <v>10597081.24</v>
      </c>
      <c r="H85" s="61" t="s">
        <v>25</v>
      </c>
      <c r="I85" s="61" t="s">
        <v>25</v>
      </c>
      <c r="J85" s="61">
        <v>10528075.08</v>
      </c>
      <c r="K85" s="61">
        <v>10852266.84</v>
      </c>
      <c r="L85">
        <v>21.93</v>
      </c>
      <c r="M85">
        <v>22.87</v>
      </c>
      <c r="N85">
        <v>14.5</v>
      </c>
      <c r="O85">
        <v>29.36</v>
      </c>
      <c r="P85">
        <v>0.39</v>
      </c>
      <c r="Q85">
        <v>0.36</v>
      </c>
      <c r="R85">
        <v>0.42</v>
      </c>
      <c r="S8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5">
        <f>IF(Tabela3[[#This Row],[Receitas 2008]]-Tabela3[[#This Row],[Despesas 2008]]&lt;0,Tabela3[[#This Row],[Receitas 2008]]-Tabela3[[#This Row],[Despesas 2008]],Tabela3[[#This Row],[Receitas 2008]]-Tabela3[[#This Row],[Despesas 2008]])</f>
        <v>44673.529999999329</v>
      </c>
      <c r="V85">
        <f>IF(Tabela3[[#This Row],[Receitas 2009]]-Tabela3[[#This Row],[Despesas 2009]]&lt;0,Tabela3[[#This Row],[Receitas 2009]]-Tabela3[[#This Row],[Despesas 2009]],Tabela3[[#This Row],[Receitas 2009]]-Tabela3[[#This Row],[Despesas 2009]])</f>
        <v>-255185.59999999963</v>
      </c>
    </row>
    <row r="86" spans="1:22" hidden="1">
      <c r="A86" t="s">
        <v>156</v>
      </c>
      <c r="B86" t="s">
        <v>42</v>
      </c>
      <c r="C86" t="s">
        <v>157</v>
      </c>
      <c r="D86" s="60" t="s">
        <v>25</v>
      </c>
      <c r="E86" s="61">
        <v>15574022.369999999</v>
      </c>
      <c r="F86" s="61">
        <v>18331732.719999999</v>
      </c>
      <c r="G86" s="61">
        <v>18965659</v>
      </c>
      <c r="H86" s="61" t="s">
        <v>25</v>
      </c>
      <c r="I86" s="61">
        <v>11915940.41</v>
      </c>
      <c r="J86" s="61">
        <v>17348250.539999999</v>
      </c>
      <c r="K86" s="61">
        <v>17570276</v>
      </c>
      <c r="L86">
        <v>42.34</v>
      </c>
      <c r="M86">
        <v>39.14</v>
      </c>
      <c r="N86">
        <v>33.03</v>
      </c>
      <c r="O86">
        <v>51.64</v>
      </c>
      <c r="P86">
        <v>0.46</v>
      </c>
      <c r="Q86">
        <v>0.42</v>
      </c>
      <c r="R86">
        <v>0.51</v>
      </c>
      <c r="S8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6">
        <f>IF(Tabela3[[#This Row],[Receitas 2006]]-Tabela3[[#This Row],[Despesas 2006]]&lt;0,Tabela3[[#This Row],[Receitas 2006]]-Tabela3[[#This Row],[Despesas 2006]],Tabela3[[#This Row],[Receitas 2006]]-Tabela3[[#This Row],[Despesas 2006]])</f>
        <v>3658081.959999999</v>
      </c>
      <c r="U86">
        <f>IF(Tabela3[[#This Row],[Receitas 2008]]-Tabela3[[#This Row],[Despesas 2008]]&lt;0,Tabela3[[#This Row],[Receitas 2008]]-Tabela3[[#This Row],[Despesas 2008]],Tabela3[[#This Row],[Receitas 2008]]-Tabela3[[#This Row],[Despesas 2008]])</f>
        <v>983482.1799999997</v>
      </c>
      <c r="V86">
        <f>IF(Tabela3[[#This Row],[Receitas 2009]]-Tabela3[[#This Row],[Despesas 2009]]&lt;0,Tabela3[[#This Row],[Receitas 2009]]-Tabela3[[#This Row],[Despesas 2009]],Tabela3[[#This Row],[Receitas 2009]]-Tabela3[[#This Row],[Despesas 2009]])</f>
        <v>1395383</v>
      </c>
    </row>
    <row r="87" spans="1:22" hidden="1">
      <c r="A87" t="s">
        <v>158</v>
      </c>
      <c r="B87" t="s">
        <v>76</v>
      </c>
      <c r="C87" t="s">
        <v>137</v>
      </c>
      <c r="D87" s="60" t="s">
        <v>25</v>
      </c>
      <c r="E87" s="61">
        <v>5831924.6299999999</v>
      </c>
      <c r="F87" s="61">
        <v>8133655.2000000002</v>
      </c>
      <c r="G87" s="61">
        <v>7654456.3300000001</v>
      </c>
      <c r="H87" s="61" t="s">
        <v>25</v>
      </c>
      <c r="I87" s="61">
        <v>6066146.0899999999</v>
      </c>
      <c r="J87" s="61">
        <v>7705776.1799999997</v>
      </c>
      <c r="K87" s="61">
        <v>8028106.6900000004</v>
      </c>
      <c r="L87">
        <v>31.4</v>
      </c>
      <c r="M87">
        <v>34.64</v>
      </c>
      <c r="N87">
        <v>23.01</v>
      </c>
      <c r="O87">
        <v>39.799999999999997</v>
      </c>
      <c r="P87">
        <v>0.43</v>
      </c>
      <c r="Q87">
        <v>0.37</v>
      </c>
      <c r="R87">
        <v>0.48</v>
      </c>
      <c r="S8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7">
        <f>IF(Tabela3[[#This Row],[Receitas 2006]]-Tabela3[[#This Row],[Despesas 2006]]&lt;0,Tabela3[[#This Row],[Receitas 2006]]-Tabela3[[#This Row],[Despesas 2006]],Tabela3[[#This Row],[Receitas 2006]]-Tabela3[[#This Row],[Despesas 2006]])</f>
        <v>-234221.45999999996</v>
      </c>
      <c r="U87">
        <f>IF(Tabela3[[#This Row],[Receitas 2008]]-Tabela3[[#This Row],[Despesas 2008]]&lt;0,Tabela3[[#This Row],[Receitas 2008]]-Tabela3[[#This Row],[Despesas 2008]],Tabela3[[#This Row],[Receitas 2008]]-Tabela3[[#This Row],[Despesas 2008]])</f>
        <v>427879.02000000048</v>
      </c>
      <c r="V87">
        <f>IF(Tabela3[[#This Row],[Receitas 2009]]-Tabela3[[#This Row],[Despesas 2009]]&lt;0,Tabela3[[#This Row],[Receitas 2009]]-Tabela3[[#This Row],[Despesas 2009]],Tabela3[[#This Row],[Receitas 2009]]-Tabela3[[#This Row],[Despesas 2009]])</f>
        <v>-373650.36000000034</v>
      </c>
    </row>
    <row r="88" spans="1:22" hidden="1">
      <c r="A88" t="s">
        <v>159</v>
      </c>
      <c r="B88" t="s">
        <v>114</v>
      </c>
      <c r="C88" t="s">
        <v>115</v>
      </c>
      <c r="D88" s="60">
        <v>7246516.1399999997</v>
      </c>
      <c r="E88" s="61">
        <v>8080374.5700000003</v>
      </c>
      <c r="F88" s="61">
        <v>11399418.93</v>
      </c>
      <c r="G88" s="61">
        <v>9798667.0399999991</v>
      </c>
      <c r="H88" s="61">
        <v>6867289.2599999998</v>
      </c>
      <c r="I88" s="61">
        <v>8728474.8200000003</v>
      </c>
      <c r="J88" s="61">
        <v>10672361.76</v>
      </c>
      <c r="K88" s="61">
        <v>11624479.130000001</v>
      </c>
      <c r="L88">
        <v>48.49</v>
      </c>
      <c r="M88">
        <v>46.81</v>
      </c>
      <c r="N88">
        <v>37.590000000000003</v>
      </c>
      <c r="O88">
        <v>59.4</v>
      </c>
      <c r="P88">
        <v>0.42</v>
      </c>
      <c r="Q88">
        <v>0.37</v>
      </c>
      <c r="R88">
        <v>0.47</v>
      </c>
      <c r="S88">
        <f>IF(Tabela3[[#This Row],[Receitas 2005]]-Tabela3[[#This Row],[Despesas 2005]]&lt;0,Tabela3[[#This Row],[Receitas 2005]]-Tabela3[[#This Row],[Despesas 2005]],Tabela3[[#This Row],[Receitas 2005]]-Tabela3[[#This Row],[Despesas 2005]])</f>
        <v>379226.87999999989</v>
      </c>
      <c r="T88">
        <f>IF(Tabela3[[#This Row],[Receitas 2006]]-Tabela3[[#This Row],[Despesas 2006]]&lt;0,Tabela3[[#This Row],[Receitas 2006]]-Tabela3[[#This Row],[Despesas 2006]],Tabela3[[#This Row],[Receitas 2006]]-Tabela3[[#This Row],[Despesas 2006]])</f>
        <v>-648100.25</v>
      </c>
      <c r="U88">
        <f>IF(Tabela3[[#This Row],[Receitas 2008]]-Tabela3[[#This Row],[Despesas 2008]]&lt;0,Tabela3[[#This Row],[Receitas 2008]]-Tabela3[[#This Row],[Despesas 2008]],Tabela3[[#This Row],[Receitas 2008]]-Tabela3[[#This Row],[Despesas 2008]])</f>
        <v>727057.16999999993</v>
      </c>
      <c r="V88">
        <f>IF(Tabela3[[#This Row],[Receitas 2009]]-Tabela3[[#This Row],[Despesas 2009]]&lt;0,Tabela3[[#This Row],[Receitas 2009]]-Tabela3[[#This Row],[Despesas 2009]],Tabela3[[#This Row],[Receitas 2009]]-Tabela3[[#This Row],[Despesas 2009]])</f>
        <v>-1825812.0900000017</v>
      </c>
    </row>
    <row r="89" spans="1:22" hidden="1">
      <c r="A89" t="s">
        <v>160</v>
      </c>
      <c r="B89" t="s">
        <v>48</v>
      </c>
      <c r="C89" t="s">
        <v>161</v>
      </c>
      <c r="D89" s="60">
        <v>5000220.66</v>
      </c>
      <c r="E89" s="61">
        <v>6216303.3499999996</v>
      </c>
      <c r="F89" s="61">
        <v>8930458.2400000002</v>
      </c>
      <c r="G89" s="61">
        <v>9177644.0899999999</v>
      </c>
      <c r="H89" s="61">
        <v>5396977.71</v>
      </c>
      <c r="I89" s="61">
        <v>6134879.5499999998</v>
      </c>
      <c r="J89" s="61">
        <v>8745499.8900000006</v>
      </c>
      <c r="K89" s="61">
        <v>8843309.2200000007</v>
      </c>
      <c r="L89">
        <v>70.92</v>
      </c>
      <c r="M89">
        <v>76.78</v>
      </c>
      <c r="N89">
        <v>58.41</v>
      </c>
      <c r="O89">
        <v>83.43</v>
      </c>
      <c r="P89">
        <v>0.4</v>
      </c>
      <c r="Q89">
        <v>0.35</v>
      </c>
      <c r="R89">
        <v>0.46</v>
      </c>
      <c r="S89">
        <f>IF(Tabela3[[#This Row],[Receitas 2005]]-Tabela3[[#This Row],[Despesas 2005]]&lt;0,Tabela3[[#This Row],[Receitas 2005]]-Tabela3[[#This Row],[Despesas 2005]],Tabela3[[#This Row],[Receitas 2005]]-Tabela3[[#This Row],[Despesas 2005]])</f>
        <v>-396757.04999999981</v>
      </c>
      <c r="T89">
        <f>IF(Tabela3[[#This Row],[Receitas 2006]]-Tabela3[[#This Row],[Despesas 2006]]&lt;0,Tabela3[[#This Row],[Receitas 2006]]-Tabela3[[#This Row],[Despesas 2006]],Tabela3[[#This Row],[Receitas 2006]]-Tabela3[[#This Row],[Despesas 2006]])</f>
        <v>81423.799999999814</v>
      </c>
      <c r="U89">
        <f>IF(Tabela3[[#This Row],[Receitas 2008]]-Tabela3[[#This Row],[Despesas 2008]]&lt;0,Tabela3[[#This Row],[Receitas 2008]]-Tabela3[[#This Row],[Despesas 2008]],Tabela3[[#This Row],[Receitas 2008]]-Tabela3[[#This Row],[Despesas 2008]])</f>
        <v>184958.34999999963</v>
      </c>
      <c r="V89">
        <f>IF(Tabela3[[#This Row],[Receitas 2009]]-Tabela3[[#This Row],[Despesas 2009]]&lt;0,Tabela3[[#This Row],[Receitas 2009]]-Tabela3[[#This Row],[Despesas 2009]],Tabela3[[#This Row],[Receitas 2009]]-Tabela3[[#This Row],[Despesas 2009]])</f>
        <v>334334.86999999918</v>
      </c>
    </row>
    <row r="90" spans="1:22" hidden="1">
      <c r="A90" t="s">
        <v>162</v>
      </c>
      <c r="B90" t="s">
        <v>52</v>
      </c>
      <c r="C90" t="s">
        <v>155</v>
      </c>
      <c r="D90" s="60">
        <v>9577212.0399999991</v>
      </c>
      <c r="E90" s="61" t="s">
        <v>25</v>
      </c>
      <c r="F90" s="61">
        <v>14911130.9</v>
      </c>
      <c r="G90" s="61">
        <v>14751897.289999999</v>
      </c>
      <c r="H90" s="61">
        <v>8845630.7799999993</v>
      </c>
      <c r="I90" s="61" t="s">
        <v>25</v>
      </c>
      <c r="J90" s="61">
        <v>14210236.060000001</v>
      </c>
      <c r="K90" s="61">
        <v>14833885.310000001</v>
      </c>
      <c r="L90">
        <v>22.93</v>
      </c>
      <c r="M90">
        <v>20.04</v>
      </c>
      <c r="N90">
        <v>15.75</v>
      </c>
      <c r="O90">
        <v>30.1</v>
      </c>
      <c r="P90">
        <v>0.41</v>
      </c>
      <c r="Q90">
        <v>0.38</v>
      </c>
      <c r="R90">
        <v>0.44</v>
      </c>
      <c r="S90">
        <f>IF(Tabela3[[#This Row],[Receitas 2005]]-Tabela3[[#This Row],[Despesas 2005]]&lt;0,Tabela3[[#This Row],[Receitas 2005]]-Tabela3[[#This Row],[Despesas 2005]],Tabela3[[#This Row],[Receitas 2005]]-Tabela3[[#This Row],[Despesas 2005]])</f>
        <v>731581.25999999978</v>
      </c>
      <c r="T9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90">
        <f>IF(Tabela3[[#This Row],[Receitas 2008]]-Tabela3[[#This Row],[Despesas 2008]]&lt;0,Tabela3[[#This Row],[Receitas 2008]]-Tabela3[[#This Row],[Despesas 2008]],Tabela3[[#This Row],[Receitas 2008]]-Tabela3[[#This Row],[Despesas 2008]])</f>
        <v>700894.83999999985</v>
      </c>
      <c r="V90">
        <f>IF(Tabela3[[#This Row],[Receitas 2009]]-Tabela3[[#This Row],[Despesas 2009]]&lt;0,Tabela3[[#This Row],[Receitas 2009]]-Tabela3[[#This Row],[Despesas 2009]],Tabela3[[#This Row],[Receitas 2009]]-Tabela3[[#This Row],[Despesas 2009]])</f>
        <v>-81988.020000001416</v>
      </c>
    </row>
    <row r="91" spans="1:22" hidden="1">
      <c r="A91" t="s">
        <v>163</v>
      </c>
      <c r="B91" t="s">
        <v>52</v>
      </c>
      <c r="C91" t="s">
        <v>57</v>
      </c>
      <c r="D91" s="60">
        <v>9604431.6600000001</v>
      </c>
      <c r="E91" s="61">
        <v>10937467.470000001</v>
      </c>
      <c r="F91" s="61">
        <v>15825263.92</v>
      </c>
      <c r="G91" s="61">
        <v>14491908.76</v>
      </c>
      <c r="H91" s="61">
        <v>9613583.1500000004</v>
      </c>
      <c r="I91" s="61">
        <v>11381620.119999999</v>
      </c>
      <c r="J91" s="61">
        <v>15658858.029999999</v>
      </c>
      <c r="K91" s="61">
        <v>14002903.710000001</v>
      </c>
      <c r="L91">
        <v>18.399999999999999</v>
      </c>
      <c r="M91">
        <v>16.55</v>
      </c>
      <c r="N91">
        <v>10.68</v>
      </c>
      <c r="O91">
        <v>26.11</v>
      </c>
      <c r="P91">
        <v>0.39</v>
      </c>
      <c r="Q91">
        <v>0.36</v>
      </c>
      <c r="R91">
        <v>0.42</v>
      </c>
      <c r="S91">
        <f>IF(Tabela3[[#This Row],[Receitas 2005]]-Tabela3[[#This Row],[Despesas 2005]]&lt;0,Tabela3[[#This Row],[Receitas 2005]]-Tabela3[[#This Row],[Despesas 2005]],Tabela3[[#This Row],[Receitas 2005]]-Tabela3[[#This Row],[Despesas 2005]])</f>
        <v>-9151.4900000002235</v>
      </c>
      <c r="T91">
        <f>IF(Tabela3[[#This Row],[Receitas 2006]]-Tabela3[[#This Row],[Despesas 2006]]&lt;0,Tabela3[[#This Row],[Receitas 2006]]-Tabela3[[#This Row],[Despesas 2006]],Tabela3[[#This Row],[Receitas 2006]]-Tabela3[[#This Row],[Despesas 2006]])</f>
        <v>-444152.64999999851</v>
      </c>
      <c r="U91">
        <f>IF(Tabela3[[#This Row],[Receitas 2008]]-Tabela3[[#This Row],[Despesas 2008]]&lt;0,Tabela3[[#This Row],[Receitas 2008]]-Tabela3[[#This Row],[Despesas 2008]],Tabela3[[#This Row],[Receitas 2008]]-Tabela3[[#This Row],[Despesas 2008]])</f>
        <v>166405.8900000006</v>
      </c>
      <c r="V91">
        <f>IF(Tabela3[[#This Row],[Receitas 2009]]-Tabela3[[#This Row],[Despesas 2009]]&lt;0,Tabela3[[#This Row],[Receitas 2009]]-Tabela3[[#This Row],[Despesas 2009]],Tabela3[[#This Row],[Receitas 2009]]-Tabela3[[#This Row],[Despesas 2009]])</f>
        <v>489005.04999999888</v>
      </c>
    </row>
    <row r="92" spans="1:22" hidden="1">
      <c r="A92" t="s">
        <v>164</v>
      </c>
      <c r="B92" t="s">
        <v>48</v>
      </c>
      <c r="C92" t="s">
        <v>165</v>
      </c>
      <c r="D92" s="60">
        <v>4672891.79</v>
      </c>
      <c r="E92" s="61">
        <v>5562503.0199999996</v>
      </c>
      <c r="F92" s="61">
        <v>8814154.75</v>
      </c>
      <c r="G92" s="61">
        <v>8386917.5499999998</v>
      </c>
      <c r="H92" s="61">
        <v>4579604.6399999997</v>
      </c>
      <c r="I92" s="61">
        <v>5652586.0700000003</v>
      </c>
      <c r="J92" s="61">
        <v>8696617.4900000002</v>
      </c>
      <c r="K92" s="61">
        <v>8656896.8699999992</v>
      </c>
      <c r="L92">
        <v>63.81</v>
      </c>
      <c r="M92">
        <v>65.12</v>
      </c>
      <c r="N92">
        <v>54.49</v>
      </c>
      <c r="O92">
        <v>73.14</v>
      </c>
      <c r="P92">
        <v>0.42</v>
      </c>
      <c r="Q92">
        <v>0.37</v>
      </c>
      <c r="R92">
        <v>0.46</v>
      </c>
      <c r="S92">
        <f>IF(Tabela3[[#This Row],[Receitas 2005]]-Tabela3[[#This Row],[Despesas 2005]]&lt;0,Tabela3[[#This Row],[Receitas 2005]]-Tabela3[[#This Row],[Despesas 2005]],Tabela3[[#This Row],[Receitas 2005]]-Tabela3[[#This Row],[Despesas 2005]])</f>
        <v>93287.150000000373</v>
      </c>
      <c r="T92">
        <f>IF(Tabela3[[#This Row],[Receitas 2006]]-Tabela3[[#This Row],[Despesas 2006]]&lt;0,Tabela3[[#This Row],[Receitas 2006]]-Tabela3[[#This Row],[Despesas 2006]],Tabela3[[#This Row],[Receitas 2006]]-Tabela3[[#This Row],[Despesas 2006]])</f>
        <v>-90083.050000000745</v>
      </c>
      <c r="U92">
        <f>IF(Tabela3[[#This Row],[Receitas 2008]]-Tabela3[[#This Row],[Despesas 2008]]&lt;0,Tabela3[[#This Row],[Receitas 2008]]-Tabela3[[#This Row],[Despesas 2008]],Tabela3[[#This Row],[Receitas 2008]]-Tabela3[[#This Row],[Despesas 2008]])</f>
        <v>117537.25999999978</v>
      </c>
      <c r="V92">
        <f>IF(Tabela3[[#This Row],[Receitas 2009]]-Tabela3[[#This Row],[Despesas 2009]]&lt;0,Tabela3[[#This Row],[Receitas 2009]]-Tabela3[[#This Row],[Despesas 2009]],Tabela3[[#This Row],[Receitas 2009]]-Tabela3[[#This Row],[Despesas 2009]])</f>
        <v>-269979.31999999937</v>
      </c>
    </row>
    <row r="93" spans="1:22" hidden="1">
      <c r="A93" t="s">
        <v>166</v>
      </c>
      <c r="B93" t="s">
        <v>114</v>
      </c>
      <c r="C93" t="s">
        <v>167</v>
      </c>
      <c r="D93" s="60">
        <v>7983213.0700000003</v>
      </c>
      <c r="E93" s="61">
        <v>9539350.8200000003</v>
      </c>
      <c r="F93" s="61">
        <v>14648785.65</v>
      </c>
      <c r="G93" s="61">
        <v>13431603.91</v>
      </c>
      <c r="H93" s="61">
        <v>7566405.8499999996</v>
      </c>
      <c r="I93" s="61">
        <v>9349561.5399999991</v>
      </c>
      <c r="J93" s="61">
        <v>13569818.02</v>
      </c>
      <c r="K93" s="61">
        <v>14088957.529999999</v>
      </c>
      <c r="L93">
        <v>43.14</v>
      </c>
      <c r="M93">
        <v>38.909999999999997</v>
      </c>
      <c r="N93">
        <v>32.19</v>
      </c>
      <c r="O93">
        <v>54.1</v>
      </c>
      <c r="P93">
        <v>0.38</v>
      </c>
      <c r="Q93">
        <v>0.35</v>
      </c>
      <c r="R93">
        <v>0.41</v>
      </c>
      <c r="S93">
        <f>IF(Tabela3[[#This Row],[Receitas 2005]]-Tabela3[[#This Row],[Despesas 2005]]&lt;0,Tabela3[[#This Row],[Receitas 2005]]-Tabela3[[#This Row],[Despesas 2005]],Tabela3[[#This Row],[Receitas 2005]]-Tabela3[[#This Row],[Despesas 2005]])</f>
        <v>416807.22000000067</v>
      </c>
      <c r="T93">
        <f>IF(Tabela3[[#This Row],[Receitas 2006]]-Tabela3[[#This Row],[Despesas 2006]]&lt;0,Tabela3[[#This Row],[Receitas 2006]]-Tabela3[[#This Row],[Despesas 2006]],Tabela3[[#This Row],[Receitas 2006]]-Tabela3[[#This Row],[Despesas 2006]])</f>
        <v>189789.28000000119</v>
      </c>
      <c r="U93">
        <f>IF(Tabela3[[#This Row],[Receitas 2008]]-Tabela3[[#This Row],[Despesas 2008]]&lt;0,Tabela3[[#This Row],[Receitas 2008]]-Tabela3[[#This Row],[Despesas 2008]],Tabela3[[#This Row],[Receitas 2008]]-Tabela3[[#This Row],[Despesas 2008]])</f>
        <v>1078967.6300000008</v>
      </c>
      <c r="V93">
        <f>IF(Tabela3[[#This Row],[Receitas 2009]]-Tabela3[[#This Row],[Despesas 2009]]&lt;0,Tabela3[[#This Row],[Receitas 2009]]-Tabela3[[#This Row],[Despesas 2009]],Tabela3[[#This Row],[Receitas 2009]]-Tabela3[[#This Row],[Despesas 2009]])</f>
        <v>-657353.61999999918</v>
      </c>
    </row>
    <row r="94" spans="1:22" hidden="1">
      <c r="A94" t="s">
        <v>168</v>
      </c>
      <c r="B94" t="s">
        <v>48</v>
      </c>
      <c r="C94" t="s">
        <v>169</v>
      </c>
      <c r="D94" s="60">
        <v>18117633.510000002</v>
      </c>
      <c r="E94" s="61">
        <v>21185829.850000001</v>
      </c>
      <c r="F94" s="61">
        <v>29851289.620000001</v>
      </c>
      <c r="G94" s="61">
        <v>31587807.629999999</v>
      </c>
      <c r="H94" s="61">
        <v>18195615.960000001</v>
      </c>
      <c r="I94" s="61">
        <v>21188909.09</v>
      </c>
      <c r="J94" s="61">
        <v>27487174.030000001</v>
      </c>
      <c r="K94" s="61">
        <v>30413324.850000001</v>
      </c>
      <c r="L94">
        <v>59.12</v>
      </c>
      <c r="M94">
        <v>59.35</v>
      </c>
      <c r="N94">
        <v>51.9</v>
      </c>
      <c r="O94">
        <v>66.34</v>
      </c>
      <c r="P94">
        <v>0.48</v>
      </c>
      <c r="Q94">
        <v>0.44</v>
      </c>
      <c r="R94">
        <v>0.53</v>
      </c>
      <c r="S94">
        <f>IF(Tabela3[[#This Row],[Receitas 2005]]-Tabela3[[#This Row],[Despesas 2005]]&lt;0,Tabela3[[#This Row],[Receitas 2005]]-Tabela3[[#This Row],[Despesas 2005]],Tabela3[[#This Row],[Receitas 2005]]-Tabela3[[#This Row],[Despesas 2005]])</f>
        <v>-77982.449999999255</v>
      </c>
      <c r="T94">
        <f>IF(Tabela3[[#This Row],[Receitas 2006]]-Tabela3[[#This Row],[Despesas 2006]]&lt;0,Tabela3[[#This Row],[Receitas 2006]]-Tabela3[[#This Row],[Despesas 2006]],Tabela3[[#This Row],[Receitas 2006]]-Tabela3[[#This Row],[Despesas 2006]])</f>
        <v>-3079.2399999983609</v>
      </c>
      <c r="U94">
        <f>IF(Tabela3[[#This Row],[Receitas 2008]]-Tabela3[[#This Row],[Despesas 2008]]&lt;0,Tabela3[[#This Row],[Receitas 2008]]-Tabela3[[#This Row],[Despesas 2008]],Tabela3[[#This Row],[Receitas 2008]]-Tabela3[[#This Row],[Despesas 2008]])</f>
        <v>2364115.59</v>
      </c>
      <c r="V94">
        <f>IF(Tabela3[[#This Row],[Receitas 2009]]-Tabela3[[#This Row],[Despesas 2009]]&lt;0,Tabela3[[#This Row],[Receitas 2009]]-Tabela3[[#This Row],[Despesas 2009]],Tabela3[[#This Row],[Receitas 2009]]-Tabela3[[#This Row],[Despesas 2009]])</f>
        <v>1174482.7799999975</v>
      </c>
    </row>
    <row r="95" spans="1:22" hidden="1">
      <c r="A95" t="s">
        <v>170</v>
      </c>
      <c r="B95" t="s">
        <v>30</v>
      </c>
      <c r="C95" t="s">
        <v>73</v>
      </c>
      <c r="D95" s="60">
        <v>4424899.43</v>
      </c>
      <c r="E95" s="61">
        <v>5188415.42</v>
      </c>
      <c r="F95" s="61">
        <v>6899686.3399999999</v>
      </c>
      <c r="G95" s="61">
        <v>6166902.5800000001</v>
      </c>
      <c r="H95" s="61">
        <v>3848879.38</v>
      </c>
      <c r="I95" s="61">
        <v>5222791.7</v>
      </c>
      <c r="J95" s="61">
        <v>6687381.8700000001</v>
      </c>
      <c r="K95" s="61">
        <v>6503336.1200000001</v>
      </c>
      <c r="L95">
        <v>41.57</v>
      </c>
      <c r="M95">
        <v>45.36</v>
      </c>
      <c r="N95">
        <v>30.89</v>
      </c>
      <c r="O95">
        <v>52.25</v>
      </c>
      <c r="P95">
        <v>0.42</v>
      </c>
      <c r="Q95">
        <v>0.37</v>
      </c>
      <c r="R95">
        <v>0.47</v>
      </c>
      <c r="S95">
        <f>IF(Tabela3[[#This Row],[Receitas 2005]]-Tabela3[[#This Row],[Despesas 2005]]&lt;0,Tabela3[[#This Row],[Receitas 2005]]-Tabela3[[#This Row],[Despesas 2005]],Tabela3[[#This Row],[Receitas 2005]]-Tabela3[[#This Row],[Despesas 2005]])</f>
        <v>576020.04999999981</v>
      </c>
      <c r="T95">
        <f>IF(Tabela3[[#This Row],[Receitas 2006]]-Tabela3[[#This Row],[Despesas 2006]]&lt;0,Tabela3[[#This Row],[Receitas 2006]]-Tabela3[[#This Row],[Despesas 2006]],Tabela3[[#This Row],[Receitas 2006]]-Tabela3[[#This Row],[Despesas 2006]])</f>
        <v>-34376.280000000261</v>
      </c>
      <c r="U95">
        <f>IF(Tabela3[[#This Row],[Receitas 2008]]-Tabela3[[#This Row],[Despesas 2008]]&lt;0,Tabela3[[#This Row],[Receitas 2008]]-Tabela3[[#This Row],[Despesas 2008]],Tabela3[[#This Row],[Receitas 2008]]-Tabela3[[#This Row],[Despesas 2008]])</f>
        <v>212304.46999999974</v>
      </c>
      <c r="V95">
        <f>IF(Tabela3[[#This Row],[Receitas 2009]]-Tabela3[[#This Row],[Despesas 2009]]&lt;0,Tabela3[[#This Row],[Receitas 2009]]-Tabela3[[#This Row],[Despesas 2009]],Tabela3[[#This Row],[Receitas 2009]]-Tabela3[[#This Row],[Despesas 2009]])</f>
        <v>-336433.54000000004</v>
      </c>
    </row>
    <row r="96" spans="1:22" hidden="1">
      <c r="A96" t="s">
        <v>171</v>
      </c>
      <c r="B96" t="s">
        <v>35</v>
      </c>
      <c r="C96" t="s">
        <v>172</v>
      </c>
      <c r="D96" s="60">
        <v>5931517.1500000004</v>
      </c>
      <c r="E96" s="61">
        <v>7002220.9699999997</v>
      </c>
      <c r="F96" s="61">
        <v>8969442.0899999999</v>
      </c>
      <c r="G96" s="61">
        <v>8666462.3300000001</v>
      </c>
      <c r="H96" s="61">
        <v>5588911.6600000001</v>
      </c>
      <c r="I96" s="61">
        <v>7014985.4100000001</v>
      </c>
      <c r="J96" s="61">
        <v>8715559.0999999996</v>
      </c>
      <c r="K96" s="61">
        <v>8955941.5500000007</v>
      </c>
      <c r="L96">
        <v>41.79</v>
      </c>
      <c r="M96">
        <v>47.97</v>
      </c>
      <c r="N96">
        <v>31.18</v>
      </c>
      <c r="O96">
        <v>52.4</v>
      </c>
      <c r="P96">
        <v>0.42</v>
      </c>
      <c r="Q96">
        <v>0.36</v>
      </c>
      <c r="R96">
        <v>0.47</v>
      </c>
      <c r="S96">
        <f>IF(Tabela3[[#This Row],[Receitas 2005]]-Tabela3[[#This Row],[Despesas 2005]]&lt;0,Tabela3[[#This Row],[Receitas 2005]]-Tabela3[[#This Row],[Despesas 2005]],Tabela3[[#This Row],[Receitas 2005]]-Tabela3[[#This Row],[Despesas 2005]])</f>
        <v>342605.49000000022</v>
      </c>
      <c r="T96">
        <f>IF(Tabela3[[#This Row],[Receitas 2006]]-Tabela3[[#This Row],[Despesas 2006]]&lt;0,Tabela3[[#This Row],[Receitas 2006]]-Tabela3[[#This Row],[Despesas 2006]],Tabela3[[#This Row],[Receitas 2006]]-Tabela3[[#This Row],[Despesas 2006]])</f>
        <v>-12764.44000000041</v>
      </c>
      <c r="U96">
        <f>IF(Tabela3[[#This Row],[Receitas 2008]]-Tabela3[[#This Row],[Despesas 2008]]&lt;0,Tabela3[[#This Row],[Receitas 2008]]-Tabela3[[#This Row],[Despesas 2008]],Tabela3[[#This Row],[Receitas 2008]]-Tabela3[[#This Row],[Despesas 2008]])</f>
        <v>253882.99000000022</v>
      </c>
      <c r="V96">
        <f>IF(Tabela3[[#This Row],[Receitas 2009]]-Tabela3[[#This Row],[Despesas 2009]]&lt;0,Tabela3[[#This Row],[Receitas 2009]]-Tabela3[[#This Row],[Despesas 2009]],Tabela3[[#This Row],[Receitas 2009]]-Tabela3[[#This Row],[Despesas 2009]])</f>
        <v>-289479.22000000067</v>
      </c>
    </row>
    <row r="97" spans="1:22" hidden="1">
      <c r="A97" t="s">
        <v>173</v>
      </c>
      <c r="B97" t="s">
        <v>52</v>
      </c>
      <c r="C97" t="s">
        <v>174</v>
      </c>
      <c r="D97" s="60" t="s">
        <v>25</v>
      </c>
      <c r="E97" s="61">
        <v>10409733.199999999</v>
      </c>
      <c r="F97" s="61">
        <v>14128657.15</v>
      </c>
      <c r="G97" s="61">
        <v>13980076.99</v>
      </c>
      <c r="H97" s="61" t="s">
        <v>25</v>
      </c>
      <c r="I97" s="61">
        <v>9953902.5999999996</v>
      </c>
      <c r="J97" s="61">
        <v>14488686.15</v>
      </c>
      <c r="K97" s="61">
        <v>13685497.779999999</v>
      </c>
      <c r="L97">
        <v>20.47</v>
      </c>
      <c r="M97">
        <v>21.93</v>
      </c>
      <c r="N97">
        <v>14</v>
      </c>
      <c r="O97">
        <v>26.94</v>
      </c>
      <c r="P97">
        <v>0.43</v>
      </c>
      <c r="Q97">
        <v>0.39</v>
      </c>
      <c r="R97">
        <v>0.47</v>
      </c>
      <c r="S9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97">
        <f>IF(Tabela3[[#This Row],[Receitas 2006]]-Tabela3[[#This Row],[Despesas 2006]]&lt;0,Tabela3[[#This Row],[Receitas 2006]]-Tabela3[[#This Row],[Despesas 2006]],Tabela3[[#This Row],[Receitas 2006]]-Tabela3[[#This Row],[Despesas 2006]])</f>
        <v>455830.59999999963</v>
      </c>
      <c r="U97">
        <f>IF(Tabela3[[#This Row],[Receitas 2008]]-Tabela3[[#This Row],[Despesas 2008]]&lt;0,Tabela3[[#This Row],[Receitas 2008]]-Tabela3[[#This Row],[Despesas 2008]],Tabela3[[#This Row],[Receitas 2008]]-Tabela3[[#This Row],[Despesas 2008]])</f>
        <v>-360029</v>
      </c>
      <c r="V97">
        <f>IF(Tabela3[[#This Row],[Receitas 2009]]-Tabela3[[#This Row],[Despesas 2009]]&lt;0,Tabela3[[#This Row],[Receitas 2009]]-Tabela3[[#This Row],[Despesas 2009]],Tabela3[[#This Row],[Receitas 2009]]-Tabela3[[#This Row],[Despesas 2009]])</f>
        <v>294579.21000000089</v>
      </c>
    </row>
    <row r="98" spans="1:22" hidden="1">
      <c r="A98" t="s">
        <v>175</v>
      </c>
      <c r="B98" t="s">
        <v>76</v>
      </c>
      <c r="C98" t="s">
        <v>134</v>
      </c>
      <c r="D98" s="60">
        <v>44675807.689999998</v>
      </c>
      <c r="E98" s="61">
        <v>57594946.210000001</v>
      </c>
      <c r="F98" s="61">
        <v>84508837.120000005</v>
      </c>
      <c r="G98" s="61">
        <v>81125494.450000003</v>
      </c>
      <c r="H98" s="61">
        <v>40029308.539999999</v>
      </c>
      <c r="I98" s="61">
        <v>61124977.390000001</v>
      </c>
      <c r="J98" s="61">
        <v>80967112.760000005</v>
      </c>
      <c r="K98" s="61">
        <v>86736342.230000004</v>
      </c>
      <c r="L98">
        <v>15.12</v>
      </c>
      <c r="M98">
        <v>13.72</v>
      </c>
      <c r="N98">
        <v>9.86</v>
      </c>
      <c r="O98">
        <v>20.38</v>
      </c>
      <c r="P98">
        <v>0.41</v>
      </c>
      <c r="Q98">
        <v>0.38</v>
      </c>
      <c r="R98">
        <v>0.44</v>
      </c>
      <c r="S98">
        <f>IF(Tabela3[[#This Row],[Receitas 2005]]-Tabela3[[#This Row],[Despesas 2005]]&lt;0,Tabela3[[#This Row],[Receitas 2005]]-Tabela3[[#This Row],[Despesas 2005]],Tabela3[[#This Row],[Receitas 2005]]-Tabela3[[#This Row],[Despesas 2005]])</f>
        <v>4646499.1499999985</v>
      </c>
      <c r="T98">
        <f>IF(Tabela3[[#This Row],[Receitas 2006]]-Tabela3[[#This Row],[Despesas 2006]]&lt;0,Tabela3[[#This Row],[Receitas 2006]]-Tabela3[[#This Row],[Despesas 2006]],Tabela3[[#This Row],[Receitas 2006]]-Tabela3[[#This Row],[Despesas 2006]])</f>
        <v>-3530031.1799999997</v>
      </c>
      <c r="U98">
        <f>IF(Tabela3[[#This Row],[Receitas 2008]]-Tabela3[[#This Row],[Despesas 2008]]&lt;0,Tabela3[[#This Row],[Receitas 2008]]-Tabela3[[#This Row],[Despesas 2008]],Tabela3[[#This Row],[Receitas 2008]]-Tabela3[[#This Row],[Despesas 2008]])</f>
        <v>3541724.3599999994</v>
      </c>
      <c r="V98">
        <f>IF(Tabela3[[#This Row],[Receitas 2009]]-Tabela3[[#This Row],[Despesas 2009]]&lt;0,Tabela3[[#This Row],[Receitas 2009]]-Tabela3[[#This Row],[Despesas 2009]],Tabela3[[#This Row],[Receitas 2009]]-Tabela3[[#This Row],[Despesas 2009]])</f>
        <v>-5610847.7800000012</v>
      </c>
    </row>
    <row r="99" spans="1:22" hidden="1">
      <c r="A99" t="s">
        <v>176</v>
      </c>
      <c r="B99" t="s">
        <v>52</v>
      </c>
      <c r="C99" t="s">
        <v>155</v>
      </c>
      <c r="D99" s="60" t="s">
        <v>25</v>
      </c>
      <c r="E99" s="61">
        <v>9461316.3399999999</v>
      </c>
      <c r="F99" s="61">
        <v>10105123.630000001</v>
      </c>
      <c r="G99" s="61">
        <v>11527666.42</v>
      </c>
      <c r="H99" s="61" t="s">
        <v>25</v>
      </c>
      <c r="I99" s="61">
        <v>7432641.0300000003</v>
      </c>
      <c r="J99" s="61">
        <v>10176962.99</v>
      </c>
      <c r="K99" s="61">
        <v>10554300.539999999</v>
      </c>
      <c r="L99">
        <v>18.739999999999998</v>
      </c>
      <c r="M99">
        <v>19.86</v>
      </c>
      <c r="N99">
        <v>11.52</v>
      </c>
      <c r="O99">
        <v>25.96</v>
      </c>
      <c r="P99">
        <v>0.4</v>
      </c>
      <c r="Q99">
        <v>0.37</v>
      </c>
      <c r="R99">
        <v>0.43</v>
      </c>
      <c r="S9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99">
        <f>IF(Tabela3[[#This Row],[Receitas 2006]]-Tabela3[[#This Row],[Despesas 2006]]&lt;0,Tabela3[[#This Row],[Receitas 2006]]-Tabela3[[#This Row],[Despesas 2006]],Tabela3[[#This Row],[Receitas 2006]]-Tabela3[[#This Row],[Despesas 2006]])</f>
        <v>2028675.3099999996</v>
      </c>
      <c r="U99">
        <f>IF(Tabela3[[#This Row],[Receitas 2008]]-Tabela3[[#This Row],[Despesas 2008]]&lt;0,Tabela3[[#This Row],[Receitas 2008]]-Tabela3[[#This Row],[Despesas 2008]],Tabela3[[#This Row],[Receitas 2008]]-Tabela3[[#This Row],[Despesas 2008]])</f>
        <v>-71839.359999999404</v>
      </c>
      <c r="V99">
        <f>IF(Tabela3[[#This Row],[Receitas 2009]]-Tabela3[[#This Row],[Despesas 2009]]&lt;0,Tabela3[[#This Row],[Receitas 2009]]-Tabela3[[#This Row],[Despesas 2009]],Tabela3[[#This Row],[Receitas 2009]]-Tabela3[[#This Row],[Despesas 2009]])</f>
        <v>973365.88000000082</v>
      </c>
    </row>
    <row r="100" spans="1:22" hidden="1">
      <c r="A100" t="s">
        <v>177</v>
      </c>
      <c r="B100" t="s">
        <v>27</v>
      </c>
      <c r="C100" t="s">
        <v>121</v>
      </c>
      <c r="D100" s="60">
        <v>7651881.5999999996</v>
      </c>
      <c r="E100" s="61">
        <v>8892268.4700000007</v>
      </c>
      <c r="F100" s="61">
        <v>11979926.960000001</v>
      </c>
      <c r="G100" s="61">
        <v>10334697.48</v>
      </c>
      <c r="H100" s="61">
        <v>6947217.8200000003</v>
      </c>
      <c r="I100" s="61">
        <v>8728054.4299999997</v>
      </c>
      <c r="J100" s="61">
        <v>12209442.810000001</v>
      </c>
      <c r="K100" s="61">
        <v>10838326</v>
      </c>
      <c r="L100">
        <v>52.43</v>
      </c>
      <c r="M100">
        <v>50.18</v>
      </c>
      <c r="N100">
        <v>43.83</v>
      </c>
      <c r="O100">
        <v>61.02</v>
      </c>
      <c r="P100">
        <v>0.43</v>
      </c>
      <c r="Q100">
        <v>0.39</v>
      </c>
      <c r="R100">
        <v>0.46</v>
      </c>
      <c r="S100">
        <f>IF(Tabela3[[#This Row],[Receitas 2005]]-Tabela3[[#This Row],[Despesas 2005]]&lt;0,Tabela3[[#This Row],[Receitas 2005]]-Tabela3[[#This Row],[Despesas 2005]],Tabela3[[#This Row],[Receitas 2005]]-Tabela3[[#This Row],[Despesas 2005]])</f>
        <v>704663.77999999933</v>
      </c>
      <c r="T100">
        <f>IF(Tabela3[[#This Row],[Receitas 2006]]-Tabela3[[#This Row],[Despesas 2006]]&lt;0,Tabela3[[#This Row],[Receitas 2006]]-Tabela3[[#This Row],[Despesas 2006]],Tabela3[[#This Row],[Receitas 2006]]-Tabela3[[#This Row],[Despesas 2006]])</f>
        <v>164214.04000000097</v>
      </c>
      <c r="U100">
        <f>IF(Tabela3[[#This Row],[Receitas 2008]]-Tabela3[[#This Row],[Despesas 2008]]&lt;0,Tabela3[[#This Row],[Receitas 2008]]-Tabela3[[#This Row],[Despesas 2008]],Tabela3[[#This Row],[Receitas 2008]]-Tabela3[[#This Row],[Despesas 2008]])</f>
        <v>-229515.84999999963</v>
      </c>
      <c r="V100">
        <f>IF(Tabela3[[#This Row],[Receitas 2009]]-Tabela3[[#This Row],[Despesas 2009]]&lt;0,Tabela3[[#This Row],[Receitas 2009]]-Tabela3[[#This Row],[Despesas 2009]],Tabela3[[#This Row],[Receitas 2009]]-Tabela3[[#This Row],[Despesas 2009]])</f>
        <v>-503628.51999999955</v>
      </c>
    </row>
    <row r="101" spans="1:22" hidden="1">
      <c r="A101" t="s">
        <v>178</v>
      </c>
      <c r="B101" t="s">
        <v>35</v>
      </c>
      <c r="C101" t="s">
        <v>153</v>
      </c>
      <c r="D101" s="60" t="s">
        <v>25</v>
      </c>
      <c r="E101" s="61">
        <v>4509911.9000000004</v>
      </c>
      <c r="F101" s="61">
        <v>6330368.2999999998</v>
      </c>
      <c r="G101" s="61">
        <v>6455495.7199999997</v>
      </c>
      <c r="H101" s="61" t="s">
        <v>25</v>
      </c>
      <c r="I101" s="61">
        <v>4613096.99</v>
      </c>
      <c r="J101" s="61">
        <v>6367018.5800000001</v>
      </c>
      <c r="K101" s="61">
        <v>6417588.5300000003</v>
      </c>
      <c r="L101">
        <v>34.93</v>
      </c>
      <c r="M101">
        <v>39.14</v>
      </c>
      <c r="N101">
        <v>22.58</v>
      </c>
      <c r="O101">
        <v>47.28</v>
      </c>
      <c r="P101">
        <v>0.35</v>
      </c>
      <c r="Q101">
        <v>0.31</v>
      </c>
      <c r="R101">
        <v>0.39</v>
      </c>
      <c r="S10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01">
        <f>IF(Tabela3[[#This Row],[Receitas 2006]]-Tabela3[[#This Row],[Despesas 2006]]&lt;0,Tabela3[[#This Row],[Receitas 2006]]-Tabela3[[#This Row],[Despesas 2006]],Tabela3[[#This Row],[Receitas 2006]]-Tabela3[[#This Row],[Despesas 2006]])</f>
        <v>-103185.08999999985</v>
      </c>
      <c r="U101">
        <f>IF(Tabela3[[#This Row],[Receitas 2008]]-Tabela3[[#This Row],[Despesas 2008]]&lt;0,Tabela3[[#This Row],[Receitas 2008]]-Tabela3[[#This Row],[Despesas 2008]],Tabela3[[#This Row],[Receitas 2008]]-Tabela3[[#This Row],[Despesas 2008]])</f>
        <v>-36650.280000000261</v>
      </c>
      <c r="V101">
        <f>IF(Tabela3[[#This Row],[Receitas 2009]]-Tabela3[[#This Row],[Despesas 2009]]&lt;0,Tabela3[[#This Row],[Receitas 2009]]-Tabela3[[#This Row],[Despesas 2009]],Tabela3[[#This Row],[Receitas 2009]]-Tabela3[[#This Row],[Despesas 2009]])</f>
        <v>37907.189999999478</v>
      </c>
    </row>
    <row r="102" spans="1:22" hidden="1">
      <c r="A102" t="s">
        <v>179</v>
      </c>
      <c r="B102" t="s">
        <v>114</v>
      </c>
      <c r="C102" t="s">
        <v>115</v>
      </c>
      <c r="D102" s="60">
        <v>21650817.600000001</v>
      </c>
      <c r="E102" s="61">
        <v>27098345.190000001</v>
      </c>
      <c r="F102" s="61">
        <v>36503734.100000001</v>
      </c>
      <c r="G102" s="61">
        <v>30172643.57</v>
      </c>
      <c r="H102" s="61">
        <v>18809577.91</v>
      </c>
      <c r="I102" s="61">
        <v>25779557.460000001</v>
      </c>
      <c r="J102" s="61">
        <v>35350637.049999997</v>
      </c>
      <c r="K102" s="61">
        <v>32183030.539999999</v>
      </c>
      <c r="L102">
        <v>33.97</v>
      </c>
      <c r="M102">
        <v>32.06</v>
      </c>
      <c r="N102">
        <v>24.69</v>
      </c>
      <c r="O102">
        <v>43.25</v>
      </c>
      <c r="P102">
        <v>0.38</v>
      </c>
      <c r="Q102">
        <v>0.35</v>
      </c>
      <c r="R102">
        <v>0.41</v>
      </c>
      <c r="S102">
        <f>IF(Tabela3[[#This Row],[Receitas 2005]]-Tabela3[[#This Row],[Despesas 2005]]&lt;0,Tabela3[[#This Row],[Receitas 2005]]-Tabela3[[#This Row],[Despesas 2005]],Tabela3[[#This Row],[Receitas 2005]]-Tabela3[[#This Row],[Despesas 2005]])</f>
        <v>2841239.6900000013</v>
      </c>
      <c r="T102">
        <f>IF(Tabela3[[#This Row],[Receitas 2006]]-Tabela3[[#This Row],[Despesas 2006]]&lt;0,Tabela3[[#This Row],[Receitas 2006]]-Tabela3[[#This Row],[Despesas 2006]],Tabela3[[#This Row],[Receitas 2006]]-Tabela3[[#This Row],[Despesas 2006]])</f>
        <v>1318787.7300000004</v>
      </c>
      <c r="U102">
        <f>IF(Tabela3[[#This Row],[Receitas 2008]]-Tabela3[[#This Row],[Despesas 2008]]&lt;0,Tabela3[[#This Row],[Receitas 2008]]-Tabela3[[#This Row],[Despesas 2008]],Tabela3[[#This Row],[Receitas 2008]]-Tabela3[[#This Row],[Despesas 2008]])</f>
        <v>1153097.0500000045</v>
      </c>
      <c r="V102">
        <f>IF(Tabela3[[#This Row],[Receitas 2009]]-Tabela3[[#This Row],[Despesas 2009]]&lt;0,Tabela3[[#This Row],[Receitas 2009]]-Tabela3[[#This Row],[Despesas 2009]],Tabela3[[#This Row],[Receitas 2009]]-Tabela3[[#This Row],[Despesas 2009]])</f>
        <v>-2010386.9699999988</v>
      </c>
    </row>
    <row r="103" spans="1:22" hidden="1">
      <c r="A103" t="s">
        <v>180</v>
      </c>
      <c r="B103" t="s">
        <v>48</v>
      </c>
      <c r="C103" t="s">
        <v>181</v>
      </c>
      <c r="D103" s="60">
        <v>17000028.98</v>
      </c>
      <c r="E103" s="61">
        <v>20751645.370000001</v>
      </c>
      <c r="F103" s="61">
        <v>30303369.239999998</v>
      </c>
      <c r="G103" s="61">
        <v>28342128.120000001</v>
      </c>
      <c r="H103" s="61">
        <v>17538016.030000001</v>
      </c>
      <c r="I103" s="61">
        <v>20751645.370000001</v>
      </c>
      <c r="J103" s="61">
        <v>30284361.920000002</v>
      </c>
      <c r="K103" s="61">
        <v>31041002.859999999</v>
      </c>
      <c r="L103">
        <v>60.22</v>
      </c>
      <c r="M103">
        <v>55.7</v>
      </c>
      <c r="N103">
        <v>49.99</v>
      </c>
      <c r="O103">
        <v>70.45</v>
      </c>
      <c r="P103">
        <v>0.4</v>
      </c>
      <c r="Q103">
        <v>0.36</v>
      </c>
      <c r="R103">
        <v>0.43</v>
      </c>
      <c r="S103">
        <f>IF(Tabela3[[#This Row],[Receitas 2005]]-Tabela3[[#This Row],[Despesas 2005]]&lt;0,Tabela3[[#This Row],[Receitas 2005]]-Tabela3[[#This Row],[Despesas 2005]],Tabela3[[#This Row],[Receitas 2005]]-Tabela3[[#This Row],[Despesas 2005]])</f>
        <v>-537987.05000000075</v>
      </c>
      <c r="T103">
        <f>IF(Tabela3[[#This Row],[Receitas 2006]]-Tabela3[[#This Row],[Despesas 2006]]&lt;0,Tabela3[[#This Row],[Receitas 2006]]-Tabela3[[#This Row],[Despesas 2006]],Tabela3[[#This Row],[Receitas 2006]]-Tabela3[[#This Row],[Despesas 2006]])</f>
        <v>0</v>
      </c>
      <c r="U103">
        <f>IF(Tabela3[[#This Row],[Receitas 2008]]-Tabela3[[#This Row],[Despesas 2008]]&lt;0,Tabela3[[#This Row],[Receitas 2008]]-Tabela3[[#This Row],[Despesas 2008]],Tabela3[[#This Row],[Receitas 2008]]-Tabela3[[#This Row],[Despesas 2008]])</f>
        <v>19007.319999996573</v>
      </c>
      <c r="V103">
        <f>IF(Tabela3[[#This Row],[Receitas 2009]]-Tabela3[[#This Row],[Despesas 2009]]&lt;0,Tabela3[[#This Row],[Receitas 2009]]-Tabela3[[#This Row],[Despesas 2009]],Tabela3[[#This Row],[Receitas 2009]]-Tabela3[[#This Row],[Despesas 2009]])</f>
        <v>-2698874.7399999984</v>
      </c>
    </row>
    <row r="104" spans="1:22" hidden="1">
      <c r="A104" t="s">
        <v>182</v>
      </c>
      <c r="B104" t="s">
        <v>114</v>
      </c>
      <c r="C104" t="s">
        <v>115</v>
      </c>
      <c r="D104" s="60">
        <v>7278861.6299999999</v>
      </c>
      <c r="E104" s="61">
        <v>8254379.2999999998</v>
      </c>
      <c r="F104" s="61">
        <v>14077576.640000001</v>
      </c>
      <c r="G104" s="61">
        <v>14029859.6</v>
      </c>
      <c r="H104" s="61">
        <v>7483278.5999999996</v>
      </c>
      <c r="I104" s="61">
        <v>8690489.8200000003</v>
      </c>
      <c r="J104" s="61">
        <v>13468638</v>
      </c>
      <c r="K104" s="61">
        <v>13634307.57</v>
      </c>
      <c r="L104">
        <v>50.27</v>
      </c>
      <c r="M104">
        <v>46.73</v>
      </c>
      <c r="N104">
        <v>40.22</v>
      </c>
      <c r="O104">
        <v>60.33</v>
      </c>
      <c r="P104">
        <v>0.39</v>
      </c>
      <c r="Q104">
        <v>0.35</v>
      </c>
      <c r="R104">
        <v>0.44</v>
      </c>
      <c r="S104">
        <f>IF(Tabela3[[#This Row],[Receitas 2005]]-Tabela3[[#This Row],[Despesas 2005]]&lt;0,Tabela3[[#This Row],[Receitas 2005]]-Tabela3[[#This Row],[Despesas 2005]],Tabela3[[#This Row],[Receitas 2005]]-Tabela3[[#This Row],[Despesas 2005]])</f>
        <v>-204416.96999999974</v>
      </c>
      <c r="T104">
        <f>IF(Tabela3[[#This Row],[Receitas 2006]]-Tabela3[[#This Row],[Despesas 2006]]&lt;0,Tabela3[[#This Row],[Receitas 2006]]-Tabela3[[#This Row],[Despesas 2006]],Tabela3[[#This Row],[Receitas 2006]]-Tabela3[[#This Row],[Despesas 2006]])</f>
        <v>-436110.52000000048</v>
      </c>
      <c r="U104">
        <f>IF(Tabela3[[#This Row],[Receitas 2008]]-Tabela3[[#This Row],[Despesas 2008]]&lt;0,Tabela3[[#This Row],[Receitas 2008]]-Tabela3[[#This Row],[Despesas 2008]],Tabela3[[#This Row],[Receitas 2008]]-Tabela3[[#This Row],[Despesas 2008]])</f>
        <v>608938.6400000006</v>
      </c>
      <c r="V104">
        <f>IF(Tabela3[[#This Row],[Receitas 2009]]-Tabela3[[#This Row],[Despesas 2009]]&lt;0,Tabela3[[#This Row],[Receitas 2009]]-Tabela3[[#This Row],[Despesas 2009]],Tabela3[[#This Row],[Receitas 2009]]-Tabela3[[#This Row],[Despesas 2009]])</f>
        <v>395552.02999999933</v>
      </c>
    </row>
    <row r="105" spans="1:22" hidden="1">
      <c r="A105" t="s">
        <v>183</v>
      </c>
      <c r="B105" t="s">
        <v>52</v>
      </c>
      <c r="C105" t="s">
        <v>107</v>
      </c>
      <c r="D105" s="60">
        <v>8467707.1600000001</v>
      </c>
      <c r="E105" s="61">
        <v>9451592</v>
      </c>
      <c r="F105" s="61">
        <v>13314516.43</v>
      </c>
      <c r="G105" s="61">
        <v>13317681.460000001</v>
      </c>
      <c r="H105" s="61">
        <v>8429210.8599999994</v>
      </c>
      <c r="I105" s="61">
        <v>9418070.5</v>
      </c>
      <c r="J105" s="61">
        <v>12606412.51</v>
      </c>
      <c r="K105" s="61">
        <v>14213753.73</v>
      </c>
      <c r="L105">
        <v>15.77</v>
      </c>
      <c r="M105">
        <v>16.89</v>
      </c>
      <c r="N105">
        <v>9.26</v>
      </c>
      <c r="O105">
        <v>22.27</v>
      </c>
      <c r="P105">
        <v>0.4</v>
      </c>
      <c r="Q105">
        <v>0.37</v>
      </c>
      <c r="R105">
        <v>0.42</v>
      </c>
      <c r="S105">
        <f>IF(Tabela3[[#This Row],[Receitas 2005]]-Tabela3[[#This Row],[Despesas 2005]]&lt;0,Tabela3[[#This Row],[Receitas 2005]]-Tabela3[[#This Row],[Despesas 2005]],Tabela3[[#This Row],[Receitas 2005]]-Tabela3[[#This Row],[Despesas 2005]])</f>
        <v>38496.300000000745</v>
      </c>
      <c r="T105">
        <f>IF(Tabela3[[#This Row],[Receitas 2006]]-Tabela3[[#This Row],[Despesas 2006]]&lt;0,Tabela3[[#This Row],[Receitas 2006]]-Tabela3[[#This Row],[Despesas 2006]],Tabela3[[#This Row],[Receitas 2006]]-Tabela3[[#This Row],[Despesas 2006]])</f>
        <v>33521.5</v>
      </c>
      <c r="U105">
        <f>IF(Tabela3[[#This Row],[Receitas 2008]]-Tabela3[[#This Row],[Despesas 2008]]&lt;0,Tabela3[[#This Row],[Receitas 2008]]-Tabela3[[#This Row],[Despesas 2008]],Tabela3[[#This Row],[Receitas 2008]]-Tabela3[[#This Row],[Despesas 2008]])</f>
        <v>708103.91999999993</v>
      </c>
      <c r="V105">
        <f>IF(Tabela3[[#This Row],[Receitas 2009]]-Tabela3[[#This Row],[Despesas 2009]]&lt;0,Tabela3[[#This Row],[Receitas 2009]]-Tabela3[[#This Row],[Despesas 2009]],Tabela3[[#This Row],[Receitas 2009]]-Tabela3[[#This Row],[Despesas 2009]])</f>
        <v>-896072.26999999955</v>
      </c>
    </row>
    <row r="106" spans="1:22" hidden="1">
      <c r="A106" t="s">
        <v>184</v>
      </c>
      <c r="B106" t="s">
        <v>76</v>
      </c>
      <c r="C106" t="s">
        <v>91</v>
      </c>
      <c r="D106" s="60">
        <v>4620688.1100000003</v>
      </c>
      <c r="E106" s="61">
        <v>5417328.3399999999</v>
      </c>
      <c r="F106" s="61" t="s">
        <v>25</v>
      </c>
      <c r="G106" s="61">
        <v>6770386.2199999997</v>
      </c>
      <c r="H106" s="61">
        <v>4811071.05</v>
      </c>
      <c r="I106" s="61">
        <v>5073835.46</v>
      </c>
      <c r="J106" s="61" t="s">
        <v>25</v>
      </c>
      <c r="K106" s="61">
        <v>6100694.1799999997</v>
      </c>
      <c r="L106">
        <v>32.06</v>
      </c>
      <c r="M106">
        <v>26.58</v>
      </c>
      <c r="N106">
        <v>18.91</v>
      </c>
      <c r="O106">
        <v>45.21</v>
      </c>
      <c r="P106">
        <v>0.39</v>
      </c>
      <c r="Q106">
        <v>0.32</v>
      </c>
      <c r="R106">
        <v>0.45</v>
      </c>
      <c r="S106">
        <f>IF(Tabela3[[#This Row],[Receitas 2005]]-Tabela3[[#This Row],[Despesas 2005]]&lt;0,Tabela3[[#This Row],[Receitas 2005]]-Tabela3[[#This Row],[Despesas 2005]],Tabela3[[#This Row],[Receitas 2005]]-Tabela3[[#This Row],[Despesas 2005]])</f>
        <v>-190382.93999999948</v>
      </c>
      <c r="T106">
        <f>IF(Tabela3[[#This Row],[Receitas 2006]]-Tabela3[[#This Row],[Despesas 2006]]&lt;0,Tabela3[[#This Row],[Receitas 2006]]-Tabela3[[#This Row],[Despesas 2006]],Tabela3[[#This Row],[Receitas 2006]]-Tabela3[[#This Row],[Despesas 2006]])</f>
        <v>343492.87999999989</v>
      </c>
      <c r="U10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06">
        <f>IF(Tabela3[[#This Row],[Receitas 2009]]-Tabela3[[#This Row],[Despesas 2009]]&lt;0,Tabela3[[#This Row],[Receitas 2009]]-Tabela3[[#This Row],[Despesas 2009]],Tabela3[[#This Row],[Receitas 2009]]-Tabela3[[#This Row],[Despesas 2009]])</f>
        <v>669692.04</v>
      </c>
    </row>
    <row r="107" spans="1:22" hidden="1">
      <c r="A107" t="s">
        <v>185</v>
      </c>
      <c r="B107" t="s">
        <v>52</v>
      </c>
      <c r="C107" t="s">
        <v>186</v>
      </c>
      <c r="D107" s="60">
        <v>6959587.1699999999</v>
      </c>
      <c r="E107" s="61">
        <v>8226198.21</v>
      </c>
      <c r="F107" s="61">
        <v>12334750.210000001</v>
      </c>
      <c r="G107" s="61">
        <v>11536904.220000001</v>
      </c>
      <c r="H107" s="61">
        <v>6463307.79</v>
      </c>
      <c r="I107" s="61">
        <v>8051687.71</v>
      </c>
      <c r="J107" s="61">
        <v>12075376.310000001</v>
      </c>
      <c r="K107" s="61">
        <v>11996569.810000001</v>
      </c>
      <c r="L107">
        <v>19.14</v>
      </c>
      <c r="M107">
        <v>19.309999999999999</v>
      </c>
      <c r="N107">
        <v>13.2</v>
      </c>
      <c r="O107">
        <v>25.08</v>
      </c>
      <c r="P107">
        <v>0.39</v>
      </c>
      <c r="Q107">
        <v>0.37</v>
      </c>
      <c r="R107">
        <v>0.42</v>
      </c>
      <c r="S107">
        <f>IF(Tabela3[[#This Row],[Receitas 2005]]-Tabela3[[#This Row],[Despesas 2005]]&lt;0,Tabela3[[#This Row],[Receitas 2005]]-Tabela3[[#This Row],[Despesas 2005]],Tabela3[[#This Row],[Receitas 2005]]-Tabela3[[#This Row],[Despesas 2005]])</f>
        <v>496279.37999999989</v>
      </c>
      <c r="T107">
        <f>IF(Tabela3[[#This Row],[Receitas 2006]]-Tabela3[[#This Row],[Despesas 2006]]&lt;0,Tabela3[[#This Row],[Receitas 2006]]-Tabela3[[#This Row],[Despesas 2006]],Tabela3[[#This Row],[Receitas 2006]]-Tabela3[[#This Row],[Despesas 2006]])</f>
        <v>174510.5</v>
      </c>
      <c r="U107">
        <f>IF(Tabela3[[#This Row],[Receitas 2008]]-Tabela3[[#This Row],[Despesas 2008]]&lt;0,Tabela3[[#This Row],[Receitas 2008]]-Tabela3[[#This Row],[Despesas 2008]],Tabela3[[#This Row],[Receitas 2008]]-Tabela3[[#This Row],[Despesas 2008]])</f>
        <v>259373.90000000037</v>
      </c>
      <c r="V107">
        <f>IF(Tabela3[[#This Row],[Receitas 2009]]-Tabela3[[#This Row],[Despesas 2009]]&lt;0,Tabela3[[#This Row],[Receitas 2009]]-Tabela3[[#This Row],[Despesas 2009]],Tabela3[[#This Row],[Receitas 2009]]-Tabela3[[#This Row],[Despesas 2009]])</f>
        <v>-459665.58999999985</v>
      </c>
    </row>
    <row r="108" spans="1:22" hidden="1">
      <c r="A108" t="s">
        <v>187</v>
      </c>
      <c r="B108" t="s">
        <v>23</v>
      </c>
      <c r="C108" t="s">
        <v>188</v>
      </c>
      <c r="D108" s="60" t="s">
        <v>25</v>
      </c>
      <c r="E108" s="61" t="s">
        <v>25</v>
      </c>
      <c r="F108" s="61">
        <v>17639422.449999999</v>
      </c>
      <c r="G108" s="61">
        <v>16087618.48</v>
      </c>
      <c r="H108" s="61" t="s">
        <v>25</v>
      </c>
      <c r="I108" s="61" t="s">
        <v>25</v>
      </c>
      <c r="J108" s="61">
        <v>16462564.59</v>
      </c>
      <c r="K108" s="61">
        <v>18523598.960000001</v>
      </c>
      <c r="L108">
        <v>31.47</v>
      </c>
      <c r="M108">
        <v>26.2</v>
      </c>
      <c r="N108">
        <v>17.87</v>
      </c>
      <c r="O108">
        <v>45.07</v>
      </c>
      <c r="P108">
        <v>0.37</v>
      </c>
      <c r="Q108">
        <v>0.3</v>
      </c>
      <c r="R108">
        <v>0.44</v>
      </c>
      <c r="S10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0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08">
        <f>IF(Tabela3[[#This Row],[Receitas 2008]]-Tabela3[[#This Row],[Despesas 2008]]&lt;0,Tabela3[[#This Row],[Receitas 2008]]-Tabela3[[#This Row],[Despesas 2008]],Tabela3[[#This Row],[Receitas 2008]]-Tabela3[[#This Row],[Despesas 2008]])</f>
        <v>1176857.8599999994</v>
      </c>
      <c r="V108">
        <f>IF(Tabela3[[#This Row],[Receitas 2009]]-Tabela3[[#This Row],[Despesas 2009]]&lt;0,Tabela3[[#This Row],[Receitas 2009]]-Tabela3[[#This Row],[Despesas 2009]],Tabela3[[#This Row],[Receitas 2009]]-Tabela3[[#This Row],[Despesas 2009]])</f>
        <v>-2435980.4800000004</v>
      </c>
    </row>
    <row r="109" spans="1:22" hidden="1">
      <c r="A109" t="s">
        <v>189</v>
      </c>
      <c r="B109" t="s">
        <v>76</v>
      </c>
      <c r="C109" t="s">
        <v>91</v>
      </c>
      <c r="D109" s="60">
        <v>6129046.0899999999</v>
      </c>
      <c r="E109" s="61">
        <v>7693617.46</v>
      </c>
      <c r="F109" s="61">
        <v>10624242.470000001</v>
      </c>
      <c r="G109" s="61">
        <v>10128956.4</v>
      </c>
      <c r="H109" s="61">
        <v>6001981.1699999999</v>
      </c>
      <c r="I109" s="61">
        <v>8150460.6100000003</v>
      </c>
      <c r="J109" s="61">
        <v>10433345.25</v>
      </c>
      <c r="K109" s="61">
        <v>10240734.689999999</v>
      </c>
      <c r="L109">
        <v>33.1</v>
      </c>
      <c r="M109">
        <v>28.89</v>
      </c>
      <c r="N109">
        <v>23.24</v>
      </c>
      <c r="O109">
        <v>42.96</v>
      </c>
      <c r="P109">
        <v>0.41</v>
      </c>
      <c r="Q109">
        <v>0.38</v>
      </c>
      <c r="R109">
        <v>0.45</v>
      </c>
      <c r="S109">
        <f>IF(Tabela3[[#This Row],[Receitas 2005]]-Tabela3[[#This Row],[Despesas 2005]]&lt;0,Tabela3[[#This Row],[Receitas 2005]]-Tabela3[[#This Row],[Despesas 2005]],Tabela3[[#This Row],[Receitas 2005]]-Tabela3[[#This Row],[Despesas 2005]])</f>
        <v>127064.91999999993</v>
      </c>
      <c r="T109">
        <f>IF(Tabela3[[#This Row],[Receitas 2006]]-Tabela3[[#This Row],[Despesas 2006]]&lt;0,Tabela3[[#This Row],[Receitas 2006]]-Tabela3[[#This Row],[Despesas 2006]],Tabela3[[#This Row],[Receitas 2006]]-Tabela3[[#This Row],[Despesas 2006]])</f>
        <v>-456843.15000000037</v>
      </c>
      <c r="U109">
        <f>IF(Tabela3[[#This Row],[Receitas 2008]]-Tabela3[[#This Row],[Despesas 2008]]&lt;0,Tabela3[[#This Row],[Receitas 2008]]-Tabela3[[#This Row],[Despesas 2008]],Tabela3[[#This Row],[Receitas 2008]]-Tabela3[[#This Row],[Despesas 2008]])</f>
        <v>190897.22000000067</v>
      </c>
      <c r="V109">
        <f>IF(Tabela3[[#This Row],[Receitas 2009]]-Tabela3[[#This Row],[Despesas 2009]]&lt;0,Tabela3[[#This Row],[Receitas 2009]]-Tabela3[[#This Row],[Despesas 2009]],Tabela3[[#This Row],[Receitas 2009]]-Tabela3[[#This Row],[Despesas 2009]])</f>
        <v>-111778.28999999911</v>
      </c>
    </row>
    <row r="110" spans="1:22" hidden="1">
      <c r="A110" t="s">
        <v>190</v>
      </c>
      <c r="B110" t="s">
        <v>76</v>
      </c>
      <c r="C110" t="s">
        <v>134</v>
      </c>
      <c r="D110" s="60">
        <v>22505643.100000001</v>
      </c>
      <c r="E110" s="61">
        <v>27497055.780000001</v>
      </c>
      <c r="F110" s="61">
        <v>36559527.68</v>
      </c>
      <c r="G110" s="61">
        <v>37295737.75</v>
      </c>
      <c r="H110" s="61">
        <v>21963190.850000001</v>
      </c>
      <c r="I110" s="61">
        <v>28057105.899999999</v>
      </c>
      <c r="J110" s="61">
        <v>36437085.369999997</v>
      </c>
      <c r="K110" s="61">
        <v>37922581.509999998</v>
      </c>
      <c r="L110">
        <v>21.98</v>
      </c>
      <c r="M110">
        <v>18.78</v>
      </c>
      <c r="N110">
        <v>14.42</v>
      </c>
      <c r="O110">
        <v>29.54</v>
      </c>
      <c r="P110">
        <v>0.41</v>
      </c>
      <c r="Q110">
        <v>0.38</v>
      </c>
      <c r="R110">
        <v>0.44</v>
      </c>
      <c r="S110">
        <f>IF(Tabela3[[#This Row],[Receitas 2005]]-Tabela3[[#This Row],[Despesas 2005]]&lt;0,Tabela3[[#This Row],[Receitas 2005]]-Tabela3[[#This Row],[Despesas 2005]],Tabela3[[#This Row],[Receitas 2005]]-Tabela3[[#This Row],[Despesas 2005]])</f>
        <v>542452.25</v>
      </c>
      <c r="T110">
        <f>IF(Tabela3[[#This Row],[Receitas 2006]]-Tabela3[[#This Row],[Despesas 2006]]&lt;0,Tabela3[[#This Row],[Receitas 2006]]-Tabela3[[#This Row],[Despesas 2006]],Tabela3[[#This Row],[Receitas 2006]]-Tabela3[[#This Row],[Despesas 2006]])</f>
        <v>-560050.11999999732</v>
      </c>
      <c r="U110">
        <f>IF(Tabela3[[#This Row],[Receitas 2008]]-Tabela3[[#This Row],[Despesas 2008]]&lt;0,Tabela3[[#This Row],[Receitas 2008]]-Tabela3[[#This Row],[Despesas 2008]],Tabela3[[#This Row],[Receitas 2008]]-Tabela3[[#This Row],[Despesas 2008]])</f>
        <v>122442.31000000238</v>
      </c>
      <c r="V110">
        <f>IF(Tabela3[[#This Row],[Receitas 2009]]-Tabela3[[#This Row],[Despesas 2009]]&lt;0,Tabela3[[#This Row],[Receitas 2009]]-Tabela3[[#This Row],[Despesas 2009]],Tabela3[[#This Row],[Receitas 2009]]-Tabela3[[#This Row],[Despesas 2009]])</f>
        <v>-626843.75999999791</v>
      </c>
    </row>
    <row r="111" spans="1:22" hidden="1">
      <c r="A111" t="s">
        <v>191</v>
      </c>
      <c r="B111" t="s">
        <v>30</v>
      </c>
      <c r="C111" t="s">
        <v>89</v>
      </c>
      <c r="D111" s="60">
        <v>4968649.33</v>
      </c>
      <c r="E111" s="61">
        <v>5935625.3700000001</v>
      </c>
      <c r="F111" s="61">
        <v>7907280.2999999998</v>
      </c>
      <c r="G111" s="61">
        <v>7543022.8300000001</v>
      </c>
      <c r="H111" s="61">
        <v>4879869.45</v>
      </c>
      <c r="I111" s="61">
        <v>5594355.79</v>
      </c>
      <c r="J111" s="61">
        <v>7097108.2800000003</v>
      </c>
      <c r="K111" s="61">
        <v>7470251.2000000002</v>
      </c>
      <c r="L111">
        <v>12.25</v>
      </c>
      <c r="M111">
        <v>14.26</v>
      </c>
      <c r="N111">
        <v>4.83</v>
      </c>
      <c r="O111">
        <v>19.66</v>
      </c>
      <c r="P111">
        <v>0.34</v>
      </c>
      <c r="Q111">
        <v>0.3</v>
      </c>
      <c r="R111">
        <v>0.38</v>
      </c>
      <c r="S111">
        <f>IF(Tabela3[[#This Row],[Receitas 2005]]-Tabela3[[#This Row],[Despesas 2005]]&lt;0,Tabela3[[#This Row],[Receitas 2005]]-Tabela3[[#This Row],[Despesas 2005]],Tabela3[[#This Row],[Receitas 2005]]-Tabela3[[#This Row],[Despesas 2005]])</f>
        <v>88779.879999999888</v>
      </c>
      <c r="T111">
        <f>IF(Tabela3[[#This Row],[Receitas 2006]]-Tabela3[[#This Row],[Despesas 2006]]&lt;0,Tabela3[[#This Row],[Receitas 2006]]-Tabela3[[#This Row],[Despesas 2006]],Tabela3[[#This Row],[Receitas 2006]]-Tabela3[[#This Row],[Despesas 2006]])</f>
        <v>341269.58000000007</v>
      </c>
      <c r="U111">
        <f>IF(Tabela3[[#This Row],[Receitas 2008]]-Tabela3[[#This Row],[Despesas 2008]]&lt;0,Tabela3[[#This Row],[Receitas 2008]]-Tabela3[[#This Row],[Despesas 2008]],Tabela3[[#This Row],[Receitas 2008]]-Tabela3[[#This Row],[Despesas 2008]])</f>
        <v>810172.01999999955</v>
      </c>
      <c r="V111">
        <f>IF(Tabela3[[#This Row],[Receitas 2009]]-Tabela3[[#This Row],[Despesas 2009]]&lt;0,Tabela3[[#This Row],[Receitas 2009]]-Tabela3[[#This Row],[Despesas 2009]],Tabela3[[#This Row],[Receitas 2009]]-Tabela3[[#This Row],[Despesas 2009]])</f>
        <v>72771.629999999888</v>
      </c>
    </row>
    <row r="112" spans="1:22" hidden="1">
      <c r="A112" t="s">
        <v>192</v>
      </c>
      <c r="B112" t="s">
        <v>30</v>
      </c>
      <c r="C112" t="s">
        <v>73</v>
      </c>
      <c r="D112" s="60">
        <v>4713288.13</v>
      </c>
      <c r="E112" s="61" t="s">
        <v>25</v>
      </c>
      <c r="F112" s="61">
        <v>7524785.6799999997</v>
      </c>
      <c r="G112" s="61">
        <v>7076166.04</v>
      </c>
      <c r="H112" s="61">
        <v>4299615.57</v>
      </c>
      <c r="I112" s="61" t="s">
        <v>25</v>
      </c>
      <c r="J112" s="61">
        <v>6982811</v>
      </c>
      <c r="K112" s="61">
        <v>7045942.6699999999</v>
      </c>
      <c r="L112">
        <v>30.84</v>
      </c>
      <c r="M112">
        <v>30.88</v>
      </c>
      <c r="N112">
        <v>21.48</v>
      </c>
      <c r="O112">
        <v>40.21</v>
      </c>
      <c r="P112">
        <v>0.38</v>
      </c>
      <c r="Q112">
        <v>0.33</v>
      </c>
      <c r="R112">
        <v>0.44</v>
      </c>
      <c r="S112">
        <f>IF(Tabela3[[#This Row],[Receitas 2005]]-Tabela3[[#This Row],[Despesas 2005]]&lt;0,Tabela3[[#This Row],[Receitas 2005]]-Tabela3[[#This Row],[Despesas 2005]],Tabela3[[#This Row],[Receitas 2005]]-Tabela3[[#This Row],[Despesas 2005]])</f>
        <v>413672.55999999959</v>
      </c>
      <c r="T11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12">
        <f>IF(Tabela3[[#This Row],[Receitas 2008]]-Tabela3[[#This Row],[Despesas 2008]]&lt;0,Tabela3[[#This Row],[Receitas 2008]]-Tabela3[[#This Row],[Despesas 2008]],Tabela3[[#This Row],[Receitas 2008]]-Tabela3[[#This Row],[Despesas 2008]])</f>
        <v>541974.6799999997</v>
      </c>
      <c r="V112">
        <f>IF(Tabela3[[#This Row],[Receitas 2009]]-Tabela3[[#This Row],[Despesas 2009]]&lt;0,Tabela3[[#This Row],[Receitas 2009]]-Tabela3[[#This Row],[Despesas 2009]],Tabela3[[#This Row],[Receitas 2009]]-Tabela3[[#This Row],[Despesas 2009]])</f>
        <v>30223.370000000112</v>
      </c>
    </row>
    <row r="113" spans="1:22" hidden="1">
      <c r="A113" t="s">
        <v>193</v>
      </c>
      <c r="B113" t="s">
        <v>52</v>
      </c>
      <c r="C113" t="s">
        <v>57</v>
      </c>
      <c r="D113" s="60">
        <v>9058065.5600000005</v>
      </c>
      <c r="E113" s="61">
        <v>9786677.8300000001</v>
      </c>
      <c r="F113" s="61">
        <v>15287700.42</v>
      </c>
      <c r="G113" s="61">
        <v>14434745.75</v>
      </c>
      <c r="H113" s="61">
        <v>7982671.7800000003</v>
      </c>
      <c r="I113" s="61">
        <v>10125951.460000001</v>
      </c>
      <c r="J113" s="61">
        <v>15330129.140000001</v>
      </c>
      <c r="K113" s="61">
        <v>14072892.279999999</v>
      </c>
      <c r="L113">
        <v>20</v>
      </c>
      <c r="M113">
        <v>20.170000000000002</v>
      </c>
      <c r="N113">
        <v>14.36</v>
      </c>
      <c r="O113">
        <v>25.63</v>
      </c>
      <c r="P113">
        <v>0.42</v>
      </c>
      <c r="Q113">
        <v>0.39</v>
      </c>
      <c r="R113">
        <v>0.45</v>
      </c>
      <c r="S113">
        <f>IF(Tabela3[[#This Row],[Receitas 2005]]-Tabela3[[#This Row],[Despesas 2005]]&lt;0,Tabela3[[#This Row],[Receitas 2005]]-Tabela3[[#This Row],[Despesas 2005]],Tabela3[[#This Row],[Receitas 2005]]-Tabela3[[#This Row],[Despesas 2005]])</f>
        <v>1075393.7800000003</v>
      </c>
      <c r="T113">
        <f>IF(Tabela3[[#This Row],[Receitas 2006]]-Tabela3[[#This Row],[Despesas 2006]]&lt;0,Tabela3[[#This Row],[Receitas 2006]]-Tabela3[[#This Row],[Despesas 2006]],Tabela3[[#This Row],[Receitas 2006]]-Tabela3[[#This Row],[Despesas 2006]])</f>
        <v>-339273.63000000082</v>
      </c>
      <c r="U113">
        <f>IF(Tabela3[[#This Row],[Receitas 2008]]-Tabela3[[#This Row],[Despesas 2008]]&lt;0,Tabela3[[#This Row],[Receitas 2008]]-Tabela3[[#This Row],[Despesas 2008]],Tabela3[[#This Row],[Receitas 2008]]-Tabela3[[#This Row],[Despesas 2008]])</f>
        <v>-42428.720000000671</v>
      </c>
      <c r="V113">
        <f>IF(Tabela3[[#This Row],[Receitas 2009]]-Tabela3[[#This Row],[Despesas 2009]]&lt;0,Tabela3[[#This Row],[Receitas 2009]]-Tabela3[[#This Row],[Despesas 2009]],Tabela3[[#This Row],[Receitas 2009]]-Tabela3[[#This Row],[Despesas 2009]])</f>
        <v>361853.47000000067</v>
      </c>
    </row>
    <row r="114" spans="1:22" hidden="1">
      <c r="A114" t="s">
        <v>194</v>
      </c>
      <c r="B114" t="s">
        <v>42</v>
      </c>
      <c r="C114" t="s">
        <v>109</v>
      </c>
      <c r="D114" s="60">
        <v>3757868</v>
      </c>
      <c r="E114" s="61" t="s">
        <v>25</v>
      </c>
      <c r="F114" s="61">
        <v>5874082</v>
      </c>
      <c r="G114" s="61">
        <v>1565869.88</v>
      </c>
      <c r="H114" s="61">
        <v>3853073</v>
      </c>
      <c r="I114" s="61" t="s">
        <v>25</v>
      </c>
      <c r="J114" s="61">
        <v>5655749</v>
      </c>
      <c r="K114" s="61">
        <v>6212519.5199999996</v>
      </c>
      <c r="L114">
        <v>31.35</v>
      </c>
      <c r="M114">
        <v>34.75</v>
      </c>
      <c r="N114">
        <v>21.04</v>
      </c>
      <c r="O114">
        <v>41.66</v>
      </c>
      <c r="P114">
        <v>0.4</v>
      </c>
      <c r="Q114">
        <v>0.34</v>
      </c>
      <c r="R114">
        <v>0.46</v>
      </c>
      <c r="S114">
        <f>IF(Tabela3[[#This Row],[Receitas 2005]]-Tabela3[[#This Row],[Despesas 2005]]&lt;0,Tabela3[[#This Row],[Receitas 2005]]-Tabela3[[#This Row],[Despesas 2005]],Tabela3[[#This Row],[Receitas 2005]]-Tabela3[[#This Row],[Despesas 2005]])</f>
        <v>-95205</v>
      </c>
      <c r="T1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14">
        <f>IF(Tabela3[[#This Row],[Receitas 2008]]-Tabela3[[#This Row],[Despesas 2008]]&lt;0,Tabela3[[#This Row],[Receitas 2008]]-Tabela3[[#This Row],[Despesas 2008]],Tabela3[[#This Row],[Receitas 2008]]-Tabela3[[#This Row],[Despesas 2008]])</f>
        <v>218333</v>
      </c>
      <c r="V114">
        <f>IF(Tabela3[[#This Row],[Receitas 2009]]-Tabela3[[#This Row],[Despesas 2009]]&lt;0,Tabela3[[#This Row],[Receitas 2009]]-Tabela3[[#This Row],[Despesas 2009]],Tabela3[[#This Row],[Receitas 2009]]-Tabela3[[#This Row],[Despesas 2009]])</f>
        <v>-4646649.6399999997</v>
      </c>
    </row>
    <row r="115" spans="1:22" hidden="1">
      <c r="A115" t="s">
        <v>195</v>
      </c>
      <c r="B115" t="s">
        <v>52</v>
      </c>
      <c r="C115" t="s">
        <v>155</v>
      </c>
      <c r="D115" s="60">
        <v>16188212.93</v>
      </c>
      <c r="E115" s="61">
        <v>17733238</v>
      </c>
      <c r="F115" s="61">
        <v>25220992.190000001</v>
      </c>
      <c r="G115" s="61">
        <v>24505654.109999999</v>
      </c>
      <c r="H115" s="61">
        <v>14770060.51</v>
      </c>
      <c r="I115" s="61">
        <v>20156008</v>
      </c>
      <c r="J115" s="61">
        <v>22894950.539999999</v>
      </c>
      <c r="K115" s="61">
        <v>26653370.420000002</v>
      </c>
      <c r="L115">
        <v>24.23</v>
      </c>
      <c r="M115">
        <v>22.57</v>
      </c>
      <c r="N115">
        <v>16.87</v>
      </c>
      <c r="O115">
        <v>31.59</v>
      </c>
      <c r="P115">
        <v>0.41</v>
      </c>
      <c r="Q115">
        <v>0.38</v>
      </c>
      <c r="R115">
        <v>0.44</v>
      </c>
      <c r="S115">
        <f>IF(Tabela3[[#This Row],[Receitas 2005]]-Tabela3[[#This Row],[Despesas 2005]]&lt;0,Tabela3[[#This Row],[Receitas 2005]]-Tabela3[[#This Row],[Despesas 2005]],Tabela3[[#This Row],[Receitas 2005]]-Tabela3[[#This Row],[Despesas 2005]])</f>
        <v>1418152.42</v>
      </c>
      <c r="T115">
        <f>IF(Tabela3[[#This Row],[Receitas 2006]]-Tabela3[[#This Row],[Despesas 2006]]&lt;0,Tabela3[[#This Row],[Receitas 2006]]-Tabela3[[#This Row],[Despesas 2006]],Tabela3[[#This Row],[Receitas 2006]]-Tabela3[[#This Row],[Despesas 2006]])</f>
        <v>-2422770</v>
      </c>
      <c r="U115">
        <f>IF(Tabela3[[#This Row],[Receitas 2008]]-Tabela3[[#This Row],[Despesas 2008]]&lt;0,Tabela3[[#This Row],[Receitas 2008]]-Tabela3[[#This Row],[Despesas 2008]],Tabela3[[#This Row],[Receitas 2008]]-Tabela3[[#This Row],[Despesas 2008]])</f>
        <v>2326041.6500000022</v>
      </c>
      <c r="V115">
        <f>IF(Tabela3[[#This Row],[Receitas 2009]]-Tabela3[[#This Row],[Despesas 2009]]&lt;0,Tabela3[[#This Row],[Receitas 2009]]-Tabela3[[#This Row],[Despesas 2009]],Tabela3[[#This Row],[Receitas 2009]]-Tabela3[[#This Row],[Despesas 2009]])</f>
        <v>-2147716.3100000024</v>
      </c>
    </row>
    <row r="116" spans="1:22" hidden="1">
      <c r="A116" t="s">
        <v>196</v>
      </c>
      <c r="B116" t="s">
        <v>52</v>
      </c>
      <c r="C116" t="s">
        <v>155</v>
      </c>
      <c r="D116" s="60">
        <v>18008116.129999999</v>
      </c>
      <c r="E116" s="61">
        <v>23193714.079999998</v>
      </c>
      <c r="F116" s="61">
        <v>30773372.440000001</v>
      </c>
      <c r="G116" s="61">
        <v>30995962.129999999</v>
      </c>
      <c r="H116" s="61">
        <v>15503958.949999999</v>
      </c>
      <c r="I116" s="61">
        <v>20441852.390000001</v>
      </c>
      <c r="J116" s="61">
        <v>27400086.030000001</v>
      </c>
      <c r="K116" s="61">
        <v>31419216.170000002</v>
      </c>
      <c r="L116">
        <v>17.920000000000002</v>
      </c>
      <c r="M116">
        <v>15.87</v>
      </c>
      <c r="N116">
        <v>10.44</v>
      </c>
      <c r="O116">
        <v>25.4</v>
      </c>
      <c r="P116">
        <v>0.39</v>
      </c>
      <c r="Q116">
        <v>0.36</v>
      </c>
      <c r="R116">
        <v>0.42</v>
      </c>
      <c r="S116">
        <f>IF(Tabela3[[#This Row],[Receitas 2005]]-Tabela3[[#This Row],[Despesas 2005]]&lt;0,Tabela3[[#This Row],[Receitas 2005]]-Tabela3[[#This Row],[Despesas 2005]],Tabela3[[#This Row],[Receitas 2005]]-Tabela3[[#This Row],[Despesas 2005]])</f>
        <v>2504157.1799999997</v>
      </c>
      <c r="T116">
        <f>IF(Tabela3[[#This Row],[Receitas 2006]]-Tabela3[[#This Row],[Despesas 2006]]&lt;0,Tabela3[[#This Row],[Receitas 2006]]-Tabela3[[#This Row],[Despesas 2006]],Tabela3[[#This Row],[Receitas 2006]]-Tabela3[[#This Row],[Despesas 2006]])</f>
        <v>2751861.6899999976</v>
      </c>
      <c r="U116">
        <f>IF(Tabela3[[#This Row],[Receitas 2008]]-Tabela3[[#This Row],[Despesas 2008]]&lt;0,Tabela3[[#This Row],[Receitas 2008]]-Tabela3[[#This Row],[Despesas 2008]],Tabela3[[#This Row],[Receitas 2008]]-Tabela3[[#This Row],[Despesas 2008]])</f>
        <v>3373286.41</v>
      </c>
      <c r="V116">
        <f>IF(Tabela3[[#This Row],[Receitas 2009]]-Tabela3[[#This Row],[Despesas 2009]]&lt;0,Tabela3[[#This Row],[Receitas 2009]]-Tabela3[[#This Row],[Despesas 2009]],Tabela3[[#This Row],[Receitas 2009]]-Tabela3[[#This Row],[Despesas 2009]])</f>
        <v>-423254.04000000283</v>
      </c>
    </row>
    <row r="117" spans="1:22" hidden="1">
      <c r="A117" t="s">
        <v>197</v>
      </c>
      <c r="B117" t="s">
        <v>52</v>
      </c>
      <c r="C117" t="s">
        <v>55</v>
      </c>
      <c r="D117" s="60" t="s">
        <v>25</v>
      </c>
      <c r="E117" s="61" t="s">
        <v>25</v>
      </c>
      <c r="F117" s="61">
        <v>13338806.939999999</v>
      </c>
      <c r="G117" s="61">
        <v>12273174.300000001</v>
      </c>
      <c r="H117" s="61" t="s">
        <v>25</v>
      </c>
      <c r="I117" s="61" t="s">
        <v>25</v>
      </c>
      <c r="J117" s="61">
        <v>13367629.25</v>
      </c>
      <c r="K117" s="61">
        <v>12506838.449999999</v>
      </c>
      <c r="L117">
        <v>28.71</v>
      </c>
      <c r="M117">
        <v>25.69</v>
      </c>
      <c r="N117">
        <v>19.86</v>
      </c>
      <c r="O117">
        <v>37.56</v>
      </c>
      <c r="P117">
        <v>0.44</v>
      </c>
      <c r="Q117">
        <v>0.41</v>
      </c>
      <c r="R117">
        <v>0.47</v>
      </c>
      <c r="S11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1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17">
        <f>IF(Tabela3[[#This Row],[Receitas 2008]]-Tabela3[[#This Row],[Despesas 2008]]&lt;0,Tabela3[[#This Row],[Receitas 2008]]-Tabela3[[#This Row],[Despesas 2008]],Tabela3[[#This Row],[Receitas 2008]]-Tabela3[[#This Row],[Despesas 2008]])</f>
        <v>-28822.310000000522</v>
      </c>
      <c r="V117">
        <f>IF(Tabela3[[#This Row],[Receitas 2009]]-Tabela3[[#This Row],[Despesas 2009]]&lt;0,Tabela3[[#This Row],[Receitas 2009]]-Tabela3[[#This Row],[Despesas 2009]],Tabela3[[#This Row],[Receitas 2009]]-Tabela3[[#This Row],[Despesas 2009]])</f>
        <v>-233664.14999999851</v>
      </c>
    </row>
    <row r="118" spans="1:22" hidden="1">
      <c r="A118" t="s">
        <v>198</v>
      </c>
      <c r="B118" t="s">
        <v>35</v>
      </c>
      <c r="C118" t="s">
        <v>67</v>
      </c>
      <c r="D118" s="60" t="s">
        <v>25</v>
      </c>
      <c r="E118" s="61">
        <v>5398317.9100000001</v>
      </c>
      <c r="F118" s="61">
        <v>7607456.4100000001</v>
      </c>
      <c r="G118" s="61">
        <v>6904019.3200000003</v>
      </c>
      <c r="H118" s="61" t="s">
        <v>25</v>
      </c>
      <c r="I118" s="61">
        <v>5126783.66</v>
      </c>
      <c r="J118" s="61">
        <v>6972784.9299999997</v>
      </c>
      <c r="K118" s="61">
        <v>7187106.4100000001</v>
      </c>
      <c r="L118">
        <v>42.31</v>
      </c>
      <c r="M118">
        <v>40.39</v>
      </c>
      <c r="N118">
        <v>30.73</v>
      </c>
      <c r="O118">
        <v>53.88</v>
      </c>
      <c r="P118">
        <v>0.42</v>
      </c>
      <c r="Q118">
        <v>0.36</v>
      </c>
      <c r="R118">
        <v>0.48</v>
      </c>
      <c r="S11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18">
        <f>IF(Tabela3[[#This Row],[Receitas 2006]]-Tabela3[[#This Row],[Despesas 2006]]&lt;0,Tabela3[[#This Row],[Receitas 2006]]-Tabela3[[#This Row],[Despesas 2006]],Tabela3[[#This Row],[Receitas 2006]]-Tabela3[[#This Row],[Despesas 2006]])</f>
        <v>271534.25</v>
      </c>
      <c r="U118">
        <f>IF(Tabela3[[#This Row],[Receitas 2008]]-Tabela3[[#This Row],[Despesas 2008]]&lt;0,Tabela3[[#This Row],[Receitas 2008]]-Tabela3[[#This Row],[Despesas 2008]],Tabela3[[#This Row],[Receitas 2008]]-Tabela3[[#This Row],[Despesas 2008]])</f>
        <v>634671.48000000045</v>
      </c>
      <c r="V118">
        <f>IF(Tabela3[[#This Row],[Receitas 2009]]-Tabela3[[#This Row],[Despesas 2009]]&lt;0,Tabela3[[#This Row],[Receitas 2009]]-Tabela3[[#This Row],[Despesas 2009]],Tabela3[[#This Row],[Receitas 2009]]-Tabela3[[#This Row],[Despesas 2009]])</f>
        <v>-283087.08999999985</v>
      </c>
    </row>
    <row r="119" spans="1:22" hidden="1">
      <c r="A119" t="s">
        <v>199</v>
      </c>
      <c r="B119" t="s">
        <v>52</v>
      </c>
      <c r="C119" t="s">
        <v>146</v>
      </c>
      <c r="D119" s="60" t="s">
        <v>25</v>
      </c>
      <c r="E119" s="61">
        <v>11314391.039999999</v>
      </c>
      <c r="F119" s="61">
        <v>16893620.710000001</v>
      </c>
      <c r="G119" s="61">
        <v>16628231.57</v>
      </c>
      <c r="H119" s="61" t="s">
        <v>25</v>
      </c>
      <c r="I119" s="61">
        <v>10503338.76</v>
      </c>
      <c r="J119" s="61">
        <v>15318240.17</v>
      </c>
      <c r="K119" s="61">
        <v>17494544.829999998</v>
      </c>
      <c r="L119">
        <v>26.49</v>
      </c>
      <c r="M119">
        <v>23.02</v>
      </c>
      <c r="N119">
        <v>18.07</v>
      </c>
      <c r="O119">
        <v>34.909999999999997</v>
      </c>
      <c r="P119">
        <v>0.43</v>
      </c>
      <c r="Q119">
        <v>0.4</v>
      </c>
      <c r="R119">
        <v>0.45</v>
      </c>
      <c r="S11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19">
        <f>IF(Tabela3[[#This Row],[Receitas 2006]]-Tabela3[[#This Row],[Despesas 2006]]&lt;0,Tabela3[[#This Row],[Receitas 2006]]-Tabela3[[#This Row],[Despesas 2006]],Tabela3[[#This Row],[Receitas 2006]]-Tabela3[[#This Row],[Despesas 2006]])</f>
        <v>811052.27999999933</v>
      </c>
      <c r="U119">
        <f>IF(Tabela3[[#This Row],[Receitas 2008]]-Tabela3[[#This Row],[Despesas 2008]]&lt;0,Tabela3[[#This Row],[Receitas 2008]]-Tabela3[[#This Row],[Despesas 2008]],Tabela3[[#This Row],[Receitas 2008]]-Tabela3[[#This Row],[Despesas 2008]])</f>
        <v>1575380.540000001</v>
      </c>
      <c r="V119">
        <f>IF(Tabela3[[#This Row],[Receitas 2009]]-Tabela3[[#This Row],[Despesas 2009]]&lt;0,Tabela3[[#This Row],[Receitas 2009]]-Tabela3[[#This Row],[Despesas 2009]],Tabela3[[#This Row],[Receitas 2009]]-Tabela3[[#This Row],[Despesas 2009]])</f>
        <v>-866313.25999999791</v>
      </c>
    </row>
    <row r="120" spans="1:22" hidden="1">
      <c r="A120" t="s">
        <v>200</v>
      </c>
      <c r="B120" t="s">
        <v>52</v>
      </c>
      <c r="C120" t="s">
        <v>57</v>
      </c>
      <c r="D120" s="60">
        <v>11873805.82</v>
      </c>
      <c r="E120" s="61">
        <v>13867553.09</v>
      </c>
      <c r="F120" s="61">
        <v>19081401.600000001</v>
      </c>
      <c r="G120" s="61">
        <v>17831573.5</v>
      </c>
      <c r="H120" s="61">
        <v>11630691.029999999</v>
      </c>
      <c r="I120" s="61">
        <v>14351228.130000001</v>
      </c>
      <c r="J120" s="61">
        <v>18916792.379999999</v>
      </c>
      <c r="K120" s="61">
        <v>19017514.870000001</v>
      </c>
      <c r="L120">
        <v>16.66</v>
      </c>
      <c r="M120">
        <v>17.18</v>
      </c>
      <c r="N120">
        <v>9.81</v>
      </c>
      <c r="O120">
        <v>23.51</v>
      </c>
      <c r="P120">
        <v>0.38</v>
      </c>
      <c r="Q120">
        <v>0.35</v>
      </c>
      <c r="R120">
        <v>0.4</v>
      </c>
      <c r="S120">
        <f>IF(Tabela3[[#This Row],[Receitas 2005]]-Tabela3[[#This Row],[Despesas 2005]]&lt;0,Tabela3[[#This Row],[Receitas 2005]]-Tabela3[[#This Row],[Despesas 2005]],Tabela3[[#This Row],[Receitas 2005]]-Tabela3[[#This Row],[Despesas 2005]])</f>
        <v>243114.79000000097</v>
      </c>
      <c r="T120">
        <f>IF(Tabela3[[#This Row],[Receitas 2006]]-Tabela3[[#This Row],[Despesas 2006]]&lt;0,Tabela3[[#This Row],[Receitas 2006]]-Tabela3[[#This Row],[Despesas 2006]],Tabela3[[#This Row],[Receitas 2006]]-Tabela3[[#This Row],[Despesas 2006]])</f>
        <v>-483675.04000000097</v>
      </c>
      <c r="U120">
        <f>IF(Tabela3[[#This Row],[Receitas 2008]]-Tabela3[[#This Row],[Despesas 2008]]&lt;0,Tabela3[[#This Row],[Receitas 2008]]-Tabela3[[#This Row],[Despesas 2008]],Tabela3[[#This Row],[Receitas 2008]]-Tabela3[[#This Row],[Despesas 2008]])</f>
        <v>164609.22000000253</v>
      </c>
      <c r="V120">
        <f>IF(Tabela3[[#This Row],[Receitas 2009]]-Tabela3[[#This Row],[Despesas 2009]]&lt;0,Tabela3[[#This Row],[Receitas 2009]]-Tabela3[[#This Row],[Despesas 2009]],Tabela3[[#This Row],[Receitas 2009]]-Tabela3[[#This Row],[Despesas 2009]])</f>
        <v>-1185941.370000001</v>
      </c>
    </row>
    <row r="121" spans="1:22" hidden="1">
      <c r="A121" t="s">
        <v>201</v>
      </c>
      <c r="B121" t="s">
        <v>23</v>
      </c>
      <c r="C121" t="s">
        <v>202</v>
      </c>
      <c r="D121" s="60">
        <v>13360526.289999999</v>
      </c>
      <c r="E121" s="61" t="s">
        <v>25</v>
      </c>
      <c r="F121" s="61">
        <v>23073323.609999999</v>
      </c>
      <c r="G121" s="61">
        <v>23019318.030000001</v>
      </c>
      <c r="H121" s="61">
        <v>13823361.67</v>
      </c>
      <c r="I121" s="61" t="s">
        <v>25</v>
      </c>
      <c r="J121" s="61">
        <v>24766688.25</v>
      </c>
      <c r="K121" s="61">
        <v>22944062.699999999</v>
      </c>
      <c r="L121">
        <v>26.82</v>
      </c>
      <c r="M121">
        <v>24.95</v>
      </c>
      <c r="N121">
        <v>18.079999999999998</v>
      </c>
      <c r="O121">
        <v>35.56</v>
      </c>
      <c r="P121">
        <v>0.4</v>
      </c>
      <c r="Q121">
        <v>0.37</v>
      </c>
      <c r="R121">
        <v>0.43</v>
      </c>
      <c r="S121">
        <f>IF(Tabela3[[#This Row],[Receitas 2005]]-Tabela3[[#This Row],[Despesas 2005]]&lt;0,Tabela3[[#This Row],[Receitas 2005]]-Tabela3[[#This Row],[Despesas 2005]],Tabela3[[#This Row],[Receitas 2005]]-Tabela3[[#This Row],[Despesas 2005]])</f>
        <v>-462835.38000000082</v>
      </c>
      <c r="T12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21">
        <f>IF(Tabela3[[#This Row],[Receitas 2008]]-Tabela3[[#This Row],[Despesas 2008]]&lt;0,Tabela3[[#This Row],[Receitas 2008]]-Tabela3[[#This Row],[Despesas 2008]],Tabela3[[#This Row],[Receitas 2008]]-Tabela3[[#This Row],[Despesas 2008]])</f>
        <v>-1693364.6400000006</v>
      </c>
      <c r="V121">
        <f>IF(Tabela3[[#This Row],[Receitas 2009]]-Tabela3[[#This Row],[Despesas 2009]]&lt;0,Tabela3[[#This Row],[Receitas 2009]]-Tabela3[[#This Row],[Despesas 2009]],Tabela3[[#This Row],[Receitas 2009]]-Tabela3[[#This Row],[Despesas 2009]])</f>
        <v>75255.330000001937</v>
      </c>
    </row>
    <row r="122" spans="1:22" hidden="1">
      <c r="A122" t="s">
        <v>203</v>
      </c>
      <c r="B122" t="s">
        <v>48</v>
      </c>
      <c r="C122" t="s">
        <v>169</v>
      </c>
      <c r="D122" s="60">
        <v>4342893.2</v>
      </c>
      <c r="E122" s="61">
        <v>5518808.3399999999</v>
      </c>
      <c r="F122" s="61">
        <v>8420812.8499999996</v>
      </c>
      <c r="G122" s="61">
        <v>6812093.0199999996</v>
      </c>
      <c r="H122" s="61">
        <v>4294466.33</v>
      </c>
      <c r="I122" s="61">
        <v>5595572.9400000004</v>
      </c>
      <c r="J122" s="61">
        <v>8126901.7400000002</v>
      </c>
      <c r="K122" s="61">
        <v>7374130.1500000004</v>
      </c>
      <c r="L122">
        <v>65.510000000000005</v>
      </c>
      <c r="M122">
        <v>68.680000000000007</v>
      </c>
      <c r="N122">
        <v>54.17</v>
      </c>
      <c r="O122">
        <v>76.849999999999994</v>
      </c>
      <c r="P122">
        <v>0.45</v>
      </c>
      <c r="Q122">
        <v>0.37</v>
      </c>
      <c r="R122">
        <v>0.53</v>
      </c>
      <c r="S122">
        <f>IF(Tabela3[[#This Row],[Receitas 2005]]-Tabela3[[#This Row],[Despesas 2005]]&lt;0,Tabela3[[#This Row],[Receitas 2005]]-Tabela3[[#This Row],[Despesas 2005]],Tabela3[[#This Row],[Receitas 2005]]-Tabela3[[#This Row],[Despesas 2005]])</f>
        <v>48426.870000000112</v>
      </c>
      <c r="T122">
        <f>IF(Tabela3[[#This Row],[Receitas 2006]]-Tabela3[[#This Row],[Despesas 2006]]&lt;0,Tabela3[[#This Row],[Receitas 2006]]-Tabela3[[#This Row],[Despesas 2006]],Tabela3[[#This Row],[Receitas 2006]]-Tabela3[[#This Row],[Despesas 2006]])</f>
        <v>-76764.600000000559</v>
      </c>
      <c r="U122">
        <f>IF(Tabela3[[#This Row],[Receitas 2008]]-Tabela3[[#This Row],[Despesas 2008]]&lt;0,Tabela3[[#This Row],[Receitas 2008]]-Tabela3[[#This Row],[Despesas 2008]],Tabela3[[#This Row],[Receitas 2008]]-Tabela3[[#This Row],[Despesas 2008]])</f>
        <v>293911.1099999994</v>
      </c>
      <c r="V122">
        <f>IF(Tabela3[[#This Row],[Receitas 2009]]-Tabela3[[#This Row],[Despesas 2009]]&lt;0,Tabela3[[#This Row],[Receitas 2009]]-Tabela3[[#This Row],[Despesas 2009]],Tabela3[[#This Row],[Receitas 2009]]-Tabela3[[#This Row],[Despesas 2009]])</f>
        <v>-562037.13000000082</v>
      </c>
    </row>
    <row r="123" spans="1:22" hidden="1">
      <c r="A123" t="s">
        <v>43</v>
      </c>
      <c r="B123" t="s">
        <v>42</v>
      </c>
      <c r="C123" t="s">
        <v>43</v>
      </c>
      <c r="D123" s="60">
        <v>32941849.789999999</v>
      </c>
      <c r="E123" s="61">
        <v>35413069.380000003</v>
      </c>
      <c r="F123" s="61">
        <v>50418734.409999996</v>
      </c>
      <c r="G123" s="61">
        <v>50841223.799999997</v>
      </c>
      <c r="H123" s="61">
        <v>27669577.699999999</v>
      </c>
      <c r="I123" s="61">
        <v>34205354.310000002</v>
      </c>
      <c r="J123" s="61">
        <v>53631008.109999999</v>
      </c>
      <c r="K123" s="61">
        <v>48678369.399999999</v>
      </c>
      <c r="L123">
        <v>35.130000000000003</v>
      </c>
      <c r="M123">
        <v>30.03</v>
      </c>
      <c r="N123">
        <v>24.78</v>
      </c>
      <c r="O123">
        <v>45.47</v>
      </c>
      <c r="P123">
        <v>0.43</v>
      </c>
      <c r="Q123">
        <v>0.4</v>
      </c>
      <c r="R123">
        <v>0.46</v>
      </c>
      <c r="S123">
        <f>IF(Tabela3[[#This Row],[Receitas 2005]]-Tabela3[[#This Row],[Despesas 2005]]&lt;0,Tabela3[[#This Row],[Receitas 2005]]-Tabela3[[#This Row],[Despesas 2005]],Tabela3[[#This Row],[Receitas 2005]]-Tabela3[[#This Row],[Despesas 2005]])</f>
        <v>5272272.09</v>
      </c>
      <c r="T123">
        <f>IF(Tabela3[[#This Row],[Receitas 2006]]-Tabela3[[#This Row],[Despesas 2006]]&lt;0,Tabela3[[#This Row],[Receitas 2006]]-Tabela3[[#This Row],[Despesas 2006]],Tabela3[[#This Row],[Receitas 2006]]-Tabela3[[#This Row],[Despesas 2006]])</f>
        <v>1207715.0700000003</v>
      </c>
      <c r="U123">
        <f>IF(Tabela3[[#This Row],[Receitas 2008]]-Tabela3[[#This Row],[Despesas 2008]]&lt;0,Tabela3[[#This Row],[Receitas 2008]]-Tabela3[[#This Row],[Despesas 2008]],Tabela3[[#This Row],[Receitas 2008]]-Tabela3[[#This Row],[Despesas 2008]])</f>
        <v>-3212273.700000003</v>
      </c>
      <c r="V123">
        <f>IF(Tabela3[[#This Row],[Receitas 2009]]-Tabela3[[#This Row],[Despesas 2009]]&lt;0,Tabela3[[#This Row],[Receitas 2009]]-Tabela3[[#This Row],[Despesas 2009]],Tabela3[[#This Row],[Receitas 2009]]-Tabela3[[#This Row],[Despesas 2009]])</f>
        <v>2162854.3999999985</v>
      </c>
    </row>
    <row r="124" spans="1:22" hidden="1">
      <c r="A124" t="s">
        <v>204</v>
      </c>
      <c r="B124" t="s">
        <v>52</v>
      </c>
      <c r="C124" t="s">
        <v>146</v>
      </c>
      <c r="D124" s="60">
        <v>9047384.6699999999</v>
      </c>
      <c r="E124" s="61">
        <v>10694792.869999999</v>
      </c>
      <c r="F124" s="61">
        <v>14850976.23</v>
      </c>
      <c r="G124" s="61">
        <v>14754958.43</v>
      </c>
      <c r="H124" s="61">
        <v>8265513.5999999996</v>
      </c>
      <c r="I124" s="61">
        <v>10746485.66</v>
      </c>
      <c r="J124" s="61">
        <v>14149585.189999999</v>
      </c>
      <c r="K124" s="61">
        <v>14185419.98</v>
      </c>
      <c r="L124">
        <v>42.88</v>
      </c>
      <c r="M124">
        <v>37.840000000000003</v>
      </c>
      <c r="N124">
        <v>31.06</v>
      </c>
      <c r="O124">
        <v>54.7</v>
      </c>
      <c r="P124">
        <v>0.41</v>
      </c>
      <c r="Q124">
        <v>0.37</v>
      </c>
      <c r="R124">
        <v>0.46</v>
      </c>
      <c r="S124">
        <f>IF(Tabela3[[#This Row],[Receitas 2005]]-Tabela3[[#This Row],[Despesas 2005]]&lt;0,Tabela3[[#This Row],[Receitas 2005]]-Tabela3[[#This Row],[Despesas 2005]],Tabela3[[#This Row],[Receitas 2005]]-Tabela3[[#This Row],[Despesas 2005]])</f>
        <v>781871.0700000003</v>
      </c>
      <c r="T124">
        <f>IF(Tabela3[[#This Row],[Receitas 2006]]-Tabela3[[#This Row],[Despesas 2006]]&lt;0,Tabela3[[#This Row],[Receitas 2006]]-Tabela3[[#This Row],[Despesas 2006]],Tabela3[[#This Row],[Receitas 2006]]-Tabela3[[#This Row],[Despesas 2006]])</f>
        <v>-51692.790000000969</v>
      </c>
      <c r="U124">
        <f>IF(Tabela3[[#This Row],[Receitas 2008]]-Tabela3[[#This Row],[Despesas 2008]]&lt;0,Tabela3[[#This Row],[Receitas 2008]]-Tabela3[[#This Row],[Despesas 2008]],Tabela3[[#This Row],[Receitas 2008]]-Tabela3[[#This Row],[Despesas 2008]])</f>
        <v>701391.04000000097</v>
      </c>
      <c r="V124">
        <f>IF(Tabela3[[#This Row],[Receitas 2009]]-Tabela3[[#This Row],[Despesas 2009]]&lt;0,Tabela3[[#This Row],[Receitas 2009]]-Tabela3[[#This Row],[Despesas 2009]],Tabela3[[#This Row],[Receitas 2009]]-Tabela3[[#This Row],[Despesas 2009]])</f>
        <v>569538.44999999925</v>
      </c>
    </row>
    <row r="125" spans="1:22" hidden="1">
      <c r="A125" t="s">
        <v>205</v>
      </c>
      <c r="B125" t="s">
        <v>23</v>
      </c>
      <c r="C125" t="s">
        <v>40</v>
      </c>
      <c r="D125" s="60">
        <v>7732469.3799999999</v>
      </c>
      <c r="E125" s="61">
        <v>10082648.869999999</v>
      </c>
      <c r="F125" s="61">
        <v>14984289.6</v>
      </c>
      <c r="G125" s="61">
        <v>12883001</v>
      </c>
      <c r="H125" s="61">
        <v>8318510.2400000002</v>
      </c>
      <c r="I125" s="61">
        <v>10493460.01</v>
      </c>
      <c r="J125" s="61">
        <v>13043382.51</v>
      </c>
      <c r="K125" s="61">
        <v>12883001.199999999</v>
      </c>
      <c r="L125">
        <v>17.45</v>
      </c>
      <c r="M125">
        <v>18.399999999999999</v>
      </c>
      <c r="N125">
        <v>9.59</v>
      </c>
      <c r="O125">
        <v>25.31</v>
      </c>
      <c r="P125">
        <v>0.37</v>
      </c>
      <c r="Q125">
        <v>0.34</v>
      </c>
      <c r="R125">
        <v>0.4</v>
      </c>
      <c r="S125">
        <f>IF(Tabela3[[#This Row],[Receitas 2005]]-Tabela3[[#This Row],[Despesas 2005]]&lt;0,Tabela3[[#This Row],[Receitas 2005]]-Tabela3[[#This Row],[Despesas 2005]],Tabela3[[#This Row],[Receitas 2005]]-Tabela3[[#This Row],[Despesas 2005]])</f>
        <v>-586040.86000000034</v>
      </c>
      <c r="T125">
        <f>IF(Tabela3[[#This Row],[Receitas 2006]]-Tabela3[[#This Row],[Despesas 2006]]&lt;0,Tabela3[[#This Row],[Receitas 2006]]-Tabela3[[#This Row],[Despesas 2006]],Tabela3[[#This Row],[Receitas 2006]]-Tabela3[[#This Row],[Despesas 2006]])</f>
        <v>-410811.1400000006</v>
      </c>
      <c r="U125">
        <f>IF(Tabela3[[#This Row],[Receitas 2008]]-Tabela3[[#This Row],[Despesas 2008]]&lt;0,Tabela3[[#This Row],[Receitas 2008]]-Tabela3[[#This Row],[Despesas 2008]],Tabela3[[#This Row],[Receitas 2008]]-Tabela3[[#This Row],[Despesas 2008]])</f>
        <v>1940907.0899999999</v>
      </c>
      <c r="V125">
        <f>IF(Tabela3[[#This Row],[Receitas 2009]]-Tabela3[[#This Row],[Despesas 2009]]&lt;0,Tabela3[[#This Row],[Receitas 2009]]-Tabela3[[#This Row],[Despesas 2009]],Tabela3[[#This Row],[Receitas 2009]]-Tabela3[[#This Row],[Despesas 2009]])</f>
        <v>-0.19999999925494194</v>
      </c>
    </row>
    <row r="126" spans="1:22" hidden="1">
      <c r="A126" t="s">
        <v>206</v>
      </c>
      <c r="B126" t="s">
        <v>23</v>
      </c>
      <c r="C126" t="s">
        <v>105</v>
      </c>
      <c r="D126" s="60">
        <v>11808897.49</v>
      </c>
      <c r="E126" s="61">
        <v>13675765.66</v>
      </c>
      <c r="F126" s="61">
        <v>18987496.690000001</v>
      </c>
      <c r="G126" s="61">
        <v>22465109.379999999</v>
      </c>
      <c r="H126" s="61">
        <v>10660690.970000001</v>
      </c>
      <c r="I126" s="61">
        <v>13551552.66</v>
      </c>
      <c r="J126" s="61">
        <v>22599690.460000001</v>
      </c>
      <c r="K126" s="61">
        <v>17434155.460000001</v>
      </c>
      <c r="L126">
        <v>31.6</v>
      </c>
      <c r="M126">
        <v>26.09</v>
      </c>
      <c r="N126">
        <v>20.57</v>
      </c>
      <c r="O126">
        <v>42.63</v>
      </c>
      <c r="P126">
        <v>0.38</v>
      </c>
      <c r="Q126">
        <v>0.35</v>
      </c>
      <c r="R126">
        <v>0.41</v>
      </c>
      <c r="S126">
        <f>IF(Tabela3[[#This Row],[Receitas 2005]]-Tabela3[[#This Row],[Despesas 2005]]&lt;0,Tabela3[[#This Row],[Receitas 2005]]-Tabela3[[#This Row],[Despesas 2005]],Tabela3[[#This Row],[Receitas 2005]]-Tabela3[[#This Row],[Despesas 2005]])</f>
        <v>1148206.5199999996</v>
      </c>
      <c r="T126">
        <f>IF(Tabela3[[#This Row],[Receitas 2006]]-Tabela3[[#This Row],[Despesas 2006]]&lt;0,Tabela3[[#This Row],[Receitas 2006]]-Tabela3[[#This Row],[Despesas 2006]],Tabela3[[#This Row],[Receitas 2006]]-Tabela3[[#This Row],[Despesas 2006]])</f>
        <v>124213</v>
      </c>
      <c r="U126">
        <f>IF(Tabela3[[#This Row],[Receitas 2008]]-Tabela3[[#This Row],[Despesas 2008]]&lt;0,Tabela3[[#This Row],[Receitas 2008]]-Tabela3[[#This Row],[Despesas 2008]],Tabela3[[#This Row],[Receitas 2008]]-Tabela3[[#This Row],[Despesas 2008]])</f>
        <v>-3612193.7699999996</v>
      </c>
      <c r="V126">
        <f>IF(Tabela3[[#This Row],[Receitas 2009]]-Tabela3[[#This Row],[Despesas 2009]]&lt;0,Tabela3[[#This Row],[Receitas 2009]]-Tabela3[[#This Row],[Despesas 2009]],Tabela3[[#This Row],[Receitas 2009]]-Tabela3[[#This Row],[Despesas 2009]])</f>
        <v>5030953.9199999981</v>
      </c>
    </row>
    <row r="127" spans="1:22" hidden="1">
      <c r="A127" t="s">
        <v>207</v>
      </c>
      <c r="B127" t="s">
        <v>52</v>
      </c>
      <c r="C127" t="s">
        <v>146</v>
      </c>
      <c r="D127" s="60">
        <v>15206248.109999999</v>
      </c>
      <c r="E127" s="61">
        <v>17986478.91</v>
      </c>
      <c r="F127" s="61">
        <v>26268360.870000001</v>
      </c>
      <c r="G127" s="61">
        <v>25747738.170000002</v>
      </c>
      <c r="H127" s="61">
        <v>15676051.57</v>
      </c>
      <c r="I127" s="61">
        <v>17045245.710000001</v>
      </c>
      <c r="J127" s="61">
        <v>24468250.899999999</v>
      </c>
      <c r="K127" s="61">
        <v>25752028.940000001</v>
      </c>
      <c r="L127">
        <v>29.21</v>
      </c>
      <c r="M127">
        <v>27.78</v>
      </c>
      <c r="N127">
        <v>20.48</v>
      </c>
      <c r="O127">
        <v>37.93</v>
      </c>
      <c r="P127">
        <v>0.4</v>
      </c>
      <c r="Q127">
        <v>0.37</v>
      </c>
      <c r="R127">
        <v>0.43</v>
      </c>
      <c r="S127">
        <f>IF(Tabela3[[#This Row],[Receitas 2005]]-Tabela3[[#This Row],[Despesas 2005]]&lt;0,Tabela3[[#This Row],[Receitas 2005]]-Tabela3[[#This Row],[Despesas 2005]],Tabela3[[#This Row],[Receitas 2005]]-Tabela3[[#This Row],[Despesas 2005]])</f>
        <v>-469803.46000000089</v>
      </c>
      <c r="T127">
        <f>IF(Tabela3[[#This Row],[Receitas 2006]]-Tabela3[[#This Row],[Despesas 2006]]&lt;0,Tabela3[[#This Row],[Receitas 2006]]-Tabela3[[#This Row],[Despesas 2006]],Tabela3[[#This Row],[Receitas 2006]]-Tabela3[[#This Row],[Despesas 2006]])</f>
        <v>941233.19999999925</v>
      </c>
      <c r="U127">
        <f>IF(Tabela3[[#This Row],[Receitas 2008]]-Tabela3[[#This Row],[Despesas 2008]]&lt;0,Tabela3[[#This Row],[Receitas 2008]]-Tabela3[[#This Row],[Despesas 2008]],Tabela3[[#This Row],[Receitas 2008]]-Tabela3[[#This Row],[Despesas 2008]])</f>
        <v>1800109.9700000025</v>
      </c>
      <c r="V127">
        <f>IF(Tabela3[[#This Row],[Receitas 2009]]-Tabela3[[#This Row],[Despesas 2009]]&lt;0,Tabela3[[#This Row],[Receitas 2009]]-Tabela3[[#This Row],[Despesas 2009]],Tabela3[[#This Row],[Receitas 2009]]-Tabela3[[#This Row],[Despesas 2009]])</f>
        <v>-4290.769999999553</v>
      </c>
    </row>
    <row r="128" spans="1:22" hidden="1">
      <c r="A128" t="s">
        <v>208</v>
      </c>
      <c r="B128" t="s">
        <v>30</v>
      </c>
      <c r="C128" t="s">
        <v>73</v>
      </c>
      <c r="D128" s="60">
        <v>5161403.26</v>
      </c>
      <c r="E128" s="61" t="s">
        <v>25</v>
      </c>
      <c r="F128" s="61">
        <v>6989119.7599999998</v>
      </c>
      <c r="G128" s="61">
        <v>7801685.7300000004</v>
      </c>
      <c r="H128" s="61">
        <v>4763365.4800000004</v>
      </c>
      <c r="I128" s="61" t="s">
        <v>25</v>
      </c>
      <c r="J128" s="61">
        <v>6951640.6900000004</v>
      </c>
      <c r="K128" s="61">
        <v>7928843.0999999996</v>
      </c>
      <c r="L128">
        <v>26.15</v>
      </c>
      <c r="M128">
        <v>31.1</v>
      </c>
      <c r="N128">
        <v>16.64</v>
      </c>
      <c r="O128">
        <v>35.65</v>
      </c>
      <c r="P128">
        <v>0.39</v>
      </c>
      <c r="Q128">
        <v>0.35</v>
      </c>
      <c r="R128">
        <v>0.44</v>
      </c>
      <c r="S128">
        <f>IF(Tabela3[[#This Row],[Receitas 2005]]-Tabela3[[#This Row],[Despesas 2005]]&lt;0,Tabela3[[#This Row],[Receitas 2005]]-Tabela3[[#This Row],[Despesas 2005]],Tabela3[[#This Row],[Receitas 2005]]-Tabela3[[#This Row],[Despesas 2005]])</f>
        <v>398037.77999999933</v>
      </c>
      <c r="T12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28">
        <f>IF(Tabela3[[#This Row],[Receitas 2008]]-Tabela3[[#This Row],[Despesas 2008]]&lt;0,Tabela3[[#This Row],[Receitas 2008]]-Tabela3[[#This Row],[Despesas 2008]],Tabela3[[#This Row],[Receitas 2008]]-Tabela3[[#This Row],[Despesas 2008]])</f>
        <v>37479.069999999367</v>
      </c>
      <c r="V128">
        <f>IF(Tabela3[[#This Row],[Receitas 2009]]-Tabela3[[#This Row],[Despesas 2009]]&lt;0,Tabela3[[#This Row],[Receitas 2009]]-Tabela3[[#This Row],[Despesas 2009]],Tabela3[[#This Row],[Receitas 2009]]-Tabela3[[#This Row],[Despesas 2009]])</f>
        <v>-127157.36999999918</v>
      </c>
    </row>
    <row r="129" spans="1:22" hidden="1">
      <c r="A129" t="s">
        <v>209</v>
      </c>
      <c r="B129" t="s">
        <v>23</v>
      </c>
      <c r="C129" t="s">
        <v>97</v>
      </c>
      <c r="D129" s="60">
        <v>12749484.960000001</v>
      </c>
      <c r="E129" s="61">
        <v>15138320</v>
      </c>
      <c r="F129" s="61">
        <v>20203737.170000002</v>
      </c>
      <c r="G129" s="61">
        <v>17248660.559999999</v>
      </c>
      <c r="H129" s="61">
        <v>12706124.15</v>
      </c>
      <c r="I129" s="61">
        <v>14501167.810000001</v>
      </c>
      <c r="J129" s="61">
        <v>20300619.91</v>
      </c>
      <c r="K129" s="61">
        <v>17034599.199999999</v>
      </c>
      <c r="L129">
        <v>33.69</v>
      </c>
      <c r="M129">
        <v>28.81</v>
      </c>
      <c r="N129">
        <v>22.92</v>
      </c>
      <c r="O129">
        <v>44.45</v>
      </c>
      <c r="P129">
        <v>0.36</v>
      </c>
      <c r="Q129">
        <v>0.34</v>
      </c>
      <c r="R129">
        <v>0.39</v>
      </c>
      <c r="S129">
        <f>IF(Tabela3[[#This Row],[Receitas 2005]]-Tabela3[[#This Row],[Despesas 2005]]&lt;0,Tabela3[[#This Row],[Receitas 2005]]-Tabela3[[#This Row],[Despesas 2005]],Tabela3[[#This Row],[Receitas 2005]]-Tabela3[[#This Row],[Despesas 2005]])</f>
        <v>43360.810000000522</v>
      </c>
      <c r="T129">
        <f>IF(Tabela3[[#This Row],[Receitas 2006]]-Tabela3[[#This Row],[Despesas 2006]]&lt;0,Tabela3[[#This Row],[Receitas 2006]]-Tabela3[[#This Row],[Despesas 2006]],Tabela3[[#This Row],[Receitas 2006]]-Tabela3[[#This Row],[Despesas 2006]])</f>
        <v>637152.18999999948</v>
      </c>
      <c r="U129">
        <f>IF(Tabela3[[#This Row],[Receitas 2008]]-Tabela3[[#This Row],[Despesas 2008]]&lt;0,Tabela3[[#This Row],[Receitas 2008]]-Tabela3[[#This Row],[Despesas 2008]],Tabela3[[#This Row],[Receitas 2008]]-Tabela3[[#This Row],[Despesas 2008]])</f>
        <v>-96882.739999998361</v>
      </c>
      <c r="V129">
        <f>IF(Tabela3[[#This Row],[Receitas 2009]]-Tabela3[[#This Row],[Despesas 2009]]&lt;0,Tabela3[[#This Row],[Receitas 2009]]-Tabela3[[#This Row],[Despesas 2009]],Tabela3[[#This Row],[Receitas 2009]]-Tabela3[[#This Row],[Despesas 2009]])</f>
        <v>214061.3599999994</v>
      </c>
    </row>
    <row r="130" spans="1:22" hidden="1">
      <c r="A130" t="s">
        <v>210</v>
      </c>
      <c r="B130" t="s">
        <v>42</v>
      </c>
      <c r="C130" t="s">
        <v>43</v>
      </c>
      <c r="D130" s="60">
        <v>4710089.29</v>
      </c>
      <c r="E130" s="61">
        <v>4957309.26</v>
      </c>
      <c r="F130" s="61" t="s">
        <v>25</v>
      </c>
      <c r="G130" s="61">
        <v>7466068.5899999999</v>
      </c>
      <c r="H130" s="61">
        <v>4115049.01</v>
      </c>
      <c r="I130" s="61">
        <v>6139259.6900000004</v>
      </c>
      <c r="J130" s="61" t="s">
        <v>25</v>
      </c>
      <c r="K130" s="61">
        <v>8390060.2200000007</v>
      </c>
      <c r="L130">
        <v>37.049999999999997</v>
      </c>
      <c r="M130">
        <v>37.14</v>
      </c>
      <c r="N130">
        <v>28.26</v>
      </c>
      <c r="O130">
        <v>45.84</v>
      </c>
      <c r="P130">
        <v>0.43</v>
      </c>
      <c r="Q130">
        <v>0.37</v>
      </c>
      <c r="R130">
        <v>0.49</v>
      </c>
      <c r="S130">
        <f>IF(Tabela3[[#This Row],[Receitas 2005]]-Tabela3[[#This Row],[Despesas 2005]]&lt;0,Tabela3[[#This Row],[Receitas 2005]]-Tabela3[[#This Row],[Despesas 2005]],Tabela3[[#This Row],[Receitas 2005]]-Tabela3[[#This Row],[Despesas 2005]])</f>
        <v>595040.28000000026</v>
      </c>
      <c r="T130">
        <f>IF(Tabela3[[#This Row],[Receitas 2006]]-Tabela3[[#This Row],[Despesas 2006]]&lt;0,Tabela3[[#This Row],[Receitas 2006]]-Tabela3[[#This Row],[Despesas 2006]],Tabela3[[#This Row],[Receitas 2006]]-Tabela3[[#This Row],[Despesas 2006]])</f>
        <v>-1181950.4300000006</v>
      </c>
      <c r="U13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30">
        <f>IF(Tabela3[[#This Row],[Receitas 2009]]-Tabela3[[#This Row],[Despesas 2009]]&lt;0,Tabela3[[#This Row],[Receitas 2009]]-Tabela3[[#This Row],[Despesas 2009]],Tabela3[[#This Row],[Receitas 2009]]-Tabela3[[#This Row],[Despesas 2009]])</f>
        <v>-923991.63000000082</v>
      </c>
    </row>
    <row r="131" spans="1:22" hidden="1">
      <c r="A131" t="s">
        <v>211</v>
      </c>
      <c r="B131" t="s">
        <v>42</v>
      </c>
      <c r="C131" t="s">
        <v>43</v>
      </c>
      <c r="D131" s="60">
        <v>9612454</v>
      </c>
      <c r="E131" s="61">
        <v>11476663</v>
      </c>
      <c r="F131" s="61">
        <v>17506989</v>
      </c>
      <c r="G131" s="61">
        <v>16406933</v>
      </c>
      <c r="H131" s="61">
        <v>9914056.1400000006</v>
      </c>
      <c r="I131" s="61">
        <v>11397449</v>
      </c>
      <c r="J131" s="61">
        <v>16940045</v>
      </c>
      <c r="K131" s="61">
        <v>16500144</v>
      </c>
      <c r="L131">
        <v>31.86</v>
      </c>
      <c r="M131">
        <v>30.96</v>
      </c>
      <c r="N131">
        <v>23.61</v>
      </c>
      <c r="O131">
        <v>40.11</v>
      </c>
      <c r="P131">
        <v>0.41</v>
      </c>
      <c r="Q131">
        <v>0.38</v>
      </c>
      <c r="R131">
        <v>0.43</v>
      </c>
      <c r="S131">
        <f>IF(Tabela3[[#This Row],[Receitas 2005]]-Tabela3[[#This Row],[Despesas 2005]]&lt;0,Tabela3[[#This Row],[Receitas 2005]]-Tabela3[[#This Row],[Despesas 2005]],Tabela3[[#This Row],[Receitas 2005]]-Tabela3[[#This Row],[Despesas 2005]])</f>
        <v>-301602.1400000006</v>
      </c>
      <c r="T131">
        <f>IF(Tabela3[[#This Row],[Receitas 2006]]-Tabela3[[#This Row],[Despesas 2006]]&lt;0,Tabela3[[#This Row],[Receitas 2006]]-Tabela3[[#This Row],[Despesas 2006]],Tabela3[[#This Row],[Receitas 2006]]-Tabela3[[#This Row],[Despesas 2006]])</f>
        <v>79214</v>
      </c>
      <c r="U131">
        <f>IF(Tabela3[[#This Row],[Receitas 2008]]-Tabela3[[#This Row],[Despesas 2008]]&lt;0,Tabela3[[#This Row],[Receitas 2008]]-Tabela3[[#This Row],[Despesas 2008]],Tabela3[[#This Row],[Receitas 2008]]-Tabela3[[#This Row],[Despesas 2008]])</f>
        <v>566944</v>
      </c>
      <c r="V131">
        <f>IF(Tabela3[[#This Row],[Receitas 2009]]-Tabela3[[#This Row],[Despesas 2009]]&lt;0,Tabela3[[#This Row],[Receitas 2009]]-Tabela3[[#This Row],[Despesas 2009]],Tabela3[[#This Row],[Receitas 2009]]-Tabela3[[#This Row],[Despesas 2009]])</f>
        <v>-93211</v>
      </c>
    </row>
    <row r="132" spans="1:22" hidden="1">
      <c r="A132" t="s">
        <v>212</v>
      </c>
      <c r="B132" t="s">
        <v>35</v>
      </c>
      <c r="C132" t="s">
        <v>38</v>
      </c>
      <c r="D132" s="60" t="s">
        <v>25</v>
      </c>
      <c r="E132" s="61">
        <v>4886782.76</v>
      </c>
      <c r="F132" s="61">
        <v>7455865.6299999999</v>
      </c>
      <c r="G132" s="61">
        <v>6329003.25</v>
      </c>
      <c r="H132" s="61" t="s">
        <v>25</v>
      </c>
      <c r="I132" s="61">
        <v>4802978.79</v>
      </c>
      <c r="J132" s="61">
        <v>7364120.8099999996</v>
      </c>
      <c r="K132" s="61">
        <v>6298201.1200000001</v>
      </c>
      <c r="L132">
        <v>44.94</v>
      </c>
      <c r="M132">
        <v>45.56</v>
      </c>
      <c r="N132">
        <v>30.73</v>
      </c>
      <c r="O132">
        <v>59.14</v>
      </c>
      <c r="P132">
        <v>0.38</v>
      </c>
      <c r="Q132">
        <v>0.31</v>
      </c>
      <c r="R132">
        <v>0.44</v>
      </c>
      <c r="S13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32">
        <f>IF(Tabela3[[#This Row],[Receitas 2006]]-Tabela3[[#This Row],[Despesas 2006]]&lt;0,Tabela3[[#This Row],[Receitas 2006]]-Tabela3[[#This Row],[Despesas 2006]],Tabela3[[#This Row],[Receitas 2006]]-Tabela3[[#This Row],[Despesas 2006]])</f>
        <v>83803.969999999739</v>
      </c>
      <c r="U132">
        <f>IF(Tabela3[[#This Row],[Receitas 2008]]-Tabela3[[#This Row],[Despesas 2008]]&lt;0,Tabela3[[#This Row],[Receitas 2008]]-Tabela3[[#This Row],[Despesas 2008]],Tabela3[[#This Row],[Receitas 2008]]-Tabela3[[#This Row],[Despesas 2008]])</f>
        <v>91744.820000000298</v>
      </c>
      <c r="V132">
        <f>IF(Tabela3[[#This Row],[Receitas 2009]]-Tabela3[[#This Row],[Despesas 2009]]&lt;0,Tabela3[[#This Row],[Receitas 2009]]-Tabela3[[#This Row],[Despesas 2009]],Tabela3[[#This Row],[Receitas 2009]]-Tabela3[[#This Row],[Despesas 2009]])</f>
        <v>30802.129999999888</v>
      </c>
    </row>
    <row r="133" spans="1:22" hidden="1">
      <c r="A133" t="s">
        <v>213</v>
      </c>
      <c r="B133" t="s">
        <v>30</v>
      </c>
      <c r="C133" t="s">
        <v>31</v>
      </c>
      <c r="D133" s="60" t="s">
        <v>25</v>
      </c>
      <c r="E133" s="61" t="s">
        <v>25</v>
      </c>
      <c r="F133" s="61" t="s">
        <v>25</v>
      </c>
      <c r="G133" s="61">
        <v>7190684.5499999998</v>
      </c>
      <c r="H133" s="61" t="s">
        <v>25</v>
      </c>
      <c r="I133" s="61" t="s">
        <v>25</v>
      </c>
      <c r="J133" s="61" t="s">
        <v>25</v>
      </c>
      <c r="K133" s="61">
        <v>7506835.3700000001</v>
      </c>
      <c r="L133">
        <v>15.48</v>
      </c>
      <c r="M133">
        <v>17.57</v>
      </c>
      <c r="N133">
        <v>7.4</v>
      </c>
      <c r="O133">
        <v>23.56</v>
      </c>
      <c r="P133">
        <v>0.34</v>
      </c>
      <c r="Q133">
        <v>0.3</v>
      </c>
      <c r="R133">
        <v>0.38</v>
      </c>
      <c r="S13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3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33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33">
        <f>IF(Tabela3[[#This Row],[Receitas 2009]]-Tabela3[[#This Row],[Despesas 2009]]&lt;0,Tabela3[[#This Row],[Receitas 2009]]-Tabela3[[#This Row],[Despesas 2009]],Tabela3[[#This Row],[Receitas 2009]]-Tabela3[[#This Row],[Despesas 2009]])</f>
        <v>-316150.8200000003</v>
      </c>
    </row>
    <row r="134" spans="1:22" hidden="1">
      <c r="A134" t="s">
        <v>214</v>
      </c>
      <c r="B134" t="s">
        <v>62</v>
      </c>
      <c r="C134" t="s">
        <v>63</v>
      </c>
      <c r="D134" s="60">
        <v>4102245.4</v>
      </c>
      <c r="E134" s="61" t="s">
        <v>25</v>
      </c>
      <c r="F134" s="61">
        <v>6319244.9800000004</v>
      </c>
      <c r="G134" s="61">
        <v>6085573.3399999999</v>
      </c>
      <c r="H134" s="61">
        <v>3738801.32</v>
      </c>
      <c r="I134" s="61" t="s">
        <v>25</v>
      </c>
      <c r="J134" s="61">
        <v>6385194.6600000001</v>
      </c>
      <c r="K134" s="61">
        <v>6699205.9400000004</v>
      </c>
      <c r="L134">
        <v>36.31</v>
      </c>
      <c r="M134">
        <v>38.96</v>
      </c>
      <c r="N134">
        <v>26.49</v>
      </c>
      <c r="O134">
        <v>46.13</v>
      </c>
      <c r="P134">
        <v>0.4</v>
      </c>
      <c r="Q134">
        <v>0.36</v>
      </c>
      <c r="R134">
        <v>0.44</v>
      </c>
      <c r="S134">
        <f>IF(Tabela3[[#This Row],[Receitas 2005]]-Tabela3[[#This Row],[Despesas 2005]]&lt;0,Tabela3[[#This Row],[Receitas 2005]]-Tabela3[[#This Row],[Despesas 2005]],Tabela3[[#This Row],[Receitas 2005]]-Tabela3[[#This Row],[Despesas 2005]])</f>
        <v>363444.08000000007</v>
      </c>
      <c r="T13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34">
        <f>IF(Tabela3[[#This Row],[Receitas 2008]]-Tabela3[[#This Row],[Despesas 2008]]&lt;0,Tabela3[[#This Row],[Receitas 2008]]-Tabela3[[#This Row],[Despesas 2008]],Tabela3[[#This Row],[Receitas 2008]]-Tabela3[[#This Row],[Despesas 2008]])</f>
        <v>-65949.679999999702</v>
      </c>
      <c r="V134">
        <f>IF(Tabela3[[#This Row],[Receitas 2009]]-Tabela3[[#This Row],[Despesas 2009]]&lt;0,Tabela3[[#This Row],[Receitas 2009]]-Tabela3[[#This Row],[Despesas 2009]],Tabela3[[#This Row],[Receitas 2009]]-Tabela3[[#This Row],[Despesas 2009]])</f>
        <v>-613632.60000000056</v>
      </c>
    </row>
    <row r="135" spans="1:22" hidden="1">
      <c r="A135" t="s">
        <v>85</v>
      </c>
      <c r="B135" t="s">
        <v>65</v>
      </c>
      <c r="C135" t="s">
        <v>85</v>
      </c>
      <c r="D135" s="60">
        <v>16119502.039999999</v>
      </c>
      <c r="E135" s="61">
        <v>19422597.09</v>
      </c>
      <c r="F135" s="61">
        <v>27424953.82</v>
      </c>
      <c r="G135" s="61">
        <v>28489071.059999999</v>
      </c>
      <c r="H135" s="61">
        <v>14332584.16</v>
      </c>
      <c r="I135" s="61">
        <v>20310042.129999999</v>
      </c>
      <c r="J135" s="61">
        <v>27540744.239999998</v>
      </c>
      <c r="K135" s="61">
        <v>28843808.899999999</v>
      </c>
      <c r="L135">
        <v>50.76</v>
      </c>
      <c r="M135">
        <v>49.96</v>
      </c>
      <c r="N135">
        <v>41.49</v>
      </c>
      <c r="O135">
        <v>60.04</v>
      </c>
      <c r="P135">
        <v>0.41</v>
      </c>
      <c r="Q135">
        <v>0.38</v>
      </c>
      <c r="R135">
        <v>0.44</v>
      </c>
      <c r="S135">
        <f>IF(Tabela3[[#This Row],[Receitas 2005]]-Tabela3[[#This Row],[Despesas 2005]]&lt;0,Tabela3[[#This Row],[Receitas 2005]]-Tabela3[[#This Row],[Despesas 2005]],Tabela3[[#This Row],[Receitas 2005]]-Tabela3[[#This Row],[Despesas 2005]])</f>
        <v>1786917.879999999</v>
      </c>
      <c r="T135">
        <f>IF(Tabela3[[#This Row],[Receitas 2006]]-Tabela3[[#This Row],[Despesas 2006]]&lt;0,Tabela3[[#This Row],[Receitas 2006]]-Tabela3[[#This Row],[Despesas 2006]],Tabela3[[#This Row],[Receitas 2006]]-Tabela3[[#This Row],[Despesas 2006]])</f>
        <v>-887445.03999999911</v>
      </c>
      <c r="U135">
        <f>IF(Tabela3[[#This Row],[Receitas 2008]]-Tabela3[[#This Row],[Despesas 2008]]&lt;0,Tabela3[[#This Row],[Receitas 2008]]-Tabela3[[#This Row],[Despesas 2008]],Tabela3[[#This Row],[Receitas 2008]]-Tabela3[[#This Row],[Despesas 2008]])</f>
        <v>-115790.41999999806</v>
      </c>
      <c r="V135">
        <f>IF(Tabela3[[#This Row],[Receitas 2009]]-Tabela3[[#This Row],[Despesas 2009]]&lt;0,Tabela3[[#This Row],[Receitas 2009]]-Tabela3[[#This Row],[Despesas 2009]],Tabela3[[#This Row],[Receitas 2009]]-Tabela3[[#This Row],[Despesas 2009]])</f>
        <v>-354737.83999999985</v>
      </c>
    </row>
    <row r="136" spans="1:22" hidden="1">
      <c r="A136" t="s">
        <v>215</v>
      </c>
      <c r="B136" t="s">
        <v>52</v>
      </c>
      <c r="C136" t="s">
        <v>69</v>
      </c>
      <c r="D136" s="60">
        <v>5474025</v>
      </c>
      <c r="E136" s="61">
        <v>6777388.9000000004</v>
      </c>
      <c r="F136" s="61">
        <v>8741212.2599999998</v>
      </c>
      <c r="G136" s="61">
        <v>8198259.0599999996</v>
      </c>
      <c r="H136" s="61">
        <v>5542386.1299999999</v>
      </c>
      <c r="I136" s="61">
        <v>6556042.6799999997</v>
      </c>
      <c r="J136" s="61">
        <v>8434282.2699999996</v>
      </c>
      <c r="K136" s="61">
        <v>8819678.0299999993</v>
      </c>
      <c r="L136">
        <v>26.7</v>
      </c>
      <c r="M136">
        <v>23.31</v>
      </c>
      <c r="N136">
        <v>17.690000000000001</v>
      </c>
      <c r="O136">
        <v>35.72</v>
      </c>
      <c r="P136">
        <v>0.38</v>
      </c>
      <c r="Q136">
        <v>0.35</v>
      </c>
      <c r="R136">
        <v>0.42</v>
      </c>
      <c r="S136">
        <f>IF(Tabela3[[#This Row],[Receitas 2005]]-Tabela3[[#This Row],[Despesas 2005]]&lt;0,Tabela3[[#This Row],[Receitas 2005]]-Tabela3[[#This Row],[Despesas 2005]],Tabela3[[#This Row],[Receitas 2005]]-Tabela3[[#This Row],[Despesas 2005]])</f>
        <v>-68361.129999999888</v>
      </c>
      <c r="T136">
        <f>IF(Tabela3[[#This Row],[Receitas 2006]]-Tabela3[[#This Row],[Despesas 2006]]&lt;0,Tabela3[[#This Row],[Receitas 2006]]-Tabela3[[#This Row],[Despesas 2006]],Tabela3[[#This Row],[Receitas 2006]]-Tabela3[[#This Row],[Despesas 2006]])</f>
        <v>221346.22000000067</v>
      </c>
      <c r="U136">
        <f>IF(Tabela3[[#This Row],[Receitas 2008]]-Tabela3[[#This Row],[Despesas 2008]]&lt;0,Tabela3[[#This Row],[Receitas 2008]]-Tabela3[[#This Row],[Despesas 2008]],Tabela3[[#This Row],[Receitas 2008]]-Tabela3[[#This Row],[Despesas 2008]])</f>
        <v>306929.99000000022</v>
      </c>
      <c r="V136">
        <f>IF(Tabela3[[#This Row],[Receitas 2009]]-Tabela3[[#This Row],[Despesas 2009]]&lt;0,Tabela3[[#This Row],[Receitas 2009]]-Tabela3[[#This Row],[Despesas 2009]],Tabela3[[#This Row],[Receitas 2009]]-Tabela3[[#This Row],[Despesas 2009]])</f>
        <v>-621418.96999999974</v>
      </c>
    </row>
    <row r="137" spans="1:22" hidden="1">
      <c r="A137" t="s">
        <v>216</v>
      </c>
      <c r="B137" t="s">
        <v>76</v>
      </c>
      <c r="C137" t="s">
        <v>91</v>
      </c>
      <c r="D137" s="60">
        <v>9217905.7799999993</v>
      </c>
      <c r="E137" s="61">
        <v>7973662.8200000003</v>
      </c>
      <c r="F137" s="61">
        <v>8150215.3399999999</v>
      </c>
      <c r="G137" s="61">
        <v>8611975.3900000006</v>
      </c>
      <c r="H137" s="61">
        <v>9430141.8200000003</v>
      </c>
      <c r="I137" s="61">
        <v>7864501.1399999997</v>
      </c>
      <c r="J137" s="61">
        <v>7875446.5700000003</v>
      </c>
      <c r="K137" s="61">
        <v>8049054.1500000004</v>
      </c>
      <c r="L137">
        <v>37.33</v>
      </c>
      <c r="M137">
        <v>32</v>
      </c>
      <c r="N137">
        <v>25.89</v>
      </c>
      <c r="O137">
        <v>48.76</v>
      </c>
      <c r="P137">
        <v>0.4</v>
      </c>
      <c r="Q137">
        <v>0.34</v>
      </c>
      <c r="R137">
        <v>0.45</v>
      </c>
      <c r="S137">
        <f>IF(Tabela3[[#This Row],[Receitas 2005]]-Tabela3[[#This Row],[Despesas 2005]]&lt;0,Tabela3[[#This Row],[Receitas 2005]]-Tabela3[[#This Row],[Despesas 2005]],Tabela3[[#This Row],[Receitas 2005]]-Tabela3[[#This Row],[Despesas 2005]])</f>
        <v>-212236.04000000097</v>
      </c>
      <c r="T137">
        <f>IF(Tabela3[[#This Row],[Receitas 2006]]-Tabela3[[#This Row],[Despesas 2006]]&lt;0,Tabela3[[#This Row],[Receitas 2006]]-Tabela3[[#This Row],[Despesas 2006]],Tabela3[[#This Row],[Receitas 2006]]-Tabela3[[#This Row],[Despesas 2006]])</f>
        <v>109161.68000000063</v>
      </c>
      <c r="U137">
        <f>IF(Tabela3[[#This Row],[Receitas 2008]]-Tabela3[[#This Row],[Despesas 2008]]&lt;0,Tabela3[[#This Row],[Receitas 2008]]-Tabela3[[#This Row],[Despesas 2008]],Tabela3[[#This Row],[Receitas 2008]]-Tabela3[[#This Row],[Despesas 2008]])</f>
        <v>274768.76999999955</v>
      </c>
      <c r="V137">
        <f>IF(Tabela3[[#This Row],[Receitas 2009]]-Tabela3[[#This Row],[Despesas 2009]]&lt;0,Tabela3[[#This Row],[Receitas 2009]]-Tabela3[[#This Row],[Despesas 2009]],Tabela3[[#This Row],[Receitas 2009]]-Tabela3[[#This Row],[Despesas 2009]])</f>
        <v>562921.24000000022</v>
      </c>
    </row>
    <row r="138" spans="1:22" hidden="1">
      <c r="A138" t="s">
        <v>217</v>
      </c>
      <c r="B138" t="s">
        <v>23</v>
      </c>
      <c r="C138" t="s">
        <v>188</v>
      </c>
      <c r="D138" s="60">
        <v>14090291</v>
      </c>
      <c r="E138" s="61">
        <v>15108269.43</v>
      </c>
      <c r="F138" s="61" t="s">
        <v>25</v>
      </c>
      <c r="G138" s="61">
        <v>19889304.5</v>
      </c>
      <c r="H138" s="61">
        <v>12936906</v>
      </c>
      <c r="I138" s="61">
        <v>15849720.640000001</v>
      </c>
      <c r="J138" s="61" t="s">
        <v>25</v>
      </c>
      <c r="K138" s="61">
        <v>18832575.879999999</v>
      </c>
      <c r="L138">
        <v>35.01</v>
      </c>
      <c r="M138">
        <v>29.35</v>
      </c>
      <c r="N138">
        <v>24.13</v>
      </c>
      <c r="O138">
        <v>45.89</v>
      </c>
      <c r="P138">
        <v>0.39</v>
      </c>
      <c r="Q138">
        <v>0.36</v>
      </c>
      <c r="R138">
        <v>0.42</v>
      </c>
      <c r="S138">
        <f>IF(Tabela3[[#This Row],[Receitas 2005]]-Tabela3[[#This Row],[Despesas 2005]]&lt;0,Tabela3[[#This Row],[Receitas 2005]]-Tabela3[[#This Row],[Despesas 2005]],Tabela3[[#This Row],[Receitas 2005]]-Tabela3[[#This Row],[Despesas 2005]])</f>
        <v>1153385</v>
      </c>
      <c r="T138">
        <f>IF(Tabela3[[#This Row],[Receitas 2006]]-Tabela3[[#This Row],[Despesas 2006]]&lt;0,Tabela3[[#This Row],[Receitas 2006]]-Tabela3[[#This Row],[Despesas 2006]],Tabela3[[#This Row],[Receitas 2006]]-Tabela3[[#This Row],[Despesas 2006]])</f>
        <v>-741451.21000000089</v>
      </c>
      <c r="U138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38">
        <f>IF(Tabela3[[#This Row],[Receitas 2009]]-Tabela3[[#This Row],[Despesas 2009]]&lt;0,Tabela3[[#This Row],[Receitas 2009]]-Tabela3[[#This Row],[Despesas 2009]],Tabela3[[#This Row],[Receitas 2009]]-Tabela3[[#This Row],[Despesas 2009]])</f>
        <v>1056728.620000001</v>
      </c>
    </row>
    <row r="139" spans="1:22" hidden="1">
      <c r="A139" t="s">
        <v>218</v>
      </c>
      <c r="B139" t="s">
        <v>35</v>
      </c>
      <c r="C139" t="s">
        <v>67</v>
      </c>
      <c r="D139" s="60" t="s">
        <v>25</v>
      </c>
      <c r="E139" s="61">
        <v>5647286.3700000001</v>
      </c>
      <c r="F139" s="61">
        <v>7396823.4699999997</v>
      </c>
      <c r="G139" s="61">
        <v>7241173.8399999999</v>
      </c>
      <c r="H139" s="61" t="s">
        <v>25</v>
      </c>
      <c r="I139" s="61">
        <v>5840576.9199999999</v>
      </c>
      <c r="J139" s="61">
        <v>7331625.0700000003</v>
      </c>
      <c r="K139" s="61">
        <v>7340656.9100000001</v>
      </c>
      <c r="L139">
        <v>38.950000000000003</v>
      </c>
      <c r="M139">
        <v>38.380000000000003</v>
      </c>
      <c r="N139">
        <v>28.41</v>
      </c>
      <c r="O139">
        <v>49.5</v>
      </c>
      <c r="P139">
        <v>0.42</v>
      </c>
      <c r="Q139">
        <v>0.33</v>
      </c>
      <c r="R139">
        <v>0.5</v>
      </c>
      <c r="S13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39">
        <f>IF(Tabela3[[#This Row],[Receitas 2006]]-Tabela3[[#This Row],[Despesas 2006]]&lt;0,Tabela3[[#This Row],[Receitas 2006]]-Tabela3[[#This Row],[Despesas 2006]],Tabela3[[#This Row],[Receitas 2006]]-Tabela3[[#This Row],[Despesas 2006]])</f>
        <v>-193290.54999999981</v>
      </c>
      <c r="U139">
        <f>IF(Tabela3[[#This Row],[Receitas 2008]]-Tabela3[[#This Row],[Despesas 2008]]&lt;0,Tabela3[[#This Row],[Receitas 2008]]-Tabela3[[#This Row],[Despesas 2008]],Tabela3[[#This Row],[Receitas 2008]]-Tabela3[[#This Row],[Despesas 2008]])</f>
        <v>65198.399999999441</v>
      </c>
      <c r="V139">
        <f>IF(Tabela3[[#This Row],[Receitas 2009]]-Tabela3[[#This Row],[Despesas 2009]]&lt;0,Tabela3[[#This Row],[Receitas 2009]]-Tabela3[[#This Row],[Despesas 2009]],Tabela3[[#This Row],[Receitas 2009]]-Tabela3[[#This Row],[Despesas 2009]])</f>
        <v>-99483.070000000298</v>
      </c>
    </row>
    <row r="140" spans="1:22" hidden="1">
      <c r="A140" t="s">
        <v>219</v>
      </c>
      <c r="B140" t="s">
        <v>48</v>
      </c>
      <c r="C140" t="s">
        <v>169</v>
      </c>
      <c r="D140" s="60" t="s">
        <v>25</v>
      </c>
      <c r="E140" s="61">
        <v>12058118.380000001</v>
      </c>
      <c r="F140" s="61">
        <v>16850554.16</v>
      </c>
      <c r="G140" s="61">
        <v>16458997.720000001</v>
      </c>
      <c r="H140" s="61" t="s">
        <v>25</v>
      </c>
      <c r="I140" s="61">
        <v>12445757.08</v>
      </c>
      <c r="J140" s="61">
        <v>16396993.029999999</v>
      </c>
      <c r="K140" s="61">
        <v>18346320.719999999</v>
      </c>
      <c r="L140">
        <v>59.83</v>
      </c>
      <c r="M140">
        <v>57.33</v>
      </c>
      <c r="N140">
        <v>50.83</v>
      </c>
      <c r="O140">
        <v>68.83</v>
      </c>
      <c r="P140">
        <v>0.41</v>
      </c>
      <c r="Q140">
        <v>0.37</v>
      </c>
      <c r="R140">
        <v>0.46</v>
      </c>
      <c r="S14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40">
        <f>IF(Tabela3[[#This Row],[Receitas 2006]]-Tabela3[[#This Row],[Despesas 2006]]&lt;0,Tabela3[[#This Row],[Receitas 2006]]-Tabela3[[#This Row],[Despesas 2006]],Tabela3[[#This Row],[Receitas 2006]]-Tabela3[[#This Row],[Despesas 2006]])</f>
        <v>-387638.69999999925</v>
      </c>
      <c r="U140">
        <f>IF(Tabela3[[#This Row],[Receitas 2008]]-Tabela3[[#This Row],[Despesas 2008]]&lt;0,Tabela3[[#This Row],[Receitas 2008]]-Tabela3[[#This Row],[Despesas 2008]],Tabela3[[#This Row],[Receitas 2008]]-Tabela3[[#This Row],[Despesas 2008]])</f>
        <v>453561.13000000082</v>
      </c>
      <c r="V140">
        <f>IF(Tabela3[[#This Row],[Receitas 2009]]-Tabela3[[#This Row],[Despesas 2009]]&lt;0,Tabela3[[#This Row],[Receitas 2009]]-Tabela3[[#This Row],[Despesas 2009]],Tabela3[[#This Row],[Receitas 2009]]-Tabela3[[#This Row],[Despesas 2009]])</f>
        <v>-1887322.9999999981</v>
      </c>
    </row>
    <row r="141" spans="1:22" hidden="1">
      <c r="A141" t="s">
        <v>220</v>
      </c>
      <c r="B141" t="s">
        <v>52</v>
      </c>
      <c r="C141" t="s">
        <v>69</v>
      </c>
      <c r="D141" s="60">
        <v>7615182.5599999996</v>
      </c>
      <c r="E141" s="61">
        <v>8659959.4800000004</v>
      </c>
      <c r="F141" s="61" t="s">
        <v>25</v>
      </c>
      <c r="G141" s="61">
        <v>12507553.85</v>
      </c>
      <c r="H141" s="61">
        <v>7479913.75</v>
      </c>
      <c r="I141" s="61">
        <v>8521424.5600000005</v>
      </c>
      <c r="J141" s="61" t="s">
        <v>25</v>
      </c>
      <c r="K141" s="61">
        <v>12148920.91</v>
      </c>
      <c r="L141">
        <v>21.02</v>
      </c>
      <c r="M141">
        <v>18.95</v>
      </c>
      <c r="N141">
        <v>12.39</v>
      </c>
      <c r="O141">
        <v>29.66</v>
      </c>
      <c r="P141">
        <v>0.38</v>
      </c>
      <c r="Q141">
        <v>0.35</v>
      </c>
      <c r="R141">
        <v>0.41</v>
      </c>
      <c r="S141">
        <f>IF(Tabela3[[#This Row],[Receitas 2005]]-Tabela3[[#This Row],[Despesas 2005]]&lt;0,Tabela3[[#This Row],[Receitas 2005]]-Tabela3[[#This Row],[Despesas 2005]],Tabela3[[#This Row],[Receitas 2005]]-Tabela3[[#This Row],[Despesas 2005]])</f>
        <v>135268.80999999959</v>
      </c>
      <c r="T141">
        <f>IF(Tabela3[[#This Row],[Receitas 2006]]-Tabela3[[#This Row],[Despesas 2006]]&lt;0,Tabela3[[#This Row],[Receitas 2006]]-Tabela3[[#This Row],[Despesas 2006]],Tabela3[[#This Row],[Receitas 2006]]-Tabela3[[#This Row],[Despesas 2006]])</f>
        <v>138534.91999999993</v>
      </c>
      <c r="U141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41">
        <f>IF(Tabela3[[#This Row],[Receitas 2009]]-Tabela3[[#This Row],[Despesas 2009]]&lt;0,Tabela3[[#This Row],[Receitas 2009]]-Tabela3[[#This Row],[Despesas 2009]],Tabela3[[#This Row],[Receitas 2009]]-Tabela3[[#This Row],[Despesas 2009]])</f>
        <v>358632.93999999948</v>
      </c>
    </row>
    <row r="142" spans="1:22" hidden="1">
      <c r="A142" t="s">
        <v>221</v>
      </c>
      <c r="B142" t="s">
        <v>30</v>
      </c>
      <c r="C142" t="s">
        <v>31</v>
      </c>
      <c r="D142" s="60">
        <v>5779299.0199999996</v>
      </c>
      <c r="E142" s="61">
        <v>6388430.6500000004</v>
      </c>
      <c r="F142" s="61">
        <v>9954048.0800000001</v>
      </c>
      <c r="G142" s="61">
        <v>9623035.2799999993</v>
      </c>
      <c r="H142" s="61">
        <v>5186738.1900000004</v>
      </c>
      <c r="I142" s="61">
        <v>6320196.3799999999</v>
      </c>
      <c r="J142" s="61">
        <v>9247973.0899999999</v>
      </c>
      <c r="K142" s="61">
        <v>9592146.4399999995</v>
      </c>
      <c r="L142">
        <v>21.88</v>
      </c>
      <c r="M142">
        <v>24.81</v>
      </c>
      <c r="N142">
        <v>13.46</v>
      </c>
      <c r="O142">
        <v>30.3</v>
      </c>
      <c r="P142">
        <v>0.35</v>
      </c>
      <c r="Q142">
        <v>0.32</v>
      </c>
      <c r="R142">
        <v>0.39</v>
      </c>
      <c r="S142">
        <f>IF(Tabela3[[#This Row],[Receitas 2005]]-Tabela3[[#This Row],[Despesas 2005]]&lt;0,Tabela3[[#This Row],[Receitas 2005]]-Tabela3[[#This Row],[Despesas 2005]],Tabela3[[#This Row],[Receitas 2005]]-Tabela3[[#This Row],[Despesas 2005]])</f>
        <v>592560.82999999914</v>
      </c>
      <c r="T142">
        <f>IF(Tabela3[[#This Row],[Receitas 2006]]-Tabela3[[#This Row],[Despesas 2006]]&lt;0,Tabela3[[#This Row],[Receitas 2006]]-Tabela3[[#This Row],[Despesas 2006]],Tabela3[[#This Row],[Receitas 2006]]-Tabela3[[#This Row],[Despesas 2006]])</f>
        <v>68234.270000000484</v>
      </c>
      <c r="U142">
        <f>IF(Tabela3[[#This Row],[Receitas 2008]]-Tabela3[[#This Row],[Despesas 2008]]&lt;0,Tabela3[[#This Row],[Receitas 2008]]-Tabela3[[#This Row],[Despesas 2008]],Tabela3[[#This Row],[Receitas 2008]]-Tabela3[[#This Row],[Despesas 2008]])</f>
        <v>706074.99000000022</v>
      </c>
      <c r="V142">
        <f>IF(Tabela3[[#This Row],[Receitas 2009]]-Tabela3[[#This Row],[Despesas 2009]]&lt;0,Tabela3[[#This Row],[Receitas 2009]]-Tabela3[[#This Row],[Despesas 2009]],Tabela3[[#This Row],[Receitas 2009]]-Tabela3[[#This Row],[Despesas 2009]])</f>
        <v>30888.839999999851</v>
      </c>
    </row>
    <row r="143" spans="1:22" hidden="1">
      <c r="A143" t="s">
        <v>222</v>
      </c>
      <c r="B143" t="s">
        <v>65</v>
      </c>
      <c r="C143" t="s">
        <v>101</v>
      </c>
      <c r="D143" s="60">
        <v>12148651.529999999</v>
      </c>
      <c r="E143" s="61" t="s">
        <v>25</v>
      </c>
      <c r="F143" s="61">
        <v>19212874.899999999</v>
      </c>
      <c r="G143" s="61">
        <v>19456190.030000001</v>
      </c>
      <c r="H143" s="61">
        <v>12597428.58</v>
      </c>
      <c r="I143" s="61" t="s">
        <v>25</v>
      </c>
      <c r="J143" s="61">
        <v>18446973.149999999</v>
      </c>
      <c r="K143" s="61">
        <v>21451783.260000002</v>
      </c>
      <c r="L143">
        <v>52.59</v>
      </c>
      <c r="M143">
        <v>57.34</v>
      </c>
      <c r="N143">
        <v>45.03</v>
      </c>
      <c r="O143">
        <v>60.16</v>
      </c>
      <c r="P143">
        <v>0.42</v>
      </c>
      <c r="Q143">
        <v>0.38</v>
      </c>
      <c r="R143">
        <v>0.45</v>
      </c>
      <c r="S143">
        <f>IF(Tabela3[[#This Row],[Receitas 2005]]-Tabela3[[#This Row],[Despesas 2005]]&lt;0,Tabela3[[#This Row],[Receitas 2005]]-Tabela3[[#This Row],[Despesas 2005]],Tabela3[[#This Row],[Receitas 2005]]-Tabela3[[#This Row],[Despesas 2005]])</f>
        <v>-448777.05000000075</v>
      </c>
      <c r="T14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43">
        <f>IF(Tabela3[[#This Row],[Receitas 2008]]-Tabela3[[#This Row],[Despesas 2008]]&lt;0,Tabela3[[#This Row],[Receitas 2008]]-Tabela3[[#This Row],[Despesas 2008]],Tabela3[[#This Row],[Receitas 2008]]-Tabela3[[#This Row],[Despesas 2008]])</f>
        <v>765901.75</v>
      </c>
      <c r="V143">
        <f>IF(Tabela3[[#This Row],[Receitas 2009]]-Tabela3[[#This Row],[Despesas 2009]]&lt;0,Tabela3[[#This Row],[Receitas 2009]]-Tabela3[[#This Row],[Despesas 2009]],Tabela3[[#This Row],[Receitas 2009]]-Tabela3[[#This Row],[Despesas 2009]])</f>
        <v>-1995593.2300000004</v>
      </c>
    </row>
    <row r="144" spans="1:22" hidden="1">
      <c r="A144" t="s">
        <v>223</v>
      </c>
      <c r="B144" t="s">
        <v>62</v>
      </c>
      <c r="C144" t="s">
        <v>63</v>
      </c>
      <c r="D144" s="60">
        <v>4147224.64</v>
      </c>
      <c r="E144" s="61">
        <v>4711519.87</v>
      </c>
      <c r="F144" s="61">
        <v>6635970.7999999998</v>
      </c>
      <c r="G144" s="61">
        <v>6540825.4800000004</v>
      </c>
      <c r="H144" s="61">
        <v>4261222.34</v>
      </c>
      <c r="I144" s="61">
        <v>5058186.41</v>
      </c>
      <c r="J144" s="61">
        <v>6272509.8600000003</v>
      </c>
      <c r="K144" s="61">
        <v>6767259.6900000004</v>
      </c>
      <c r="L144">
        <v>33.72</v>
      </c>
      <c r="M144">
        <v>36.9</v>
      </c>
      <c r="N144">
        <v>23.58</v>
      </c>
      <c r="O144">
        <v>43.86</v>
      </c>
      <c r="P144">
        <v>0.38</v>
      </c>
      <c r="Q144">
        <v>0.33</v>
      </c>
      <c r="R144">
        <v>0.42</v>
      </c>
      <c r="S144">
        <f>IF(Tabela3[[#This Row],[Receitas 2005]]-Tabela3[[#This Row],[Despesas 2005]]&lt;0,Tabela3[[#This Row],[Receitas 2005]]-Tabela3[[#This Row],[Despesas 2005]],Tabela3[[#This Row],[Receitas 2005]]-Tabela3[[#This Row],[Despesas 2005]])</f>
        <v>-113997.69999999972</v>
      </c>
      <c r="T144">
        <f>IF(Tabela3[[#This Row],[Receitas 2006]]-Tabela3[[#This Row],[Despesas 2006]]&lt;0,Tabela3[[#This Row],[Receitas 2006]]-Tabela3[[#This Row],[Despesas 2006]],Tabela3[[#This Row],[Receitas 2006]]-Tabela3[[#This Row],[Despesas 2006]])</f>
        <v>-346666.54000000004</v>
      </c>
      <c r="U144">
        <f>IF(Tabela3[[#This Row],[Receitas 2008]]-Tabela3[[#This Row],[Despesas 2008]]&lt;0,Tabela3[[#This Row],[Receitas 2008]]-Tabela3[[#This Row],[Despesas 2008]],Tabela3[[#This Row],[Receitas 2008]]-Tabela3[[#This Row],[Despesas 2008]])</f>
        <v>363460.93999999948</v>
      </c>
      <c r="V144">
        <f>IF(Tabela3[[#This Row],[Receitas 2009]]-Tabela3[[#This Row],[Despesas 2009]]&lt;0,Tabela3[[#This Row],[Receitas 2009]]-Tabela3[[#This Row],[Despesas 2009]],Tabela3[[#This Row],[Receitas 2009]]-Tabela3[[#This Row],[Despesas 2009]])</f>
        <v>-226434.20999999996</v>
      </c>
    </row>
    <row r="145" spans="1:22" hidden="1">
      <c r="A145" t="s">
        <v>224</v>
      </c>
      <c r="B145" t="s">
        <v>62</v>
      </c>
      <c r="C145" t="s">
        <v>63</v>
      </c>
      <c r="D145" s="60">
        <v>16027447.24</v>
      </c>
      <c r="E145" s="61">
        <v>18176225.66</v>
      </c>
      <c r="F145" s="61">
        <v>26108812.100000001</v>
      </c>
      <c r="G145" s="61">
        <v>25125100.670000002</v>
      </c>
      <c r="H145" s="61">
        <v>12130137.82</v>
      </c>
      <c r="I145" s="61">
        <v>15069204.9</v>
      </c>
      <c r="J145" s="61">
        <v>21997896.899999999</v>
      </c>
      <c r="K145" s="61">
        <v>25934921.239999998</v>
      </c>
      <c r="L145">
        <v>40.51</v>
      </c>
      <c r="M145">
        <v>37.81</v>
      </c>
      <c r="N145">
        <v>31.02</v>
      </c>
      <c r="O145">
        <v>50</v>
      </c>
      <c r="P145">
        <v>0.43</v>
      </c>
      <c r="Q145">
        <v>0.38</v>
      </c>
      <c r="R145">
        <v>0.47</v>
      </c>
      <c r="S145">
        <f>IF(Tabela3[[#This Row],[Receitas 2005]]-Tabela3[[#This Row],[Despesas 2005]]&lt;0,Tabela3[[#This Row],[Receitas 2005]]-Tabela3[[#This Row],[Despesas 2005]],Tabela3[[#This Row],[Receitas 2005]]-Tabela3[[#This Row],[Despesas 2005]])</f>
        <v>3897309.42</v>
      </c>
      <c r="T145">
        <f>IF(Tabela3[[#This Row],[Receitas 2006]]-Tabela3[[#This Row],[Despesas 2006]]&lt;0,Tabela3[[#This Row],[Receitas 2006]]-Tabela3[[#This Row],[Despesas 2006]],Tabela3[[#This Row],[Receitas 2006]]-Tabela3[[#This Row],[Despesas 2006]])</f>
        <v>3107020.76</v>
      </c>
      <c r="U145">
        <f>IF(Tabela3[[#This Row],[Receitas 2008]]-Tabela3[[#This Row],[Despesas 2008]]&lt;0,Tabela3[[#This Row],[Receitas 2008]]-Tabela3[[#This Row],[Despesas 2008]],Tabela3[[#This Row],[Receitas 2008]]-Tabela3[[#This Row],[Despesas 2008]])</f>
        <v>4110915.200000003</v>
      </c>
      <c r="V145">
        <f>IF(Tabela3[[#This Row],[Receitas 2009]]-Tabela3[[#This Row],[Despesas 2009]]&lt;0,Tabela3[[#This Row],[Receitas 2009]]-Tabela3[[#This Row],[Despesas 2009]],Tabela3[[#This Row],[Receitas 2009]]-Tabela3[[#This Row],[Despesas 2009]])</f>
        <v>-809820.56999999657</v>
      </c>
    </row>
    <row r="146" spans="1:22" hidden="1">
      <c r="A146" t="s">
        <v>225</v>
      </c>
      <c r="B146" t="s">
        <v>30</v>
      </c>
      <c r="C146" t="s">
        <v>89</v>
      </c>
      <c r="D146" s="60">
        <v>18353558.809999999</v>
      </c>
      <c r="E146" s="61">
        <v>20628447.800000001</v>
      </c>
      <c r="F146" s="61">
        <v>31064593.949999999</v>
      </c>
      <c r="G146" s="61">
        <v>31943056.23</v>
      </c>
      <c r="H146" s="61">
        <v>18149607.989999998</v>
      </c>
      <c r="I146" s="61">
        <v>20986079.07</v>
      </c>
      <c r="J146" s="61">
        <v>29213146.609999999</v>
      </c>
      <c r="K146" s="61">
        <v>33232031.579999998</v>
      </c>
      <c r="L146">
        <v>22.41</v>
      </c>
      <c r="M146">
        <v>20.18</v>
      </c>
      <c r="N146">
        <v>15.63</v>
      </c>
      <c r="O146">
        <v>29.2</v>
      </c>
      <c r="P146">
        <v>0.43</v>
      </c>
      <c r="Q146">
        <v>0.41</v>
      </c>
      <c r="R146">
        <v>0.46</v>
      </c>
      <c r="S146">
        <f>IF(Tabela3[[#This Row],[Receitas 2005]]-Tabela3[[#This Row],[Despesas 2005]]&lt;0,Tabela3[[#This Row],[Receitas 2005]]-Tabela3[[#This Row],[Despesas 2005]],Tabela3[[#This Row],[Receitas 2005]]-Tabela3[[#This Row],[Despesas 2005]])</f>
        <v>203950.8200000003</v>
      </c>
      <c r="T146">
        <f>IF(Tabela3[[#This Row],[Receitas 2006]]-Tabela3[[#This Row],[Despesas 2006]]&lt;0,Tabela3[[#This Row],[Receitas 2006]]-Tabela3[[#This Row],[Despesas 2006]],Tabela3[[#This Row],[Receitas 2006]]-Tabela3[[#This Row],[Despesas 2006]])</f>
        <v>-357631.26999999955</v>
      </c>
      <c r="U146">
        <f>IF(Tabela3[[#This Row],[Receitas 2008]]-Tabela3[[#This Row],[Despesas 2008]]&lt;0,Tabela3[[#This Row],[Receitas 2008]]-Tabela3[[#This Row],[Despesas 2008]],Tabela3[[#This Row],[Receitas 2008]]-Tabela3[[#This Row],[Despesas 2008]])</f>
        <v>1851447.3399999999</v>
      </c>
      <c r="V146">
        <f>IF(Tabela3[[#This Row],[Receitas 2009]]-Tabela3[[#This Row],[Despesas 2009]]&lt;0,Tabela3[[#This Row],[Receitas 2009]]-Tabela3[[#This Row],[Despesas 2009]],Tabela3[[#This Row],[Receitas 2009]]-Tabela3[[#This Row],[Despesas 2009]])</f>
        <v>-1288975.3499999978</v>
      </c>
    </row>
    <row r="147" spans="1:22" hidden="1">
      <c r="A147" t="s">
        <v>153</v>
      </c>
      <c r="B147" t="s">
        <v>35</v>
      </c>
      <c r="C147" t="s">
        <v>153</v>
      </c>
      <c r="D147" s="60">
        <v>45565973.329999998</v>
      </c>
      <c r="E147" s="61">
        <v>53744207.25</v>
      </c>
      <c r="F147" s="61">
        <v>76581198.540000007</v>
      </c>
      <c r="G147" s="61">
        <v>78043469.040000007</v>
      </c>
      <c r="H147" s="61">
        <v>44277148.520000003</v>
      </c>
      <c r="I147" s="61">
        <v>52326749.149999999</v>
      </c>
      <c r="J147" s="61">
        <v>78992939.689999998</v>
      </c>
      <c r="K147" s="61">
        <v>82902559.079999998</v>
      </c>
      <c r="L147">
        <v>28.26</v>
      </c>
      <c r="M147">
        <v>25.27</v>
      </c>
      <c r="N147">
        <v>21.21</v>
      </c>
      <c r="O147">
        <v>35.31</v>
      </c>
      <c r="P147">
        <v>0.42</v>
      </c>
      <c r="Q147">
        <v>0.4</v>
      </c>
      <c r="R147">
        <v>0.44</v>
      </c>
      <c r="S147">
        <f>IF(Tabela3[[#This Row],[Receitas 2005]]-Tabela3[[#This Row],[Despesas 2005]]&lt;0,Tabela3[[#This Row],[Receitas 2005]]-Tabela3[[#This Row],[Despesas 2005]],Tabela3[[#This Row],[Receitas 2005]]-Tabela3[[#This Row],[Despesas 2005]])</f>
        <v>1288824.8099999949</v>
      </c>
      <c r="T147">
        <f>IF(Tabela3[[#This Row],[Receitas 2006]]-Tabela3[[#This Row],[Despesas 2006]]&lt;0,Tabela3[[#This Row],[Receitas 2006]]-Tabela3[[#This Row],[Despesas 2006]],Tabela3[[#This Row],[Receitas 2006]]-Tabela3[[#This Row],[Despesas 2006]])</f>
        <v>1417458.1000000015</v>
      </c>
      <c r="U147">
        <f>IF(Tabela3[[#This Row],[Receitas 2008]]-Tabela3[[#This Row],[Despesas 2008]]&lt;0,Tabela3[[#This Row],[Receitas 2008]]-Tabela3[[#This Row],[Despesas 2008]],Tabela3[[#This Row],[Receitas 2008]]-Tabela3[[#This Row],[Despesas 2008]])</f>
        <v>-2411741.1499999911</v>
      </c>
      <c r="V147">
        <f>IF(Tabela3[[#This Row],[Receitas 2009]]-Tabela3[[#This Row],[Despesas 2009]]&lt;0,Tabela3[[#This Row],[Receitas 2009]]-Tabela3[[#This Row],[Despesas 2009]],Tabela3[[#This Row],[Receitas 2009]]-Tabela3[[#This Row],[Despesas 2009]])</f>
        <v>-4859090.0399999917</v>
      </c>
    </row>
    <row r="148" spans="1:22" hidden="1">
      <c r="A148" t="s">
        <v>226</v>
      </c>
      <c r="B148" t="s">
        <v>65</v>
      </c>
      <c r="C148" t="s">
        <v>85</v>
      </c>
      <c r="D148" s="60">
        <v>6886988.0800000001</v>
      </c>
      <c r="E148" s="61">
        <v>7398221.6399999997</v>
      </c>
      <c r="F148" s="61">
        <v>9950706.7699999996</v>
      </c>
      <c r="G148" s="61">
        <v>11847726.810000001</v>
      </c>
      <c r="H148" s="61">
        <v>6542726.0800000001</v>
      </c>
      <c r="I148" s="61">
        <v>7363049.9500000002</v>
      </c>
      <c r="J148" s="61">
        <v>10269345.689999999</v>
      </c>
      <c r="K148" s="61">
        <v>12089975.550000001</v>
      </c>
      <c r="L148">
        <v>59.92</v>
      </c>
      <c r="M148">
        <v>59.12</v>
      </c>
      <c r="N148">
        <v>51.45</v>
      </c>
      <c r="O148">
        <v>68.39</v>
      </c>
      <c r="P148">
        <v>0.46</v>
      </c>
      <c r="Q148">
        <v>0.41</v>
      </c>
      <c r="R148">
        <v>0.5</v>
      </c>
      <c r="S148">
        <f>IF(Tabela3[[#This Row],[Receitas 2005]]-Tabela3[[#This Row],[Despesas 2005]]&lt;0,Tabela3[[#This Row],[Receitas 2005]]-Tabela3[[#This Row],[Despesas 2005]],Tabela3[[#This Row],[Receitas 2005]]-Tabela3[[#This Row],[Despesas 2005]])</f>
        <v>344262</v>
      </c>
      <c r="T148">
        <f>IF(Tabela3[[#This Row],[Receitas 2006]]-Tabela3[[#This Row],[Despesas 2006]]&lt;0,Tabela3[[#This Row],[Receitas 2006]]-Tabela3[[#This Row],[Despesas 2006]],Tabela3[[#This Row],[Receitas 2006]]-Tabela3[[#This Row],[Despesas 2006]])</f>
        <v>35171.689999999478</v>
      </c>
      <c r="U148">
        <f>IF(Tabela3[[#This Row],[Receitas 2008]]-Tabela3[[#This Row],[Despesas 2008]]&lt;0,Tabela3[[#This Row],[Receitas 2008]]-Tabela3[[#This Row],[Despesas 2008]],Tabela3[[#This Row],[Receitas 2008]]-Tabela3[[#This Row],[Despesas 2008]])</f>
        <v>-318638.91999999993</v>
      </c>
      <c r="V148">
        <f>IF(Tabela3[[#This Row],[Receitas 2009]]-Tabela3[[#This Row],[Despesas 2009]]&lt;0,Tabela3[[#This Row],[Receitas 2009]]-Tabela3[[#This Row],[Despesas 2009]],Tabela3[[#This Row],[Receitas 2009]]-Tabela3[[#This Row],[Despesas 2009]])</f>
        <v>-242248.74000000022</v>
      </c>
    </row>
    <row r="149" spans="1:22" hidden="1">
      <c r="A149" t="s">
        <v>227</v>
      </c>
      <c r="B149" t="s">
        <v>52</v>
      </c>
      <c r="C149" t="s">
        <v>186</v>
      </c>
      <c r="D149" s="60" t="s">
        <v>25</v>
      </c>
      <c r="E149" s="61" t="s">
        <v>25</v>
      </c>
      <c r="F149" s="61" t="s">
        <v>25</v>
      </c>
      <c r="G149" s="61">
        <v>7971363.8700000001</v>
      </c>
      <c r="H149" s="61" t="s">
        <v>25</v>
      </c>
      <c r="I149" s="61" t="s">
        <v>25</v>
      </c>
      <c r="J149" s="61" t="s">
        <v>25</v>
      </c>
      <c r="K149" s="61">
        <v>8496215.3300000001</v>
      </c>
      <c r="L149">
        <v>18.96</v>
      </c>
      <c r="M149">
        <v>16.899999999999999</v>
      </c>
      <c r="N149">
        <v>10.37</v>
      </c>
      <c r="O149">
        <v>27.55</v>
      </c>
      <c r="P149">
        <v>0.36</v>
      </c>
      <c r="Q149">
        <v>0.33</v>
      </c>
      <c r="R149">
        <v>0.4</v>
      </c>
      <c r="S14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4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49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49">
        <f>IF(Tabela3[[#This Row],[Receitas 2009]]-Tabela3[[#This Row],[Despesas 2009]]&lt;0,Tabela3[[#This Row],[Receitas 2009]]-Tabela3[[#This Row],[Despesas 2009]],Tabela3[[#This Row],[Receitas 2009]]-Tabela3[[#This Row],[Despesas 2009]])</f>
        <v>-524851.46</v>
      </c>
    </row>
    <row r="150" spans="1:22" hidden="1">
      <c r="A150" t="s">
        <v>228</v>
      </c>
      <c r="B150" t="s">
        <v>45</v>
      </c>
      <c r="C150" t="s">
        <v>46</v>
      </c>
      <c r="D150" s="60" t="s">
        <v>25</v>
      </c>
      <c r="E150" s="61">
        <v>18844467.870000001</v>
      </c>
      <c r="F150" s="61">
        <v>25179812</v>
      </c>
      <c r="G150" s="61">
        <v>22465510.809999999</v>
      </c>
      <c r="H150" s="61" t="s">
        <v>25</v>
      </c>
      <c r="I150" s="61">
        <v>17343014.300000001</v>
      </c>
      <c r="J150" s="61">
        <v>24758008.559999999</v>
      </c>
      <c r="K150" s="61">
        <v>21354899.68</v>
      </c>
      <c r="L150">
        <v>44.46</v>
      </c>
      <c r="M150">
        <v>43.75</v>
      </c>
      <c r="N150">
        <v>36.659999999999997</v>
      </c>
      <c r="O150">
        <v>52.25</v>
      </c>
      <c r="P150">
        <v>0.45</v>
      </c>
      <c r="Q150">
        <v>0.4</v>
      </c>
      <c r="R150">
        <v>0.5</v>
      </c>
      <c r="S15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50">
        <f>IF(Tabela3[[#This Row],[Receitas 2006]]-Tabela3[[#This Row],[Despesas 2006]]&lt;0,Tabela3[[#This Row],[Receitas 2006]]-Tabela3[[#This Row],[Despesas 2006]],Tabela3[[#This Row],[Receitas 2006]]-Tabela3[[#This Row],[Despesas 2006]])</f>
        <v>1501453.5700000003</v>
      </c>
      <c r="U150">
        <f>IF(Tabela3[[#This Row],[Receitas 2008]]-Tabela3[[#This Row],[Despesas 2008]]&lt;0,Tabela3[[#This Row],[Receitas 2008]]-Tabela3[[#This Row],[Despesas 2008]],Tabela3[[#This Row],[Receitas 2008]]-Tabela3[[#This Row],[Despesas 2008]])</f>
        <v>421803.44000000134</v>
      </c>
      <c r="V150">
        <f>IF(Tabela3[[#This Row],[Receitas 2009]]-Tabela3[[#This Row],[Despesas 2009]]&lt;0,Tabela3[[#This Row],[Receitas 2009]]-Tabela3[[#This Row],[Despesas 2009]],Tabela3[[#This Row],[Receitas 2009]]-Tabela3[[#This Row],[Despesas 2009]])</f>
        <v>1110611.129999999</v>
      </c>
    </row>
    <row r="151" spans="1:22" hidden="1">
      <c r="A151" t="s">
        <v>229</v>
      </c>
      <c r="B151" t="s">
        <v>35</v>
      </c>
      <c r="C151" t="s">
        <v>172</v>
      </c>
      <c r="D151" s="60">
        <v>5558516.1699999999</v>
      </c>
      <c r="E151" s="61">
        <v>6292433.6900000004</v>
      </c>
      <c r="F151" s="61">
        <v>8089713.3600000003</v>
      </c>
      <c r="G151" s="61">
        <v>8060613.2000000002</v>
      </c>
      <c r="H151" s="61">
        <v>4850684.2300000004</v>
      </c>
      <c r="I151" s="61">
        <v>5905905.25</v>
      </c>
      <c r="J151" s="61">
        <v>7611466.0599999996</v>
      </c>
      <c r="K151" s="61">
        <v>7358386.7800000003</v>
      </c>
      <c r="L151">
        <v>49.61</v>
      </c>
      <c r="M151">
        <v>51.57</v>
      </c>
      <c r="N151">
        <v>34.75</v>
      </c>
      <c r="O151">
        <v>64.47</v>
      </c>
      <c r="P151">
        <v>0.52</v>
      </c>
      <c r="Q151">
        <v>0.36</v>
      </c>
      <c r="R151">
        <v>0.69</v>
      </c>
      <c r="S151">
        <f>IF(Tabela3[[#This Row],[Receitas 2005]]-Tabela3[[#This Row],[Despesas 2005]]&lt;0,Tabela3[[#This Row],[Receitas 2005]]-Tabela3[[#This Row],[Despesas 2005]],Tabela3[[#This Row],[Receitas 2005]]-Tabela3[[#This Row],[Despesas 2005]])</f>
        <v>707831.93999999948</v>
      </c>
      <c r="T151">
        <f>IF(Tabela3[[#This Row],[Receitas 2006]]-Tabela3[[#This Row],[Despesas 2006]]&lt;0,Tabela3[[#This Row],[Receitas 2006]]-Tabela3[[#This Row],[Despesas 2006]],Tabela3[[#This Row],[Receitas 2006]]-Tabela3[[#This Row],[Despesas 2006]])</f>
        <v>386528.44000000041</v>
      </c>
      <c r="U151">
        <f>IF(Tabela3[[#This Row],[Receitas 2008]]-Tabela3[[#This Row],[Despesas 2008]]&lt;0,Tabela3[[#This Row],[Receitas 2008]]-Tabela3[[#This Row],[Despesas 2008]],Tabela3[[#This Row],[Receitas 2008]]-Tabela3[[#This Row],[Despesas 2008]])</f>
        <v>478247.30000000075</v>
      </c>
      <c r="V151">
        <f>IF(Tabela3[[#This Row],[Receitas 2009]]-Tabela3[[#This Row],[Despesas 2009]]&lt;0,Tabela3[[#This Row],[Receitas 2009]]-Tabela3[[#This Row],[Despesas 2009]],Tabela3[[#This Row],[Receitas 2009]]-Tabela3[[#This Row],[Despesas 2009]])</f>
        <v>702226.41999999993</v>
      </c>
    </row>
    <row r="152" spans="1:22" hidden="1">
      <c r="A152" t="s">
        <v>230</v>
      </c>
      <c r="B152" t="s">
        <v>52</v>
      </c>
      <c r="C152" t="s">
        <v>146</v>
      </c>
      <c r="D152" s="60">
        <v>8092352.7400000002</v>
      </c>
      <c r="E152" s="61">
        <v>9822493.1500000004</v>
      </c>
      <c r="F152" s="61">
        <v>13554746.630000001</v>
      </c>
      <c r="G152" s="61">
        <v>14109617.689999999</v>
      </c>
      <c r="H152" s="61">
        <v>7915035.3399999999</v>
      </c>
      <c r="I152" s="61">
        <v>10251466.01</v>
      </c>
      <c r="J152" s="61">
        <v>13203731.5</v>
      </c>
      <c r="K152" s="61">
        <v>15293190.01</v>
      </c>
      <c r="L152">
        <v>25.92</v>
      </c>
      <c r="M152">
        <v>24.66</v>
      </c>
      <c r="N152">
        <v>16.57</v>
      </c>
      <c r="O152">
        <v>35.28</v>
      </c>
      <c r="P152">
        <v>0.39</v>
      </c>
      <c r="Q152">
        <v>0.36</v>
      </c>
      <c r="R152">
        <v>0.42</v>
      </c>
      <c r="S152">
        <f>IF(Tabela3[[#This Row],[Receitas 2005]]-Tabela3[[#This Row],[Despesas 2005]]&lt;0,Tabela3[[#This Row],[Receitas 2005]]-Tabela3[[#This Row],[Despesas 2005]],Tabela3[[#This Row],[Receitas 2005]]-Tabela3[[#This Row],[Despesas 2005]])</f>
        <v>177317.40000000037</v>
      </c>
      <c r="T152">
        <f>IF(Tabela3[[#This Row],[Receitas 2006]]-Tabela3[[#This Row],[Despesas 2006]]&lt;0,Tabela3[[#This Row],[Receitas 2006]]-Tabela3[[#This Row],[Despesas 2006]],Tabela3[[#This Row],[Receitas 2006]]-Tabela3[[#This Row],[Despesas 2006]])</f>
        <v>-428972.8599999994</v>
      </c>
      <c r="U152">
        <f>IF(Tabela3[[#This Row],[Receitas 2008]]-Tabela3[[#This Row],[Despesas 2008]]&lt;0,Tabela3[[#This Row],[Receitas 2008]]-Tabela3[[#This Row],[Despesas 2008]],Tabela3[[#This Row],[Receitas 2008]]-Tabela3[[#This Row],[Despesas 2008]])</f>
        <v>351015.13000000082</v>
      </c>
      <c r="V152">
        <f>IF(Tabela3[[#This Row],[Receitas 2009]]-Tabela3[[#This Row],[Despesas 2009]]&lt;0,Tabela3[[#This Row],[Receitas 2009]]-Tabela3[[#This Row],[Despesas 2009]],Tabela3[[#This Row],[Receitas 2009]]-Tabela3[[#This Row],[Despesas 2009]])</f>
        <v>-1183572.3200000003</v>
      </c>
    </row>
    <row r="153" spans="1:22" hidden="1">
      <c r="A153" t="s">
        <v>231</v>
      </c>
      <c r="B153" t="s">
        <v>42</v>
      </c>
      <c r="C153" t="s">
        <v>157</v>
      </c>
      <c r="D153" s="60" t="s">
        <v>25</v>
      </c>
      <c r="E153" s="61">
        <v>10092471.27</v>
      </c>
      <c r="F153" s="61">
        <v>13913274.32</v>
      </c>
      <c r="G153" s="61">
        <v>13268068.08</v>
      </c>
      <c r="H153" s="61" t="s">
        <v>25</v>
      </c>
      <c r="I153" s="61">
        <v>10907067.210000001</v>
      </c>
      <c r="J153" s="61">
        <v>13910651.65</v>
      </c>
      <c r="K153" s="61">
        <v>14260437.880000001</v>
      </c>
      <c r="L153">
        <v>31.12</v>
      </c>
      <c r="M153">
        <v>29.45</v>
      </c>
      <c r="N153">
        <v>22.18</v>
      </c>
      <c r="O153">
        <v>40.07</v>
      </c>
      <c r="P153">
        <v>0.42</v>
      </c>
      <c r="Q153">
        <v>0.39</v>
      </c>
      <c r="R153">
        <v>0.46</v>
      </c>
      <c r="S15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53">
        <f>IF(Tabela3[[#This Row],[Receitas 2006]]-Tabela3[[#This Row],[Despesas 2006]]&lt;0,Tabela3[[#This Row],[Receitas 2006]]-Tabela3[[#This Row],[Despesas 2006]],Tabela3[[#This Row],[Receitas 2006]]-Tabela3[[#This Row],[Despesas 2006]])</f>
        <v>-814595.94000000134</v>
      </c>
      <c r="U153">
        <f>IF(Tabela3[[#This Row],[Receitas 2008]]-Tabela3[[#This Row],[Despesas 2008]]&lt;0,Tabela3[[#This Row],[Receitas 2008]]-Tabela3[[#This Row],[Despesas 2008]],Tabela3[[#This Row],[Receitas 2008]]-Tabela3[[#This Row],[Despesas 2008]])</f>
        <v>2622.6699999999255</v>
      </c>
      <c r="V153">
        <f>IF(Tabela3[[#This Row],[Receitas 2009]]-Tabela3[[#This Row],[Despesas 2009]]&lt;0,Tabela3[[#This Row],[Receitas 2009]]-Tabela3[[#This Row],[Despesas 2009]],Tabela3[[#This Row],[Receitas 2009]]-Tabela3[[#This Row],[Despesas 2009]])</f>
        <v>-992369.80000000075</v>
      </c>
    </row>
    <row r="154" spans="1:22" hidden="1">
      <c r="A154" t="s">
        <v>232</v>
      </c>
      <c r="B154" t="s">
        <v>52</v>
      </c>
      <c r="C154" t="s">
        <v>55</v>
      </c>
      <c r="D154" s="60" t="s">
        <v>25</v>
      </c>
      <c r="E154" s="61">
        <v>9649325.5899999999</v>
      </c>
      <c r="F154" s="61">
        <v>14356430.140000001</v>
      </c>
      <c r="G154" s="61">
        <v>15758472.390000001</v>
      </c>
      <c r="H154" s="61" t="s">
        <v>25</v>
      </c>
      <c r="I154" s="61">
        <v>9788269.7899999991</v>
      </c>
      <c r="J154" s="61">
        <v>13989294.289999999</v>
      </c>
      <c r="K154" s="61">
        <v>15509279.76</v>
      </c>
      <c r="L154">
        <v>29.67</v>
      </c>
      <c r="M154">
        <v>29.05</v>
      </c>
      <c r="N154">
        <v>20.84</v>
      </c>
      <c r="O154">
        <v>38.49</v>
      </c>
      <c r="P154">
        <v>0.42</v>
      </c>
      <c r="Q154">
        <v>0.39</v>
      </c>
      <c r="R154">
        <v>0.46</v>
      </c>
      <c r="S15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54">
        <f>IF(Tabela3[[#This Row],[Receitas 2006]]-Tabela3[[#This Row],[Despesas 2006]]&lt;0,Tabela3[[#This Row],[Receitas 2006]]-Tabela3[[#This Row],[Despesas 2006]],Tabela3[[#This Row],[Receitas 2006]]-Tabela3[[#This Row],[Despesas 2006]])</f>
        <v>-138944.19999999925</v>
      </c>
      <c r="U154">
        <f>IF(Tabela3[[#This Row],[Receitas 2008]]-Tabela3[[#This Row],[Despesas 2008]]&lt;0,Tabela3[[#This Row],[Receitas 2008]]-Tabela3[[#This Row],[Despesas 2008]],Tabela3[[#This Row],[Receitas 2008]]-Tabela3[[#This Row],[Despesas 2008]])</f>
        <v>367135.85000000149</v>
      </c>
      <c r="V154">
        <f>IF(Tabela3[[#This Row],[Receitas 2009]]-Tabela3[[#This Row],[Despesas 2009]]&lt;0,Tabela3[[#This Row],[Receitas 2009]]-Tabela3[[#This Row],[Despesas 2009]],Tabela3[[#This Row],[Receitas 2009]]-Tabela3[[#This Row],[Despesas 2009]])</f>
        <v>249192.63000000082</v>
      </c>
    </row>
    <row r="155" spans="1:22" hidden="1">
      <c r="A155" t="s">
        <v>233</v>
      </c>
      <c r="B155" t="s">
        <v>42</v>
      </c>
      <c r="C155" t="s">
        <v>234</v>
      </c>
      <c r="D155" s="60">
        <v>12739466.140000001</v>
      </c>
      <c r="E155" s="61">
        <v>14858893.390000001</v>
      </c>
      <c r="F155" s="61">
        <v>22567582.329999998</v>
      </c>
      <c r="G155" s="61">
        <v>21498666.629999999</v>
      </c>
      <c r="H155" s="61">
        <v>11792885.58</v>
      </c>
      <c r="I155" s="61">
        <v>14721549.65</v>
      </c>
      <c r="J155" s="61">
        <v>21057205.699999999</v>
      </c>
      <c r="K155" s="61">
        <v>20160969.559999999</v>
      </c>
      <c r="L155">
        <v>36.92</v>
      </c>
      <c r="M155">
        <v>33.159999999999997</v>
      </c>
      <c r="N155">
        <v>27.39</v>
      </c>
      <c r="O155">
        <v>46.45</v>
      </c>
      <c r="P155">
        <v>0.42</v>
      </c>
      <c r="Q155">
        <v>0.38</v>
      </c>
      <c r="R155">
        <v>0.46</v>
      </c>
      <c r="S155">
        <f>IF(Tabela3[[#This Row],[Receitas 2005]]-Tabela3[[#This Row],[Despesas 2005]]&lt;0,Tabela3[[#This Row],[Receitas 2005]]-Tabela3[[#This Row],[Despesas 2005]],Tabela3[[#This Row],[Receitas 2005]]-Tabela3[[#This Row],[Despesas 2005]])</f>
        <v>946580.56000000052</v>
      </c>
      <c r="T155">
        <f>IF(Tabela3[[#This Row],[Receitas 2006]]-Tabela3[[#This Row],[Despesas 2006]]&lt;0,Tabela3[[#This Row],[Receitas 2006]]-Tabela3[[#This Row],[Despesas 2006]],Tabela3[[#This Row],[Receitas 2006]]-Tabela3[[#This Row],[Despesas 2006]])</f>
        <v>137343.74000000022</v>
      </c>
      <c r="U155">
        <f>IF(Tabela3[[#This Row],[Receitas 2008]]-Tabela3[[#This Row],[Despesas 2008]]&lt;0,Tabela3[[#This Row],[Receitas 2008]]-Tabela3[[#This Row],[Despesas 2008]],Tabela3[[#This Row],[Receitas 2008]]-Tabela3[[#This Row],[Despesas 2008]])</f>
        <v>1510376.629999999</v>
      </c>
      <c r="V155">
        <f>IF(Tabela3[[#This Row],[Receitas 2009]]-Tabela3[[#This Row],[Despesas 2009]]&lt;0,Tabela3[[#This Row],[Receitas 2009]]-Tabela3[[#This Row],[Despesas 2009]],Tabela3[[#This Row],[Receitas 2009]]-Tabela3[[#This Row],[Despesas 2009]])</f>
        <v>1337697.0700000003</v>
      </c>
    </row>
    <row r="156" spans="1:22" hidden="1">
      <c r="A156" t="s">
        <v>235</v>
      </c>
      <c r="B156" t="s">
        <v>23</v>
      </c>
      <c r="C156" t="s">
        <v>102</v>
      </c>
      <c r="D156" s="60">
        <v>18573878.719999999</v>
      </c>
      <c r="E156" s="61">
        <v>22813969.629999999</v>
      </c>
      <c r="F156" s="61">
        <v>33898216.310000002</v>
      </c>
      <c r="G156" s="61">
        <v>31798549.129999999</v>
      </c>
      <c r="H156" s="61">
        <v>17707767.23</v>
      </c>
      <c r="I156" s="61">
        <v>21003645.739999998</v>
      </c>
      <c r="J156" s="61">
        <v>32178935.649999999</v>
      </c>
      <c r="K156" s="61">
        <v>32026765.739999998</v>
      </c>
      <c r="L156">
        <v>34.369999999999997</v>
      </c>
      <c r="M156">
        <v>30.62</v>
      </c>
      <c r="N156">
        <v>24.12</v>
      </c>
      <c r="O156">
        <v>44.61</v>
      </c>
      <c r="P156">
        <v>0.43</v>
      </c>
      <c r="Q156">
        <v>0.4</v>
      </c>
      <c r="R156">
        <v>0.46</v>
      </c>
      <c r="S156">
        <f>IF(Tabela3[[#This Row],[Receitas 2005]]-Tabela3[[#This Row],[Despesas 2005]]&lt;0,Tabela3[[#This Row],[Receitas 2005]]-Tabela3[[#This Row],[Despesas 2005]],Tabela3[[#This Row],[Receitas 2005]]-Tabela3[[#This Row],[Despesas 2005]])</f>
        <v>866111.48999999836</v>
      </c>
      <c r="T156">
        <f>IF(Tabela3[[#This Row],[Receitas 2006]]-Tabela3[[#This Row],[Despesas 2006]]&lt;0,Tabela3[[#This Row],[Receitas 2006]]-Tabela3[[#This Row],[Despesas 2006]],Tabela3[[#This Row],[Receitas 2006]]-Tabela3[[#This Row],[Despesas 2006]])</f>
        <v>1810323.8900000006</v>
      </c>
      <c r="U156">
        <f>IF(Tabela3[[#This Row],[Receitas 2008]]-Tabela3[[#This Row],[Despesas 2008]]&lt;0,Tabela3[[#This Row],[Receitas 2008]]-Tabela3[[#This Row],[Despesas 2008]],Tabela3[[#This Row],[Receitas 2008]]-Tabela3[[#This Row],[Despesas 2008]])</f>
        <v>1719280.6600000039</v>
      </c>
      <c r="V156">
        <f>IF(Tabela3[[#This Row],[Receitas 2009]]-Tabela3[[#This Row],[Despesas 2009]]&lt;0,Tabela3[[#This Row],[Receitas 2009]]-Tabela3[[#This Row],[Despesas 2009]],Tabela3[[#This Row],[Receitas 2009]]-Tabela3[[#This Row],[Despesas 2009]])</f>
        <v>-228216.6099999994</v>
      </c>
    </row>
    <row r="157" spans="1:22" hidden="1">
      <c r="A157" t="s">
        <v>236</v>
      </c>
      <c r="B157" t="s">
        <v>52</v>
      </c>
      <c r="C157" t="s">
        <v>60</v>
      </c>
      <c r="D157" s="60">
        <v>15048158.25</v>
      </c>
      <c r="E157" s="61">
        <v>17078909.07</v>
      </c>
      <c r="F157" s="61">
        <v>23516674.07</v>
      </c>
      <c r="G157" s="61">
        <v>25317932.620000001</v>
      </c>
      <c r="H157" s="61">
        <v>14443994.02</v>
      </c>
      <c r="I157" s="61">
        <v>17692767.969999999</v>
      </c>
      <c r="J157" s="61">
        <v>21053994.420000002</v>
      </c>
      <c r="K157" s="61">
        <v>25090491.809999999</v>
      </c>
      <c r="L157">
        <v>16.87</v>
      </c>
      <c r="M157">
        <v>15.68</v>
      </c>
      <c r="N157">
        <v>9.0299999999999994</v>
      </c>
      <c r="O157">
        <v>24.7</v>
      </c>
      <c r="P157">
        <v>0.42</v>
      </c>
      <c r="Q157">
        <v>0.39</v>
      </c>
      <c r="R157">
        <v>0.44</v>
      </c>
      <c r="S157">
        <f>IF(Tabela3[[#This Row],[Receitas 2005]]-Tabela3[[#This Row],[Despesas 2005]]&lt;0,Tabela3[[#This Row],[Receitas 2005]]-Tabela3[[#This Row],[Despesas 2005]],Tabela3[[#This Row],[Receitas 2005]]-Tabela3[[#This Row],[Despesas 2005]])</f>
        <v>604164.23000000045</v>
      </c>
      <c r="T157">
        <f>IF(Tabela3[[#This Row],[Receitas 2006]]-Tabela3[[#This Row],[Despesas 2006]]&lt;0,Tabela3[[#This Row],[Receitas 2006]]-Tabela3[[#This Row],[Despesas 2006]],Tabela3[[#This Row],[Receitas 2006]]-Tabela3[[#This Row],[Despesas 2006]])</f>
        <v>-613858.89999999851</v>
      </c>
      <c r="U157">
        <f>IF(Tabela3[[#This Row],[Receitas 2008]]-Tabela3[[#This Row],[Despesas 2008]]&lt;0,Tabela3[[#This Row],[Receitas 2008]]-Tabela3[[#This Row],[Despesas 2008]],Tabela3[[#This Row],[Receitas 2008]]-Tabela3[[#This Row],[Despesas 2008]])</f>
        <v>2462679.6499999985</v>
      </c>
      <c r="V157">
        <f>IF(Tabela3[[#This Row],[Receitas 2009]]-Tabela3[[#This Row],[Despesas 2009]]&lt;0,Tabela3[[#This Row],[Receitas 2009]]-Tabela3[[#This Row],[Despesas 2009]],Tabela3[[#This Row],[Receitas 2009]]-Tabela3[[#This Row],[Despesas 2009]])</f>
        <v>227440.81000000238</v>
      </c>
    </row>
    <row r="158" spans="1:22" hidden="1">
      <c r="A158" t="s">
        <v>237</v>
      </c>
      <c r="B158" t="s">
        <v>42</v>
      </c>
      <c r="C158" t="s">
        <v>157</v>
      </c>
      <c r="D158" s="60">
        <v>10206558.369999999</v>
      </c>
      <c r="E158" s="61" t="s">
        <v>25</v>
      </c>
      <c r="F158" s="61">
        <v>16790528.449999999</v>
      </c>
      <c r="G158" s="61">
        <v>18302368.960000001</v>
      </c>
      <c r="H158" s="61">
        <v>9816396.5600000005</v>
      </c>
      <c r="I158" s="61" t="s">
        <v>25</v>
      </c>
      <c r="J158" s="61">
        <v>17352005.18</v>
      </c>
      <c r="K158" s="61">
        <v>17315547.34</v>
      </c>
      <c r="L158">
        <v>31.6</v>
      </c>
      <c r="M158">
        <v>30.8</v>
      </c>
      <c r="N158">
        <v>23.43</v>
      </c>
      <c r="O158">
        <v>39.770000000000003</v>
      </c>
      <c r="P158">
        <v>0.42</v>
      </c>
      <c r="Q158">
        <v>0.39</v>
      </c>
      <c r="R158">
        <v>0.45</v>
      </c>
      <c r="S158">
        <f>IF(Tabela3[[#This Row],[Receitas 2005]]-Tabela3[[#This Row],[Despesas 2005]]&lt;0,Tabela3[[#This Row],[Receitas 2005]]-Tabela3[[#This Row],[Despesas 2005]],Tabela3[[#This Row],[Receitas 2005]]-Tabela3[[#This Row],[Despesas 2005]])</f>
        <v>390161.80999999866</v>
      </c>
      <c r="T15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58">
        <f>IF(Tabela3[[#This Row],[Receitas 2008]]-Tabela3[[#This Row],[Despesas 2008]]&lt;0,Tabela3[[#This Row],[Receitas 2008]]-Tabela3[[#This Row],[Despesas 2008]],Tabela3[[#This Row],[Receitas 2008]]-Tabela3[[#This Row],[Despesas 2008]])</f>
        <v>-561476.73000000045</v>
      </c>
      <c r="V158">
        <f>IF(Tabela3[[#This Row],[Receitas 2009]]-Tabela3[[#This Row],[Despesas 2009]]&lt;0,Tabela3[[#This Row],[Receitas 2009]]-Tabela3[[#This Row],[Despesas 2009]],Tabela3[[#This Row],[Receitas 2009]]-Tabela3[[#This Row],[Despesas 2009]])</f>
        <v>986821.62000000104</v>
      </c>
    </row>
    <row r="159" spans="1:22" hidden="1">
      <c r="A159" t="s">
        <v>238</v>
      </c>
      <c r="B159" t="s">
        <v>23</v>
      </c>
      <c r="C159" t="s">
        <v>202</v>
      </c>
      <c r="D159" s="60">
        <v>27753885.93</v>
      </c>
      <c r="E159" s="61">
        <v>28788429.879999999</v>
      </c>
      <c r="F159" s="61">
        <v>23938614</v>
      </c>
      <c r="G159" s="61">
        <v>22492383.859999999</v>
      </c>
      <c r="H159" s="61">
        <v>27511462.809999999</v>
      </c>
      <c r="I159" s="61">
        <v>31067686.829999998</v>
      </c>
      <c r="J159" s="61">
        <v>24300531</v>
      </c>
      <c r="K159" s="61">
        <v>25324292.91</v>
      </c>
      <c r="L159">
        <v>25.88</v>
      </c>
      <c r="M159">
        <v>24.9</v>
      </c>
      <c r="N159">
        <v>18.3</v>
      </c>
      <c r="O159">
        <v>33.46</v>
      </c>
      <c r="P159">
        <v>0.38</v>
      </c>
      <c r="Q159">
        <v>0.35</v>
      </c>
      <c r="R159">
        <v>0.41</v>
      </c>
      <c r="S159">
        <f>IF(Tabela3[[#This Row],[Receitas 2005]]-Tabela3[[#This Row],[Despesas 2005]]&lt;0,Tabela3[[#This Row],[Receitas 2005]]-Tabela3[[#This Row],[Despesas 2005]],Tabela3[[#This Row],[Receitas 2005]]-Tabela3[[#This Row],[Despesas 2005]])</f>
        <v>242423.12000000104</v>
      </c>
      <c r="T159">
        <f>IF(Tabela3[[#This Row],[Receitas 2006]]-Tabela3[[#This Row],[Despesas 2006]]&lt;0,Tabela3[[#This Row],[Receitas 2006]]-Tabela3[[#This Row],[Despesas 2006]],Tabela3[[#This Row],[Receitas 2006]]-Tabela3[[#This Row],[Despesas 2006]])</f>
        <v>-2279256.9499999993</v>
      </c>
      <c r="U159">
        <f>IF(Tabela3[[#This Row],[Receitas 2008]]-Tabela3[[#This Row],[Despesas 2008]]&lt;0,Tabela3[[#This Row],[Receitas 2008]]-Tabela3[[#This Row],[Despesas 2008]],Tabela3[[#This Row],[Receitas 2008]]-Tabela3[[#This Row],[Despesas 2008]])</f>
        <v>-361917</v>
      </c>
      <c r="V159">
        <f>IF(Tabela3[[#This Row],[Receitas 2009]]-Tabela3[[#This Row],[Despesas 2009]]&lt;0,Tabela3[[#This Row],[Receitas 2009]]-Tabela3[[#This Row],[Despesas 2009]],Tabela3[[#This Row],[Receitas 2009]]-Tabela3[[#This Row],[Despesas 2009]])</f>
        <v>-2831909.0500000007</v>
      </c>
    </row>
    <row r="160" spans="1:22" hidden="1">
      <c r="A160" t="s">
        <v>239</v>
      </c>
      <c r="B160" t="s">
        <v>62</v>
      </c>
      <c r="C160" t="s">
        <v>240</v>
      </c>
      <c r="D160" s="60">
        <v>4919517</v>
      </c>
      <c r="E160" s="61">
        <v>5584192</v>
      </c>
      <c r="F160" s="61">
        <v>7526516</v>
      </c>
      <c r="G160" s="61">
        <v>6957540</v>
      </c>
      <c r="H160" s="61">
        <v>4673081</v>
      </c>
      <c r="I160" s="61">
        <v>5602634</v>
      </c>
      <c r="J160" s="61">
        <v>7346533</v>
      </c>
      <c r="K160" s="61">
        <v>6842587</v>
      </c>
      <c r="L160">
        <v>30.94</v>
      </c>
      <c r="M160">
        <v>30.71</v>
      </c>
      <c r="N160">
        <v>20.96</v>
      </c>
      <c r="O160">
        <v>40.909999999999997</v>
      </c>
      <c r="P160">
        <v>0.4</v>
      </c>
      <c r="Q160">
        <v>0.35</v>
      </c>
      <c r="R160">
        <v>0.46</v>
      </c>
      <c r="S160">
        <f>IF(Tabela3[[#This Row],[Receitas 2005]]-Tabela3[[#This Row],[Despesas 2005]]&lt;0,Tabela3[[#This Row],[Receitas 2005]]-Tabela3[[#This Row],[Despesas 2005]],Tabela3[[#This Row],[Receitas 2005]]-Tabela3[[#This Row],[Despesas 2005]])</f>
        <v>246436</v>
      </c>
      <c r="T160">
        <f>IF(Tabela3[[#This Row],[Receitas 2006]]-Tabela3[[#This Row],[Despesas 2006]]&lt;0,Tabela3[[#This Row],[Receitas 2006]]-Tabela3[[#This Row],[Despesas 2006]],Tabela3[[#This Row],[Receitas 2006]]-Tabela3[[#This Row],[Despesas 2006]])</f>
        <v>-18442</v>
      </c>
      <c r="U160">
        <f>IF(Tabela3[[#This Row],[Receitas 2008]]-Tabela3[[#This Row],[Despesas 2008]]&lt;0,Tabela3[[#This Row],[Receitas 2008]]-Tabela3[[#This Row],[Despesas 2008]],Tabela3[[#This Row],[Receitas 2008]]-Tabela3[[#This Row],[Despesas 2008]])</f>
        <v>179983</v>
      </c>
      <c r="V160">
        <f>IF(Tabela3[[#This Row],[Receitas 2009]]-Tabela3[[#This Row],[Despesas 2009]]&lt;0,Tabela3[[#This Row],[Receitas 2009]]-Tabela3[[#This Row],[Despesas 2009]],Tabela3[[#This Row],[Receitas 2009]]-Tabela3[[#This Row],[Despesas 2009]])</f>
        <v>114953</v>
      </c>
    </row>
    <row r="161" spans="1:22" hidden="1">
      <c r="A161" t="s">
        <v>241</v>
      </c>
      <c r="B161" t="s">
        <v>52</v>
      </c>
      <c r="C161" t="s">
        <v>60</v>
      </c>
      <c r="D161" s="60">
        <v>4411924.93</v>
      </c>
      <c r="E161" s="61">
        <v>3991095.11</v>
      </c>
      <c r="F161" s="61">
        <v>7172299.5899999999</v>
      </c>
      <c r="G161" s="61">
        <v>7366285.1600000001</v>
      </c>
      <c r="H161" s="61">
        <v>4496883.17</v>
      </c>
      <c r="I161" s="61">
        <v>5043972.07</v>
      </c>
      <c r="J161" s="61">
        <v>6647923.2800000003</v>
      </c>
      <c r="K161" s="61">
        <v>8081375.3700000001</v>
      </c>
      <c r="L161">
        <v>23.8</v>
      </c>
      <c r="M161">
        <v>21.38</v>
      </c>
      <c r="N161">
        <v>12.34</v>
      </c>
      <c r="O161">
        <v>35.26</v>
      </c>
      <c r="P161">
        <v>0.35</v>
      </c>
      <c r="Q161">
        <v>0.3</v>
      </c>
      <c r="R161">
        <v>0.4</v>
      </c>
      <c r="S161">
        <f>IF(Tabela3[[#This Row],[Receitas 2005]]-Tabela3[[#This Row],[Despesas 2005]]&lt;0,Tabela3[[#This Row],[Receitas 2005]]-Tabela3[[#This Row],[Despesas 2005]],Tabela3[[#This Row],[Receitas 2005]]-Tabela3[[#This Row],[Despesas 2005]])</f>
        <v>-84958.240000000224</v>
      </c>
      <c r="T161">
        <f>IF(Tabela3[[#This Row],[Receitas 2006]]-Tabela3[[#This Row],[Despesas 2006]]&lt;0,Tabela3[[#This Row],[Receitas 2006]]-Tabela3[[#This Row],[Despesas 2006]],Tabela3[[#This Row],[Receitas 2006]]-Tabela3[[#This Row],[Despesas 2006]])</f>
        <v>-1052876.9600000004</v>
      </c>
      <c r="U161">
        <f>IF(Tabela3[[#This Row],[Receitas 2008]]-Tabela3[[#This Row],[Despesas 2008]]&lt;0,Tabela3[[#This Row],[Receitas 2008]]-Tabela3[[#This Row],[Despesas 2008]],Tabela3[[#This Row],[Receitas 2008]]-Tabela3[[#This Row],[Despesas 2008]])</f>
        <v>524376.30999999959</v>
      </c>
      <c r="V161">
        <f>IF(Tabela3[[#This Row],[Receitas 2009]]-Tabela3[[#This Row],[Despesas 2009]]&lt;0,Tabela3[[#This Row],[Receitas 2009]]-Tabela3[[#This Row],[Despesas 2009]],Tabela3[[#This Row],[Receitas 2009]]-Tabela3[[#This Row],[Despesas 2009]])</f>
        <v>-715090.21</v>
      </c>
    </row>
    <row r="162" spans="1:22" hidden="1">
      <c r="A162" t="s">
        <v>242</v>
      </c>
      <c r="B162" t="s">
        <v>52</v>
      </c>
      <c r="C162" t="s">
        <v>53</v>
      </c>
      <c r="D162" s="60">
        <v>4184911.63</v>
      </c>
      <c r="E162" s="61" t="s">
        <v>25</v>
      </c>
      <c r="F162" s="61">
        <v>6103488.8200000003</v>
      </c>
      <c r="G162" s="61">
        <v>7112520.5899999999</v>
      </c>
      <c r="H162" s="61">
        <v>4416616.58</v>
      </c>
      <c r="I162" s="61" t="s">
        <v>25</v>
      </c>
      <c r="J162" s="61">
        <v>5828537.5099999998</v>
      </c>
      <c r="K162" s="61">
        <v>6575611.2699999996</v>
      </c>
      <c r="L162">
        <v>35.08</v>
      </c>
      <c r="M162">
        <v>35.68</v>
      </c>
      <c r="N162">
        <v>25.36</v>
      </c>
      <c r="O162">
        <v>44.8</v>
      </c>
      <c r="P162">
        <v>0.4</v>
      </c>
      <c r="Q162">
        <v>0.36</v>
      </c>
      <c r="R162">
        <v>0.45</v>
      </c>
      <c r="S162">
        <f>IF(Tabela3[[#This Row],[Receitas 2005]]-Tabela3[[#This Row],[Despesas 2005]]&lt;0,Tabela3[[#This Row],[Receitas 2005]]-Tabela3[[#This Row],[Despesas 2005]],Tabela3[[#This Row],[Receitas 2005]]-Tabela3[[#This Row],[Despesas 2005]])</f>
        <v>-231704.95000000019</v>
      </c>
      <c r="T16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2">
        <f>IF(Tabela3[[#This Row],[Receitas 2008]]-Tabela3[[#This Row],[Despesas 2008]]&lt;0,Tabela3[[#This Row],[Receitas 2008]]-Tabela3[[#This Row],[Despesas 2008]],Tabela3[[#This Row],[Receitas 2008]]-Tabela3[[#This Row],[Despesas 2008]])</f>
        <v>274951.31000000052</v>
      </c>
      <c r="V162">
        <f>IF(Tabela3[[#This Row],[Receitas 2009]]-Tabela3[[#This Row],[Despesas 2009]]&lt;0,Tabela3[[#This Row],[Receitas 2009]]-Tabela3[[#This Row],[Despesas 2009]],Tabela3[[#This Row],[Receitas 2009]]-Tabela3[[#This Row],[Despesas 2009]])</f>
        <v>536909.3200000003</v>
      </c>
    </row>
    <row r="163" spans="1:22" hidden="1">
      <c r="A163" t="s">
        <v>243</v>
      </c>
      <c r="B163" t="s">
        <v>76</v>
      </c>
      <c r="C163" t="s">
        <v>244</v>
      </c>
      <c r="D163" s="60" t="s">
        <v>25</v>
      </c>
      <c r="E163" s="61" t="s">
        <v>25</v>
      </c>
      <c r="F163" s="61">
        <v>5601854.7800000003</v>
      </c>
      <c r="G163" s="61">
        <v>5695952.0599999996</v>
      </c>
      <c r="H163" s="61" t="s">
        <v>25</v>
      </c>
      <c r="I163" s="61" t="s">
        <v>25</v>
      </c>
      <c r="J163" s="61">
        <v>4996055.28</v>
      </c>
      <c r="K163" s="61">
        <v>5627339.7999999998</v>
      </c>
      <c r="L163">
        <v>26.8</v>
      </c>
      <c r="M163">
        <v>27.97</v>
      </c>
      <c r="N163">
        <v>17.34</v>
      </c>
      <c r="O163">
        <v>36.26</v>
      </c>
      <c r="P163">
        <v>0.37</v>
      </c>
      <c r="Q163">
        <v>0.32</v>
      </c>
      <c r="R163">
        <v>0.42</v>
      </c>
      <c r="S16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6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3">
        <f>IF(Tabela3[[#This Row],[Receitas 2008]]-Tabela3[[#This Row],[Despesas 2008]]&lt;0,Tabela3[[#This Row],[Receitas 2008]]-Tabela3[[#This Row],[Despesas 2008]],Tabela3[[#This Row],[Receitas 2008]]-Tabela3[[#This Row],[Despesas 2008]])</f>
        <v>605799.5</v>
      </c>
      <c r="V163">
        <f>IF(Tabela3[[#This Row],[Receitas 2009]]-Tabela3[[#This Row],[Despesas 2009]]&lt;0,Tabela3[[#This Row],[Receitas 2009]]-Tabela3[[#This Row],[Despesas 2009]],Tabela3[[#This Row],[Receitas 2009]]-Tabela3[[#This Row],[Despesas 2009]])</f>
        <v>68612.259999999776</v>
      </c>
    </row>
    <row r="164" spans="1:22" hidden="1">
      <c r="A164" t="s">
        <v>245</v>
      </c>
      <c r="B164" t="s">
        <v>23</v>
      </c>
      <c r="C164" t="s">
        <v>97</v>
      </c>
      <c r="D164" s="60">
        <v>6851969.0599999996</v>
      </c>
      <c r="E164" s="61" t="s">
        <v>25</v>
      </c>
      <c r="F164" s="61" t="s">
        <v>25</v>
      </c>
      <c r="G164" s="61">
        <v>9271849.6600000001</v>
      </c>
      <c r="H164" s="61">
        <v>6777692.9299999997</v>
      </c>
      <c r="I164" s="61" t="s">
        <v>25</v>
      </c>
      <c r="J164" s="61" t="s">
        <v>25</v>
      </c>
      <c r="K164" s="61">
        <v>7557799.8399999999</v>
      </c>
      <c r="L164">
        <v>16.170000000000002</v>
      </c>
      <c r="M164">
        <v>18.63</v>
      </c>
      <c r="N164">
        <v>6.73</v>
      </c>
      <c r="O164">
        <v>25.6</v>
      </c>
      <c r="P164">
        <v>0.37</v>
      </c>
      <c r="Q164">
        <v>0.32</v>
      </c>
      <c r="R164">
        <v>0.41</v>
      </c>
      <c r="S164">
        <f>IF(Tabela3[[#This Row],[Receitas 2005]]-Tabela3[[#This Row],[Despesas 2005]]&lt;0,Tabela3[[#This Row],[Receitas 2005]]-Tabela3[[#This Row],[Despesas 2005]],Tabela3[[#This Row],[Receitas 2005]]-Tabela3[[#This Row],[Despesas 2005]])</f>
        <v>74276.129999999888</v>
      </c>
      <c r="T16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4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64">
        <f>IF(Tabela3[[#This Row],[Receitas 2009]]-Tabela3[[#This Row],[Despesas 2009]]&lt;0,Tabela3[[#This Row],[Receitas 2009]]-Tabela3[[#This Row],[Despesas 2009]],Tabela3[[#This Row],[Receitas 2009]]-Tabela3[[#This Row],[Despesas 2009]])</f>
        <v>1714049.8200000003</v>
      </c>
    </row>
    <row r="165" spans="1:22" hidden="1">
      <c r="A165" t="s">
        <v>246</v>
      </c>
      <c r="B165" t="s">
        <v>52</v>
      </c>
      <c r="C165" t="s">
        <v>69</v>
      </c>
      <c r="D165" s="60">
        <v>12525106.42</v>
      </c>
      <c r="E165" s="61">
        <v>15073970.470000001</v>
      </c>
      <c r="F165" s="61">
        <v>20458473.68</v>
      </c>
      <c r="G165" s="61">
        <v>19394156.699999999</v>
      </c>
      <c r="H165" s="61">
        <v>12388397.02</v>
      </c>
      <c r="I165" s="61">
        <v>14741474.49</v>
      </c>
      <c r="J165" s="61">
        <v>20294589.789999999</v>
      </c>
      <c r="K165" s="61">
        <v>20101963.690000001</v>
      </c>
      <c r="L165">
        <v>28.16</v>
      </c>
      <c r="M165">
        <v>24.74</v>
      </c>
      <c r="N165">
        <v>19.21</v>
      </c>
      <c r="O165">
        <v>37.11</v>
      </c>
      <c r="P165">
        <v>0.41</v>
      </c>
      <c r="Q165">
        <v>0.37</v>
      </c>
      <c r="R165">
        <v>0.44</v>
      </c>
      <c r="S165">
        <f>IF(Tabela3[[#This Row],[Receitas 2005]]-Tabela3[[#This Row],[Despesas 2005]]&lt;0,Tabela3[[#This Row],[Receitas 2005]]-Tabela3[[#This Row],[Despesas 2005]],Tabela3[[#This Row],[Receitas 2005]]-Tabela3[[#This Row],[Despesas 2005]])</f>
        <v>136709.40000000037</v>
      </c>
      <c r="T165">
        <f>IF(Tabela3[[#This Row],[Receitas 2006]]-Tabela3[[#This Row],[Despesas 2006]]&lt;0,Tabela3[[#This Row],[Receitas 2006]]-Tabela3[[#This Row],[Despesas 2006]],Tabela3[[#This Row],[Receitas 2006]]-Tabela3[[#This Row],[Despesas 2006]])</f>
        <v>332495.98000000045</v>
      </c>
      <c r="U165">
        <f>IF(Tabela3[[#This Row],[Receitas 2008]]-Tabela3[[#This Row],[Despesas 2008]]&lt;0,Tabela3[[#This Row],[Receitas 2008]]-Tabela3[[#This Row],[Despesas 2008]],Tabela3[[#This Row],[Receitas 2008]]-Tabela3[[#This Row],[Despesas 2008]])</f>
        <v>163883.8900000006</v>
      </c>
      <c r="V165">
        <f>IF(Tabela3[[#This Row],[Receitas 2009]]-Tabela3[[#This Row],[Despesas 2009]]&lt;0,Tabela3[[#This Row],[Receitas 2009]]-Tabela3[[#This Row],[Despesas 2009]],Tabela3[[#This Row],[Receitas 2009]]-Tabela3[[#This Row],[Despesas 2009]])</f>
        <v>-707806.99000000209</v>
      </c>
    </row>
    <row r="166" spans="1:22" hidden="1">
      <c r="A166" t="s">
        <v>247</v>
      </c>
      <c r="B166" t="s">
        <v>62</v>
      </c>
      <c r="C166" t="s">
        <v>248</v>
      </c>
      <c r="D166" s="60">
        <v>4045734.9</v>
      </c>
      <c r="E166" s="61" t="s">
        <v>25</v>
      </c>
      <c r="F166" s="61">
        <v>6629857.7199999997</v>
      </c>
      <c r="G166" s="61">
        <v>6054225.4199999999</v>
      </c>
      <c r="H166" s="61">
        <v>3839776.78</v>
      </c>
      <c r="I166" s="61" t="s">
        <v>25</v>
      </c>
      <c r="J166" s="61">
        <v>6313546.7800000003</v>
      </c>
      <c r="K166" s="61">
        <v>6219773.9900000002</v>
      </c>
      <c r="L166">
        <v>47.23</v>
      </c>
      <c r="M166">
        <v>45.74</v>
      </c>
      <c r="N166">
        <v>35.18</v>
      </c>
      <c r="O166">
        <v>59.28</v>
      </c>
      <c r="P166">
        <v>0.38</v>
      </c>
      <c r="Q166">
        <v>0.33</v>
      </c>
      <c r="R166">
        <v>0.43</v>
      </c>
      <c r="S166">
        <f>IF(Tabela3[[#This Row],[Receitas 2005]]-Tabela3[[#This Row],[Despesas 2005]]&lt;0,Tabela3[[#This Row],[Receitas 2005]]-Tabela3[[#This Row],[Despesas 2005]],Tabela3[[#This Row],[Receitas 2005]]-Tabela3[[#This Row],[Despesas 2005]])</f>
        <v>205958.12000000011</v>
      </c>
      <c r="T16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6">
        <f>IF(Tabela3[[#This Row],[Receitas 2008]]-Tabela3[[#This Row],[Despesas 2008]]&lt;0,Tabela3[[#This Row],[Receitas 2008]]-Tabela3[[#This Row],[Despesas 2008]],Tabela3[[#This Row],[Receitas 2008]]-Tabela3[[#This Row],[Despesas 2008]])</f>
        <v>316310.93999999948</v>
      </c>
      <c r="V166">
        <f>IF(Tabela3[[#This Row],[Receitas 2009]]-Tabela3[[#This Row],[Despesas 2009]]&lt;0,Tabela3[[#This Row],[Receitas 2009]]-Tabela3[[#This Row],[Despesas 2009]],Tabela3[[#This Row],[Receitas 2009]]-Tabela3[[#This Row],[Despesas 2009]])</f>
        <v>-165548.5700000003</v>
      </c>
    </row>
    <row r="167" spans="1:22" hidden="1">
      <c r="A167" t="s">
        <v>59</v>
      </c>
      <c r="B167" t="s">
        <v>30</v>
      </c>
      <c r="C167" t="s">
        <v>59</v>
      </c>
      <c r="D167" s="60">
        <v>44156951.329999998</v>
      </c>
      <c r="E167" s="61" t="s">
        <v>25</v>
      </c>
      <c r="F167" s="61" t="s">
        <v>25</v>
      </c>
      <c r="G167" s="61">
        <v>67497441.159999996</v>
      </c>
      <c r="H167" s="61">
        <v>43425263.030000001</v>
      </c>
      <c r="I167" s="61" t="s">
        <v>25</v>
      </c>
      <c r="J167" s="61" t="s">
        <v>25</v>
      </c>
      <c r="K167" s="61">
        <v>67494258.709999993</v>
      </c>
      <c r="L167">
        <v>28.34</v>
      </c>
      <c r="M167">
        <v>23.26</v>
      </c>
      <c r="N167">
        <v>19.3</v>
      </c>
      <c r="O167">
        <v>37.380000000000003</v>
      </c>
      <c r="P167">
        <v>0.43</v>
      </c>
      <c r="Q167">
        <v>0.41</v>
      </c>
      <c r="R167">
        <v>0.46</v>
      </c>
      <c r="S167">
        <f>IF(Tabela3[[#This Row],[Receitas 2005]]-Tabela3[[#This Row],[Despesas 2005]]&lt;0,Tabela3[[#This Row],[Receitas 2005]]-Tabela3[[#This Row],[Despesas 2005]],Tabela3[[#This Row],[Receitas 2005]]-Tabela3[[#This Row],[Despesas 2005]])</f>
        <v>731688.29999999702</v>
      </c>
      <c r="T16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7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67">
        <f>IF(Tabela3[[#This Row],[Receitas 2009]]-Tabela3[[#This Row],[Despesas 2009]]&lt;0,Tabela3[[#This Row],[Receitas 2009]]-Tabela3[[#This Row],[Despesas 2009]],Tabela3[[#This Row],[Receitas 2009]]-Tabela3[[#This Row],[Despesas 2009]])</f>
        <v>3182.4500000029802</v>
      </c>
    </row>
    <row r="168" spans="1:22" hidden="1">
      <c r="A168" t="s">
        <v>249</v>
      </c>
      <c r="B168" t="s">
        <v>76</v>
      </c>
      <c r="C168" t="s">
        <v>77</v>
      </c>
      <c r="D168" s="60">
        <v>6973699.3600000003</v>
      </c>
      <c r="E168" s="61" t="s">
        <v>25</v>
      </c>
      <c r="F168" s="61">
        <v>15128169.210000001</v>
      </c>
      <c r="G168" s="61">
        <v>12496929.550000001</v>
      </c>
      <c r="H168" s="61">
        <v>6049365.5099999998</v>
      </c>
      <c r="I168" s="61" t="s">
        <v>25</v>
      </c>
      <c r="J168" s="61">
        <v>13653226.789999999</v>
      </c>
      <c r="K168" s="61">
        <v>13667198.470000001</v>
      </c>
      <c r="L168">
        <v>29.98</v>
      </c>
      <c r="M168">
        <v>28.06</v>
      </c>
      <c r="N168">
        <v>18.7</v>
      </c>
      <c r="O168">
        <v>41.26</v>
      </c>
      <c r="P168">
        <v>0.35</v>
      </c>
      <c r="Q168">
        <v>0.31</v>
      </c>
      <c r="R168">
        <v>0.39</v>
      </c>
      <c r="S168">
        <f>IF(Tabela3[[#This Row],[Receitas 2005]]-Tabela3[[#This Row],[Despesas 2005]]&lt;0,Tabela3[[#This Row],[Receitas 2005]]-Tabela3[[#This Row],[Despesas 2005]],Tabela3[[#This Row],[Receitas 2005]]-Tabela3[[#This Row],[Despesas 2005]])</f>
        <v>924333.85000000056</v>
      </c>
      <c r="T16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8">
        <f>IF(Tabela3[[#This Row],[Receitas 2008]]-Tabela3[[#This Row],[Despesas 2008]]&lt;0,Tabela3[[#This Row],[Receitas 2008]]-Tabela3[[#This Row],[Despesas 2008]],Tabela3[[#This Row],[Receitas 2008]]-Tabela3[[#This Row],[Despesas 2008]])</f>
        <v>1474942.4200000018</v>
      </c>
      <c r="V168">
        <f>IF(Tabela3[[#This Row],[Receitas 2009]]-Tabela3[[#This Row],[Despesas 2009]]&lt;0,Tabela3[[#This Row],[Receitas 2009]]-Tabela3[[#This Row],[Despesas 2009]],Tabela3[[#This Row],[Receitas 2009]]-Tabela3[[#This Row],[Despesas 2009]])</f>
        <v>-1170268.92</v>
      </c>
    </row>
    <row r="169" spans="1:22" hidden="1">
      <c r="A169" t="s">
        <v>250</v>
      </c>
      <c r="B169" t="s">
        <v>76</v>
      </c>
      <c r="C169" t="s">
        <v>244</v>
      </c>
      <c r="D169" s="60">
        <v>3616843.86</v>
      </c>
      <c r="E169" s="61" t="s">
        <v>25</v>
      </c>
      <c r="F169" s="61">
        <v>5728877.8700000001</v>
      </c>
      <c r="G169" s="61">
        <v>5451627.7000000002</v>
      </c>
      <c r="H169" s="61">
        <v>3416275.56</v>
      </c>
      <c r="I169" s="61" t="s">
        <v>25</v>
      </c>
      <c r="J169" s="61">
        <v>5911497.3200000003</v>
      </c>
      <c r="K169" s="61">
        <v>5477201.0300000003</v>
      </c>
      <c r="L169">
        <v>38</v>
      </c>
      <c r="M169">
        <v>42.63</v>
      </c>
      <c r="N169">
        <v>25.07</v>
      </c>
      <c r="O169">
        <v>50.92</v>
      </c>
      <c r="P169">
        <v>0.41</v>
      </c>
      <c r="Q169">
        <v>0.34</v>
      </c>
      <c r="R169">
        <v>0.49</v>
      </c>
      <c r="S169">
        <f>IF(Tabela3[[#This Row],[Receitas 2005]]-Tabela3[[#This Row],[Despesas 2005]]&lt;0,Tabela3[[#This Row],[Receitas 2005]]-Tabela3[[#This Row],[Despesas 2005]],Tabela3[[#This Row],[Receitas 2005]]-Tabela3[[#This Row],[Despesas 2005]])</f>
        <v>200568.29999999981</v>
      </c>
      <c r="T16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69">
        <f>IF(Tabela3[[#This Row],[Receitas 2008]]-Tabela3[[#This Row],[Despesas 2008]]&lt;0,Tabela3[[#This Row],[Receitas 2008]]-Tabela3[[#This Row],[Despesas 2008]],Tabela3[[#This Row],[Receitas 2008]]-Tabela3[[#This Row],[Despesas 2008]])</f>
        <v>-182619.45000000019</v>
      </c>
      <c r="V169">
        <f>IF(Tabela3[[#This Row],[Receitas 2009]]-Tabela3[[#This Row],[Despesas 2009]]&lt;0,Tabela3[[#This Row],[Receitas 2009]]-Tabela3[[#This Row],[Despesas 2009]],Tabela3[[#This Row],[Receitas 2009]]-Tabela3[[#This Row],[Despesas 2009]])</f>
        <v>-25573.330000000075</v>
      </c>
    </row>
    <row r="170" spans="1:22" hidden="1">
      <c r="A170" t="s">
        <v>251</v>
      </c>
      <c r="B170" t="s">
        <v>45</v>
      </c>
      <c r="C170" t="s">
        <v>119</v>
      </c>
      <c r="D170" s="60">
        <v>5335729.28</v>
      </c>
      <c r="E170" s="61">
        <v>6563072.0499999998</v>
      </c>
      <c r="F170" s="61">
        <v>9245406.2799999993</v>
      </c>
      <c r="G170" s="61">
        <v>9196378.8499999996</v>
      </c>
      <c r="H170" s="61">
        <v>5201164.79</v>
      </c>
      <c r="I170" s="61">
        <v>7074555.2699999996</v>
      </c>
      <c r="J170" s="61">
        <v>9649328.7100000009</v>
      </c>
      <c r="K170" s="61">
        <v>8776275.25</v>
      </c>
      <c r="L170">
        <v>53.66</v>
      </c>
      <c r="M170">
        <v>60.35</v>
      </c>
      <c r="N170">
        <v>41.41</v>
      </c>
      <c r="O170">
        <v>65.92</v>
      </c>
      <c r="P170">
        <v>0.43</v>
      </c>
      <c r="Q170">
        <v>0.39</v>
      </c>
      <c r="R170">
        <v>0.48</v>
      </c>
      <c r="S170">
        <f>IF(Tabela3[[#This Row],[Receitas 2005]]-Tabela3[[#This Row],[Despesas 2005]]&lt;0,Tabela3[[#This Row],[Receitas 2005]]-Tabela3[[#This Row],[Despesas 2005]],Tabela3[[#This Row],[Receitas 2005]]-Tabela3[[#This Row],[Despesas 2005]])</f>
        <v>134564.49000000022</v>
      </c>
      <c r="T170">
        <f>IF(Tabela3[[#This Row],[Receitas 2006]]-Tabela3[[#This Row],[Despesas 2006]]&lt;0,Tabela3[[#This Row],[Receitas 2006]]-Tabela3[[#This Row],[Despesas 2006]],Tabela3[[#This Row],[Receitas 2006]]-Tabela3[[#This Row],[Despesas 2006]])</f>
        <v>-511483.21999999974</v>
      </c>
      <c r="U170">
        <f>IF(Tabela3[[#This Row],[Receitas 2008]]-Tabela3[[#This Row],[Despesas 2008]]&lt;0,Tabela3[[#This Row],[Receitas 2008]]-Tabela3[[#This Row],[Despesas 2008]],Tabela3[[#This Row],[Receitas 2008]]-Tabela3[[#This Row],[Despesas 2008]])</f>
        <v>-403922.43000000156</v>
      </c>
      <c r="V170">
        <f>IF(Tabela3[[#This Row],[Receitas 2009]]-Tabela3[[#This Row],[Despesas 2009]]&lt;0,Tabela3[[#This Row],[Receitas 2009]]-Tabela3[[#This Row],[Despesas 2009]],Tabela3[[#This Row],[Receitas 2009]]-Tabela3[[#This Row],[Despesas 2009]])</f>
        <v>420103.59999999963</v>
      </c>
    </row>
    <row r="171" spans="1:22" hidden="1">
      <c r="A171" t="s">
        <v>252</v>
      </c>
      <c r="B171" t="s">
        <v>48</v>
      </c>
      <c r="C171" t="s">
        <v>253</v>
      </c>
      <c r="D171" s="60">
        <v>4674196.7699999996</v>
      </c>
      <c r="E171" s="61">
        <v>5842650.3799999999</v>
      </c>
      <c r="F171" s="61">
        <v>8607721.8499999996</v>
      </c>
      <c r="G171" s="61">
        <v>8374608.2000000002</v>
      </c>
      <c r="H171" s="61">
        <v>4781245.58</v>
      </c>
      <c r="I171" s="61">
        <v>5721701.5199999996</v>
      </c>
      <c r="J171" s="61">
        <v>8152946.6399999997</v>
      </c>
      <c r="K171" s="61">
        <v>8859536.8900000006</v>
      </c>
      <c r="L171">
        <v>49.8</v>
      </c>
      <c r="M171">
        <v>50.39</v>
      </c>
      <c r="N171">
        <v>39.81</v>
      </c>
      <c r="O171">
        <v>59.78</v>
      </c>
      <c r="P171">
        <v>0.36</v>
      </c>
      <c r="Q171">
        <v>0.32</v>
      </c>
      <c r="R171">
        <v>0.39</v>
      </c>
      <c r="S171">
        <f>IF(Tabela3[[#This Row],[Receitas 2005]]-Tabela3[[#This Row],[Despesas 2005]]&lt;0,Tabela3[[#This Row],[Receitas 2005]]-Tabela3[[#This Row],[Despesas 2005]],Tabela3[[#This Row],[Receitas 2005]]-Tabela3[[#This Row],[Despesas 2005]])</f>
        <v>-107048.81000000052</v>
      </c>
      <c r="T171">
        <f>IF(Tabela3[[#This Row],[Receitas 2006]]-Tabela3[[#This Row],[Despesas 2006]]&lt;0,Tabela3[[#This Row],[Receitas 2006]]-Tabela3[[#This Row],[Despesas 2006]],Tabela3[[#This Row],[Receitas 2006]]-Tabela3[[#This Row],[Despesas 2006]])</f>
        <v>120948.86000000034</v>
      </c>
      <c r="U171">
        <f>IF(Tabela3[[#This Row],[Receitas 2008]]-Tabela3[[#This Row],[Despesas 2008]]&lt;0,Tabela3[[#This Row],[Receitas 2008]]-Tabela3[[#This Row],[Despesas 2008]],Tabela3[[#This Row],[Receitas 2008]]-Tabela3[[#This Row],[Despesas 2008]])</f>
        <v>454775.20999999996</v>
      </c>
      <c r="V171">
        <f>IF(Tabela3[[#This Row],[Receitas 2009]]-Tabela3[[#This Row],[Despesas 2009]]&lt;0,Tabela3[[#This Row],[Receitas 2009]]-Tabela3[[#This Row],[Despesas 2009]],Tabela3[[#This Row],[Receitas 2009]]-Tabela3[[#This Row],[Despesas 2009]])</f>
        <v>-484928.69000000041</v>
      </c>
    </row>
    <row r="172" spans="1:22" hidden="1">
      <c r="A172" t="s">
        <v>254</v>
      </c>
      <c r="B172" t="s">
        <v>52</v>
      </c>
      <c r="C172" t="s">
        <v>55</v>
      </c>
      <c r="D172" s="60">
        <v>15272670.83</v>
      </c>
      <c r="E172" s="61">
        <v>17845341.390000001</v>
      </c>
      <c r="F172" s="61">
        <v>25050726.48</v>
      </c>
      <c r="G172" s="61">
        <v>24772895.289999999</v>
      </c>
      <c r="H172" s="61">
        <v>14734240.57</v>
      </c>
      <c r="I172" s="61">
        <v>17448301.34</v>
      </c>
      <c r="J172" s="61">
        <v>24634626.16</v>
      </c>
      <c r="K172" s="61">
        <v>23415533.77</v>
      </c>
      <c r="L172">
        <v>27.05</v>
      </c>
      <c r="M172">
        <v>21.61</v>
      </c>
      <c r="N172">
        <v>16.7</v>
      </c>
      <c r="O172">
        <v>37.409999999999997</v>
      </c>
      <c r="P172">
        <v>0.42</v>
      </c>
      <c r="Q172">
        <v>0.39</v>
      </c>
      <c r="R172">
        <v>0.44</v>
      </c>
      <c r="S172">
        <f>IF(Tabela3[[#This Row],[Receitas 2005]]-Tabela3[[#This Row],[Despesas 2005]]&lt;0,Tabela3[[#This Row],[Receitas 2005]]-Tabela3[[#This Row],[Despesas 2005]],Tabela3[[#This Row],[Receitas 2005]]-Tabela3[[#This Row],[Despesas 2005]])</f>
        <v>538430.25999999978</v>
      </c>
      <c r="T172">
        <f>IF(Tabela3[[#This Row],[Receitas 2006]]-Tabela3[[#This Row],[Despesas 2006]]&lt;0,Tabela3[[#This Row],[Receitas 2006]]-Tabela3[[#This Row],[Despesas 2006]],Tabela3[[#This Row],[Receitas 2006]]-Tabela3[[#This Row],[Despesas 2006]])</f>
        <v>397040.05000000075</v>
      </c>
      <c r="U172">
        <f>IF(Tabela3[[#This Row],[Receitas 2008]]-Tabela3[[#This Row],[Despesas 2008]]&lt;0,Tabela3[[#This Row],[Receitas 2008]]-Tabela3[[#This Row],[Despesas 2008]],Tabela3[[#This Row],[Receitas 2008]]-Tabela3[[#This Row],[Despesas 2008]])</f>
        <v>416100.3200000003</v>
      </c>
      <c r="V172">
        <f>IF(Tabela3[[#This Row],[Receitas 2009]]-Tabela3[[#This Row],[Despesas 2009]]&lt;0,Tabela3[[#This Row],[Receitas 2009]]-Tabela3[[#This Row],[Despesas 2009]],Tabela3[[#This Row],[Receitas 2009]]-Tabela3[[#This Row],[Despesas 2009]])</f>
        <v>1357361.5199999996</v>
      </c>
    </row>
    <row r="173" spans="1:22" hidden="1">
      <c r="A173" t="s">
        <v>255</v>
      </c>
      <c r="B173" t="s">
        <v>27</v>
      </c>
      <c r="C173" t="s">
        <v>28</v>
      </c>
      <c r="D173" s="60" t="s">
        <v>25</v>
      </c>
      <c r="E173" s="61">
        <v>3939657.93</v>
      </c>
      <c r="F173" s="61">
        <v>5294284.67</v>
      </c>
      <c r="G173" s="61">
        <v>6280603.79</v>
      </c>
      <c r="H173" s="61" t="s">
        <v>25</v>
      </c>
      <c r="I173" s="61">
        <v>3754170.29</v>
      </c>
      <c r="J173" s="61">
        <v>5912779.4400000004</v>
      </c>
      <c r="K173" s="61">
        <v>5050459.54</v>
      </c>
      <c r="L173">
        <v>46.37</v>
      </c>
      <c r="M173">
        <v>40.81</v>
      </c>
      <c r="N173">
        <v>29.95</v>
      </c>
      <c r="O173">
        <v>62.79</v>
      </c>
      <c r="P173">
        <v>0.34</v>
      </c>
      <c r="Q173">
        <v>0.27</v>
      </c>
      <c r="R173">
        <v>0.41</v>
      </c>
      <c r="S17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73">
        <f>IF(Tabela3[[#This Row],[Receitas 2006]]-Tabela3[[#This Row],[Despesas 2006]]&lt;0,Tabela3[[#This Row],[Receitas 2006]]-Tabela3[[#This Row],[Despesas 2006]],Tabela3[[#This Row],[Receitas 2006]]-Tabela3[[#This Row],[Despesas 2006]])</f>
        <v>185487.64000000013</v>
      </c>
      <c r="U173">
        <f>IF(Tabela3[[#This Row],[Receitas 2008]]-Tabela3[[#This Row],[Despesas 2008]]&lt;0,Tabela3[[#This Row],[Receitas 2008]]-Tabela3[[#This Row],[Despesas 2008]],Tabela3[[#This Row],[Receitas 2008]]-Tabela3[[#This Row],[Despesas 2008]])</f>
        <v>-618494.77000000048</v>
      </c>
      <c r="V173">
        <f>IF(Tabela3[[#This Row],[Receitas 2009]]-Tabela3[[#This Row],[Despesas 2009]]&lt;0,Tabela3[[#This Row],[Receitas 2009]]-Tabela3[[#This Row],[Despesas 2009]],Tabela3[[#This Row],[Receitas 2009]]-Tabela3[[#This Row],[Despesas 2009]])</f>
        <v>1230144.25</v>
      </c>
    </row>
    <row r="174" spans="1:22" hidden="1">
      <c r="A174" t="s">
        <v>256</v>
      </c>
      <c r="B174" t="s">
        <v>35</v>
      </c>
      <c r="C174" t="s">
        <v>257</v>
      </c>
      <c r="D174" s="60" t="s">
        <v>25</v>
      </c>
      <c r="E174" s="61">
        <v>6740963.8499999996</v>
      </c>
      <c r="F174" s="61">
        <v>9431064.1999999993</v>
      </c>
      <c r="G174" s="61">
        <v>8253837.5199999996</v>
      </c>
      <c r="H174" s="61" t="s">
        <v>25</v>
      </c>
      <c r="I174" s="61">
        <v>6740054.6399999997</v>
      </c>
      <c r="J174" s="61">
        <v>8913746.7899999991</v>
      </c>
      <c r="K174" s="61">
        <v>8953935.8900000006</v>
      </c>
      <c r="L174">
        <v>41.68</v>
      </c>
      <c r="M174">
        <v>38.46</v>
      </c>
      <c r="N174">
        <v>32.729999999999997</v>
      </c>
      <c r="O174">
        <v>50.62</v>
      </c>
      <c r="P174">
        <v>0.4</v>
      </c>
      <c r="Q174">
        <v>0.36</v>
      </c>
      <c r="R174">
        <v>0.44</v>
      </c>
      <c r="S17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74">
        <f>IF(Tabela3[[#This Row],[Receitas 2006]]-Tabela3[[#This Row],[Despesas 2006]]&lt;0,Tabela3[[#This Row],[Receitas 2006]]-Tabela3[[#This Row],[Despesas 2006]],Tabela3[[#This Row],[Receitas 2006]]-Tabela3[[#This Row],[Despesas 2006]])</f>
        <v>909.20999999996275</v>
      </c>
      <c r="U174">
        <f>IF(Tabela3[[#This Row],[Receitas 2008]]-Tabela3[[#This Row],[Despesas 2008]]&lt;0,Tabela3[[#This Row],[Receitas 2008]]-Tabela3[[#This Row],[Despesas 2008]],Tabela3[[#This Row],[Receitas 2008]]-Tabela3[[#This Row],[Despesas 2008]])</f>
        <v>517317.41000000015</v>
      </c>
      <c r="V174">
        <f>IF(Tabela3[[#This Row],[Receitas 2009]]-Tabela3[[#This Row],[Despesas 2009]]&lt;0,Tabela3[[#This Row],[Receitas 2009]]-Tabela3[[#This Row],[Despesas 2009]],Tabela3[[#This Row],[Receitas 2009]]-Tabela3[[#This Row],[Despesas 2009]])</f>
        <v>-700098.37000000104</v>
      </c>
    </row>
    <row r="175" spans="1:22" hidden="1">
      <c r="A175" t="s">
        <v>258</v>
      </c>
      <c r="B175" t="s">
        <v>23</v>
      </c>
      <c r="C175" t="s">
        <v>97</v>
      </c>
      <c r="D175" s="60">
        <v>8872971.9399999995</v>
      </c>
      <c r="E175" s="61">
        <v>8951660.75</v>
      </c>
      <c r="F175" s="61">
        <v>13485083.34</v>
      </c>
      <c r="G175" s="61">
        <v>12377661.890000001</v>
      </c>
      <c r="H175" s="61">
        <v>8477903.1099999994</v>
      </c>
      <c r="I175" s="61">
        <v>9295178.0399999991</v>
      </c>
      <c r="J175" s="61">
        <v>12797883.85</v>
      </c>
      <c r="K175" s="61">
        <v>12542721.99</v>
      </c>
      <c r="L175">
        <v>37.200000000000003</v>
      </c>
      <c r="M175">
        <v>31.54</v>
      </c>
      <c r="N175">
        <v>24.61</v>
      </c>
      <c r="O175">
        <v>49.79</v>
      </c>
      <c r="P175">
        <v>0.38</v>
      </c>
      <c r="Q175">
        <v>0.35</v>
      </c>
      <c r="R175">
        <v>0.42</v>
      </c>
      <c r="S175">
        <f>IF(Tabela3[[#This Row],[Receitas 2005]]-Tabela3[[#This Row],[Despesas 2005]]&lt;0,Tabela3[[#This Row],[Receitas 2005]]-Tabela3[[#This Row],[Despesas 2005]],Tabela3[[#This Row],[Receitas 2005]]-Tabela3[[#This Row],[Despesas 2005]])</f>
        <v>395068.83000000007</v>
      </c>
      <c r="T175">
        <f>IF(Tabela3[[#This Row],[Receitas 2006]]-Tabela3[[#This Row],[Despesas 2006]]&lt;0,Tabela3[[#This Row],[Receitas 2006]]-Tabela3[[#This Row],[Despesas 2006]],Tabela3[[#This Row],[Receitas 2006]]-Tabela3[[#This Row],[Despesas 2006]])</f>
        <v>-343517.28999999911</v>
      </c>
      <c r="U175">
        <f>IF(Tabela3[[#This Row],[Receitas 2008]]-Tabela3[[#This Row],[Despesas 2008]]&lt;0,Tabela3[[#This Row],[Receitas 2008]]-Tabela3[[#This Row],[Despesas 2008]],Tabela3[[#This Row],[Receitas 2008]]-Tabela3[[#This Row],[Despesas 2008]])</f>
        <v>687199.49000000022</v>
      </c>
      <c r="V175">
        <f>IF(Tabela3[[#This Row],[Receitas 2009]]-Tabela3[[#This Row],[Despesas 2009]]&lt;0,Tabela3[[#This Row],[Receitas 2009]]-Tabela3[[#This Row],[Despesas 2009]],Tabela3[[#This Row],[Receitas 2009]]-Tabela3[[#This Row],[Despesas 2009]])</f>
        <v>-165060.09999999963</v>
      </c>
    </row>
    <row r="176" spans="1:22" hidden="1">
      <c r="A176" t="s">
        <v>259</v>
      </c>
      <c r="B176" t="s">
        <v>30</v>
      </c>
      <c r="C176" t="s">
        <v>93</v>
      </c>
      <c r="D176" s="60">
        <v>3839030.77</v>
      </c>
      <c r="E176" s="61">
        <v>4434132.99</v>
      </c>
      <c r="F176" s="61">
        <v>6588170.4500000002</v>
      </c>
      <c r="G176" s="61">
        <v>6144870.75</v>
      </c>
      <c r="H176" s="61">
        <v>3655210.27</v>
      </c>
      <c r="I176" s="61">
        <v>4676457.3</v>
      </c>
      <c r="J176" s="61">
        <v>6649001.9199999999</v>
      </c>
      <c r="K176" s="61">
        <v>6469809.1200000001</v>
      </c>
      <c r="L176">
        <v>24.75</v>
      </c>
      <c r="M176">
        <v>23.44</v>
      </c>
      <c r="N176">
        <v>14.63</v>
      </c>
      <c r="O176">
        <v>34.869999999999997</v>
      </c>
      <c r="P176">
        <v>0.36</v>
      </c>
      <c r="Q176">
        <v>0.31</v>
      </c>
      <c r="R176">
        <v>0.42</v>
      </c>
      <c r="S176">
        <f>IF(Tabela3[[#This Row],[Receitas 2005]]-Tabela3[[#This Row],[Despesas 2005]]&lt;0,Tabela3[[#This Row],[Receitas 2005]]-Tabela3[[#This Row],[Despesas 2005]],Tabela3[[#This Row],[Receitas 2005]]-Tabela3[[#This Row],[Despesas 2005]])</f>
        <v>183820.5</v>
      </c>
      <c r="T176">
        <f>IF(Tabela3[[#This Row],[Receitas 2006]]-Tabela3[[#This Row],[Despesas 2006]]&lt;0,Tabela3[[#This Row],[Receitas 2006]]-Tabela3[[#This Row],[Despesas 2006]],Tabela3[[#This Row],[Receitas 2006]]-Tabela3[[#This Row],[Despesas 2006]])</f>
        <v>-242324.30999999959</v>
      </c>
      <c r="U176">
        <f>IF(Tabela3[[#This Row],[Receitas 2008]]-Tabela3[[#This Row],[Despesas 2008]]&lt;0,Tabela3[[#This Row],[Receitas 2008]]-Tabela3[[#This Row],[Despesas 2008]],Tabela3[[#This Row],[Receitas 2008]]-Tabela3[[#This Row],[Despesas 2008]])</f>
        <v>-60831.469999999739</v>
      </c>
      <c r="V176">
        <f>IF(Tabela3[[#This Row],[Receitas 2009]]-Tabela3[[#This Row],[Despesas 2009]]&lt;0,Tabela3[[#This Row],[Receitas 2009]]-Tabela3[[#This Row],[Despesas 2009]],Tabela3[[#This Row],[Receitas 2009]]-Tabela3[[#This Row],[Despesas 2009]])</f>
        <v>-324938.37000000011</v>
      </c>
    </row>
    <row r="177" spans="1:22" hidden="1">
      <c r="A177" t="s">
        <v>260</v>
      </c>
      <c r="B177" t="s">
        <v>30</v>
      </c>
      <c r="C177" t="s">
        <v>31</v>
      </c>
      <c r="D177" s="60" t="s">
        <v>25</v>
      </c>
      <c r="E177" s="61">
        <v>4929445.3</v>
      </c>
      <c r="F177" s="61">
        <v>6601826.0199999996</v>
      </c>
      <c r="G177" s="61">
        <v>6631031.2800000003</v>
      </c>
      <c r="H177" s="61" t="s">
        <v>25</v>
      </c>
      <c r="I177" s="61">
        <v>4954930.17</v>
      </c>
      <c r="J177" s="61">
        <v>6407415.4699999997</v>
      </c>
      <c r="K177" s="61">
        <v>5989990.3700000001</v>
      </c>
      <c r="L177">
        <v>20.43</v>
      </c>
      <c r="M177">
        <v>22.17</v>
      </c>
      <c r="N177">
        <v>13.25</v>
      </c>
      <c r="O177">
        <v>27.61</v>
      </c>
      <c r="P177">
        <v>0.37</v>
      </c>
      <c r="Q177">
        <v>0.33</v>
      </c>
      <c r="R177">
        <v>0.41</v>
      </c>
      <c r="S17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77">
        <f>IF(Tabela3[[#This Row],[Receitas 2006]]-Tabela3[[#This Row],[Despesas 2006]]&lt;0,Tabela3[[#This Row],[Receitas 2006]]-Tabela3[[#This Row],[Despesas 2006]],Tabela3[[#This Row],[Receitas 2006]]-Tabela3[[#This Row],[Despesas 2006]])</f>
        <v>-25484.870000000112</v>
      </c>
      <c r="U177">
        <f>IF(Tabela3[[#This Row],[Receitas 2008]]-Tabela3[[#This Row],[Despesas 2008]]&lt;0,Tabela3[[#This Row],[Receitas 2008]]-Tabela3[[#This Row],[Despesas 2008]],Tabela3[[#This Row],[Receitas 2008]]-Tabela3[[#This Row],[Despesas 2008]])</f>
        <v>194410.54999999981</v>
      </c>
      <c r="V177">
        <f>IF(Tabela3[[#This Row],[Receitas 2009]]-Tabela3[[#This Row],[Despesas 2009]]&lt;0,Tabela3[[#This Row],[Receitas 2009]]-Tabela3[[#This Row],[Despesas 2009]],Tabela3[[#This Row],[Receitas 2009]]-Tabela3[[#This Row],[Despesas 2009]])</f>
        <v>641040.91000000015</v>
      </c>
    </row>
    <row r="178" spans="1:22" hidden="1">
      <c r="A178" t="s">
        <v>261</v>
      </c>
      <c r="B178" t="s">
        <v>65</v>
      </c>
      <c r="C178" t="s">
        <v>85</v>
      </c>
      <c r="D178" s="60" t="s">
        <v>25</v>
      </c>
      <c r="E178" s="61" t="s">
        <v>25</v>
      </c>
      <c r="F178" s="61">
        <v>14747471.43</v>
      </c>
      <c r="G178" s="61">
        <v>15240975.039999999</v>
      </c>
      <c r="H178" s="61" t="s">
        <v>25</v>
      </c>
      <c r="I178" s="61" t="s">
        <v>25</v>
      </c>
      <c r="J178" s="61">
        <v>14168773.84</v>
      </c>
      <c r="K178" s="61">
        <v>14832027.84</v>
      </c>
      <c r="L178">
        <v>61.17</v>
      </c>
      <c r="M178">
        <v>65.459999999999994</v>
      </c>
      <c r="N178">
        <v>53</v>
      </c>
      <c r="O178">
        <v>69.34</v>
      </c>
      <c r="P178">
        <v>0.41</v>
      </c>
      <c r="Q178">
        <v>0.38</v>
      </c>
      <c r="R178">
        <v>0.44</v>
      </c>
      <c r="S17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7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78">
        <f>IF(Tabela3[[#This Row],[Receitas 2008]]-Tabela3[[#This Row],[Despesas 2008]]&lt;0,Tabela3[[#This Row],[Receitas 2008]]-Tabela3[[#This Row],[Despesas 2008]],Tabela3[[#This Row],[Receitas 2008]]-Tabela3[[#This Row],[Despesas 2008]])</f>
        <v>578697.58999999985</v>
      </c>
      <c r="V178">
        <f>IF(Tabela3[[#This Row],[Receitas 2009]]-Tabela3[[#This Row],[Despesas 2009]]&lt;0,Tabela3[[#This Row],[Receitas 2009]]-Tabela3[[#This Row],[Despesas 2009]],Tabela3[[#This Row],[Receitas 2009]]-Tabela3[[#This Row],[Despesas 2009]])</f>
        <v>408947.19999999925</v>
      </c>
    </row>
    <row r="179" spans="1:22" hidden="1">
      <c r="A179" t="s">
        <v>262</v>
      </c>
      <c r="B179" t="s">
        <v>48</v>
      </c>
      <c r="C179" t="s">
        <v>161</v>
      </c>
      <c r="D179" s="60" t="s">
        <v>25</v>
      </c>
      <c r="E179" s="61">
        <v>7377798.6299999999</v>
      </c>
      <c r="F179" s="61">
        <v>13852605.02</v>
      </c>
      <c r="G179" s="61">
        <v>12698256.67</v>
      </c>
      <c r="H179" s="61" t="s">
        <v>25</v>
      </c>
      <c r="I179" s="61">
        <v>8098817.0999999996</v>
      </c>
      <c r="J179" s="61">
        <v>12870067.17</v>
      </c>
      <c r="K179" s="61">
        <v>13149266.76</v>
      </c>
      <c r="L179">
        <v>53.65</v>
      </c>
      <c r="M179">
        <v>56.3</v>
      </c>
      <c r="N179">
        <v>44.5</v>
      </c>
      <c r="O179">
        <v>62.8</v>
      </c>
      <c r="P179">
        <v>0.45</v>
      </c>
      <c r="Q179">
        <v>0.4</v>
      </c>
      <c r="R179">
        <v>0.49</v>
      </c>
      <c r="S17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79">
        <f>IF(Tabela3[[#This Row],[Receitas 2006]]-Tabela3[[#This Row],[Despesas 2006]]&lt;0,Tabela3[[#This Row],[Receitas 2006]]-Tabela3[[#This Row],[Despesas 2006]],Tabela3[[#This Row],[Receitas 2006]]-Tabela3[[#This Row],[Despesas 2006]])</f>
        <v>-721018.46999999974</v>
      </c>
      <c r="U179">
        <f>IF(Tabela3[[#This Row],[Receitas 2008]]-Tabela3[[#This Row],[Despesas 2008]]&lt;0,Tabela3[[#This Row],[Receitas 2008]]-Tabela3[[#This Row],[Despesas 2008]],Tabela3[[#This Row],[Receitas 2008]]-Tabela3[[#This Row],[Despesas 2008]])</f>
        <v>982537.84999999963</v>
      </c>
      <c r="V179">
        <f>IF(Tabela3[[#This Row],[Receitas 2009]]-Tabela3[[#This Row],[Despesas 2009]]&lt;0,Tabela3[[#This Row],[Receitas 2009]]-Tabela3[[#This Row],[Despesas 2009]],Tabela3[[#This Row],[Receitas 2009]]-Tabela3[[#This Row],[Despesas 2009]])</f>
        <v>-451010.08999999985</v>
      </c>
    </row>
    <row r="180" spans="1:22" hidden="1">
      <c r="A180" t="s">
        <v>263</v>
      </c>
      <c r="B180" t="s">
        <v>30</v>
      </c>
      <c r="C180" t="s">
        <v>93</v>
      </c>
      <c r="D180" s="60">
        <v>4281294.7300000004</v>
      </c>
      <c r="E180" s="61">
        <v>4598222.3600000003</v>
      </c>
      <c r="F180" s="61">
        <v>8170633.6699999999</v>
      </c>
      <c r="G180" s="61">
        <v>9198969.8499999996</v>
      </c>
      <c r="H180" s="61">
        <v>3720851.32</v>
      </c>
      <c r="I180" s="61">
        <v>4904819.2300000004</v>
      </c>
      <c r="J180" s="61">
        <v>8397349.5800000001</v>
      </c>
      <c r="K180" s="61">
        <v>8820919.4800000004</v>
      </c>
      <c r="L180">
        <v>20.91</v>
      </c>
      <c r="M180">
        <v>22.7</v>
      </c>
      <c r="N180">
        <v>12.49</v>
      </c>
      <c r="O180">
        <v>29.34</v>
      </c>
      <c r="P180">
        <v>0.38</v>
      </c>
      <c r="Q180">
        <v>0.33</v>
      </c>
      <c r="R180">
        <v>0.42</v>
      </c>
      <c r="S180">
        <f>IF(Tabela3[[#This Row],[Receitas 2005]]-Tabela3[[#This Row],[Despesas 2005]]&lt;0,Tabela3[[#This Row],[Receitas 2005]]-Tabela3[[#This Row],[Despesas 2005]],Tabela3[[#This Row],[Receitas 2005]]-Tabela3[[#This Row],[Despesas 2005]])</f>
        <v>560443.41000000061</v>
      </c>
      <c r="T180">
        <f>IF(Tabela3[[#This Row],[Receitas 2006]]-Tabela3[[#This Row],[Despesas 2006]]&lt;0,Tabela3[[#This Row],[Receitas 2006]]-Tabela3[[#This Row],[Despesas 2006]],Tabela3[[#This Row],[Receitas 2006]]-Tabela3[[#This Row],[Despesas 2006]])</f>
        <v>-306596.87000000011</v>
      </c>
      <c r="U180">
        <f>IF(Tabela3[[#This Row],[Receitas 2008]]-Tabela3[[#This Row],[Despesas 2008]]&lt;0,Tabela3[[#This Row],[Receitas 2008]]-Tabela3[[#This Row],[Despesas 2008]],Tabela3[[#This Row],[Receitas 2008]]-Tabela3[[#This Row],[Despesas 2008]])</f>
        <v>-226715.91000000015</v>
      </c>
      <c r="V180">
        <f>IF(Tabela3[[#This Row],[Receitas 2009]]-Tabela3[[#This Row],[Despesas 2009]]&lt;0,Tabela3[[#This Row],[Receitas 2009]]-Tabela3[[#This Row],[Despesas 2009]],Tabela3[[#This Row],[Receitas 2009]]-Tabela3[[#This Row],[Despesas 2009]])</f>
        <v>378050.36999999918</v>
      </c>
    </row>
    <row r="181" spans="1:22" hidden="1">
      <c r="A181" t="s">
        <v>264</v>
      </c>
      <c r="B181" t="s">
        <v>30</v>
      </c>
      <c r="C181" t="s">
        <v>73</v>
      </c>
      <c r="D181" s="60">
        <v>3990760.48</v>
      </c>
      <c r="E181" s="61" t="s">
        <v>25</v>
      </c>
      <c r="F181" s="61" t="s">
        <v>25</v>
      </c>
      <c r="G181" s="61">
        <v>6415840.5199999996</v>
      </c>
      <c r="H181" s="61">
        <v>4152541.73</v>
      </c>
      <c r="I181" s="61" t="s">
        <v>25</v>
      </c>
      <c r="J181" s="61" t="s">
        <v>25</v>
      </c>
      <c r="K181" s="61">
        <v>6238381.7800000003</v>
      </c>
      <c r="L181">
        <v>47.37</v>
      </c>
      <c r="M181">
        <v>50.76</v>
      </c>
      <c r="N181">
        <v>37.86</v>
      </c>
      <c r="O181">
        <v>56.89</v>
      </c>
      <c r="P181">
        <v>0.44</v>
      </c>
      <c r="Q181">
        <v>0.4</v>
      </c>
      <c r="R181">
        <v>0.48</v>
      </c>
      <c r="S181">
        <f>IF(Tabela3[[#This Row],[Receitas 2005]]-Tabela3[[#This Row],[Despesas 2005]]&lt;0,Tabela3[[#This Row],[Receitas 2005]]-Tabela3[[#This Row],[Despesas 2005]],Tabela3[[#This Row],[Receitas 2005]]-Tabela3[[#This Row],[Despesas 2005]])</f>
        <v>-161781.25</v>
      </c>
      <c r="T18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81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81">
        <f>IF(Tabela3[[#This Row],[Receitas 2009]]-Tabela3[[#This Row],[Despesas 2009]]&lt;0,Tabela3[[#This Row],[Receitas 2009]]-Tabela3[[#This Row],[Despesas 2009]],Tabela3[[#This Row],[Receitas 2009]]-Tabela3[[#This Row],[Despesas 2009]])</f>
        <v>177458.73999999929</v>
      </c>
    </row>
    <row r="182" spans="1:22" hidden="1">
      <c r="A182" t="s">
        <v>265</v>
      </c>
      <c r="B182" t="s">
        <v>52</v>
      </c>
      <c r="C182" t="s">
        <v>69</v>
      </c>
      <c r="D182" s="60">
        <v>5600788.1600000001</v>
      </c>
      <c r="E182" s="61">
        <v>5714990.8499999996</v>
      </c>
      <c r="F182" s="61">
        <v>8009430.6299999999</v>
      </c>
      <c r="G182" s="61">
        <v>7592566.7300000004</v>
      </c>
      <c r="H182" s="61">
        <v>5278469.57</v>
      </c>
      <c r="I182" s="61">
        <v>6141359.1399999997</v>
      </c>
      <c r="J182" s="61">
        <v>7433740.4699999997</v>
      </c>
      <c r="K182" s="61">
        <v>7565266.3099999996</v>
      </c>
      <c r="L182">
        <v>23.32</v>
      </c>
      <c r="M182">
        <v>24.01</v>
      </c>
      <c r="N182">
        <v>14.34</v>
      </c>
      <c r="O182">
        <v>32.299999999999997</v>
      </c>
      <c r="P182">
        <v>0.35</v>
      </c>
      <c r="Q182">
        <v>0.31</v>
      </c>
      <c r="R182">
        <v>0.4</v>
      </c>
      <c r="S182">
        <f>IF(Tabela3[[#This Row],[Receitas 2005]]-Tabela3[[#This Row],[Despesas 2005]]&lt;0,Tabela3[[#This Row],[Receitas 2005]]-Tabela3[[#This Row],[Despesas 2005]],Tabela3[[#This Row],[Receitas 2005]]-Tabela3[[#This Row],[Despesas 2005]])</f>
        <v>322318.58999999985</v>
      </c>
      <c r="T182">
        <f>IF(Tabela3[[#This Row],[Receitas 2006]]-Tabela3[[#This Row],[Despesas 2006]]&lt;0,Tabela3[[#This Row],[Receitas 2006]]-Tabela3[[#This Row],[Despesas 2006]],Tabela3[[#This Row],[Receitas 2006]]-Tabela3[[#This Row],[Despesas 2006]])</f>
        <v>-426368.29000000004</v>
      </c>
      <c r="U182">
        <f>IF(Tabela3[[#This Row],[Receitas 2008]]-Tabela3[[#This Row],[Despesas 2008]]&lt;0,Tabela3[[#This Row],[Receitas 2008]]-Tabela3[[#This Row],[Despesas 2008]],Tabela3[[#This Row],[Receitas 2008]]-Tabela3[[#This Row],[Despesas 2008]])</f>
        <v>575690.16000000015</v>
      </c>
      <c r="V182">
        <f>IF(Tabela3[[#This Row],[Receitas 2009]]-Tabela3[[#This Row],[Despesas 2009]]&lt;0,Tabela3[[#This Row],[Receitas 2009]]-Tabela3[[#This Row],[Despesas 2009]],Tabela3[[#This Row],[Receitas 2009]]-Tabela3[[#This Row],[Despesas 2009]])</f>
        <v>27300.420000000857</v>
      </c>
    </row>
    <row r="183" spans="1:22" hidden="1">
      <c r="A183" t="s">
        <v>266</v>
      </c>
      <c r="B183" t="s">
        <v>48</v>
      </c>
      <c r="C183" t="s">
        <v>169</v>
      </c>
      <c r="D183" s="60">
        <v>5386260.8899999997</v>
      </c>
      <c r="E183" s="61">
        <v>5961333.2300000004</v>
      </c>
      <c r="F183" s="61">
        <v>9286922.3900000006</v>
      </c>
      <c r="G183" s="61">
        <v>8453422.4600000009</v>
      </c>
      <c r="H183" s="61">
        <v>4895070.28</v>
      </c>
      <c r="I183" s="61">
        <v>5765375.79</v>
      </c>
      <c r="J183" s="61">
        <v>9161492.9299999997</v>
      </c>
      <c r="K183" s="61">
        <v>8487753.8100000005</v>
      </c>
      <c r="L183">
        <v>54.77</v>
      </c>
      <c r="M183">
        <v>54.16</v>
      </c>
      <c r="N183">
        <v>47.09</v>
      </c>
      <c r="O183">
        <v>62.46</v>
      </c>
      <c r="P183">
        <v>0.41</v>
      </c>
      <c r="Q183">
        <v>0.37</v>
      </c>
      <c r="R183">
        <v>0.45</v>
      </c>
      <c r="S183">
        <f>IF(Tabela3[[#This Row],[Receitas 2005]]-Tabela3[[#This Row],[Despesas 2005]]&lt;0,Tabela3[[#This Row],[Receitas 2005]]-Tabela3[[#This Row],[Despesas 2005]],Tabela3[[#This Row],[Receitas 2005]]-Tabela3[[#This Row],[Despesas 2005]])</f>
        <v>491190.6099999994</v>
      </c>
      <c r="T183">
        <f>IF(Tabela3[[#This Row],[Receitas 2006]]-Tabela3[[#This Row],[Despesas 2006]]&lt;0,Tabela3[[#This Row],[Receitas 2006]]-Tabela3[[#This Row],[Despesas 2006]],Tabela3[[#This Row],[Receitas 2006]]-Tabela3[[#This Row],[Despesas 2006]])</f>
        <v>195957.44000000041</v>
      </c>
      <c r="U183">
        <f>IF(Tabela3[[#This Row],[Receitas 2008]]-Tabela3[[#This Row],[Despesas 2008]]&lt;0,Tabela3[[#This Row],[Receitas 2008]]-Tabela3[[#This Row],[Despesas 2008]],Tabela3[[#This Row],[Receitas 2008]]-Tabela3[[#This Row],[Despesas 2008]])</f>
        <v>125429.46000000089</v>
      </c>
      <c r="V183">
        <f>IF(Tabela3[[#This Row],[Receitas 2009]]-Tabela3[[#This Row],[Despesas 2009]]&lt;0,Tabela3[[#This Row],[Receitas 2009]]-Tabela3[[#This Row],[Despesas 2009]],Tabela3[[#This Row],[Receitas 2009]]-Tabela3[[#This Row],[Despesas 2009]])</f>
        <v>-34331.349999999627</v>
      </c>
    </row>
    <row r="184" spans="1:22" hidden="1">
      <c r="A184" t="s">
        <v>267</v>
      </c>
      <c r="B184" t="s">
        <v>42</v>
      </c>
      <c r="C184" t="s">
        <v>234</v>
      </c>
      <c r="D184" s="60" t="s">
        <v>25</v>
      </c>
      <c r="E184" s="61">
        <v>18771106.940000001</v>
      </c>
      <c r="F184" s="61">
        <v>29453373.039999999</v>
      </c>
      <c r="G184" s="61">
        <v>26277405.879999999</v>
      </c>
      <c r="H184" s="61" t="s">
        <v>25</v>
      </c>
      <c r="I184" s="61">
        <v>20391077.949999999</v>
      </c>
      <c r="J184" s="61">
        <v>26610914.850000001</v>
      </c>
      <c r="K184" s="61">
        <v>29982128.48</v>
      </c>
      <c r="L184">
        <v>34.299999999999997</v>
      </c>
      <c r="M184">
        <v>31.19</v>
      </c>
      <c r="N184">
        <v>24.85</v>
      </c>
      <c r="O184">
        <v>43.75</v>
      </c>
      <c r="P184">
        <v>0.41</v>
      </c>
      <c r="Q184">
        <v>0.38</v>
      </c>
      <c r="R184">
        <v>0.44</v>
      </c>
      <c r="S18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84">
        <f>IF(Tabela3[[#This Row],[Receitas 2006]]-Tabela3[[#This Row],[Despesas 2006]]&lt;0,Tabela3[[#This Row],[Receitas 2006]]-Tabela3[[#This Row],[Despesas 2006]],Tabela3[[#This Row],[Receitas 2006]]-Tabela3[[#This Row],[Despesas 2006]])</f>
        <v>-1619971.0099999979</v>
      </c>
      <c r="U184">
        <f>IF(Tabela3[[#This Row],[Receitas 2008]]-Tabela3[[#This Row],[Despesas 2008]]&lt;0,Tabela3[[#This Row],[Receitas 2008]]-Tabela3[[#This Row],[Despesas 2008]],Tabela3[[#This Row],[Receitas 2008]]-Tabela3[[#This Row],[Despesas 2008]])</f>
        <v>2842458.1899999976</v>
      </c>
      <c r="V184">
        <f>IF(Tabela3[[#This Row],[Receitas 2009]]-Tabela3[[#This Row],[Despesas 2009]]&lt;0,Tabela3[[#This Row],[Receitas 2009]]-Tabela3[[#This Row],[Despesas 2009]],Tabela3[[#This Row],[Receitas 2009]]-Tabela3[[#This Row],[Despesas 2009]])</f>
        <v>-3704722.6000000015</v>
      </c>
    </row>
    <row r="185" spans="1:22" hidden="1">
      <c r="A185" t="s">
        <v>268</v>
      </c>
      <c r="B185" t="s">
        <v>30</v>
      </c>
      <c r="C185" t="s">
        <v>73</v>
      </c>
      <c r="D185" s="60">
        <v>5898705.0700000003</v>
      </c>
      <c r="E185" s="61" t="s">
        <v>25</v>
      </c>
      <c r="F185" s="61">
        <v>9566926.4600000009</v>
      </c>
      <c r="G185" s="61">
        <v>8932710.4800000004</v>
      </c>
      <c r="H185" s="61">
        <v>5295121.95</v>
      </c>
      <c r="I185" s="61" t="s">
        <v>25</v>
      </c>
      <c r="J185" s="61">
        <v>8813012.6899999995</v>
      </c>
      <c r="K185" s="61">
        <v>8587298.3000000007</v>
      </c>
      <c r="L185">
        <v>21.37</v>
      </c>
      <c r="M185">
        <v>22.25</v>
      </c>
      <c r="N185">
        <v>13.73</v>
      </c>
      <c r="O185">
        <v>29</v>
      </c>
      <c r="P185">
        <v>0.41</v>
      </c>
      <c r="Q185">
        <v>0.37</v>
      </c>
      <c r="R185">
        <v>0.44</v>
      </c>
      <c r="S185">
        <f>IF(Tabela3[[#This Row],[Receitas 2005]]-Tabela3[[#This Row],[Despesas 2005]]&lt;0,Tabela3[[#This Row],[Receitas 2005]]-Tabela3[[#This Row],[Despesas 2005]],Tabela3[[#This Row],[Receitas 2005]]-Tabela3[[#This Row],[Despesas 2005]])</f>
        <v>603583.12000000011</v>
      </c>
      <c r="T18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85">
        <f>IF(Tabela3[[#This Row],[Receitas 2008]]-Tabela3[[#This Row],[Despesas 2008]]&lt;0,Tabela3[[#This Row],[Receitas 2008]]-Tabela3[[#This Row],[Despesas 2008]],Tabela3[[#This Row],[Receitas 2008]]-Tabela3[[#This Row],[Despesas 2008]])</f>
        <v>753913.77000000142</v>
      </c>
      <c r="V185">
        <f>IF(Tabela3[[#This Row],[Receitas 2009]]-Tabela3[[#This Row],[Despesas 2009]]&lt;0,Tabela3[[#This Row],[Receitas 2009]]-Tabela3[[#This Row],[Despesas 2009]],Tabela3[[#This Row],[Receitas 2009]]-Tabela3[[#This Row],[Despesas 2009]])</f>
        <v>345412.1799999997</v>
      </c>
    </row>
    <row r="186" spans="1:22" hidden="1">
      <c r="A186" t="s">
        <v>269</v>
      </c>
      <c r="B186" t="s">
        <v>35</v>
      </c>
      <c r="C186" t="s">
        <v>172</v>
      </c>
      <c r="D186" s="60">
        <v>5817952.4500000002</v>
      </c>
      <c r="E186" s="61">
        <v>6984578.7400000002</v>
      </c>
      <c r="F186" s="61" t="s">
        <v>25</v>
      </c>
      <c r="G186" s="61">
        <v>8739165.5700000003</v>
      </c>
      <c r="H186" s="61">
        <v>5799819.21</v>
      </c>
      <c r="I186" s="61">
        <v>6949067.96</v>
      </c>
      <c r="J186" s="61" t="s">
        <v>25</v>
      </c>
      <c r="K186" s="61">
        <v>9148549.5800000001</v>
      </c>
      <c r="L186">
        <v>54.13</v>
      </c>
      <c r="M186">
        <v>57.14</v>
      </c>
      <c r="N186">
        <v>43.2</v>
      </c>
      <c r="O186">
        <v>65.06</v>
      </c>
      <c r="P186">
        <v>0.47</v>
      </c>
      <c r="Q186">
        <v>0.41</v>
      </c>
      <c r="R186">
        <v>0.52</v>
      </c>
      <c r="S186">
        <f>IF(Tabela3[[#This Row],[Receitas 2005]]-Tabela3[[#This Row],[Despesas 2005]]&lt;0,Tabela3[[#This Row],[Receitas 2005]]-Tabela3[[#This Row],[Despesas 2005]],Tabela3[[#This Row],[Receitas 2005]]-Tabela3[[#This Row],[Despesas 2005]])</f>
        <v>18133.240000000224</v>
      </c>
      <c r="T186">
        <f>IF(Tabela3[[#This Row],[Receitas 2006]]-Tabela3[[#This Row],[Despesas 2006]]&lt;0,Tabela3[[#This Row],[Receitas 2006]]-Tabela3[[#This Row],[Despesas 2006]],Tabela3[[#This Row],[Receitas 2006]]-Tabela3[[#This Row],[Despesas 2006]])</f>
        <v>35510.780000000261</v>
      </c>
      <c r="U18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186">
        <f>IF(Tabela3[[#This Row],[Receitas 2009]]-Tabela3[[#This Row],[Despesas 2009]]&lt;0,Tabela3[[#This Row],[Receitas 2009]]-Tabela3[[#This Row],[Despesas 2009]],Tabela3[[#This Row],[Receitas 2009]]-Tabela3[[#This Row],[Despesas 2009]])</f>
        <v>-409384.00999999978</v>
      </c>
    </row>
    <row r="187" spans="1:22" hidden="1">
      <c r="A187" t="s">
        <v>270</v>
      </c>
      <c r="B187" t="s">
        <v>23</v>
      </c>
      <c r="C187" t="s">
        <v>202</v>
      </c>
      <c r="D187" s="60">
        <v>5795294.21</v>
      </c>
      <c r="E187" s="61">
        <v>6127545.0300000003</v>
      </c>
      <c r="F187" s="61">
        <v>8723934.7899999991</v>
      </c>
      <c r="G187" s="61">
        <v>8394577.4900000002</v>
      </c>
      <c r="H187" s="61">
        <v>5666421.7000000002</v>
      </c>
      <c r="I187" s="61">
        <v>6416226.4299999997</v>
      </c>
      <c r="J187" s="61">
        <v>8026399.0899999999</v>
      </c>
      <c r="K187" s="61">
        <v>9014641.6300000008</v>
      </c>
      <c r="L187">
        <v>9.3699999999999992</v>
      </c>
      <c r="M187">
        <v>8.98</v>
      </c>
      <c r="N187">
        <v>2.0499999999999998</v>
      </c>
      <c r="O187">
        <v>16.7</v>
      </c>
      <c r="P187">
        <v>0.33</v>
      </c>
      <c r="Q187">
        <v>0.28000000000000003</v>
      </c>
      <c r="R187">
        <v>0.37</v>
      </c>
      <c r="S187">
        <f>IF(Tabela3[[#This Row],[Receitas 2005]]-Tabela3[[#This Row],[Despesas 2005]]&lt;0,Tabela3[[#This Row],[Receitas 2005]]-Tabela3[[#This Row],[Despesas 2005]],Tabela3[[#This Row],[Receitas 2005]]-Tabela3[[#This Row],[Despesas 2005]])</f>
        <v>128872.50999999978</v>
      </c>
      <c r="T187">
        <f>IF(Tabela3[[#This Row],[Receitas 2006]]-Tabela3[[#This Row],[Despesas 2006]]&lt;0,Tabela3[[#This Row],[Receitas 2006]]-Tabela3[[#This Row],[Despesas 2006]],Tabela3[[#This Row],[Receitas 2006]]-Tabela3[[#This Row],[Despesas 2006]])</f>
        <v>-288681.39999999944</v>
      </c>
      <c r="U187">
        <f>IF(Tabela3[[#This Row],[Receitas 2008]]-Tabela3[[#This Row],[Despesas 2008]]&lt;0,Tabela3[[#This Row],[Receitas 2008]]-Tabela3[[#This Row],[Despesas 2008]],Tabela3[[#This Row],[Receitas 2008]]-Tabela3[[#This Row],[Despesas 2008]])</f>
        <v>697535.69999999925</v>
      </c>
      <c r="V187">
        <f>IF(Tabela3[[#This Row],[Receitas 2009]]-Tabela3[[#This Row],[Despesas 2009]]&lt;0,Tabela3[[#This Row],[Receitas 2009]]-Tabela3[[#This Row],[Despesas 2009]],Tabela3[[#This Row],[Receitas 2009]]-Tabela3[[#This Row],[Despesas 2009]])</f>
        <v>-620064.1400000006</v>
      </c>
    </row>
    <row r="188" spans="1:22" hidden="1">
      <c r="A188" t="s">
        <v>271</v>
      </c>
      <c r="B188" t="s">
        <v>65</v>
      </c>
      <c r="C188" t="s">
        <v>83</v>
      </c>
      <c r="D188" s="60" t="s">
        <v>25</v>
      </c>
      <c r="E188" s="61">
        <v>6711980.6100000003</v>
      </c>
      <c r="F188" s="61">
        <v>9336216.9600000009</v>
      </c>
      <c r="G188" s="61">
        <v>9840051.3499999996</v>
      </c>
      <c r="H188" s="61" t="s">
        <v>25</v>
      </c>
      <c r="I188" s="61">
        <v>6186975.1399999997</v>
      </c>
      <c r="J188" s="61">
        <v>8135950.2800000003</v>
      </c>
      <c r="K188" s="61">
        <v>8905843.0700000003</v>
      </c>
      <c r="L188">
        <v>60.23</v>
      </c>
      <c r="M188">
        <v>64.55</v>
      </c>
      <c r="N188">
        <v>50.46</v>
      </c>
      <c r="O188">
        <v>70</v>
      </c>
      <c r="P188">
        <v>0.4</v>
      </c>
      <c r="Q188">
        <v>0.36</v>
      </c>
      <c r="R188">
        <v>0.43</v>
      </c>
      <c r="S18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88">
        <f>IF(Tabela3[[#This Row],[Receitas 2006]]-Tabela3[[#This Row],[Despesas 2006]]&lt;0,Tabela3[[#This Row],[Receitas 2006]]-Tabela3[[#This Row],[Despesas 2006]],Tabela3[[#This Row],[Receitas 2006]]-Tabela3[[#This Row],[Despesas 2006]])</f>
        <v>525005.47000000067</v>
      </c>
      <c r="U188">
        <f>IF(Tabela3[[#This Row],[Receitas 2008]]-Tabela3[[#This Row],[Despesas 2008]]&lt;0,Tabela3[[#This Row],[Receitas 2008]]-Tabela3[[#This Row],[Despesas 2008]],Tabela3[[#This Row],[Receitas 2008]]-Tabela3[[#This Row],[Despesas 2008]])</f>
        <v>1200266.6800000006</v>
      </c>
      <c r="V188">
        <f>IF(Tabela3[[#This Row],[Receitas 2009]]-Tabela3[[#This Row],[Despesas 2009]]&lt;0,Tabela3[[#This Row],[Receitas 2009]]-Tabela3[[#This Row],[Despesas 2009]],Tabela3[[#This Row],[Receitas 2009]]-Tabela3[[#This Row],[Despesas 2009]])</f>
        <v>934208.27999999933</v>
      </c>
    </row>
    <row r="189" spans="1:22" hidden="1">
      <c r="A189" t="s">
        <v>272</v>
      </c>
      <c r="B189" t="s">
        <v>52</v>
      </c>
      <c r="C189" t="s">
        <v>60</v>
      </c>
      <c r="D189" s="60">
        <v>5886199.29</v>
      </c>
      <c r="E189" s="61">
        <v>7166103.4699999997</v>
      </c>
      <c r="F189" s="61">
        <v>12005671.18</v>
      </c>
      <c r="G189" s="61">
        <v>12005671.18</v>
      </c>
      <c r="H189" s="61">
        <v>6195015.1799999997</v>
      </c>
      <c r="I189" s="61">
        <v>7565027.3399999999</v>
      </c>
      <c r="J189" s="61">
        <v>12113418.029999999</v>
      </c>
      <c r="K189" s="61">
        <v>11830707.4</v>
      </c>
      <c r="L189">
        <v>21.69</v>
      </c>
      <c r="M189">
        <v>21.2</v>
      </c>
      <c r="N189">
        <v>13.69</v>
      </c>
      <c r="O189">
        <v>29.68</v>
      </c>
      <c r="P189">
        <v>0.39</v>
      </c>
      <c r="Q189">
        <v>0.36</v>
      </c>
      <c r="R189">
        <v>0.42</v>
      </c>
      <c r="S189">
        <f>IF(Tabela3[[#This Row],[Receitas 2005]]-Tabela3[[#This Row],[Despesas 2005]]&lt;0,Tabela3[[#This Row],[Receitas 2005]]-Tabela3[[#This Row],[Despesas 2005]],Tabela3[[#This Row],[Receitas 2005]]-Tabela3[[#This Row],[Despesas 2005]])</f>
        <v>-308815.88999999966</v>
      </c>
      <c r="T189">
        <f>IF(Tabela3[[#This Row],[Receitas 2006]]-Tabela3[[#This Row],[Despesas 2006]]&lt;0,Tabela3[[#This Row],[Receitas 2006]]-Tabela3[[#This Row],[Despesas 2006]],Tabela3[[#This Row],[Receitas 2006]]-Tabela3[[#This Row],[Despesas 2006]])</f>
        <v>-398923.87000000011</v>
      </c>
      <c r="U189">
        <f>IF(Tabela3[[#This Row],[Receitas 2008]]-Tabela3[[#This Row],[Despesas 2008]]&lt;0,Tabela3[[#This Row],[Receitas 2008]]-Tabela3[[#This Row],[Despesas 2008]],Tabela3[[#This Row],[Receitas 2008]]-Tabela3[[#This Row],[Despesas 2008]])</f>
        <v>-107746.84999999963</v>
      </c>
      <c r="V189">
        <f>IF(Tabela3[[#This Row],[Receitas 2009]]-Tabela3[[#This Row],[Despesas 2009]]&lt;0,Tabela3[[#This Row],[Receitas 2009]]-Tabela3[[#This Row],[Despesas 2009]],Tabela3[[#This Row],[Receitas 2009]]-Tabela3[[#This Row],[Despesas 2009]])</f>
        <v>174963.77999999933</v>
      </c>
    </row>
    <row r="190" spans="1:22" hidden="1">
      <c r="A190" t="s">
        <v>273</v>
      </c>
      <c r="B190" t="s">
        <v>52</v>
      </c>
      <c r="C190" t="s">
        <v>186</v>
      </c>
      <c r="D190" s="60" t="s">
        <v>25</v>
      </c>
      <c r="E190" s="61">
        <v>4556373.59</v>
      </c>
      <c r="F190" s="61">
        <v>5966044.79</v>
      </c>
      <c r="G190" s="61">
        <v>5889838.54</v>
      </c>
      <c r="H190" s="61" t="s">
        <v>25</v>
      </c>
      <c r="I190" s="61">
        <v>4553991</v>
      </c>
      <c r="J190" s="61">
        <v>6064797.54</v>
      </c>
      <c r="K190" s="61">
        <v>5982401.4800000004</v>
      </c>
      <c r="L190">
        <v>15.88</v>
      </c>
      <c r="M190">
        <v>17.850000000000001</v>
      </c>
      <c r="N190">
        <v>6.75</v>
      </c>
      <c r="O190">
        <v>25.01</v>
      </c>
      <c r="P190">
        <v>0.36</v>
      </c>
      <c r="Q190">
        <v>0.3</v>
      </c>
      <c r="R190">
        <v>0.41</v>
      </c>
      <c r="S19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90">
        <f>IF(Tabela3[[#This Row],[Receitas 2006]]-Tabela3[[#This Row],[Despesas 2006]]&lt;0,Tabela3[[#This Row],[Receitas 2006]]-Tabela3[[#This Row],[Despesas 2006]],Tabela3[[#This Row],[Receitas 2006]]-Tabela3[[#This Row],[Despesas 2006]])</f>
        <v>2382.589999999851</v>
      </c>
      <c r="U190">
        <f>IF(Tabela3[[#This Row],[Receitas 2008]]-Tabela3[[#This Row],[Despesas 2008]]&lt;0,Tabela3[[#This Row],[Receitas 2008]]-Tabela3[[#This Row],[Despesas 2008]],Tabela3[[#This Row],[Receitas 2008]]-Tabela3[[#This Row],[Despesas 2008]])</f>
        <v>-98752.75</v>
      </c>
      <c r="V190">
        <f>IF(Tabela3[[#This Row],[Receitas 2009]]-Tabela3[[#This Row],[Despesas 2009]]&lt;0,Tabela3[[#This Row],[Receitas 2009]]-Tabela3[[#This Row],[Despesas 2009]],Tabela3[[#This Row],[Receitas 2009]]-Tabela3[[#This Row],[Despesas 2009]])</f>
        <v>-92562.94000000041</v>
      </c>
    </row>
    <row r="191" spans="1:22" hidden="1">
      <c r="A191" t="s">
        <v>274</v>
      </c>
      <c r="B191" t="s">
        <v>23</v>
      </c>
      <c r="C191" t="s">
        <v>40</v>
      </c>
      <c r="D191" s="60">
        <v>23222217.949999999</v>
      </c>
      <c r="E191" s="61">
        <v>28476622.329999998</v>
      </c>
      <c r="F191" s="61">
        <v>36748294.399999999</v>
      </c>
      <c r="G191" s="61">
        <v>36964875.07</v>
      </c>
      <c r="H191" s="61">
        <v>22846941.030000001</v>
      </c>
      <c r="I191" s="61">
        <v>28495327.370000001</v>
      </c>
      <c r="J191" s="61">
        <v>36022236.159999996</v>
      </c>
      <c r="K191" s="61">
        <v>37497923.200000003</v>
      </c>
      <c r="L191">
        <v>30.54</v>
      </c>
      <c r="M191">
        <v>26.5</v>
      </c>
      <c r="N191">
        <v>20.36</v>
      </c>
      <c r="O191">
        <v>40.72</v>
      </c>
      <c r="P191">
        <v>0.4</v>
      </c>
      <c r="Q191">
        <v>0.36</v>
      </c>
      <c r="R191">
        <v>0.43</v>
      </c>
      <c r="S191">
        <f>IF(Tabela3[[#This Row],[Receitas 2005]]-Tabela3[[#This Row],[Despesas 2005]]&lt;0,Tabela3[[#This Row],[Receitas 2005]]-Tabela3[[#This Row],[Despesas 2005]],Tabela3[[#This Row],[Receitas 2005]]-Tabela3[[#This Row],[Despesas 2005]])</f>
        <v>375276.91999999806</v>
      </c>
      <c r="T191">
        <f>IF(Tabela3[[#This Row],[Receitas 2006]]-Tabela3[[#This Row],[Despesas 2006]]&lt;0,Tabela3[[#This Row],[Receitas 2006]]-Tabela3[[#This Row],[Despesas 2006]],Tabela3[[#This Row],[Receitas 2006]]-Tabela3[[#This Row],[Despesas 2006]])</f>
        <v>-18705.040000002831</v>
      </c>
      <c r="U191">
        <f>IF(Tabela3[[#This Row],[Receitas 2008]]-Tabela3[[#This Row],[Despesas 2008]]&lt;0,Tabela3[[#This Row],[Receitas 2008]]-Tabela3[[#This Row],[Despesas 2008]],Tabela3[[#This Row],[Receitas 2008]]-Tabela3[[#This Row],[Despesas 2008]])</f>
        <v>726058.24000000209</v>
      </c>
      <c r="V191">
        <f>IF(Tabela3[[#This Row],[Receitas 2009]]-Tabela3[[#This Row],[Despesas 2009]]&lt;0,Tabela3[[#This Row],[Receitas 2009]]-Tabela3[[#This Row],[Despesas 2009]],Tabela3[[#This Row],[Receitas 2009]]-Tabela3[[#This Row],[Despesas 2009]])</f>
        <v>-533048.13000000268</v>
      </c>
    </row>
    <row r="192" spans="1:22" hidden="1">
      <c r="A192" t="s">
        <v>275</v>
      </c>
      <c r="B192" t="s">
        <v>35</v>
      </c>
      <c r="C192" t="s">
        <v>50</v>
      </c>
      <c r="D192" s="60" t="s">
        <v>25</v>
      </c>
      <c r="E192" s="61">
        <v>4924149.5</v>
      </c>
      <c r="F192" s="61">
        <v>6807871.3899999997</v>
      </c>
      <c r="G192" s="61">
        <v>6644650.9699999997</v>
      </c>
      <c r="H192" s="61" t="s">
        <v>25</v>
      </c>
      <c r="I192" s="61">
        <v>5228885.7300000004</v>
      </c>
      <c r="J192" s="61">
        <v>6011272.9000000004</v>
      </c>
      <c r="K192" s="61">
        <v>7085682.0099999998</v>
      </c>
      <c r="L192">
        <v>23.85</v>
      </c>
      <c r="M192">
        <v>28.5</v>
      </c>
      <c r="N192">
        <v>14.96</v>
      </c>
      <c r="O192">
        <v>32.75</v>
      </c>
      <c r="P192">
        <v>0.4</v>
      </c>
      <c r="Q192">
        <v>0.36</v>
      </c>
      <c r="R192">
        <v>0.45</v>
      </c>
      <c r="S19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92">
        <f>IF(Tabela3[[#This Row],[Receitas 2006]]-Tabela3[[#This Row],[Despesas 2006]]&lt;0,Tabela3[[#This Row],[Receitas 2006]]-Tabela3[[#This Row],[Despesas 2006]],Tabela3[[#This Row],[Receitas 2006]]-Tabela3[[#This Row],[Despesas 2006]])</f>
        <v>-304736.23000000045</v>
      </c>
      <c r="U192">
        <f>IF(Tabela3[[#This Row],[Receitas 2008]]-Tabela3[[#This Row],[Despesas 2008]]&lt;0,Tabela3[[#This Row],[Receitas 2008]]-Tabela3[[#This Row],[Despesas 2008]],Tabela3[[#This Row],[Receitas 2008]]-Tabela3[[#This Row],[Despesas 2008]])</f>
        <v>796598.48999999929</v>
      </c>
      <c r="V192">
        <f>IF(Tabela3[[#This Row],[Receitas 2009]]-Tabela3[[#This Row],[Despesas 2009]]&lt;0,Tabela3[[#This Row],[Receitas 2009]]-Tabela3[[#This Row],[Despesas 2009]],Tabela3[[#This Row],[Receitas 2009]]-Tabela3[[#This Row],[Despesas 2009]])</f>
        <v>-441031.04000000004</v>
      </c>
    </row>
    <row r="193" spans="1:22" hidden="1">
      <c r="A193" t="s">
        <v>79</v>
      </c>
      <c r="B193" t="s">
        <v>76</v>
      </c>
      <c r="C193" t="s">
        <v>79</v>
      </c>
      <c r="D193" s="60">
        <v>11219430.32</v>
      </c>
      <c r="E193" s="61">
        <v>13807318.869999999</v>
      </c>
      <c r="F193" s="61">
        <v>18006496.640000001</v>
      </c>
      <c r="G193" s="61">
        <v>18041772.120000001</v>
      </c>
      <c r="H193" s="61">
        <v>11178224.4</v>
      </c>
      <c r="I193" s="61">
        <v>13655438.460000001</v>
      </c>
      <c r="J193" s="61">
        <v>16664383.800000001</v>
      </c>
      <c r="K193" s="61">
        <v>17317657.850000001</v>
      </c>
      <c r="L193">
        <v>57.56</v>
      </c>
      <c r="M193">
        <v>57.72</v>
      </c>
      <c r="N193">
        <v>49.68</v>
      </c>
      <c r="O193">
        <v>65.44</v>
      </c>
      <c r="P193">
        <v>0.47</v>
      </c>
      <c r="Q193">
        <v>0.42</v>
      </c>
      <c r="R193">
        <v>0.51</v>
      </c>
      <c r="S193">
        <f>IF(Tabela3[[#This Row],[Receitas 2005]]-Tabela3[[#This Row],[Despesas 2005]]&lt;0,Tabela3[[#This Row],[Receitas 2005]]-Tabela3[[#This Row],[Despesas 2005]],Tabela3[[#This Row],[Receitas 2005]]-Tabela3[[#This Row],[Despesas 2005]])</f>
        <v>41205.919999999925</v>
      </c>
      <c r="T193">
        <f>IF(Tabela3[[#This Row],[Receitas 2006]]-Tabela3[[#This Row],[Despesas 2006]]&lt;0,Tabela3[[#This Row],[Receitas 2006]]-Tabela3[[#This Row],[Despesas 2006]],Tabela3[[#This Row],[Receitas 2006]]-Tabela3[[#This Row],[Despesas 2006]])</f>
        <v>151880.40999999829</v>
      </c>
      <c r="U193">
        <f>IF(Tabela3[[#This Row],[Receitas 2008]]-Tabela3[[#This Row],[Despesas 2008]]&lt;0,Tabela3[[#This Row],[Receitas 2008]]-Tabela3[[#This Row],[Despesas 2008]],Tabela3[[#This Row],[Receitas 2008]]-Tabela3[[#This Row],[Despesas 2008]])</f>
        <v>1342112.8399999999</v>
      </c>
      <c r="V193">
        <f>IF(Tabela3[[#This Row],[Receitas 2009]]-Tabela3[[#This Row],[Despesas 2009]]&lt;0,Tabela3[[#This Row],[Receitas 2009]]-Tabela3[[#This Row],[Despesas 2009]],Tabela3[[#This Row],[Receitas 2009]]-Tabela3[[#This Row],[Despesas 2009]])</f>
        <v>724114.26999999955</v>
      </c>
    </row>
    <row r="194" spans="1:22" hidden="1">
      <c r="A194" t="s">
        <v>276</v>
      </c>
      <c r="B194" t="s">
        <v>42</v>
      </c>
      <c r="C194" t="s">
        <v>234</v>
      </c>
      <c r="D194" s="60">
        <v>4642681.49</v>
      </c>
      <c r="E194" s="61">
        <v>5758042.9400000004</v>
      </c>
      <c r="F194" s="61">
        <v>8808892.2300000004</v>
      </c>
      <c r="G194" s="61">
        <v>10993141.6</v>
      </c>
      <c r="H194" s="61">
        <v>4264687.55</v>
      </c>
      <c r="I194" s="61">
        <v>5471154.0999999996</v>
      </c>
      <c r="J194" s="61">
        <v>9033399.8499999996</v>
      </c>
      <c r="K194" s="61">
        <v>10402111.42</v>
      </c>
      <c r="L194">
        <v>26.96</v>
      </c>
      <c r="M194">
        <v>30.1</v>
      </c>
      <c r="N194">
        <v>16.440000000000001</v>
      </c>
      <c r="O194">
        <v>37.479999999999997</v>
      </c>
      <c r="P194">
        <v>0.4</v>
      </c>
      <c r="Q194">
        <v>0.35</v>
      </c>
      <c r="R194">
        <v>0.45</v>
      </c>
      <c r="S194">
        <f>IF(Tabela3[[#This Row],[Receitas 2005]]-Tabela3[[#This Row],[Despesas 2005]]&lt;0,Tabela3[[#This Row],[Receitas 2005]]-Tabela3[[#This Row],[Despesas 2005]],Tabela3[[#This Row],[Receitas 2005]]-Tabela3[[#This Row],[Despesas 2005]])</f>
        <v>377993.94000000041</v>
      </c>
      <c r="T194">
        <f>IF(Tabela3[[#This Row],[Receitas 2006]]-Tabela3[[#This Row],[Despesas 2006]]&lt;0,Tabela3[[#This Row],[Receitas 2006]]-Tabela3[[#This Row],[Despesas 2006]],Tabela3[[#This Row],[Receitas 2006]]-Tabela3[[#This Row],[Despesas 2006]])</f>
        <v>286888.84000000078</v>
      </c>
      <c r="U194">
        <f>IF(Tabela3[[#This Row],[Receitas 2008]]-Tabela3[[#This Row],[Despesas 2008]]&lt;0,Tabela3[[#This Row],[Receitas 2008]]-Tabela3[[#This Row],[Despesas 2008]],Tabela3[[#This Row],[Receitas 2008]]-Tabela3[[#This Row],[Despesas 2008]])</f>
        <v>-224507.61999999918</v>
      </c>
      <c r="V194">
        <f>IF(Tabela3[[#This Row],[Receitas 2009]]-Tabela3[[#This Row],[Despesas 2009]]&lt;0,Tabela3[[#This Row],[Receitas 2009]]-Tabela3[[#This Row],[Despesas 2009]],Tabela3[[#This Row],[Receitas 2009]]-Tabela3[[#This Row],[Despesas 2009]])</f>
        <v>591030.1799999997</v>
      </c>
    </row>
    <row r="195" spans="1:22" hidden="1">
      <c r="A195" t="s">
        <v>277</v>
      </c>
      <c r="B195" t="s">
        <v>52</v>
      </c>
      <c r="C195" t="s">
        <v>55</v>
      </c>
      <c r="D195" s="60">
        <v>7814863.3399999999</v>
      </c>
      <c r="E195" s="61" t="s">
        <v>25</v>
      </c>
      <c r="F195" s="61">
        <v>13561427.560000001</v>
      </c>
      <c r="G195" s="61">
        <v>13158895.26</v>
      </c>
      <c r="H195" s="61">
        <v>7667913.6200000001</v>
      </c>
      <c r="I195" s="61" t="s">
        <v>25</v>
      </c>
      <c r="J195" s="61">
        <v>13420731.359999999</v>
      </c>
      <c r="K195" s="61">
        <v>12470330.35</v>
      </c>
      <c r="L195">
        <v>36.46</v>
      </c>
      <c r="M195">
        <v>31.99</v>
      </c>
      <c r="N195">
        <v>26.74</v>
      </c>
      <c r="O195">
        <v>46.18</v>
      </c>
      <c r="P195">
        <v>0.44</v>
      </c>
      <c r="Q195">
        <v>0.4</v>
      </c>
      <c r="R195">
        <v>0.47</v>
      </c>
      <c r="S195">
        <f>IF(Tabela3[[#This Row],[Receitas 2005]]-Tabela3[[#This Row],[Despesas 2005]]&lt;0,Tabela3[[#This Row],[Receitas 2005]]-Tabela3[[#This Row],[Despesas 2005]],Tabela3[[#This Row],[Receitas 2005]]-Tabela3[[#This Row],[Despesas 2005]])</f>
        <v>146949.71999999974</v>
      </c>
      <c r="T19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95">
        <f>IF(Tabela3[[#This Row],[Receitas 2008]]-Tabela3[[#This Row],[Despesas 2008]]&lt;0,Tabela3[[#This Row],[Receitas 2008]]-Tabela3[[#This Row],[Despesas 2008]],Tabela3[[#This Row],[Receitas 2008]]-Tabela3[[#This Row],[Despesas 2008]])</f>
        <v>140696.20000000112</v>
      </c>
      <c r="V195">
        <f>IF(Tabela3[[#This Row],[Receitas 2009]]-Tabela3[[#This Row],[Despesas 2009]]&lt;0,Tabela3[[#This Row],[Receitas 2009]]-Tabela3[[#This Row],[Despesas 2009]],Tabela3[[#This Row],[Receitas 2009]]-Tabela3[[#This Row],[Despesas 2009]])</f>
        <v>688564.91000000015</v>
      </c>
    </row>
    <row r="196" spans="1:22" hidden="1">
      <c r="A196" t="s">
        <v>278</v>
      </c>
      <c r="B196" t="s">
        <v>52</v>
      </c>
      <c r="C196" t="s">
        <v>186</v>
      </c>
      <c r="D196" s="60" t="s">
        <v>25</v>
      </c>
      <c r="E196" s="61" t="s">
        <v>25</v>
      </c>
      <c r="F196" s="61">
        <v>12112563.380000001</v>
      </c>
      <c r="G196" s="61">
        <v>11432662.49</v>
      </c>
      <c r="H196" s="61" t="s">
        <v>25</v>
      </c>
      <c r="I196" s="61" t="s">
        <v>25</v>
      </c>
      <c r="J196" s="61">
        <v>12784262.76</v>
      </c>
      <c r="K196" s="61">
        <v>11657652.189999999</v>
      </c>
      <c r="L196">
        <v>26.93</v>
      </c>
      <c r="M196">
        <v>24.61</v>
      </c>
      <c r="N196">
        <v>17.32</v>
      </c>
      <c r="O196">
        <v>36.54</v>
      </c>
      <c r="P196">
        <v>0.4</v>
      </c>
      <c r="Q196">
        <v>0.37</v>
      </c>
      <c r="R196">
        <v>0.43</v>
      </c>
      <c r="S19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9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96">
        <f>IF(Tabela3[[#This Row],[Receitas 2008]]-Tabela3[[#This Row],[Despesas 2008]]&lt;0,Tabela3[[#This Row],[Receitas 2008]]-Tabela3[[#This Row],[Despesas 2008]],Tabela3[[#This Row],[Receitas 2008]]-Tabela3[[#This Row],[Despesas 2008]])</f>
        <v>-671699.37999999896</v>
      </c>
      <c r="V196">
        <f>IF(Tabela3[[#This Row],[Receitas 2009]]-Tabela3[[#This Row],[Despesas 2009]]&lt;0,Tabela3[[#This Row],[Receitas 2009]]-Tabela3[[#This Row],[Despesas 2009]],Tabela3[[#This Row],[Receitas 2009]]-Tabela3[[#This Row],[Despesas 2009]])</f>
        <v>-224989.69999999925</v>
      </c>
    </row>
    <row r="197" spans="1:22" hidden="1">
      <c r="A197" t="s">
        <v>279</v>
      </c>
      <c r="B197" t="s">
        <v>48</v>
      </c>
      <c r="C197" t="s">
        <v>161</v>
      </c>
      <c r="D197" s="60" t="s">
        <v>25</v>
      </c>
      <c r="E197" s="61" t="s">
        <v>25</v>
      </c>
      <c r="F197" s="61">
        <v>8476411.0600000005</v>
      </c>
      <c r="G197" s="61">
        <v>8311320.5899999999</v>
      </c>
      <c r="H197" s="61" t="s">
        <v>25</v>
      </c>
      <c r="I197" s="61" t="s">
        <v>25</v>
      </c>
      <c r="J197" s="61">
        <v>8336517.3499999996</v>
      </c>
      <c r="K197" s="61">
        <v>8531736.4700000007</v>
      </c>
      <c r="L197">
        <v>58.17</v>
      </c>
      <c r="M197">
        <v>65.319999999999993</v>
      </c>
      <c r="N197">
        <v>46.49</v>
      </c>
      <c r="O197">
        <v>69.849999999999994</v>
      </c>
      <c r="P197">
        <v>0.43</v>
      </c>
      <c r="Q197">
        <v>0.37</v>
      </c>
      <c r="R197">
        <v>0.49</v>
      </c>
      <c r="S19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19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197">
        <f>IF(Tabela3[[#This Row],[Receitas 2008]]-Tabela3[[#This Row],[Despesas 2008]]&lt;0,Tabela3[[#This Row],[Receitas 2008]]-Tabela3[[#This Row],[Despesas 2008]],Tabela3[[#This Row],[Receitas 2008]]-Tabela3[[#This Row],[Despesas 2008]])</f>
        <v>139893.71000000089</v>
      </c>
      <c r="V197">
        <f>IF(Tabela3[[#This Row],[Receitas 2009]]-Tabela3[[#This Row],[Despesas 2009]]&lt;0,Tabela3[[#This Row],[Receitas 2009]]-Tabela3[[#This Row],[Despesas 2009]],Tabela3[[#This Row],[Receitas 2009]]-Tabela3[[#This Row],[Despesas 2009]])</f>
        <v>-220415.88000000082</v>
      </c>
    </row>
    <row r="198" spans="1:22" hidden="1">
      <c r="A198" t="s">
        <v>280</v>
      </c>
      <c r="B198" t="s">
        <v>76</v>
      </c>
      <c r="C198" t="s">
        <v>134</v>
      </c>
      <c r="D198" s="60">
        <v>6023120.1900000004</v>
      </c>
      <c r="E198" s="61">
        <v>6632589.3799999999</v>
      </c>
      <c r="F198" s="61">
        <v>13090930.49</v>
      </c>
      <c r="G198" s="61">
        <v>14087636.699999999</v>
      </c>
      <c r="H198" s="61">
        <v>7176200.1600000001</v>
      </c>
      <c r="I198" s="61">
        <v>6756465.54</v>
      </c>
      <c r="J198" s="61">
        <v>10580725.43</v>
      </c>
      <c r="K198" s="61">
        <v>12912505.4</v>
      </c>
      <c r="L198">
        <v>23.84</v>
      </c>
      <c r="M198">
        <v>22.43</v>
      </c>
      <c r="N198">
        <v>13.5</v>
      </c>
      <c r="O198">
        <v>34.18</v>
      </c>
      <c r="P198">
        <v>0.36</v>
      </c>
      <c r="Q198">
        <v>0.31</v>
      </c>
      <c r="R198">
        <v>0.4</v>
      </c>
      <c r="S198">
        <f>IF(Tabela3[[#This Row],[Receitas 2005]]-Tabela3[[#This Row],[Despesas 2005]]&lt;0,Tabela3[[#This Row],[Receitas 2005]]-Tabela3[[#This Row],[Despesas 2005]],Tabela3[[#This Row],[Receitas 2005]]-Tabela3[[#This Row],[Despesas 2005]])</f>
        <v>-1153079.9699999997</v>
      </c>
      <c r="T198">
        <f>IF(Tabela3[[#This Row],[Receitas 2006]]-Tabela3[[#This Row],[Despesas 2006]]&lt;0,Tabela3[[#This Row],[Receitas 2006]]-Tabela3[[#This Row],[Despesas 2006]],Tabela3[[#This Row],[Receitas 2006]]-Tabela3[[#This Row],[Despesas 2006]])</f>
        <v>-123876.16000000015</v>
      </c>
      <c r="U198">
        <f>IF(Tabela3[[#This Row],[Receitas 2008]]-Tabela3[[#This Row],[Despesas 2008]]&lt;0,Tabela3[[#This Row],[Receitas 2008]]-Tabela3[[#This Row],[Despesas 2008]],Tabela3[[#This Row],[Receitas 2008]]-Tabela3[[#This Row],[Despesas 2008]])</f>
        <v>2510205.0600000005</v>
      </c>
      <c r="V198">
        <f>IF(Tabela3[[#This Row],[Receitas 2009]]-Tabela3[[#This Row],[Despesas 2009]]&lt;0,Tabela3[[#This Row],[Receitas 2009]]-Tabela3[[#This Row],[Despesas 2009]],Tabela3[[#This Row],[Receitas 2009]]-Tabela3[[#This Row],[Despesas 2009]])</f>
        <v>1175131.2999999989</v>
      </c>
    </row>
    <row r="199" spans="1:22" hidden="1">
      <c r="A199" t="s">
        <v>281</v>
      </c>
      <c r="B199" t="s">
        <v>52</v>
      </c>
      <c r="C199" t="s">
        <v>155</v>
      </c>
      <c r="D199" s="60">
        <v>6150355.6299999999</v>
      </c>
      <c r="E199" s="61">
        <v>7944260.1900000004</v>
      </c>
      <c r="F199" s="61">
        <v>9121676.6799999997</v>
      </c>
      <c r="G199" s="61">
        <v>8898381.8800000008</v>
      </c>
      <c r="H199" s="61">
        <v>5988102.5899999999</v>
      </c>
      <c r="I199" s="61">
        <v>7390970.75</v>
      </c>
      <c r="J199" s="61">
        <v>9367942.1500000004</v>
      </c>
      <c r="K199" s="61">
        <v>8814395.1300000008</v>
      </c>
      <c r="L199">
        <v>27.55</v>
      </c>
      <c r="M199">
        <v>25.5</v>
      </c>
      <c r="N199">
        <v>17.86</v>
      </c>
      <c r="O199">
        <v>37.229999999999997</v>
      </c>
      <c r="P199">
        <v>0.38</v>
      </c>
      <c r="Q199">
        <v>0.34</v>
      </c>
      <c r="R199">
        <v>0.41</v>
      </c>
      <c r="S199">
        <f>IF(Tabela3[[#This Row],[Receitas 2005]]-Tabela3[[#This Row],[Despesas 2005]]&lt;0,Tabela3[[#This Row],[Receitas 2005]]-Tabela3[[#This Row],[Despesas 2005]],Tabela3[[#This Row],[Receitas 2005]]-Tabela3[[#This Row],[Despesas 2005]])</f>
        <v>162253.04000000004</v>
      </c>
      <c r="T199">
        <f>IF(Tabela3[[#This Row],[Receitas 2006]]-Tabela3[[#This Row],[Despesas 2006]]&lt;0,Tabela3[[#This Row],[Receitas 2006]]-Tabela3[[#This Row],[Despesas 2006]],Tabela3[[#This Row],[Receitas 2006]]-Tabela3[[#This Row],[Despesas 2006]])</f>
        <v>553289.44000000041</v>
      </c>
      <c r="U199">
        <f>IF(Tabela3[[#This Row],[Receitas 2008]]-Tabela3[[#This Row],[Despesas 2008]]&lt;0,Tabela3[[#This Row],[Receitas 2008]]-Tabela3[[#This Row],[Despesas 2008]],Tabela3[[#This Row],[Receitas 2008]]-Tabela3[[#This Row],[Despesas 2008]])</f>
        <v>-246265.47000000067</v>
      </c>
      <c r="V199">
        <f>IF(Tabela3[[#This Row],[Receitas 2009]]-Tabela3[[#This Row],[Despesas 2009]]&lt;0,Tabela3[[#This Row],[Receitas 2009]]-Tabela3[[#This Row],[Despesas 2009]],Tabela3[[#This Row],[Receitas 2009]]-Tabela3[[#This Row],[Despesas 2009]])</f>
        <v>83986.75</v>
      </c>
    </row>
    <row r="200" spans="1:22" hidden="1">
      <c r="A200" t="s">
        <v>282</v>
      </c>
      <c r="B200" t="s">
        <v>76</v>
      </c>
      <c r="C200" t="s">
        <v>244</v>
      </c>
      <c r="D200" s="60">
        <v>68841535.269999996</v>
      </c>
      <c r="E200" s="61">
        <v>86458644</v>
      </c>
      <c r="F200" s="61">
        <v>148012900.59999999</v>
      </c>
      <c r="G200" s="61">
        <v>147173505.33000001</v>
      </c>
      <c r="H200" s="61">
        <v>61906698.990000002</v>
      </c>
      <c r="I200" s="61">
        <v>81064485</v>
      </c>
      <c r="J200" s="61">
        <v>148225201.69999999</v>
      </c>
      <c r="K200" s="61">
        <v>138695225.25</v>
      </c>
      <c r="L200">
        <v>30.99</v>
      </c>
      <c r="M200">
        <v>25.18</v>
      </c>
      <c r="N200">
        <v>21.19</v>
      </c>
      <c r="O200">
        <v>40.79</v>
      </c>
      <c r="P200">
        <v>0.4</v>
      </c>
      <c r="Q200">
        <v>0.37</v>
      </c>
      <c r="R200">
        <v>0.42</v>
      </c>
      <c r="S200">
        <f>IF(Tabela3[[#This Row],[Receitas 2005]]-Tabela3[[#This Row],[Despesas 2005]]&lt;0,Tabela3[[#This Row],[Receitas 2005]]-Tabela3[[#This Row],[Despesas 2005]],Tabela3[[#This Row],[Receitas 2005]]-Tabela3[[#This Row],[Despesas 2005]])</f>
        <v>6934836.2799999937</v>
      </c>
      <c r="T200">
        <f>IF(Tabela3[[#This Row],[Receitas 2006]]-Tabela3[[#This Row],[Despesas 2006]]&lt;0,Tabela3[[#This Row],[Receitas 2006]]-Tabela3[[#This Row],[Despesas 2006]],Tabela3[[#This Row],[Receitas 2006]]-Tabela3[[#This Row],[Despesas 2006]])</f>
        <v>5394159</v>
      </c>
      <c r="U200">
        <f>IF(Tabela3[[#This Row],[Receitas 2008]]-Tabela3[[#This Row],[Despesas 2008]]&lt;0,Tabela3[[#This Row],[Receitas 2008]]-Tabela3[[#This Row],[Despesas 2008]],Tabela3[[#This Row],[Receitas 2008]]-Tabela3[[#This Row],[Despesas 2008]])</f>
        <v>-212301.09999999404</v>
      </c>
      <c r="V200">
        <f>IF(Tabela3[[#This Row],[Receitas 2009]]-Tabela3[[#This Row],[Despesas 2009]]&lt;0,Tabela3[[#This Row],[Receitas 2009]]-Tabela3[[#This Row],[Despesas 2009]],Tabela3[[#This Row],[Receitas 2009]]-Tabela3[[#This Row],[Despesas 2009]])</f>
        <v>8478280.0800000131</v>
      </c>
    </row>
    <row r="201" spans="1:22" hidden="1">
      <c r="A201" t="s">
        <v>283</v>
      </c>
      <c r="B201" t="s">
        <v>76</v>
      </c>
      <c r="C201" t="s">
        <v>79</v>
      </c>
      <c r="D201" s="60">
        <v>4047166.57</v>
      </c>
      <c r="E201" s="61">
        <v>4545963.55</v>
      </c>
      <c r="F201" s="61">
        <v>7239299.9699999997</v>
      </c>
      <c r="G201" s="61">
        <v>6723307.96</v>
      </c>
      <c r="H201" s="61">
        <v>3866082.8</v>
      </c>
      <c r="I201" s="61">
        <v>4642229.47</v>
      </c>
      <c r="J201" s="61">
        <v>6757440.1100000003</v>
      </c>
      <c r="K201" s="61">
        <v>7088545.5300000003</v>
      </c>
      <c r="L201">
        <v>60.8</v>
      </c>
      <c r="M201">
        <v>62.41</v>
      </c>
      <c r="N201">
        <v>49.68</v>
      </c>
      <c r="O201">
        <v>71.92</v>
      </c>
      <c r="P201">
        <v>0.46</v>
      </c>
      <c r="Q201">
        <v>0.37</v>
      </c>
      <c r="R201">
        <v>0.56000000000000005</v>
      </c>
      <c r="S201">
        <f>IF(Tabela3[[#This Row],[Receitas 2005]]-Tabela3[[#This Row],[Despesas 2005]]&lt;0,Tabela3[[#This Row],[Receitas 2005]]-Tabela3[[#This Row],[Despesas 2005]],Tabela3[[#This Row],[Receitas 2005]]-Tabela3[[#This Row],[Despesas 2005]])</f>
        <v>181083.77000000002</v>
      </c>
      <c r="T201">
        <f>IF(Tabela3[[#This Row],[Receitas 2006]]-Tabela3[[#This Row],[Despesas 2006]]&lt;0,Tabela3[[#This Row],[Receitas 2006]]-Tabela3[[#This Row],[Despesas 2006]],Tabela3[[#This Row],[Receitas 2006]]-Tabela3[[#This Row],[Despesas 2006]])</f>
        <v>-96265.919999999925</v>
      </c>
      <c r="U201">
        <f>IF(Tabela3[[#This Row],[Receitas 2008]]-Tabela3[[#This Row],[Despesas 2008]]&lt;0,Tabela3[[#This Row],[Receitas 2008]]-Tabela3[[#This Row],[Despesas 2008]],Tabela3[[#This Row],[Receitas 2008]]-Tabela3[[#This Row],[Despesas 2008]])</f>
        <v>481859.8599999994</v>
      </c>
      <c r="V201">
        <f>IF(Tabela3[[#This Row],[Receitas 2009]]-Tabela3[[#This Row],[Despesas 2009]]&lt;0,Tabela3[[#This Row],[Receitas 2009]]-Tabela3[[#This Row],[Despesas 2009]],Tabela3[[#This Row],[Receitas 2009]]-Tabela3[[#This Row],[Despesas 2009]])</f>
        <v>-365237.5700000003</v>
      </c>
    </row>
    <row r="202" spans="1:22" hidden="1">
      <c r="A202" t="s">
        <v>284</v>
      </c>
      <c r="B202" t="s">
        <v>23</v>
      </c>
      <c r="C202" t="s">
        <v>40</v>
      </c>
      <c r="D202" s="60">
        <v>8811468.7799999993</v>
      </c>
      <c r="E202" s="61">
        <v>9459322.3100000005</v>
      </c>
      <c r="F202" s="61">
        <v>11811282.77</v>
      </c>
      <c r="G202" s="61">
        <v>12185582.15</v>
      </c>
      <c r="H202" s="61">
        <v>8510299.7300000004</v>
      </c>
      <c r="I202" s="61">
        <v>9589180.0199999996</v>
      </c>
      <c r="J202" s="61">
        <v>11831992.01</v>
      </c>
      <c r="K202" s="61">
        <v>11982521.710000001</v>
      </c>
      <c r="L202">
        <v>26.24</v>
      </c>
      <c r="M202">
        <v>23.36</v>
      </c>
      <c r="N202">
        <v>17.55</v>
      </c>
      <c r="O202">
        <v>34.93</v>
      </c>
      <c r="P202">
        <v>0.39</v>
      </c>
      <c r="Q202">
        <v>0.35</v>
      </c>
      <c r="R202">
        <v>0.42</v>
      </c>
      <c r="S202">
        <f>IF(Tabela3[[#This Row],[Receitas 2005]]-Tabela3[[#This Row],[Despesas 2005]]&lt;0,Tabela3[[#This Row],[Receitas 2005]]-Tabela3[[#This Row],[Despesas 2005]],Tabela3[[#This Row],[Receitas 2005]]-Tabela3[[#This Row],[Despesas 2005]])</f>
        <v>301169.04999999888</v>
      </c>
      <c r="T202">
        <f>IF(Tabela3[[#This Row],[Receitas 2006]]-Tabela3[[#This Row],[Despesas 2006]]&lt;0,Tabela3[[#This Row],[Receitas 2006]]-Tabela3[[#This Row],[Despesas 2006]],Tabela3[[#This Row],[Receitas 2006]]-Tabela3[[#This Row],[Despesas 2006]])</f>
        <v>-129857.70999999903</v>
      </c>
      <c r="U202">
        <f>IF(Tabela3[[#This Row],[Receitas 2008]]-Tabela3[[#This Row],[Despesas 2008]]&lt;0,Tabela3[[#This Row],[Receitas 2008]]-Tabela3[[#This Row],[Despesas 2008]],Tabela3[[#This Row],[Receitas 2008]]-Tabela3[[#This Row],[Despesas 2008]])</f>
        <v>-20709.240000000224</v>
      </c>
      <c r="V202">
        <f>IF(Tabela3[[#This Row],[Receitas 2009]]-Tabela3[[#This Row],[Despesas 2009]]&lt;0,Tabela3[[#This Row],[Receitas 2009]]-Tabela3[[#This Row],[Despesas 2009]],Tabela3[[#This Row],[Receitas 2009]]-Tabela3[[#This Row],[Despesas 2009]])</f>
        <v>203060.43999999948</v>
      </c>
    </row>
    <row r="203" spans="1:22" hidden="1">
      <c r="A203" t="s">
        <v>244</v>
      </c>
      <c r="B203" t="s">
        <v>76</v>
      </c>
      <c r="C203" t="s">
        <v>244</v>
      </c>
      <c r="D203" s="60">
        <v>61561381.200000003</v>
      </c>
      <c r="E203" s="61" t="s">
        <v>25</v>
      </c>
      <c r="F203" s="61">
        <v>93931880.260000005</v>
      </c>
      <c r="G203" s="61">
        <v>92538791.459999993</v>
      </c>
      <c r="H203" s="61">
        <v>55507174.539999999</v>
      </c>
      <c r="I203" s="61" t="s">
        <v>25</v>
      </c>
      <c r="J203" s="61">
        <v>86615321.420000002</v>
      </c>
      <c r="K203" s="61">
        <v>97911062.989999995</v>
      </c>
      <c r="L203">
        <v>25.67</v>
      </c>
      <c r="M203">
        <v>20.420000000000002</v>
      </c>
      <c r="N203">
        <v>16.489999999999998</v>
      </c>
      <c r="O203">
        <v>34.85</v>
      </c>
      <c r="P203">
        <v>0.41</v>
      </c>
      <c r="Q203">
        <v>0.39</v>
      </c>
      <c r="R203">
        <v>0.43</v>
      </c>
      <c r="S203">
        <f>IF(Tabela3[[#This Row],[Receitas 2005]]-Tabela3[[#This Row],[Despesas 2005]]&lt;0,Tabela3[[#This Row],[Receitas 2005]]-Tabela3[[#This Row],[Despesas 2005]],Tabela3[[#This Row],[Receitas 2005]]-Tabela3[[#This Row],[Despesas 2005]])</f>
        <v>6054206.6600000039</v>
      </c>
      <c r="T20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03">
        <f>IF(Tabela3[[#This Row],[Receitas 2008]]-Tabela3[[#This Row],[Despesas 2008]]&lt;0,Tabela3[[#This Row],[Receitas 2008]]-Tabela3[[#This Row],[Despesas 2008]],Tabela3[[#This Row],[Receitas 2008]]-Tabela3[[#This Row],[Despesas 2008]])</f>
        <v>7316558.8400000036</v>
      </c>
      <c r="V203">
        <f>IF(Tabela3[[#This Row],[Receitas 2009]]-Tabela3[[#This Row],[Despesas 2009]]&lt;0,Tabela3[[#This Row],[Receitas 2009]]-Tabela3[[#This Row],[Despesas 2009]],Tabela3[[#This Row],[Receitas 2009]]-Tabela3[[#This Row],[Despesas 2009]])</f>
        <v>-5372271.5300000012</v>
      </c>
    </row>
    <row r="204" spans="1:22" hidden="1">
      <c r="A204" t="s">
        <v>285</v>
      </c>
      <c r="B204" t="s">
        <v>35</v>
      </c>
      <c r="C204" t="s">
        <v>50</v>
      </c>
      <c r="D204" s="60">
        <v>15378417.66</v>
      </c>
      <c r="E204" s="61">
        <v>17381046.73</v>
      </c>
      <c r="F204" s="61">
        <v>23781085.75</v>
      </c>
      <c r="G204" s="61">
        <v>22777289.059999999</v>
      </c>
      <c r="H204" s="61">
        <v>15048294.75</v>
      </c>
      <c r="I204" s="61">
        <v>17255661.09</v>
      </c>
      <c r="J204" s="61">
        <v>23859972.199999999</v>
      </c>
      <c r="K204" s="61">
        <v>23585541.559999999</v>
      </c>
      <c r="L204">
        <v>40.65</v>
      </c>
      <c r="M204">
        <v>37.770000000000003</v>
      </c>
      <c r="N204">
        <v>32.659999999999997</v>
      </c>
      <c r="O204">
        <v>48.64</v>
      </c>
      <c r="P204">
        <v>0.44</v>
      </c>
      <c r="Q204">
        <v>0.4</v>
      </c>
      <c r="R204">
        <v>0.47</v>
      </c>
      <c r="S204">
        <f>IF(Tabela3[[#This Row],[Receitas 2005]]-Tabela3[[#This Row],[Despesas 2005]]&lt;0,Tabela3[[#This Row],[Receitas 2005]]-Tabela3[[#This Row],[Despesas 2005]],Tabela3[[#This Row],[Receitas 2005]]-Tabela3[[#This Row],[Despesas 2005]])</f>
        <v>330122.91000000015</v>
      </c>
      <c r="T204">
        <f>IF(Tabela3[[#This Row],[Receitas 2006]]-Tabela3[[#This Row],[Despesas 2006]]&lt;0,Tabela3[[#This Row],[Receitas 2006]]-Tabela3[[#This Row],[Despesas 2006]],Tabela3[[#This Row],[Receitas 2006]]-Tabela3[[#This Row],[Despesas 2006]])</f>
        <v>125385.6400000006</v>
      </c>
      <c r="U204">
        <f>IF(Tabela3[[#This Row],[Receitas 2008]]-Tabela3[[#This Row],[Despesas 2008]]&lt;0,Tabela3[[#This Row],[Receitas 2008]]-Tabela3[[#This Row],[Despesas 2008]],Tabela3[[#This Row],[Receitas 2008]]-Tabela3[[#This Row],[Despesas 2008]])</f>
        <v>-78886.449999999255</v>
      </c>
      <c r="V204">
        <f>IF(Tabela3[[#This Row],[Receitas 2009]]-Tabela3[[#This Row],[Despesas 2009]]&lt;0,Tabela3[[#This Row],[Receitas 2009]]-Tabela3[[#This Row],[Despesas 2009]],Tabela3[[#This Row],[Receitas 2009]]-Tabela3[[#This Row],[Despesas 2009]])</f>
        <v>-808252.5</v>
      </c>
    </row>
    <row r="205" spans="1:22" hidden="1">
      <c r="A205" t="s">
        <v>286</v>
      </c>
      <c r="B205" t="s">
        <v>52</v>
      </c>
      <c r="C205" t="s">
        <v>174</v>
      </c>
      <c r="D205" s="60">
        <v>3321631</v>
      </c>
      <c r="E205" s="61">
        <v>3709304.92</v>
      </c>
      <c r="F205" s="61">
        <v>5498829</v>
      </c>
      <c r="G205" s="61">
        <v>5260559.76</v>
      </c>
      <c r="H205" s="61">
        <v>3165343</v>
      </c>
      <c r="I205" s="61">
        <v>3746333.24</v>
      </c>
      <c r="J205" s="61">
        <v>5361811.63</v>
      </c>
      <c r="K205" s="61">
        <v>5501346.04</v>
      </c>
      <c r="L205">
        <v>28.73</v>
      </c>
      <c r="M205">
        <v>29.92</v>
      </c>
      <c r="N205">
        <v>17.989999999999998</v>
      </c>
      <c r="O205">
        <v>39.479999999999997</v>
      </c>
      <c r="P205">
        <v>0.38</v>
      </c>
      <c r="Q205">
        <v>0.31</v>
      </c>
      <c r="R205">
        <v>0.44</v>
      </c>
      <c r="S205">
        <f>IF(Tabela3[[#This Row],[Receitas 2005]]-Tabela3[[#This Row],[Despesas 2005]]&lt;0,Tabela3[[#This Row],[Receitas 2005]]-Tabela3[[#This Row],[Despesas 2005]],Tabela3[[#This Row],[Receitas 2005]]-Tabela3[[#This Row],[Despesas 2005]])</f>
        <v>156288</v>
      </c>
      <c r="T205">
        <f>IF(Tabela3[[#This Row],[Receitas 2006]]-Tabela3[[#This Row],[Despesas 2006]]&lt;0,Tabela3[[#This Row],[Receitas 2006]]-Tabela3[[#This Row],[Despesas 2006]],Tabela3[[#This Row],[Receitas 2006]]-Tabela3[[#This Row],[Despesas 2006]])</f>
        <v>-37028.320000000298</v>
      </c>
      <c r="U205">
        <f>IF(Tabela3[[#This Row],[Receitas 2008]]-Tabela3[[#This Row],[Despesas 2008]]&lt;0,Tabela3[[#This Row],[Receitas 2008]]-Tabela3[[#This Row],[Despesas 2008]],Tabela3[[#This Row],[Receitas 2008]]-Tabela3[[#This Row],[Despesas 2008]])</f>
        <v>137017.37000000011</v>
      </c>
      <c r="V205">
        <f>IF(Tabela3[[#This Row],[Receitas 2009]]-Tabela3[[#This Row],[Despesas 2009]]&lt;0,Tabela3[[#This Row],[Receitas 2009]]-Tabela3[[#This Row],[Despesas 2009]],Tabela3[[#This Row],[Receitas 2009]]-Tabela3[[#This Row],[Despesas 2009]])</f>
        <v>-240786.28000000026</v>
      </c>
    </row>
    <row r="206" spans="1:22" hidden="1">
      <c r="A206" t="s">
        <v>287</v>
      </c>
      <c r="B206" t="s">
        <v>76</v>
      </c>
      <c r="C206" t="s">
        <v>134</v>
      </c>
      <c r="D206" s="60">
        <v>455371049.98000002</v>
      </c>
      <c r="E206" s="61">
        <v>547175346.80999994</v>
      </c>
      <c r="F206" s="61">
        <v>774410426</v>
      </c>
      <c r="G206" s="61">
        <v>781099348.74000001</v>
      </c>
      <c r="H206" s="61">
        <v>461314234.27999997</v>
      </c>
      <c r="I206" s="61">
        <v>544779801.46000004</v>
      </c>
      <c r="J206" s="61">
        <v>799243539.10000002</v>
      </c>
      <c r="K206" s="61">
        <v>777309559.94000006</v>
      </c>
      <c r="L206">
        <v>11.08</v>
      </c>
      <c r="M206">
        <v>7.71</v>
      </c>
      <c r="N206">
        <v>5.35</v>
      </c>
      <c r="O206">
        <v>16.809999999999999</v>
      </c>
      <c r="P206">
        <v>0.37</v>
      </c>
      <c r="Q206">
        <v>0.34</v>
      </c>
      <c r="R206">
        <v>0.39</v>
      </c>
      <c r="S206">
        <f>IF(Tabela3[[#This Row],[Receitas 2005]]-Tabela3[[#This Row],[Despesas 2005]]&lt;0,Tabela3[[#This Row],[Receitas 2005]]-Tabela3[[#This Row],[Despesas 2005]],Tabela3[[#This Row],[Receitas 2005]]-Tabela3[[#This Row],[Despesas 2005]])</f>
        <v>-5943184.2999999523</v>
      </c>
      <c r="T206">
        <f>IF(Tabela3[[#This Row],[Receitas 2006]]-Tabela3[[#This Row],[Despesas 2006]]&lt;0,Tabela3[[#This Row],[Receitas 2006]]-Tabela3[[#This Row],[Despesas 2006]],Tabela3[[#This Row],[Receitas 2006]]-Tabela3[[#This Row],[Despesas 2006]])</f>
        <v>2395545.3499999046</v>
      </c>
      <c r="U206">
        <f>IF(Tabela3[[#This Row],[Receitas 2008]]-Tabela3[[#This Row],[Despesas 2008]]&lt;0,Tabela3[[#This Row],[Receitas 2008]]-Tabela3[[#This Row],[Despesas 2008]],Tabela3[[#This Row],[Receitas 2008]]-Tabela3[[#This Row],[Despesas 2008]])</f>
        <v>-24833113.100000024</v>
      </c>
      <c r="V206">
        <f>IF(Tabela3[[#This Row],[Receitas 2009]]-Tabela3[[#This Row],[Despesas 2009]]&lt;0,Tabela3[[#This Row],[Receitas 2009]]-Tabela3[[#This Row],[Despesas 2009]],Tabela3[[#This Row],[Receitas 2009]]-Tabela3[[#This Row],[Despesas 2009]])</f>
        <v>3789788.7999999523</v>
      </c>
    </row>
    <row r="207" spans="1:22" hidden="1">
      <c r="A207" t="s">
        <v>288</v>
      </c>
      <c r="B207" t="s">
        <v>52</v>
      </c>
      <c r="C207" t="s">
        <v>146</v>
      </c>
      <c r="D207" s="60" t="s">
        <v>25</v>
      </c>
      <c r="E207" s="61">
        <v>7212949.0999999996</v>
      </c>
      <c r="F207" s="61">
        <v>9342975.1099999994</v>
      </c>
      <c r="G207" s="61">
        <v>10197347.73</v>
      </c>
      <c r="H207" s="61" t="s">
        <v>25</v>
      </c>
      <c r="I207" s="61">
        <v>7079360.5999999996</v>
      </c>
      <c r="J207" s="61">
        <v>9456380.2799999993</v>
      </c>
      <c r="K207" s="61">
        <v>10188099.220000001</v>
      </c>
      <c r="L207">
        <v>27.82</v>
      </c>
      <c r="M207">
        <v>27.2</v>
      </c>
      <c r="N207">
        <v>19.57</v>
      </c>
      <c r="O207">
        <v>36.07</v>
      </c>
      <c r="P207">
        <v>0.4</v>
      </c>
      <c r="Q207">
        <v>0.36</v>
      </c>
      <c r="R207">
        <v>0.43</v>
      </c>
      <c r="S20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07">
        <f>IF(Tabela3[[#This Row],[Receitas 2006]]-Tabela3[[#This Row],[Despesas 2006]]&lt;0,Tabela3[[#This Row],[Receitas 2006]]-Tabela3[[#This Row],[Despesas 2006]],Tabela3[[#This Row],[Receitas 2006]]-Tabela3[[#This Row],[Despesas 2006]])</f>
        <v>133588.5</v>
      </c>
      <c r="U207">
        <f>IF(Tabela3[[#This Row],[Receitas 2008]]-Tabela3[[#This Row],[Despesas 2008]]&lt;0,Tabela3[[#This Row],[Receitas 2008]]-Tabela3[[#This Row],[Despesas 2008]],Tabela3[[#This Row],[Receitas 2008]]-Tabela3[[#This Row],[Despesas 2008]])</f>
        <v>-113405.16999999993</v>
      </c>
      <c r="V207">
        <f>IF(Tabela3[[#This Row],[Receitas 2009]]-Tabela3[[#This Row],[Despesas 2009]]&lt;0,Tabela3[[#This Row],[Receitas 2009]]-Tabela3[[#This Row],[Despesas 2009]],Tabela3[[#This Row],[Receitas 2009]]-Tabela3[[#This Row],[Despesas 2009]])</f>
        <v>9248.5099999997765</v>
      </c>
    </row>
    <row r="208" spans="1:22" hidden="1">
      <c r="A208" t="s">
        <v>289</v>
      </c>
      <c r="B208" t="s">
        <v>48</v>
      </c>
      <c r="C208" t="s">
        <v>169</v>
      </c>
      <c r="D208" s="60">
        <v>13425336.49</v>
      </c>
      <c r="E208" s="61">
        <v>16203474.27</v>
      </c>
      <c r="F208" s="61">
        <v>22280871.989999998</v>
      </c>
      <c r="G208" s="61">
        <v>22131497.530000001</v>
      </c>
      <c r="H208" s="61">
        <v>13870457.859999999</v>
      </c>
      <c r="I208" s="61">
        <v>16202528.390000001</v>
      </c>
      <c r="J208" s="61">
        <v>23879456.489999998</v>
      </c>
      <c r="K208" s="61">
        <v>24480495.129999999</v>
      </c>
      <c r="L208">
        <v>61.43</v>
      </c>
      <c r="M208">
        <v>62.15</v>
      </c>
      <c r="N208">
        <v>54.6</v>
      </c>
      <c r="O208">
        <v>68.27</v>
      </c>
      <c r="P208">
        <v>0.46</v>
      </c>
      <c r="Q208">
        <v>0.42</v>
      </c>
      <c r="R208">
        <v>0.51</v>
      </c>
      <c r="S208">
        <f>IF(Tabela3[[#This Row],[Receitas 2005]]-Tabela3[[#This Row],[Despesas 2005]]&lt;0,Tabela3[[#This Row],[Receitas 2005]]-Tabela3[[#This Row],[Despesas 2005]],Tabela3[[#This Row],[Receitas 2005]]-Tabela3[[#This Row],[Despesas 2005]])</f>
        <v>-445121.36999999918</v>
      </c>
      <c r="T208">
        <f>IF(Tabela3[[#This Row],[Receitas 2006]]-Tabela3[[#This Row],[Despesas 2006]]&lt;0,Tabela3[[#This Row],[Receitas 2006]]-Tabela3[[#This Row],[Despesas 2006]],Tabela3[[#This Row],[Receitas 2006]]-Tabela3[[#This Row],[Despesas 2006]])</f>
        <v>945.87999999895692</v>
      </c>
      <c r="U208">
        <f>IF(Tabela3[[#This Row],[Receitas 2008]]-Tabela3[[#This Row],[Despesas 2008]]&lt;0,Tabela3[[#This Row],[Receitas 2008]]-Tabela3[[#This Row],[Despesas 2008]],Tabela3[[#This Row],[Receitas 2008]]-Tabela3[[#This Row],[Despesas 2008]])</f>
        <v>-1598584.5</v>
      </c>
      <c r="V208">
        <f>IF(Tabela3[[#This Row],[Receitas 2009]]-Tabela3[[#This Row],[Despesas 2009]]&lt;0,Tabela3[[#This Row],[Receitas 2009]]-Tabela3[[#This Row],[Despesas 2009]],Tabela3[[#This Row],[Receitas 2009]]-Tabela3[[#This Row],[Despesas 2009]])</f>
        <v>-2348997.5999999978</v>
      </c>
    </row>
    <row r="209" spans="1:22" hidden="1">
      <c r="A209" t="s">
        <v>290</v>
      </c>
      <c r="B209" t="s">
        <v>76</v>
      </c>
      <c r="C209" t="s">
        <v>91</v>
      </c>
      <c r="D209" s="60">
        <v>5452616.4500000002</v>
      </c>
      <c r="E209" s="61">
        <v>6526065.4400000004</v>
      </c>
      <c r="F209" s="61">
        <v>9177293.8699999992</v>
      </c>
      <c r="G209" s="61">
        <v>8455901.8100000005</v>
      </c>
      <c r="H209" s="61">
        <v>5121793.3</v>
      </c>
      <c r="I209" s="61">
        <v>6366763.6399999997</v>
      </c>
      <c r="J209" s="61">
        <v>8491440.2400000002</v>
      </c>
      <c r="K209" s="61">
        <v>9281949.1400000006</v>
      </c>
      <c r="L209">
        <v>40.119999999999997</v>
      </c>
      <c r="M209">
        <v>38.25</v>
      </c>
      <c r="N209">
        <v>30.98</v>
      </c>
      <c r="O209">
        <v>49.26</v>
      </c>
      <c r="P209">
        <v>0.41</v>
      </c>
      <c r="Q209">
        <v>0.37</v>
      </c>
      <c r="R209">
        <v>0.45</v>
      </c>
      <c r="S209">
        <f>IF(Tabela3[[#This Row],[Receitas 2005]]-Tabela3[[#This Row],[Despesas 2005]]&lt;0,Tabela3[[#This Row],[Receitas 2005]]-Tabela3[[#This Row],[Despesas 2005]],Tabela3[[#This Row],[Receitas 2005]]-Tabela3[[#This Row],[Despesas 2005]])</f>
        <v>330823.15000000037</v>
      </c>
      <c r="T209">
        <f>IF(Tabela3[[#This Row],[Receitas 2006]]-Tabela3[[#This Row],[Despesas 2006]]&lt;0,Tabela3[[#This Row],[Receitas 2006]]-Tabela3[[#This Row],[Despesas 2006]],Tabela3[[#This Row],[Receitas 2006]]-Tabela3[[#This Row],[Despesas 2006]])</f>
        <v>159301.80000000075</v>
      </c>
      <c r="U209">
        <f>IF(Tabela3[[#This Row],[Receitas 2008]]-Tabela3[[#This Row],[Despesas 2008]]&lt;0,Tabela3[[#This Row],[Receitas 2008]]-Tabela3[[#This Row],[Despesas 2008]],Tabela3[[#This Row],[Receitas 2008]]-Tabela3[[#This Row],[Despesas 2008]])</f>
        <v>685853.62999999896</v>
      </c>
      <c r="V209">
        <f>IF(Tabela3[[#This Row],[Receitas 2009]]-Tabela3[[#This Row],[Despesas 2009]]&lt;0,Tabela3[[#This Row],[Receitas 2009]]-Tabela3[[#This Row],[Despesas 2009]],Tabela3[[#This Row],[Receitas 2009]]-Tabela3[[#This Row],[Despesas 2009]])</f>
        <v>-826047.33000000007</v>
      </c>
    </row>
    <row r="210" spans="1:22" hidden="1">
      <c r="A210" t="s">
        <v>291</v>
      </c>
      <c r="B210" t="s">
        <v>52</v>
      </c>
      <c r="C210" t="s">
        <v>186</v>
      </c>
      <c r="D210" s="60">
        <v>3804250</v>
      </c>
      <c r="E210" s="61">
        <v>4572575.8</v>
      </c>
      <c r="F210" s="61">
        <v>6149774.9800000004</v>
      </c>
      <c r="G210" s="61">
        <v>6364720.7300000004</v>
      </c>
      <c r="H210" s="61">
        <v>3774321</v>
      </c>
      <c r="I210" s="61">
        <v>4603402.8899999997</v>
      </c>
      <c r="J210" s="61">
        <v>5915113.4900000002</v>
      </c>
      <c r="K210" s="61">
        <v>6442778.0099999998</v>
      </c>
      <c r="L210">
        <v>37.31</v>
      </c>
      <c r="M210">
        <v>32.979999999999997</v>
      </c>
      <c r="N210">
        <v>24.65</v>
      </c>
      <c r="O210">
        <v>49.97</v>
      </c>
      <c r="P210">
        <v>0.38</v>
      </c>
      <c r="Q210">
        <v>0.33</v>
      </c>
      <c r="R210">
        <v>0.44</v>
      </c>
      <c r="S210">
        <f>IF(Tabela3[[#This Row],[Receitas 2005]]-Tabela3[[#This Row],[Despesas 2005]]&lt;0,Tabela3[[#This Row],[Receitas 2005]]-Tabela3[[#This Row],[Despesas 2005]],Tabela3[[#This Row],[Receitas 2005]]-Tabela3[[#This Row],[Despesas 2005]])</f>
        <v>29929</v>
      </c>
      <c r="T210">
        <f>IF(Tabela3[[#This Row],[Receitas 2006]]-Tabela3[[#This Row],[Despesas 2006]]&lt;0,Tabela3[[#This Row],[Receitas 2006]]-Tabela3[[#This Row],[Despesas 2006]],Tabela3[[#This Row],[Receitas 2006]]-Tabela3[[#This Row],[Despesas 2006]])</f>
        <v>-30827.089999999851</v>
      </c>
      <c r="U210">
        <f>IF(Tabela3[[#This Row],[Receitas 2008]]-Tabela3[[#This Row],[Despesas 2008]]&lt;0,Tabela3[[#This Row],[Receitas 2008]]-Tabela3[[#This Row],[Despesas 2008]],Tabela3[[#This Row],[Receitas 2008]]-Tabela3[[#This Row],[Despesas 2008]])</f>
        <v>234661.49000000022</v>
      </c>
      <c r="V210">
        <f>IF(Tabela3[[#This Row],[Receitas 2009]]-Tabela3[[#This Row],[Despesas 2009]]&lt;0,Tabela3[[#This Row],[Receitas 2009]]-Tabela3[[#This Row],[Despesas 2009]],Tabela3[[#This Row],[Receitas 2009]]-Tabela3[[#This Row],[Despesas 2009]])</f>
        <v>-78057.279999999329</v>
      </c>
    </row>
    <row r="211" spans="1:22" hidden="1">
      <c r="A211" t="s">
        <v>292</v>
      </c>
      <c r="B211" t="s">
        <v>27</v>
      </c>
      <c r="C211" t="s">
        <v>121</v>
      </c>
      <c r="D211" s="60">
        <v>11808053.539999999</v>
      </c>
      <c r="E211" s="61">
        <v>14263012.75</v>
      </c>
      <c r="F211" s="61">
        <v>20264664.100000001</v>
      </c>
      <c r="G211" s="61">
        <v>18582740.399999999</v>
      </c>
      <c r="H211" s="61">
        <v>11398339.029999999</v>
      </c>
      <c r="I211" s="61">
        <v>14262254.109999999</v>
      </c>
      <c r="J211" s="61">
        <v>20419141.469999999</v>
      </c>
      <c r="K211" s="61">
        <v>19567704.68</v>
      </c>
      <c r="L211">
        <v>43.84</v>
      </c>
      <c r="M211">
        <v>39.24</v>
      </c>
      <c r="N211">
        <v>33.72</v>
      </c>
      <c r="O211">
        <v>53.95</v>
      </c>
      <c r="P211">
        <v>0.43</v>
      </c>
      <c r="Q211">
        <v>0.39</v>
      </c>
      <c r="R211">
        <v>0.46</v>
      </c>
      <c r="S211">
        <f>IF(Tabela3[[#This Row],[Receitas 2005]]-Tabela3[[#This Row],[Despesas 2005]]&lt;0,Tabela3[[#This Row],[Receitas 2005]]-Tabela3[[#This Row],[Despesas 2005]],Tabela3[[#This Row],[Receitas 2005]]-Tabela3[[#This Row],[Despesas 2005]])</f>
        <v>409714.50999999978</v>
      </c>
      <c r="T211">
        <f>IF(Tabela3[[#This Row],[Receitas 2006]]-Tabela3[[#This Row],[Despesas 2006]]&lt;0,Tabela3[[#This Row],[Receitas 2006]]-Tabela3[[#This Row],[Despesas 2006]],Tabela3[[#This Row],[Receitas 2006]]-Tabela3[[#This Row],[Despesas 2006]])</f>
        <v>758.64000000059605</v>
      </c>
      <c r="U211">
        <f>IF(Tabela3[[#This Row],[Receitas 2008]]-Tabela3[[#This Row],[Despesas 2008]]&lt;0,Tabela3[[#This Row],[Receitas 2008]]-Tabela3[[#This Row],[Despesas 2008]],Tabela3[[#This Row],[Receitas 2008]]-Tabela3[[#This Row],[Despesas 2008]])</f>
        <v>-154477.36999999732</v>
      </c>
      <c r="V211">
        <f>IF(Tabela3[[#This Row],[Receitas 2009]]-Tabela3[[#This Row],[Despesas 2009]]&lt;0,Tabela3[[#This Row],[Receitas 2009]]-Tabela3[[#This Row],[Despesas 2009]],Tabela3[[#This Row],[Receitas 2009]]-Tabela3[[#This Row],[Despesas 2009]])</f>
        <v>-984964.28000000119</v>
      </c>
    </row>
    <row r="212" spans="1:22" hidden="1">
      <c r="A212" t="s">
        <v>293</v>
      </c>
      <c r="B212" t="s">
        <v>35</v>
      </c>
      <c r="C212" t="s">
        <v>67</v>
      </c>
      <c r="D212" s="60">
        <v>8153762.5099999998</v>
      </c>
      <c r="E212" s="61">
        <v>8873721.9299999997</v>
      </c>
      <c r="F212" s="61">
        <v>14329723.35</v>
      </c>
      <c r="G212" s="61">
        <v>12988375.98</v>
      </c>
      <c r="H212" s="61">
        <v>8710890.3399999999</v>
      </c>
      <c r="I212" s="61">
        <v>8795834.5500000007</v>
      </c>
      <c r="J212" s="61">
        <v>13592790.25</v>
      </c>
      <c r="K212" s="61">
        <v>13297863.609999999</v>
      </c>
      <c r="L212">
        <v>34.35</v>
      </c>
      <c r="M212">
        <v>37.06</v>
      </c>
      <c r="N212">
        <v>26.61</v>
      </c>
      <c r="O212">
        <v>42.08</v>
      </c>
      <c r="P212">
        <v>0.4</v>
      </c>
      <c r="Q212">
        <v>0.36</v>
      </c>
      <c r="R212">
        <v>0.43</v>
      </c>
      <c r="S212">
        <f>IF(Tabela3[[#This Row],[Receitas 2005]]-Tabela3[[#This Row],[Despesas 2005]]&lt;0,Tabela3[[#This Row],[Receitas 2005]]-Tabela3[[#This Row],[Despesas 2005]],Tabela3[[#This Row],[Receitas 2005]]-Tabela3[[#This Row],[Despesas 2005]])</f>
        <v>-557127.83000000007</v>
      </c>
      <c r="T212">
        <f>IF(Tabela3[[#This Row],[Receitas 2006]]-Tabela3[[#This Row],[Despesas 2006]]&lt;0,Tabela3[[#This Row],[Receitas 2006]]-Tabela3[[#This Row],[Despesas 2006]],Tabela3[[#This Row],[Receitas 2006]]-Tabela3[[#This Row],[Despesas 2006]])</f>
        <v>77887.379999998957</v>
      </c>
      <c r="U212">
        <f>IF(Tabela3[[#This Row],[Receitas 2008]]-Tabela3[[#This Row],[Despesas 2008]]&lt;0,Tabela3[[#This Row],[Receitas 2008]]-Tabela3[[#This Row],[Despesas 2008]],Tabela3[[#This Row],[Receitas 2008]]-Tabela3[[#This Row],[Despesas 2008]])</f>
        <v>736933.09999999963</v>
      </c>
      <c r="V212">
        <f>IF(Tabela3[[#This Row],[Receitas 2009]]-Tabela3[[#This Row],[Despesas 2009]]&lt;0,Tabela3[[#This Row],[Receitas 2009]]-Tabela3[[#This Row],[Despesas 2009]],Tabela3[[#This Row],[Receitas 2009]]-Tabela3[[#This Row],[Despesas 2009]])</f>
        <v>-309487.62999999896</v>
      </c>
    </row>
    <row r="213" spans="1:22" hidden="1">
      <c r="A213" t="s">
        <v>294</v>
      </c>
      <c r="B213" t="s">
        <v>23</v>
      </c>
      <c r="C213" t="s">
        <v>24</v>
      </c>
      <c r="D213" s="60">
        <v>19036396.359999999</v>
      </c>
      <c r="E213" s="61">
        <v>22734088.620000001</v>
      </c>
      <c r="F213" s="61">
        <v>33570371.520000003</v>
      </c>
      <c r="G213" s="61">
        <v>30769710.280000001</v>
      </c>
      <c r="H213" s="61">
        <v>18381547.559999999</v>
      </c>
      <c r="I213" s="61">
        <v>22283987.719999999</v>
      </c>
      <c r="J213" s="61">
        <v>31184762.039999999</v>
      </c>
      <c r="K213" s="61">
        <v>31104815.57</v>
      </c>
      <c r="L213">
        <v>27.93</v>
      </c>
      <c r="M213">
        <v>25.76</v>
      </c>
      <c r="N213">
        <v>19.350000000000001</v>
      </c>
      <c r="O213">
        <v>36.520000000000003</v>
      </c>
      <c r="P213">
        <v>0.41</v>
      </c>
      <c r="Q213">
        <v>0.38</v>
      </c>
      <c r="R213">
        <v>0.44</v>
      </c>
      <c r="S213">
        <f>IF(Tabela3[[#This Row],[Receitas 2005]]-Tabela3[[#This Row],[Despesas 2005]]&lt;0,Tabela3[[#This Row],[Receitas 2005]]-Tabela3[[#This Row],[Despesas 2005]],Tabela3[[#This Row],[Receitas 2005]]-Tabela3[[#This Row],[Despesas 2005]])</f>
        <v>654848.80000000075</v>
      </c>
      <c r="T213">
        <f>IF(Tabela3[[#This Row],[Receitas 2006]]-Tabela3[[#This Row],[Despesas 2006]]&lt;0,Tabela3[[#This Row],[Receitas 2006]]-Tabela3[[#This Row],[Despesas 2006]],Tabela3[[#This Row],[Receitas 2006]]-Tabela3[[#This Row],[Despesas 2006]])</f>
        <v>450100.90000000224</v>
      </c>
      <c r="U213">
        <f>IF(Tabela3[[#This Row],[Receitas 2008]]-Tabela3[[#This Row],[Despesas 2008]]&lt;0,Tabela3[[#This Row],[Receitas 2008]]-Tabela3[[#This Row],[Despesas 2008]],Tabela3[[#This Row],[Receitas 2008]]-Tabela3[[#This Row],[Despesas 2008]])</f>
        <v>2385609.4800000042</v>
      </c>
      <c r="V213">
        <f>IF(Tabela3[[#This Row],[Receitas 2009]]-Tabela3[[#This Row],[Despesas 2009]]&lt;0,Tabela3[[#This Row],[Receitas 2009]]-Tabela3[[#This Row],[Despesas 2009]],Tabela3[[#This Row],[Receitas 2009]]-Tabela3[[#This Row],[Despesas 2009]])</f>
        <v>-335105.28999999911</v>
      </c>
    </row>
    <row r="214" spans="1:22" hidden="1">
      <c r="A214" t="s">
        <v>295</v>
      </c>
      <c r="B214" t="s">
        <v>35</v>
      </c>
      <c r="C214" t="s">
        <v>36</v>
      </c>
      <c r="D214" s="60">
        <v>45718222.950000003</v>
      </c>
      <c r="E214" s="61">
        <v>54331544</v>
      </c>
      <c r="F214" s="61">
        <v>84798356</v>
      </c>
      <c r="G214" s="61">
        <v>88749758</v>
      </c>
      <c r="H214" s="61">
        <v>41217411.100000001</v>
      </c>
      <c r="I214" s="61">
        <v>52530956</v>
      </c>
      <c r="J214" s="61">
        <v>79433226</v>
      </c>
      <c r="K214" s="61">
        <v>79043410</v>
      </c>
      <c r="L214">
        <v>21.17</v>
      </c>
      <c r="M214">
        <v>15.84</v>
      </c>
      <c r="N214">
        <v>13.34</v>
      </c>
      <c r="O214">
        <v>29.01</v>
      </c>
      <c r="P214">
        <v>0.38</v>
      </c>
      <c r="Q214">
        <v>0.36</v>
      </c>
      <c r="R214">
        <v>0.4</v>
      </c>
      <c r="S214">
        <f>IF(Tabela3[[#This Row],[Receitas 2005]]-Tabela3[[#This Row],[Despesas 2005]]&lt;0,Tabela3[[#This Row],[Receitas 2005]]-Tabela3[[#This Row],[Despesas 2005]],Tabela3[[#This Row],[Receitas 2005]]-Tabela3[[#This Row],[Despesas 2005]])</f>
        <v>4500811.8500000015</v>
      </c>
      <c r="T214">
        <f>IF(Tabela3[[#This Row],[Receitas 2006]]-Tabela3[[#This Row],[Despesas 2006]]&lt;0,Tabela3[[#This Row],[Receitas 2006]]-Tabela3[[#This Row],[Despesas 2006]],Tabela3[[#This Row],[Receitas 2006]]-Tabela3[[#This Row],[Despesas 2006]])</f>
        <v>1800588</v>
      </c>
      <c r="U214">
        <f>IF(Tabela3[[#This Row],[Receitas 2008]]-Tabela3[[#This Row],[Despesas 2008]]&lt;0,Tabela3[[#This Row],[Receitas 2008]]-Tabela3[[#This Row],[Despesas 2008]],Tabela3[[#This Row],[Receitas 2008]]-Tabela3[[#This Row],[Despesas 2008]])</f>
        <v>5365130</v>
      </c>
      <c r="V214">
        <f>IF(Tabela3[[#This Row],[Receitas 2009]]-Tabela3[[#This Row],[Despesas 2009]]&lt;0,Tabela3[[#This Row],[Receitas 2009]]-Tabela3[[#This Row],[Despesas 2009]],Tabela3[[#This Row],[Receitas 2009]]-Tabela3[[#This Row],[Despesas 2009]])</f>
        <v>9706348</v>
      </c>
    </row>
    <row r="215" spans="1:22" hidden="1">
      <c r="A215" t="s">
        <v>296</v>
      </c>
      <c r="B215" t="s">
        <v>65</v>
      </c>
      <c r="C215" t="s">
        <v>101</v>
      </c>
      <c r="D215" s="60" t="s">
        <v>25</v>
      </c>
      <c r="E215" s="61">
        <v>6977680.3200000003</v>
      </c>
      <c r="F215" s="61">
        <v>9391259.0299999993</v>
      </c>
      <c r="G215" s="61">
        <v>9363691.1799999997</v>
      </c>
      <c r="H215" s="61" t="s">
        <v>25</v>
      </c>
      <c r="I215" s="61">
        <v>6532110.1600000001</v>
      </c>
      <c r="J215" s="61">
        <v>9402454.2200000007</v>
      </c>
      <c r="K215" s="61">
        <v>9303226.9000000004</v>
      </c>
      <c r="L215">
        <v>60.12</v>
      </c>
      <c r="M215">
        <v>58.09</v>
      </c>
      <c r="N215">
        <v>51.86</v>
      </c>
      <c r="O215">
        <v>68.37</v>
      </c>
      <c r="P215">
        <v>0.44</v>
      </c>
      <c r="Q215">
        <v>0.4</v>
      </c>
      <c r="R215">
        <v>0.48</v>
      </c>
      <c r="S21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15">
        <f>IF(Tabela3[[#This Row],[Receitas 2006]]-Tabela3[[#This Row],[Despesas 2006]]&lt;0,Tabela3[[#This Row],[Receitas 2006]]-Tabela3[[#This Row],[Despesas 2006]],Tabela3[[#This Row],[Receitas 2006]]-Tabela3[[#This Row],[Despesas 2006]])</f>
        <v>445570.16000000015</v>
      </c>
      <c r="U215">
        <f>IF(Tabela3[[#This Row],[Receitas 2008]]-Tabela3[[#This Row],[Despesas 2008]]&lt;0,Tabela3[[#This Row],[Receitas 2008]]-Tabela3[[#This Row],[Despesas 2008]],Tabela3[[#This Row],[Receitas 2008]]-Tabela3[[#This Row],[Despesas 2008]])</f>
        <v>-11195.190000001341</v>
      </c>
      <c r="V215">
        <f>IF(Tabela3[[#This Row],[Receitas 2009]]-Tabela3[[#This Row],[Despesas 2009]]&lt;0,Tabela3[[#This Row],[Receitas 2009]]-Tabela3[[#This Row],[Despesas 2009]],Tabela3[[#This Row],[Receitas 2009]]-Tabela3[[#This Row],[Despesas 2009]])</f>
        <v>60464.279999999329</v>
      </c>
    </row>
    <row r="216" spans="1:22" hidden="1">
      <c r="A216" t="s">
        <v>297</v>
      </c>
      <c r="B216" t="s">
        <v>30</v>
      </c>
      <c r="C216" t="s">
        <v>93</v>
      </c>
      <c r="D216" s="60">
        <v>4240505.24</v>
      </c>
      <c r="E216" s="61" t="s">
        <v>25</v>
      </c>
      <c r="F216" s="61">
        <v>6466203.4000000004</v>
      </c>
      <c r="G216" s="61">
        <v>6425058.29</v>
      </c>
      <c r="H216" s="61">
        <v>4105958.54</v>
      </c>
      <c r="I216" s="61" t="s">
        <v>25</v>
      </c>
      <c r="J216" s="61">
        <v>6580611.1299999999</v>
      </c>
      <c r="K216" s="61">
        <v>6874705.5800000001</v>
      </c>
      <c r="L216">
        <v>25.92</v>
      </c>
      <c r="M216">
        <v>24.7</v>
      </c>
      <c r="N216">
        <v>15.7</v>
      </c>
      <c r="O216">
        <v>36.130000000000003</v>
      </c>
      <c r="P216">
        <v>0.41</v>
      </c>
      <c r="Q216">
        <v>0.35</v>
      </c>
      <c r="R216">
        <v>0.47</v>
      </c>
      <c r="S216">
        <f>IF(Tabela3[[#This Row],[Receitas 2005]]-Tabela3[[#This Row],[Despesas 2005]]&lt;0,Tabela3[[#This Row],[Receitas 2005]]-Tabela3[[#This Row],[Despesas 2005]],Tabela3[[#This Row],[Receitas 2005]]-Tabela3[[#This Row],[Despesas 2005]])</f>
        <v>134546.70000000019</v>
      </c>
      <c r="T21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16">
        <f>IF(Tabela3[[#This Row],[Receitas 2008]]-Tabela3[[#This Row],[Despesas 2008]]&lt;0,Tabela3[[#This Row],[Receitas 2008]]-Tabela3[[#This Row],[Despesas 2008]],Tabela3[[#This Row],[Receitas 2008]]-Tabela3[[#This Row],[Despesas 2008]])</f>
        <v>-114407.72999999952</v>
      </c>
      <c r="V216">
        <f>IF(Tabela3[[#This Row],[Receitas 2009]]-Tabela3[[#This Row],[Despesas 2009]]&lt;0,Tabela3[[#This Row],[Receitas 2009]]-Tabela3[[#This Row],[Despesas 2009]],Tabela3[[#This Row],[Receitas 2009]]-Tabela3[[#This Row],[Despesas 2009]])</f>
        <v>-449647.29000000004</v>
      </c>
    </row>
    <row r="217" spans="1:22" hidden="1">
      <c r="A217" t="s">
        <v>298</v>
      </c>
      <c r="B217" t="s">
        <v>62</v>
      </c>
      <c r="C217" t="s">
        <v>248</v>
      </c>
      <c r="D217" s="60">
        <v>4101503.93</v>
      </c>
      <c r="E217" s="61">
        <v>4708691.12</v>
      </c>
      <c r="F217" s="61">
        <v>6518997.21</v>
      </c>
      <c r="G217" s="61">
        <v>6141796.3200000003</v>
      </c>
      <c r="H217" s="61">
        <v>3733249.25</v>
      </c>
      <c r="I217" s="61">
        <v>4797747.6399999997</v>
      </c>
      <c r="J217" s="61">
        <v>6202209.8600000003</v>
      </c>
      <c r="K217" s="61">
        <v>6479728.25</v>
      </c>
      <c r="L217">
        <v>30.88</v>
      </c>
      <c r="M217">
        <v>31.53</v>
      </c>
      <c r="N217">
        <v>19.690000000000001</v>
      </c>
      <c r="O217">
        <v>42.08</v>
      </c>
      <c r="P217">
        <v>0.39</v>
      </c>
      <c r="Q217">
        <v>0.34</v>
      </c>
      <c r="R217">
        <v>0.44</v>
      </c>
      <c r="S217">
        <f>IF(Tabela3[[#This Row],[Receitas 2005]]-Tabela3[[#This Row],[Despesas 2005]]&lt;0,Tabela3[[#This Row],[Receitas 2005]]-Tabela3[[#This Row],[Despesas 2005]],Tabela3[[#This Row],[Receitas 2005]]-Tabela3[[#This Row],[Despesas 2005]])</f>
        <v>368254.68000000017</v>
      </c>
      <c r="T217">
        <f>IF(Tabela3[[#This Row],[Receitas 2006]]-Tabela3[[#This Row],[Despesas 2006]]&lt;0,Tabela3[[#This Row],[Receitas 2006]]-Tabela3[[#This Row],[Despesas 2006]],Tabela3[[#This Row],[Receitas 2006]]-Tabela3[[#This Row],[Despesas 2006]])</f>
        <v>-89056.519999999553</v>
      </c>
      <c r="U217">
        <f>IF(Tabela3[[#This Row],[Receitas 2008]]-Tabela3[[#This Row],[Despesas 2008]]&lt;0,Tabela3[[#This Row],[Receitas 2008]]-Tabela3[[#This Row],[Despesas 2008]],Tabela3[[#This Row],[Receitas 2008]]-Tabela3[[#This Row],[Despesas 2008]])</f>
        <v>316787.34999999963</v>
      </c>
      <c r="V217">
        <f>IF(Tabela3[[#This Row],[Receitas 2009]]-Tabela3[[#This Row],[Despesas 2009]]&lt;0,Tabela3[[#This Row],[Receitas 2009]]-Tabela3[[#This Row],[Despesas 2009]],Tabela3[[#This Row],[Receitas 2009]]-Tabela3[[#This Row],[Despesas 2009]])</f>
        <v>-337931.9299999997</v>
      </c>
    </row>
    <row r="218" spans="1:22" hidden="1">
      <c r="A218" t="s">
        <v>299</v>
      </c>
      <c r="B218" t="s">
        <v>42</v>
      </c>
      <c r="C218" t="s">
        <v>125</v>
      </c>
      <c r="D218" s="60">
        <v>4697998.2</v>
      </c>
      <c r="E218" s="61">
        <v>5298654</v>
      </c>
      <c r="F218" s="61">
        <v>7178187</v>
      </c>
      <c r="G218" s="61">
        <v>7034779.3799999999</v>
      </c>
      <c r="H218" s="61">
        <v>4469267.51</v>
      </c>
      <c r="I218" s="61">
        <v>5549981</v>
      </c>
      <c r="J218" s="61">
        <v>6655057</v>
      </c>
      <c r="K218" s="61">
        <v>6881207.0899999999</v>
      </c>
      <c r="L218">
        <v>18.37</v>
      </c>
      <c r="M218">
        <v>19.36</v>
      </c>
      <c r="N218">
        <v>11.42</v>
      </c>
      <c r="O218">
        <v>25.31</v>
      </c>
      <c r="P218">
        <v>0.38</v>
      </c>
      <c r="Q218">
        <v>0.34</v>
      </c>
      <c r="R218">
        <v>0.42</v>
      </c>
      <c r="S218">
        <f>IF(Tabela3[[#This Row],[Receitas 2005]]-Tabela3[[#This Row],[Despesas 2005]]&lt;0,Tabela3[[#This Row],[Receitas 2005]]-Tabela3[[#This Row],[Despesas 2005]],Tabela3[[#This Row],[Receitas 2005]]-Tabela3[[#This Row],[Despesas 2005]])</f>
        <v>228730.69000000041</v>
      </c>
      <c r="T218">
        <f>IF(Tabela3[[#This Row],[Receitas 2006]]-Tabela3[[#This Row],[Despesas 2006]]&lt;0,Tabela3[[#This Row],[Receitas 2006]]-Tabela3[[#This Row],[Despesas 2006]],Tabela3[[#This Row],[Receitas 2006]]-Tabela3[[#This Row],[Despesas 2006]])</f>
        <v>-251327</v>
      </c>
      <c r="U218">
        <f>IF(Tabela3[[#This Row],[Receitas 2008]]-Tabela3[[#This Row],[Despesas 2008]]&lt;0,Tabela3[[#This Row],[Receitas 2008]]-Tabela3[[#This Row],[Despesas 2008]],Tabela3[[#This Row],[Receitas 2008]]-Tabela3[[#This Row],[Despesas 2008]])</f>
        <v>523130</v>
      </c>
      <c r="V218">
        <f>IF(Tabela3[[#This Row],[Receitas 2009]]-Tabela3[[#This Row],[Despesas 2009]]&lt;0,Tabela3[[#This Row],[Receitas 2009]]-Tabela3[[#This Row],[Despesas 2009]],Tabela3[[#This Row],[Receitas 2009]]-Tabela3[[#This Row],[Despesas 2009]])</f>
        <v>153572.29000000004</v>
      </c>
    </row>
    <row r="219" spans="1:22" hidden="1">
      <c r="A219" t="s">
        <v>300</v>
      </c>
      <c r="B219" t="s">
        <v>52</v>
      </c>
      <c r="C219" t="s">
        <v>155</v>
      </c>
      <c r="D219" s="60">
        <v>3680053.49</v>
      </c>
      <c r="E219" s="61" t="s">
        <v>25</v>
      </c>
      <c r="F219" s="61">
        <v>5873272.0599999996</v>
      </c>
      <c r="G219" s="61">
        <v>5835615.0599999996</v>
      </c>
      <c r="H219" s="61">
        <v>3499707.59</v>
      </c>
      <c r="I219" s="61" t="s">
        <v>25</v>
      </c>
      <c r="J219" s="61">
        <v>5633745.5599999996</v>
      </c>
      <c r="K219" s="61">
        <v>5609534.4100000001</v>
      </c>
      <c r="L219">
        <v>14.8</v>
      </c>
      <c r="M219">
        <v>17.5</v>
      </c>
      <c r="N219">
        <v>7.76</v>
      </c>
      <c r="O219">
        <v>21.84</v>
      </c>
      <c r="P219">
        <v>0.38</v>
      </c>
      <c r="Q219">
        <v>0.34</v>
      </c>
      <c r="R219">
        <v>0.42</v>
      </c>
      <c r="S219">
        <f>IF(Tabela3[[#This Row],[Receitas 2005]]-Tabela3[[#This Row],[Despesas 2005]]&lt;0,Tabela3[[#This Row],[Receitas 2005]]-Tabela3[[#This Row],[Despesas 2005]],Tabela3[[#This Row],[Receitas 2005]]-Tabela3[[#This Row],[Despesas 2005]])</f>
        <v>180345.90000000037</v>
      </c>
      <c r="T21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19">
        <f>IF(Tabela3[[#This Row],[Receitas 2008]]-Tabela3[[#This Row],[Despesas 2008]]&lt;0,Tabela3[[#This Row],[Receitas 2008]]-Tabela3[[#This Row],[Despesas 2008]],Tabela3[[#This Row],[Receitas 2008]]-Tabela3[[#This Row],[Despesas 2008]])</f>
        <v>239526.5</v>
      </c>
      <c r="V219">
        <f>IF(Tabela3[[#This Row],[Receitas 2009]]-Tabela3[[#This Row],[Despesas 2009]]&lt;0,Tabela3[[#This Row],[Receitas 2009]]-Tabela3[[#This Row],[Despesas 2009]],Tabela3[[#This Row],[Receitas 2009]]-Tabela3[[#This Row],[Despesas 2009]])</f>
        <v>226080.64999999944</v>
      </c>
    </row>
    <row r="220" spans="1:22" hidden="1">
      <c r="A220" t="s">
        <v>301</v>
      </c>
      <c r="B220" t="s">
        <v>42</v>
      </c>
      <c r="C220" t="s">
        <v>109</v>
      </c>
      <c r="D220" s="60">
        <v>6048391.5700000003</v>
      </c>
      <c r="E220" s="61">
        <v>6987227.2199999997</v>
      </c>
      <c r="F220" s="61">
        <v>10491658.939999999</v>
      </c>
      <c r="G220" s="61">
        <v>10001492</v>
      </c>
      <c r="H220" s="61">
        <v>5075511.71</v>
      </c>
      <c r="I220" s="61">
        <v>7255540.96</v>
      </c>
      <c r="J220" s="61">
        <v>11515706.859999999</v>
      </c>
      <c r="K220" s="61">
        <v>9009511</v>
      </c>
      <c r="L220">
        <v>32.25</v>
      </c>
      <c r="M220">
        <v>30.05</v>
      </c>
      <c r="N220">
        <v>21.65</v>
      </c>
      <c r="O220">
        <v>42.85</v>
      </c>
      <c r="P220">
        <v>0.38</v>
      </c>
      <c r="Q220">
        <v>0.34</v>
      </c>
      <c r="R220">
        <v>0.43</v>
      </c>
      <c r="S220">
        <f>IF(Tabela3[[#This Row],[Receitas 2005]]-Tabela3[[#This Row],[Despesas 2005]]&lt;0,Tabela3[[#This Row],[Receitas 2005]]-Tabela3[[#This Row],[Despesas 2005]],Tabela3[[#This Row],[Receitas 2005]]-Tabela3[[#This Row],[Despesas 2005]])</f>
        <v>972879.86000000034</v>
      </c>
      <c r="T220">
        <f>IF(Tabela3[[#This Row],[Receitas 2006]]-Tabela3[[#This Row],[Despesas 2006]]&lt;0,Tabela3[[#This Row],[Receitas 2006]]-Tabela3[[#This Row],[Despesas 2006]],Tabela3[[#This Row],[Receitas 2006]]-Tabela3[[#This Row],[Despesas 2006]])</f>
        <v>-268313.74000000022</v>
      </c>
      <c r="U220">
        <f>IF(Tabela3[[#This Row],[Receitas 2008]]-Tabela3[[#This Row],[Despesas 2008]]&lt;0,Tabela3[[#This Row],[Receitas 2008]]-Tabela3[[#This Row],[Despesas 2008]],Tabela3[[#This Row],[Receitas 2008]]-Tabela3[[#This Row],[Despesas 2008]])</f>
        <v>-1024047.9199999999</v>
      </c>
      <c r="V220">
        <f>IF(Tabela3[[#This Row],[Receitas 2009]]-Tabela3[[#This Row],[Despesas 2009]]&lt;0,Tabela3[[#This Row],[Receitas 2009]]-Tabela3[[#This Row],[Despesas 2009]],Tabela3[[#This Row],[Receitas 2009]]-Tabela3[[#This Row],[Despesas 2009]])</f>
        <v>991981</v>
      </c>
    </row>
    <row r="221" spans="1:22" hidden="1">
      <c r="A221" t="s">
        <v>302</v>
      </c>
      <c r="B221" t="s">
        <v>35</v>
      </c>
      <c r="C221" t="s">
        <v>153</v>
      </c>
      <c r="D221" s="60">
        <v>4440474.37</v>
      </c>
      <c r="E221" s="61">
        <v>5090308.4800000004</v>
      </c>
      <c r="F221" s="61">
        <v>7101757.1600000001</v>
      </c>
      <c r="G221" s="61">
        <v>6470502.75</v>
      </c>
      <c r="H221" s="61">
        <v>4182751.32</v>
      </c>
      <c r="I221" s="61">
        <v>5259631.12</v>
      </c>
      <c r="J221" s="61">
        <v>7081005.4299999997</v>
      </c>
      <c r="K221" s="61">
        <v>6540656.4699999997</v>
      </c>
      <c r="L221">
        <v>52.7</v>
      </c>
      <c r="M221">
        <v>52.96</v>
      </c>
      <c r="N221">
        <v>38.909999999999997</v>
      </c>
      <c r="O221">
        <v>66.5</v>
      </c>
      <c r="P221">
        <v>0.47</v>
      </c>
      <c r="Q221">
        <v>0.35</v>
      </c>
      <c r="R221">
        <v>0.6</v>
      </c>
      <c r="S221">
        <f>IF(Tabela3[[#This Row],[Receitas 2005]]-Tabela3[[#This Row],[Despesas 2005]]&lt;0,Tabela3[[#This Row],[Receitas 2005]]-Tabela3[[#This Row],[Despesas 2005]],Tabela3[[#This Row],[Receitas 2005]]-Tabela3[[#This Row],[Despesas 2005]])</f>
        <v>257723.05000000028</v>
      </c>
      <c r="T221">
        <f>IF(Tabela3[[#This Row],[Receitas 2006]]-Tabela3[[#This Row],[Despesas 2006]]&lt;0,Tabela3[[#This Row],[Receitas 2006]]-Tabela3[[#This Row],[Despesas 2006]],Tabela3[[#This Row],[Receitas 2006]]-Tabela3[[#This Row],[Despesas 2006]])</f>
        <v>-169322.63999999966</v>
      </c>
      <c r="U221">
        <f>IF(Tabela3[[#This Row],[Receitas 2008]]-Tabela3[[#This Row],[Despesas 2008]]&lt;0,Tabela3[[#This Row],[Receitas 2008]]-Tabela3[[#This Row],[Despesas 2008]],Tabela3[[#This Row],[Receitas 2008]]-Tabela3[[#This Row],[Despesas 2008]])</f>
        <v>20751.730000000447</v>
      </c>
      <c r="V221">
        <f>IF(Tabela3[[#This Row],[Receitas 2009]]-Tabela3[[#This Row],[Despesas 2009]]&lt;0,Tabela3[[#This Row],[Receitas 2009]]-Tabela3[[#This Row],[Despesas 2009]],Tabela3[[#This Row],[Receitas 2009]]-Tabela3[[#This Row],[Despesas 2009]])</f>
        <v>-70153.719999999739</v>
      </c>
    </row>
    <row r="222" spans="1:22" hidden="1">
      <c r="A222" t="s">
        <v>303</v>
      </c>
      <c r="B222" t="s">
        <v>65</v>
      </c>
      <c r="C222" t="s">
        <v>304</v>
      </c>
      <c r="D222" s="60">
        <v>4911273.8499999996</v>
      </c>
      <c r="E222" s="61">
        <v>5129230.7699999996</v>
      </c>
      <c r="F222" s="61">
        <v>6969812.5700000003</v>
      </c>
      <c r="G222" s="61">
        <v>6639983.0499999998</v>
      </c>
      <c r="H222" s="61">
        <v>4601096.28</v>
      </c>
      <c r="I222" s="61">
        <v>5066318.95</v>
      </c>
      <c r="J222" s="61">
        <v>6764434.0199999996</v>
      </c>
      <c r="K222" s="61">
        <v>6885581.9199999999</v>
      </c>
      <c r="L222">
        <v>49.74</v>
      </c>
      <c r="M222">
        <v>43.53</v>
      </c>
      <c r="N222">
        <v>35.590000000000003</v>
      </c>
      <c r="O222">
        <v>63.88</v>
      </c>
      <c r="P222">
        <v>0.36</v>
      </c>
      <c r="Q222">
        <v>0.31</v>
      </c>
      <c r="R222">
        <v>0.4</v>
      </c>
      <c r="S222">
        <f>IF(Tabela3[[#This Row],[Receitas 2005]]-Tabela3[[#This Row],[Despesas 2005]]&lt;0,Tabela3[[#This Row],[Receitas 2005]]-Tabela3[[#This Row],[Despesas 2005]],Tabela3[[#This Row],[Receitas 2005]]-Tabela3[[#This Row],[Despesas 2005]])</f>
        <v>310177.56999999937</v>
      </c>
      <c r="T222">
        <f>IF(Tabela3[[#This Row],[Receitas 2006]]-Tabela3[[#This Row],[Despesas 2006]]&lt;0,Tabela3[[#This Row],[Receitas 2006]]-Tabela3[[#This Row],[Despesas 2006]],Tabela3[[#This Row],[Receitas 2006]]-Tabela3[[#This Row],[Despesas 2006]])</f>
        <v>62911.819999999367</v>
      </c>
      <c r="U222">
        <f>IF(Tabela3[[#This Row],[Receitas 2008]]-Tabela3[[#This Row],[Despesas 2008]]&lt;0,Tabela3[[#This Row],[Receitas 2008]]-Tabela3[[#This Row],[Despesas 2008]],Tabela3[[#This Row],[Receitas 2008]]-Tabela3[[#This Row],[Despesas 2008]])</f>
        <v>205378.55000000075</v>
      </c>
      <c r="V222">
        <f>IF(Tabela3[[#This Row],[Receitas 2009]]-Tabela3[[#This Row],[Despesas 2009]]&lt;0,Tabela3[[#This Row],[Receitas 2009]]-Tabela3[[#This Row],[Despesas 2009]],Tabela3[[#This Row],[Receitas 2009]]-Tabela3[[#This Row],[Despesas 2009]])</f>
        <v>-245598.87000000011</v>
      </c>
    </row>
    <row r="223" spans="1:22" hidden="1">
      <c r="A223" t="s">
        <v>305</v>
      </c>
      <c r="B223" t="s">
        <v>45</v>
      </c>
      <c r="C223" t="s">
        <v>46</v>
      </c>
      <c r="D223" s="60" t="s">
        <v>25</v>
      </c>
      <c r="E223" s="61">
        <v>6597686</v>
      </c>
      <c r="F223" s="61">
        <v>8743565.5600000005</v>
      </c>
      <c r="G223" s="61">
        <v>8209706.9500000002</v>
      </c>
      <c r="H223" s="61" t="s">
        <v>25</v>
      </c>
      <c r="I223" s="61">
        <v>6535533</v>
      </c>
      <c r="J223" s="61">
        <v>8324568.3200000003</v>
      </c>
      <c r="K223" s="61">
        <v>8756546.9800000004</v>
      </c>
      <c r="L223">
        <v>54.75</v>
      </c>
      <c r="M223">
        <v>60.52</v>
      </c>
      <c r="N223">
        <v>43</v>
      </c>
      <c r="O223">
        <v>66.489999999999995</v>
      </c>
      <c r="P223">
        <v>0.39</v>
      </c>
      <c r="Q223">
        <v>0.35</v>
      </c>
      <c r="R223">
        <v>0.43</v>
      </c>
      <c r="S22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23">
        <f>IF(Tabela3[[#This Row],[Receitas 2006]]-Tabela3[[#This Row],[Despesas 2006]]&lt;0,Tabela3[[#This Row],[Receitas 2006]]-Tabela3[[#This Row],[Despesas 2006]],Tabela3[[#This Row],[Receitas 2006]]-Tabela3[[#This Row],[Despesas 2006]])</f>
        <v>62153</v>
      </c>
      <c r="U223">
        <f>IF(Tabela3[[#This Row],[Receitas 2008]]-Tabela3[[#This Row],[Despesas 2008]]&lt;0,Tabela3[[#This Row],[Receitas 2008]]-Tabela3[[#This Row],[Despesas 2008]],Tabela3[[#This Row],[Receitas 2008]]-Tabela3[[#This Row],[Despesas 2008]])</f>
        <v>418997.24000000022</v>
      </c>
      <c r="V223">
        <f>IF(Tabela3[[#This Row],[Receitas 2009]]-Tabela3[[#This Row],[Despesas 2009]]&lt;0,Tabela3[[#This Row],[Receitas 2009]]-Tabela3[[#This Row],[Despesas 2009]],Tabela3[[#This Row],[Receitas 2009]]-Tabela3[[#This Row],[Despesas 2009]])</f>
        <v>-546840.03000000026</v>
      </c>
    </row>
    <row r="224" spans="1:22" hidden="1">
      <c r="A224" t="s">
        <v>306</v>
      </c>
      <c r="B224" t="s">
        <v>42</v>
      </c>
      <c r="C224" t="s">
        <v>43</v>
      </c>
      <c r="D224" s="60">
        <v>8291330.6399999997</v>
      </c>
      <c r="E224" s="61">
        <v>9391721.5099999998</v>
      </c>
      <c r="F224" s="61">
        <v>14213968</v>
      </c>
      <c r="G224" s="61">
        <v>15739718.289999999</v>
      </c>
      <c r="H224" s="61">
        <v>8139011.0700000003</v>
      </c>
      <c r="I224" s="61">
        <v>9369231.5199999996</v>
      </c>
      <c r="J224" s="61">
        <v>13960618.25</v>
      </c>
      <c r="K224" s="61">
        <v>16133417.439999999</v>
      </c>
      <c r="L224">
        <v>29.66</v>
      </c>
      <c r="M224">
        <v>27.76</v>
      </c>
      <c r="N224">
        <v>20.95</v>
      </c>
      <c r="O224">
        <v>38.36</v>
      </c>
      <c r="P224">
        <v>0.4</v>
      </c>
      <c r="Q224">
        <v>0.37</v>
      </c>
      <c r="R224">
        <v>0.43</v>
      </c>
      <c r="S224">
        <f>IF(Tabela3[[#This Row],[Receitas 2005]]-Tabela3[[#This Row],[Despesas 2005]]&lt;0,Tabela3[[#This Row],[Receitas 2005]]-Tabela3[[#This Row],[Despesas 2005]],Tabela3[[#This Row],[Receitas 2005]]-Tabela3[[#This Row],[Despesas 2005]])</f>
        <v>152319.56999999937</v>
      </c>
      <c r="T224">
        <f>IF(Tabela3[[#This Row],[Receitas 2006]]-Tabela3[[#This Row],[Despesas 2006]]&lt;0,Tabela3[[#This Row],[Receitas 2006]]-Tabela3[[#This Row],[Despesas 2006]],Tabela3[[#This Row],[Receitas 2006]]-Tabela3[[#This Row],[Despesas 2006]])</f>
        <v>22489.990000000224</v>
      </c>
      <c r="U224">
        <f>IF(Tabela3[[#This Row],[Receitas 2008]]-Tabela3[[#This Row],[Despesas 2008]]&lt;0,Tabela3[[#This Row],[Receitas 2008]]-Tabela3[[#This Row],[Despesas 2008]],Tabela3[[#This Row],[Receitas 2008]]-Tabela3[[#This Row],[Despesas 2008]])</f>
        <v>253349.75</v>
      </c>
      <c r="V224">
        <f>IF(Tabela3[[#This Row],[Receitas 2009]]-Tabela3[[#This Row],[Despesas 2009]]&lt;0,Tabela3[[#This Row],[Receitas 2009]]-Tabela3[[#This Row],[Despesas 2009]],Tabela3[[#This Row],[Receitas 2009]]-Tabela3[[#This Row],[Despesas 2009]])</f>
        <v>-393699.15000000037</v>
      </c>
    </row>
    <row r="225" spans="1:22" hidden="1">
      <c r="A225" t="s">
        <v>307</v>
      </c>
      <c r="B225" t="s">
        <v>48</v>
      </c>
      <c r="C225" t="s">
        <v>165</v>
      </c>
      <c r="D225" s="60">
        <v>5826734.7300000004</v>
      </c>
      <c r="E225" s="61">
        <v>6664249.6100000003</v>
      </c>
      <c r="F225" s="61">
        <v>10308019.93</v>
      </c>
      <c r="G225" s="61">
        <v>9324047.1899999995</v>
      </c>
      <c r="H225" s="61">
        <v>5598473.7800000003</v>
      </c>
      <c r="I225" s="61">
        <v>6695592.2300000004</v>
      </c>
      <c r="J225" s="61">
        <v>9914283.3499999996</v>
      </c>
      <c r="K225" s="61">
        <v>9806661.5399999991</v>
      </c>
      <c r="L225">
        <v>69.7</v>
      </c>
      <c r="M225">
        <v>70.62</v>
      </c>
      <c r="N225">
        <v>60.29</v>
      </c>
      <c r="O225">
        <v>79.12</v>
      </c>
      <c r="P225">
        <v>0.44</v>
      </c>
      <c r="Q225">
        <v>0.37</v>
      </c>
      <c r="R225">
        <v>0.51</v>
      </c>
      <c r="S225">
        <f>IF(Tabela3[[#This Row],[Receitas 2005]]-Tabela3[[#This Row],[Despesas 2005]]&lt;0,Tabela3[[#This Row],[Receitas 2005]]-Tabela3[[#This Row],[Despesas 2005]],Tabela3[[#This Row],[Receitas 2005]]-Tabela3[[#This Row],[Despesas 2005]])</f>
        <v>228260.95000000019</v>
      </c>
      <c r="T225">
        <f>IF(Tabela3[[#This Row],[Receitas 2006]]-Tabela3[[#This Row],[Despesas 2006]]&lt;0,Tabela3[[#This Row],[Receitas 2006]]-Tabela3[[#This Row],[Despesas 2006]],Tabela3[[#This Row],[Receitas 2006]]-Tabela3[[#This Row],[Despesas 2006]])</f>
        <v>-31342.620000000112</v>
      </c>
      <c r="U225">
        <f>IF(Tabela3[[#This Row],[Receitas 2008]]-Tabela3[[#This Row],[Despesas 2008]]&lt;0,Tabela3[[#This Row],[Receitas 2008]]-Tabela3[[#This Row],[Despesas 2008]],Tabela3[[#This Row],[Receitas 2008]]-Tabela3[[#This Row],[Despesas 2008]])</f>
        <v>393736.58000000007</v>
      </c>
      <c r="V225">
        <f>IF(Tabela3[[#This Row],[Receitas 2009]]-Tabela3[[#This Row],[Despesas 2009]]&lt;0,Tabela3[[#This Row],[Receitas 2009]]-Tabela3[[#This Row],[Despesas 2009]],Tabela3[[#This Row],[Receitas 2009]]-Tabela3[[#This Row],[Despesas 2009]])</f>
        <v>-482614.34999999963</v>
      </c>
    </row>
    <row r="226" spans="1:22" hidden="1">
      <c r="A226" t="s">
        <v>308</v>
      </c>
      <c r="B226" t="s">
        <v>76</v>
      </c>
      <c r="C226" t="s">
        <v>244</v>
      </c>
      <c r="D226" s="60">
        <v>4823929.5199999996</v>
      </c>
      <c r="E226" s="61" t="s">
        <v>25</v>
      </c>
      <c r="F226" s="61" t="s">
        <v>25</v>
      </c>
      <c r="G226" s="61" t="s">
        <v>25</v>
      </c>
      <c r="H226" s="61">
        <v>4534395.6500000004</v>
      </c>
      <c r="I226" s="61" t="s">
        <v>25</v>
      </c>
      <c r="J226" s="61" t="s">
        <v>25</v>
      </c>
      <c r="K226" s="61" t="s">
        <v>25</v>
      </c>
      <c r="L226">
        <v>23.5</v>
      </c>
      <c r="M226">
        <v>21.24</v>
      </c>
      <c r="N226">
        <v>13.48</v>
      </c>
      <c r="O226">
        <v>33.520000000000003</v>
      </c>
      <c r="P226">
        <v>0.37</v>
      </c>
      <c r="Q226">
        <v>0.32</v>
      </c>
      <c r="R226">
        <v>0.41</v>
      </c>
      <c r="S226">
        <f>IF(Tabela3[[#This Row],[Receitas 2005]]-Tabela3[[#This Row],[Despesas 2005]]&lt;0,Tabela3[[#This Row],[Receitas 2005]]-Tabela3[[#This Row],[Despesas 2005]],Tabela3[[#This Row],[Receitas 2005]]-Tabela3[[#This Row],[Despesas 2005]])</f>
        <v>289533.86999999918</v>
      </c>
      <c r="T22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2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26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227" spans="1:22" hidden="1">
      <c r="A227" t="s">
        <v>309</v>
      </c>
      <c r="B227" t="s">
        <v>52</v>
      </c>
      <c r="C227" t="s">
        <v>174</v>
      </c>
      <c r="D227" s="60">
        <v>6901608.71</v>
      </c>
      <c r="E227" s="61">
        <v>8162402.75</v>
      </c>
      <c r="F227" s="61">
        <v>11334454.970000001</v>
      </c>
      <c r="G227" s="61">
        <v>10609702.34</v>
      </c>
      <c r="H227" s="61">
        <v>6508798.4699999997</v>
      </c>
      <c r="I227" s="61">
        <v>7637310.1699999999</v>
      </c>
      <c r="J227" s="61">
        <v>10542974.92</v>
      </c>
      <c r="K227" s="61">
        <v>11353023.59</v>
      </c>
      <c r="L227">
        <v>29.11</v>
      </c>
      <c r="M227">
        <v>29.72</v>
      </c>
      <c r="N227">
        <v>21.7</v>
      </c>
      <c r="O227">
        <v>36.51</v>
      </c>
      <c r="P227">
        <v>0.43</v>
      </c>
      <c r="Q227">
        <v>0.39</v>
      </c>
      <c r="R227">
        <v>0.46</v>
      </c>
      <c r="S227">
        <f>IF(Tabela3[[#This Row],[Receitas 2005]]-Tabela3[[#This Row],[Despesas 2005]]&lt;0,Tabela3[[#This Row],[Receitas 2005]]-Tabela3[[#This Row],[Despesas 2005]],Tabela3[[#This Row],[Receitas 2005]]-Tabela3[[#This Row],[Despesas 2005]])</f>
        <v>392810.24000000022</v>
      </c>
      <c r="T227">
        <f>IF(Tabela3[[#This Row],[Receitas 2006]]-Tabela3[[#This Row],[Despesas 2006]]&lt;0,Tabela3[[#This Row],[Receitas 2006]]-Tabela3[[#This Row],[Despesas 2006]],Tabela3[[#This Row],[Receitas 2006]]-Tabela3[[#This Row],[Despesas 2006]])</f>
        <v>525092.58000000007</v>
      </c>
      <c r="U227">
        <f>IF(Tabela3[[#This Row],[Receitas 2008]]-Tabela3[[#This Row],[Despesas 2008]]&lt;0,Tabela3[[#This Row],[Receitas 2008]]-Tabela3[[#This Row],[Despesas 2008]],Tabela3[[#This Row],[Receitas 2008]]-Tabela3[[#This Row],[Despesas 2008]])</f>
        <v>791480.05000000075</v>
      </c>
      <c r="V227">
        <f>IF(Tabela3[[#This Row],[Receitas 2009]]-Tabela3[[#This Row],[Despesas 2009]]&lt;0,Tabela3[[#This Row],[Receitas 2009]]-Tabela3[[#This Row],[Despesas 2009]],Tabela3[[#This Row],[Receitas 2009]]-Tabela3[[#This Row],[Despesas 2009]])</f>
        <v>-743321.25</v>
      </c>
    </row>
    <row r="228" spans="1:22" hidden="1">
      <c r="A228" t="s">
        <v>310</v>
      </c>
      <c r="B228" t="s">
        <v>76</v>
      </c>
      <c r="C228" t="s">
        <v>137</v>
      </c>
      <c r="D228" s="60">
        <v>3880645.6</v>
      </c>
      <c r="E228" s="61">
        <v>5095126.28</v>
      </c>
      <c r="F228" s="61">
        <v>7057469.6399999997</v>
      </c>
      <c r="G228" s="61">
        <v>7693914.71</v>
      </c>
      <c r="H228" s="61">
        <v>3529135.85</v>
      </c>
      <c r="I228" s="61">
        <v>4899878.5999999996</v>
      </c>
      <c r="J228" s="61">
        <v>6835131.8600000003</v>
      </c>
      <c r="K228" s="61">
        <v>7636962.3700000001</v>
      </c>
      <c r="L228">
        <v>23.59</v>
      </c>
      <c r="M228">
        <v>24.53</v>
      </c>
      <c r="N228">
        <v>14.36</v>
      </c>
      <c r="O228">
        <v>32.82</v>
      </c>
      <c r="P228">
        <v>0.37</v>
      </c>
      <c r="Q228">
        <v>0.33</v>
      </c>
      <c r="R228">
        <v>0.41</v>
      </c>
      <c r="S228">
        <f>IF(Tabela3[[#This Row],[Receitas 2005]]-Tabela3[[#This Row],[Despesas 2005]]&lt;0,Tabela3[[#This Row],[Receitas 2005]]-Tabela3[[#This Row],[Despesas 2005]],Tabela3[[#This Row],[Receitas 2005]]-Tabela3[[#This Row],[Despesas 2005]])</f>
        <v>351509.75</v>
      </c>
      <c r="T228">
        <f>IF(Tabela3[[#This Row],[Receitas 2006]]-Tabela3[[#This Row],[Despesas 2006]]&lt;0,Tabela3[[#This Row],[Receitas 2006]]-Tabela3[[#This Row],[Despesas 2006]],Tabela3[[#This Row],[Receitas 2006]]-Tabela3[[#This Row],[Despesas 2006]])</f>
        <v>195247.68000000063</v>
      </c>
      <c r="U228">
        <f>IF(Tabela3[[#This Row],[Receitas 2008]]-Tabela3[[#This Row],[Despesas 2008]]&lt;0,Tabela3[[#This Row],[Receitas 2008]]-Tabela3[[#This Row],[Despesas 2008]],Tabela3[[#This Row],[Receitas 2008]]-Tabela3[[#This Row],[Despesas 2008]])</f>
        <v>222337.77999999933</v>
      </c>
      <c r="V228">
        <f>IF(Tabela3[[#This Row],[Receitas 2009]]-Tabela3[[#This Row],[Despesas 2009]]&lt;0,Tabela3[[#This Row],[Receitas 2009]]-Tabela3[[#This Row],[Despesas 2009]],Tabela3[[#This Row],[Receitas 2009]]-Tabela3[[#This Row],[Despesas 2009]])</f>
        <v>56952.339999999851</v>
      </c>
    </row>
    <row r="229" spans="1:22" hidden="1">
      <c r="A229" t="s">
        <v>311</v>
      </c>
      <c r="B229" t="s">
        <v>23</v>
      </c>
      <c r="C229" t="s">
        <v>24</v>
      </c>
      <c r="D229" s="60">
        <v>5025735</v>
      </c>
      <c r="E229" s="61">
        <v>6111437.9199999999</v>
      </c>
      <c r="F229" s="61">
        <v>10392485.25</v>
      </c>
      <c r="G229" s="61">
        <v>9961635.1099999994</v>
      </c>
      <c r="H229" s="61">
        <v>5217923</v>
      </c>
      <c r="I229" s="61">
        <v>6163590.8600000003</v>
      </c>
      <c r="J229" s="61">
        <v>8900797.0700000003</v>
      </c>
      <c r="K229" s="61">
        <v>10745587.91</v>
      </c>
      <c r="L229">
        <v>26.65</v>
      </c>
      <c r="M229">
        <v>22.91</v>
      </c>
      <c r="N229">
        <v>17.18</v>
      </c>
      <c r="O229">
        <v>36.130000000000003</v>
      </c>
      <c r="P229">
        <v>0.38</v>
      </c>
      <c r="Q229">
        <v>0.34</v>
      </c>
      <c r="R229">
        <v>0.43</v>
      </c>
      <c r="S229">
        <f>IF(Tabela3[[#This Row],[Receitas 2005]]-Tabela3[[#This Row],[Despesas 2005]]&lt;0,Tabela3[[#This Row],[Receitas 2005]]-Tabela3[[#This Row],[Despesas 2005]],Tabela3[[#This Row],[Receitas 2005]]-Tabela3[[#This Row],[Despesas 2005]])</f>
        <v>-192188</v>
      </c>
      <c r="T229">
        <f>IF(Tabela3[[#This Row],[Receitas 2006]]-Tabela3[[#This Row],[Despesas 2006]]&lt;0,Tabela3[[#This Row],[Receitas 2006]]-Tabela3[[#This Row],[Despesas 2006]],Tabela3[[#This Row],[Receitas 2006]]-Tabela3[[#This Row],[Despesas 2006]])</f>
        <v>-52152.94000000041</v>
      </c>
      <c r="U229">
        <f>IF(Tabela3[[#This Row],[Receitas 2008]]-Tabela3[[#This Row],[Despesas 2008]]&lt;0,Tabela3[[#This Row],[Receitas 2008]]-Tabela3[[#This Row],[Despesas 2008]],Tabela3[[#This Row],[Receitas 2008]]-Tabela3[[#This Row],[Despesas 2008]])</f>
        <v>1491688.1799999997</v>
      </c>
      <c r="V229">
        <f>IF(Tabela3[[#This Row],[Receitas 2009]]-Tabela3[[#This Row],[Despesas 2009]]&lt;0,Tabela3[[#This Row],[Receitas 2009]]-Tabela3[[#This Row],[Despesas 2009]],Tabela3[[#This Row],[Receitas 2009]]-Tabela3[[#This Row],[Despesas 2009]])</f>
        <v>-783952.80000000075</v>
      </c>
    </row>
    <row r="230" spans="1:22" hidden="1">
      <c r="A230" t="s">
        <v>312</v>
      </c>
      <c r="B230" t="s">
        <v>52</v>
      </c>
      <c r="C230" t="s">
        <v>53</v>
      </c>
      <c r="D230" s="60">
        <v>9550283.3499999996</v>
      </c>
      <c r="E230" s="61">
        <v>10403341.029999999</v>
      </c>
      <c r="F230" s="61">
        <v>14257447.720000001</v>
      </c>
      <c r="G230" s="61">
        <v>14848312.869999999</v>
      </c>
      <c r="H230" s="61">
        <v>8977066.5500000007</v>
      </c>
      <c r="I230" s="61">
        <v>10621354.25</v>
      </c>
      <c r="J230" s="61">
        <v>14259516.75</v>
      </c>
      <c r="K230" s="61">
        <v>16156103.869999999</v>
      </c>
      <c r="L230">
        <v>38.11</v>
      </c>
      <c r="M230">
        <v>32.9</v>
      </c>
      <c r="N230">
        <v>27.42</v>
      </c>
      <c r="O230">
        <v>48.81</v>
      </c>
      <c r="P230">
        <v>0.41</v>
      </c>
      <c r="Q230">
        <v>0.37</v>
      </c>
      <c r="R230">
        <v>0.44</v>
      </c>
      <c r="S230">
        <f>IF(Tabela3[[#This Row],[Receitas 2005]]-Tabela3[[#This Row],[Despesas 2005]]&lt;0,Tabela3[[#This Row],[Receitas 2005]]-Tabela3[[#This Row],[Despesas 2005]],Tabela3[[#This Row],[Receitas 2005]]-Tabela3[[#This Row],[Despesas 2005]])</f>
        <v>573216.79999999888</v>
      </c>
      <c r="T230">
        <f>IF(Tabela3[[#This Row],[Receitas 2006]]-Tabela3[[#This Row],[Despesas 2006]]&lt;0,Tabela3[[#This Row],[Receitas 2006]]-Tabela3[[#This Row],[Despesas 2006]],Tabela3[[#This Row],[Receitas 2006]]-Tabela3[[#This Row],[Despesas 2006]])</f>
        <v>-218013.22000000067</v>
      </c>
      <c r="U230">
        <f>IF(Tabela3[[#This Row],[Receitas 2008]]-Tabela3[[#This Row],[Despesas 2008]]&lt;0,Tabela3[[#This Row],[Receitas 2008]]-Tabela3[[#This Row],[Despesas 2008]],Tabela3[[#This Row],[Receitas 2008]]-Tabela3[[#This Row],[Despesas 2008]])</f>
        <v>-2069.0299999993294</v>
      </c>
      <c r="V230">
        <f>IF(Tabela3[[#This Row],[Receitas 2009]]-Tabela3[[#This Row],[Despesas 2009]]&lt;0,Tabela3[[#This Row],[Receitas 2009]]-Tabela3[[#This Row],[Despesas 2009]],Tabela3[[#This Row],[Receitas 2009]]-Tabela3[[#This Row],[Despesas 2009]])</f>
        <v>-1307791</v>
      </c>
    </row>
    <row r="231" spans="1:22" hidden="1">
      <c r="A231" t="s">
        <v>313</v>
      </c>
      <c r="B231" t="s">
        <v>35</v>
      </c>
      <c r="C231" t="s">
        <v>50</v>
      </c>
      <c r="D231" s="60">
        <v>4202779.92</v>
      </c>
      <c r="E231" s="61">
        <v>4984980.97</v>
      </c>
      <c r="F231" s="61">
        <v>6916541.8300000001</v>
      </c>
      <c r="G231" s="61">
        <v>7548656.8200000003</v>
      </c>
      <c r="H231" s="61">
        <v>4128883.85</v>
      </c>
      <c r="I231" s="61">
        <v>4984939.78</v>
      </c>
      <c r="J231" s="61">
        <v>6879008.46</v>
      </c>
      <c r="K231" s="61">
        <v>7640282.8200000003</v>
      </c>
      <c r="L231">
        <v>38.82</v>
      </c>
      <c r="M231">
        <v>36.18</v>
      </c>
      <c r="N231">
        <v>28.83</v>
      </c>
      <c r="O231">
        <v>48.81</v>
      </c>
      <c r="P231">
        <v>0.38</v>
      </c>
      <c r="Q231">
        <v>0.32</v>
      </c>
      <c r="R231">
        <v>0.43</v>
      </c>
      <c r="S231">
        <f>IF(Tabela3[[#This Row],[Receitas 2005]]-Tabela3[[#This Row],[Despesas 2005]]&lt;0,Tabela3[[#This Row],[Receitas 2005]]-Tabela3[[#This Row],[Despesas 2005]],Tabela3[[#This Row],[Receitas 2005]]-Tabela3[[#This Row],[Despesas 2005]])</f>
        <v>73896.069999999832</v>
      </c>
      <c r="T231">
        <f>IF(Tabela3[[#This Row],[Receitas 2006]]-Tabela3[[#This Row],[Despesas 2006]]&lt;0,Tabela3[[#This Row],[Receitas 2006]]-Tabela3[[#This Row],[Despesas 2006]],Tabela3[[#This Row],[Receitas 2006]]-Tabela3[[#This Row],[Despesas 2006]])</f>
        <v>41.189999999478459</v>
      </c>
      <c r="U231">
        <f>IF(Tabela3[[#This Row],[Receitas 2008]]-Tabela3[[#This Row],[Despesas 2008]]&lt;0,Tabela3[[#This Row],[Receitas 2008]]-Tabela3[[#This Row],[Despesas 2008]],Tabela3[[#This Row],[Receitas 2008]]-Tabela3[[#This Row],[Despesas 2008]])</f>
        <v>37533.370000000112</v>
      </c>
      <c r="V231">
        <f>IF(Tabela3[[#This Row],[Receitas 2009]]-Tabela3[[#This Row],[Despesas 2009]]&lt;0,Tabela3[[#This Row],[Receitas 2009]]-Tabela3[[#This Row],[Despesas 2009]],Tabela3[[#This Row],[Receitas 2009]]-Tabela3[[#This Row],[Despesas 2009]])</f>
        <v>-91626</v>
      </c>
    </row>
    <row r="232" spans="1:22" hidden="1">
      <c r="A232" t="s">
        <v>314</v>
      </c>
      <c r="B232" t="s">
        <v>48</v>
      </c>
      <c r="C232" t="s">
        <v>49</v>
      </c>
      <c r="D232" s="60">
        <v>5186844.82</v>
      </c>
      <c r="E232" s="61">
        <v>6433773.2199999997</v>
      </c>
      <c r="F232" s="61">
        <v>8523361.8300000001</v>
      </c>
      <c r="G232" s="61">
        <v>8607147.7200000007</v>
      </c>
      <c r="H232" s="61">
        <v>5061670.7699999996</v>
      </c>
      <c r="I232" s="61">
        <v>6433748.4400000004</v>
      </c>
      <c r="J232" s="61">
        <v>8108674.96</v>
      </c>
      <c r="K232" s="61">
        <v>9148267.75</v>
      </c>
      <c r="L232">
        <v>48.55</v>
      </c>
      <c r="M232">
        <v>47.87</v>
      </c>
      <c r="N232">
        <v>34.21</v>
      </c>
      <c r="O232">
        <v>62.89</v>
      </c>
      <c r="P232">
        <v>0.33</v>
      </c>
      <c r="Q232">
        <v>0.28999999999999998</v>
      </c>
      <c r="R232">
        <v>0.37</v>
      </c>
      <c r="S232">
        <f>IF(Tabela3[[#This Row],[Receitas 2005]]-Tabela3[[#This Row],[Despesas 2005]]&lt;0,Tabela3[[#This Row],[Receitas 2005]]-Tabela3[[#This Row],[Despesas 2005]],Tabela3[[#This Row],[Receitas 2005]]-Tabela3[[#This Row],[Despesas 2005]])</f>
        <v>125174.05000000075</v>
      </c>
      <c r="T232">
        <f>IF(Tabela3[[#This Row],[Receitas 2006]]-Tabela3[[#This Row],[Despesas 2006]]&lt;0,Tabela3[[#This Row],[Receitas 2006]]-Tabela3[[#This Row],[Despesas 2006]],Tabela3[[#This Row],[Receitas 2006]]-Tabela3[[#This Row],[Despesas 2006]])</f>
        <v>24.779999999329448</v>
      </c>
      <c r="U232">
        <f>IF(Tabela3[[#This Row],[Receitas 2008]]-Tabela3[[#This Row],[Despesas 2008]]&lt;0,Tabela3[[#This Row],[Receitas 2008]]-Tabela3[[#This Row],[Despesas 2008]],Tabela3[[#This Row],[Receitas 2008]]-Tabela3[[#This Row],[Despesas 2008]])</f>
        <v>414686.87000000011</v>
      </c>
      <c r="V232">
        <f>IF(Tabela3[[#This Row],[Receitas 2009]]-Tabela3[[#This Row],[Despesas 2009]]&lt;0,Tabela3[[#This Row],[Receitas 2009]]-Tabela3[[#This Row],[Despesas 2009]],Tabela3[[#This Row],[Receitas 2009]]-Tabela3[[#This Row],[Despesas 2009]])</f>
        <v>-541120.02999999933</v>
      </c>
    </row>
    <row r="233" spans="1:22" hidden="1">
      <c r="A233" t="s">
        <v>121</v>
      </c>
      <c r="B233" t="s">
        <v>27</v>
      </c>
      <c r="C233" t="s">
        <v>121</v>
      </c>
      <c r="D233" s="60">
        <v>38346681.039999999</v>
      </c>
      <c r="E233" s="61">
        <v>44645907.07</v>
      </c>
      <c r="F233" s="61">
        <v>60650049.100000001</v>
      </c>
      <c r="G233" s="61">
        <v>62135436.579999998</v>
      </c>
      <c r="H233" s="61">
        <v>34154493.710000001</v>
      </c>
      <c r="I233" s="61">
        <v>41833047.829999998</v>
      </c>
      <c r="J233" s="61">
        <v>62287922.469999999</v>
      </c>
      <c r="K233" s="61">
        <v>61787635.630000003</v>
      </c>
      <c r="L233">
        <v>37.409999999999997</v>
      </c>
      <c r="M233">
        <v>32.78</v>
      </c>
      <c r="N233">
        <v>27.61</v>
      </c>
      <c r="O233">
        <v>47.21</v>
      </c>
      <c r="P233">
        <v>0.42</v>
      </c>
      <c r="Q233">
        <v>0.4</v>
      </c>
      <c r="R233">
        <v>0.44</v>
      </c>
      <c r="S233">
        <f>IF(Tabela3[[#This Row],[Receitas 2005]]-Tabela3[[#This Row],[Despesas 2005]]&lt;0,Tabela3[[#This Row],[Receitas 2005]]-Tabela3[[#This Row],[Despesas 2005]],Tabela3[[#This Row],[Receitas 2005]]-Tabela3[[#This Row],[Despesas 2005]])</f>
        <v>4192187.3299999982</v>
      </c>
      <c r="T233">
        <f>IF(Tabela3[[#This Row],[Receitas 2006]]-Tabela3[[#This Row],[Despesas 2006]]&lt;0,Tabela3[[#This Row],[Receitas 2006]]-Tabela3[[#This Row],[Despesas 2006]],Tabela3[[#This Row],[Receitas 2006]]-Tabela3[[#This Row],[Despesas 2006]])</f>
        <v>2812859.2400000021</v>
      </c>
      <c r="U233">
        <f>IF(Tabela3[[#This Row],[Receitas 2008]]-Tabela3[[#This Row],[Despesas 2008]]&lt;0,Tabela3[[#This Row],[Receitas 2008]]-Tabela3[[#This Row],[Despesas 2008]],Tabela3[[#This Row],[Receitas 2008]]-Tabela3[[#This Row],[Despesas 2008]])</f>
        <v>-1637873.3699999973</v>
      </c>
      <c r="V233">
        <f>IF(Tabela3[[#This Row],[Receitas 2009]]-Tabela3[[#This Row],[Despesas 2009]]&lt;0,Tabela3[[#This Row],[Receitas 2009]]-Tabela3[[#This Row],[Despesas 2009]],Tabela3[[#This Row],[Receitas 2009]]-Tabela3[[#This Row],[Despesas 2009]])</f>
        <v>347800.94999999553</v>
      </c>
    </row>
    <row r="234" spans="1:22" hidden="1">
      <c r="A234" t="s">
        <v>315</v>
      </c>
      <c r="B234" t="s">
        <v>65</v>
      </c>
      <c r="C234" t="s">
        <v>304</v>
      </c>
      <c r="D234" s="60" t="s">
        <v>25</v>
      </c>
      <c r="E234" s="61">
        <v>5504128.1200000001</v>
      </c>
      <c r="F234" s="61">
        <v>7719705.54</v>
      </c>
      <c r="G234" s="61">
        <v>7731283.2800000003</v>
      </c>
      <c r="H234" s="61" t="s">
        <v>25</v>
      </c>
      <c r="I234" s="61">
        <v>5473225.1900000004</v>
      </c>
      <c r="J234" s="61">
        <v>7156911.9000000004</v>
      </c>
      <c r="K234" s="61">
        <v>8196186.4500000002</v>
      </c>
      <c r="L234">
        <v>50.36</v>
      </c>
      <c r="M234">
        <v>51.28</v>
      </c>
      <c r="N234">
        <v>40.119999999999997</v>
      </c>
      <c r="O234">
        <v>60.61</v>
      </c>
      <c r="P234">
        <v>0.42</v>
      </c>
      <c r="Q234">
        <v>0.37</v>
      </c>
      <c r="R234">
        <v>0.47</v>
      </c>
      <c r="S23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34">
        <f>IF(Tabela3[[#This Row],[Receitas 2006]]-Tabela3[[#This Row],[Despesas 2006]]&lt;0,Tabela3[[#This Row],[Receitas 2006]]-Tabela3[[#This Row],[Despesas 2006]],Tabela3[[#This Row],[Receitas 2006]]-Tabela3[[#This Row],[Despesas 2006]])</f>
        <v>30902.929999999702</v>
      </c>
      <c r="U234">
        <f>IF(Tabela3[[#This Row],[Receitas 2008]]-Tabela3[[#This Row],[Despesas 2008]]&lt;0,Tabela3[[#This Row],[Receitas 2008]]-Tabela3[[#This Row],[Despesas 2008]],Tabela3[[#This Row],[Receitas 2008]]-Tabela3[[#This Row],[Despesas 2008]])</f>
        <v>562793.63999999966</v>
      </c>
      <c r="V234">
        <f>IF(Tabela3[[#This Row],[Receitas 2009]]-Tabela3[[#This Row],[Despesas 2009]]&lt;0,Tabela3[[#This Row],[Receitas 2009]]-Tabela3[[#This Row],[Despesas 2009]],Tabela3[[#This Row],[Receitas 2009]]-Tabela3[[#This Row],[Despesas 2009]])</f>
        <v>-464903.16999999993</v>
      </c>
    </row>
    <row r="235" spans="1:22" hidden="1">
      <c r="A235" t="s">
        <v>316</v>
      </c>
      <c r="B235" t="s">
        <v>52</v>
      </c>
      <c r="C235" t="s">
        <v>174</v>
      </c>
      <c r="D235" s="60" t="s">
        <v>25</v>
      </c>
      <c r="E235" s="61">
        <v>5905262.9500000002</v>
      </c>
      <c r="F235" s="61">
        <v>8163476.3499999996</v>
      </c>
      <c r="G235" s="61">
        <v>8806653.4900000002</v>
      </c>
      <c r="H235" s="61" t="s">
        <v>25</v>
      </c>
      <c r="I235" s="61">
        <v>5741621.7300000004</v>
      </c>
      <c r="J235" s="61">
        <v>8181860.3799999999</v>
      </c>
      <c r="K235" s="61">
        <v>8168432.7400000002</v>
      </c>
      <c r="L235">
        <v>16.93</v>
      </c>
      <c r="M235">
        <v>20.21</v>
      </c>
      <c r="N235">
        <v>9.48</v>
      </c>
      <c r="O235">
        <v>24.37</v>
      </c>
      <c r="P235">
        <v>0.38</v>
      </c>
      <c r="Q235">
        <v>0.34</v>
      </c>
      <c r="R235">
        <v>0.42</v>
      </c>
      <c r="S23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35">
        <f>IF(Tabela3[[#This Row],[Receitas 2006]]-Tabela3[[#This Row],[Despesas 2006]]&lt;0,Tabela3[[#This Row],[Receitas 2006]]-Tabela3[[#This Row],[Despesas 2006]],Tabela3[[#This Row],[Receitas 2006]]-Tabela3[[#This Row],[Despesas 2006]])</f>
        <v>163641.21999999974</v>
      </c>
      <c r="U235">
        <f>IF(Tabela3[[#This Row],[Receitas 2008]]-Tabela3[[#This Row],[Despesas 2008]]&lt;0,Tabela3[[#This Row],[Receitas 2008]]-Tabela3[[#This Row],[Despesas 2008]],Tabela3[[#This Row],[Receitas 2008]]-Tabela3[[#This Row],[Despesas 2008]])</f>
        <v>-18384.030000000261</v>
      </c>
      <c r="V235">
        <f>IF(Tabela3[[#This Row],[Receitas 2009]]-Tabela3[[#This Row],[Despesas 2009]]&lt;0,Tabela3[[#This Row],[Receitas 2009]]-Tabela3[[#This Row],[Despesas 2009]],Tabela3[[#This Row],[Receitas 2009]]-Tabela3[[#This Row],[Despesas 2009]])</f>
        <v>638220.75</v>
      </c>
    </row>
    <row r="236" spans="1:22" hidden="1">
      <c r="A236" t="s">
        <v>317</v>
      </c>
      <c r="B236" t="s">
        <v>52</v>
      </c>
      <c r="C236" t="s">
        <v>69</v>
      </c>
      <c r="D236" s="60">
        <v>9800313.8699999992</v>
      </c>
      <c r="E236" s="61">
        <v>11589143.199999999</v>
      </c>
      <c r="F236" s="61">
        <v>14112945.73</v>
      </c>
      <c r="G236" s="61">
        <v>14394171.4</v>
      </c>
      <c r="H236" s="61">
        <v>10136356.84</v>
      </c>
      <c r="I236" s="61">
        <v>11405743.220000001</v>
      </c>
      <c r="J236" s="61">
        <v>14431869.289999999</v>
      </c>
      <c r="K236" s="61">
        <v>14563242.25</v>
      </c>
      <c r="L236">
        <v>34.54</v>
      </c>
      <c r="M236">
        <v>32.200000000000003</v>
      </c>
      <c r="N236">
        <v>25.93</v>
      </c>
      <c r="O236">
        <v>43.15</v>
      </c>
      <c r="P236">
        <v>0.4</v>
      </c>
      <c r="Q236">
        <v>0.36</v>
      </c>
      <c r="R236">
        <v>0.44</v>
      </c>
      <c r="S236">
        <f>IF(Tabela3[[#This Row],[Receitas 2005]]-Tabela3[[#This Row],[Despesas 2005]]&lt;0,Tabela3[[#This Row],[Receitas 2005]]-Tabela3[[#This Row],[Despesas 2005]],Tabela3[[#This Row],[Receitas 2005]]-Tabela3[[#This Row],[Despesas 2005]])</f>
        <v>-336042.97000000067</v>
      </c>
      <c r="T236">
        <f>IF(Tabela3[[#This Row],[Receitas 2006]]-Tabela3[[#This Row],[Despesas 2006]]&lt;0,Tabela3[[#This Row],[Receitas 2006]]-Tabela3[[#This Row],[Despesas 2006]],Tabela3[[#This Row],[Receitas 2006]]-Tabela3[[#This Row],[Despesas 2006]])</f>
        <v>183399.97999999858</v>
      </c>
      <c r="U236">
        <f>IF(Tabela3[[#This Row],[Receitas 2008]]-Tabela3[[#This Row],[Despesas 2008]]&lt;0,Tabela3[[#This Row],[Receitas 2008]]-Tabela3[[#This Row],[Despesas 2008]],Tabela3[[#This Row],[Receitas 2008]]-Tabela3[[#This Row],[Despesas 2008]])</f>
        <v>-318923.55999999866</v>
      </c>
      <c r="V236">
        <f>IF(Tabela3[[#This Row],[Receitas 2009]]-Tabela3[[#This Row],[Despesas 2009]]&lt;0,Tabela3[[#This Row],[Receitas 2009]]-Tabela3[[#This Row],[Despesas 2009]],Tabela3[[#This Row],[Receitas 2009]]-Tabela3[[#This Row],[Despesas 2009]])</f>
        <v>-169070.84999999963</v>
      </c>
    </row>
    <row r="237" spans="1:22" hidden="1">
      <c r="A237" t="s">
        <v>318</v>
      </c>
      <c r="B237" t="s">
        <v>23</v>
      </c>
      <c r="C237" t="s">
        <v>40</v>
      </c>
      <c r="D237" s="60">
        <v>8388943.9100000001</v>
      </c>
      <c r="E237" s="61">
        <v>11147988.529999999</v>
      </c>
      <c r="F237" s="61">
        <v>15262855.109999999</v>
      </c>
      <c r="G237" s="61">
        <v>14325777.109999999</v>
      </c>
      <c r="H237" s="61">
        <v>8155159.3099999996</v>
      </c>
      <c r="I237" s="61">
        <v>10754700.130000001</v>
      </c>
      <c r="J237" s="61">
        <v>15811794.83</v>
      </c>
      <c r="K237" s="61">
        <v>13884553.75</v>
      </c>
      <c r="L237">
        <v>31.81</v>
      </c>
      <c r="M237">
        <v>25.27</v>
      </c>
      <c r="N237">
        <v>17.2</v>
      </c>
      <c r="O237">
        <v>46.43</v>
      </c>
      <c r="P237">
        <v>0.33</v>
      </c>
      <c r="Q237">
        <v>0.28999999999999998</v>
      </c>
      <c r="R237">
        <v>0.38</v>
      </c>
      <c r="S237">
        <f>IF(Tabela3[[#This Row],[Receitas 2005]]-Tabela3[[#This Row],[Despesas 2005]]&lt;0,Tabela3[[#This Row],[Receitas 2005]]-Tabela3[[#This Row],[Despesas 2005]],Tabela3[[#This Row],[Receitas 2005]]-Tabela3[[#This Row],[Despesas 2005]])</f>
        <v>233784.60000000056</v>
      </c>
      <c r="T237">
        <f>IF(Tabela3[[#This Row],[Receitas 2006]]-Tabela3[[#This Row],[Despesas 2006]]&lt;0,Tabela3[[#This Row],[Receitas 2006]]-Tabela3[[#This Row],[Despesas 2006]],Tabela3[[#This Row],[Receitas 2006]]-Tabela3[[#This Row],[Despesas 2006]])</f>
        <v>393288.39999999851</v>
      </c>
      <c r="U237">
        <f>IF(Tabela3[[#This Row],[Receitas 2008]]-Tabela3[[#This Row],[Despesas 2008]]&lt;0,Tabela3[[#This Row],[Receitas 2008]]-Tabela3[[#This Row],[Despesas 2008]],Tabela3[[#This Row],[Receitas 2008]]-Tabela3[[#This Row],[Despesas 2008]])</f>
        <v>-548939.72000000067</v>
      </c>
      <c r="V237">
        <f>IF(Tabela3[[#This Row],[Receitas 2009]]-Tabela3[[#This Row],[Despesas 2009]]&lt;0,Tabela3[[#This Row],[Receitas 2009]]-Tabela3[[#This Row],[Despesas 2009]],Tabela3[[#This Row],[Receitas 2009]]-Tabela3[[#This Row],[Despesas 2009]])</f>
        <v>441223.3599999994</v>
      </c>
    </row>
    <row r="238" spans="1:22" hidden="1">
      <c r="A238" t="s">
        <v>319</v>
      </c>
      <c r="B238" t="s">
        <v>30</v>
      </c>
      <c r="C238" t="s">
        <v>93</v>
      </c>
      <c r="D238" s="60">
        <v>4942449.0199999996</v>
      </c>
      <c r="E238" s="61">
        <v>5342897.0999999996</v>
      </c>
      <c r="F238" s="61">
        <v>8514089.3100000005</v>
      </c>
      <c r="G238" s="61">
        <v>7647104.3099999996</v>
      </c>
      <c r="H238" s="61">
        <v>4596427.8499999996</v>
      </c>
      <c r="I238" s="61">
        <v>4972028.99</v>
      </c>
      <c r="J238" s="61">
        <v>7489961</v>
      </c>
      <c r="K238" s="61">
        <v>8198189.9100000001</v>
      </c>
      <c r="L238">
        <v>39.51</v>
      </c>
      <c r="M238">
        <v>37.06</v>
      </c>
      <c r="N238">
        <v>28.47</v>
      </c>
      <c r="O238">
        <v>50.54</v>
      </c>
      <c r="P238">
        <v>0.44</v>
      </c>
      <c r="Q238">
        <v>0.38</v>
      </c>
      <c r="R238">
        <v>0.51</v>
      </c>
      <c r="S238">
        <f>IF(Tabela3[[#This Row],[Receitas 2005]]-Tabela3[[#This Row],[Despesas 2005]]&lt;0,Tabela3[[#This Row],[Receitas 2005]]-Tabela3[[#This Row],[Despesas 2005]],Tabela3[[#This Row],[Receitas 2005]]-Tabela3[[#This Row],[Despesas 2005]])</f>
        <v>346021.16999999993</v>
      </c>
      <c r="T238">
        <f>IF(Tabela3[[#This Row],[Receitas 2006]]-Tabela3[[#This Row],[Despesas 2006]]&lt;0,Tabela3[[#This Row],[Receitas 2006]]-Tabela3[[#This Row],[Despesas 2006]],Tabela3[[#This Row],[Receitas 2006]]-Tabela3[[#This Row],[Despesas 2006]])</f>
        <v>370868.1099999994</v>
      </c>
      <c r="U238">
        <f>IF(Tabela3[[#This Row],[Receitas 2008]]-Tabela3[[#This Row],[Despesas 2008]]&lt;0,Tabela3[[#This Row],[Receitas 2008]]-Tabela3[[#This Row],[Despesas 2008]],Tabela3[[#This Row],[Receitas 2008]]-Tabela3[[#This Row],[Despesas 2008]])</f>
        <v>1024128.3100000005</v>
      </c>
      <c r="V238">
        <f>IF(Tabela3[[#This Row],[Receitas 2009]]-Tabela3[[#This Row],[Despesas 2009]]&lt;0,Tabela3[[#This Row],[Receitas 2009]]-Tabela3[[#This Row],[Despesas 2009]],Tabela3[[#This Row],[Receitas 2009]]-Tabela3[[#This Row],[Despesas 2009]])</f>
        <v>-551085.60000000056</v>
      </c>
    </row>
    <row r="239" spans="1:22" hidden="1">
      <c r="A239" t="s">
        <v>320</v>
      </c>
      <c r="B239" t="s">
        <v>76</v>
      </c>
      <c r="C239" t="s">
        <v>244</v>
      </c>
      <c r="D239" s="60">
        <v>4926897</v>
      </c>
      <c r="E239" s="61">
        <v>5668770.21</v>
      </c>
      <c r="F239" s="61">
        <v>7760632.0300000003</v>
      </c>
      <c r="G239" s="61">
        <v>7829811.7699999996</v>
      </c>
      <c r="H239" s="61">
        <v>4540721</v>
      </c>
      <c r="I239" s="61">
        <v>6178913.1699999999</v>
      </c>
      <c r="J239" s="61">
        <v>7401484.75</v>
      </c>
      <c r="K239" s="61">
        <v>8675054.8599999994</v>
      </c>
      <c r="L239">
        <v>29.2</v>
      </c>
      <c r="M239">
        <v>31.56</v>
      </c>
      <c r="N239">
        <v>20.81</v>
      </c>
      <c r="O239">
        <v>37.6</v>
      </c>
      <c r="P239">
        <v>0.38</v>
      </c>
      <c r="Q239">
        <v>0.34</v>
      </c>
      <c r="R239">
        <v>0.42</v>
      </c>
      <c r="S239">
        <f>IF(Tabela3[[#This Row],[Receitas 2005]]-Tabela3[[#This Row],[Despesas 2005]]&lt;0,Tabela3[[#This Row],[Receitas 2005]]-Tabela3[[#This Row],[Despesas 2005]],Tabela3[[#This Row],[Receitas 2005]]-Tabela3[[#This Row],[Despesas 2005]])</f>
        <v>386176</v>
      </c>
      <c r="T239">
        <f>IF(Tabela3[[#This Row],[Receitas 2006]]-Tabela3[[#This Row],[Despesas 2006]]&lt;0,Tabela3[[#This Row],[Receitas 2006]]-Tabela3[[#This Row],[Despesas 2006]],Tabela3[[#This Row],[Receitas 2006]]-Tabela3[[#This Row],[Despesas 2006]])</f>
        <v>-510142.95999999996</v>
      </c>
      <c r="U239">
        <f>IF(Tabela3[[#This Row],[Receitas 2008]]-Tabela3[[#This Row],[Despesas 2008]]&lt;0,Tabela3[[#This Row],[Receitas 2008]]-Tabela3[[#This Row],[Despesas 2008]],Tabela3[[#This Row],[Receitas 2008]]-Tabela3[[#This Row],[Despesas 2008]])</f>
        <v>359147.28000000026</v>
      </c>
      <c r="V239">
        <f>IF(Tabela3[[#This Row],[Receitas 2009]]-Tabela3[[#This Row],[Despesas 2009]]&lt;0,Tabela3[[#This Row],[Receitas 2009]]-Tabela3[[#This Row],[Despesas 2009]],Tabela3[[#This Row],[Receitas 2009]]-Tabela3[[#This Row],[Despesas 2009]])</f>
        <v>-845243.08999999985</v>
      </c>
    </row>
    <row r="240" spans="1:22" hidden="1">
      <c r="A240" t="s">
        <v>321</v>
      </c>
      <c r="B240" t="s">
        <v>62</v>
      </c>
      <c r="C240" t="s">
        <v>63</v>
      </c>
      <c r="D240" s="60">
        <v>4149547.92</v>
      </c>
      <c r="E240" s="61" t="s">
        <v>25</v>
      </c>
      <c r="F240" s="61">
        <v>6429112.6200000001</v>
      </c>
      <c r="G240" s="61">
        <v>6242056.6500000004</v>
      </c>
      <c r="H240" s="61">
        <v>4204610.07</v>
      </c>
      <c r="I240" s="61" t="s">
        <v>25</v>
      </c>
      <c r="J240" s="61">
        <v>6504193.0700000003</v>
      </c>
      <c r="K240" s="61">
        <v>5944927.3499999996</v>
      </c>
      <c r="L240">
        <v>27.25</v>
      </c>
      <c r="M240">
        <v>32</v>
      </c>
      <c r="N240">
        <v>16.489999999999998</v>
      </c>
      <c r="O240">
        <v>38</v>
      </c>
      <c r="P240">
        <v>0.38</v>
      </c>
      <c r="Q240">
        <v>0.33</v>
      </c>
      <c r="R240">
        <v>0.43</v>
      </c>
      <c r="S240">
        <f>IF(Tabela3[[#This Row],[Receitas 2005]]-Tabela3[[#This Row],[Despesas 2005]]&lt;0,Tabela3[[#This Row],[Receitas 2005]]-Tabela3[[#This Row],[Despesas 2005]],Tabela3[[#This Row],[Receitas 2005]]-Tabela3[[#This Row],[Despesas 2005]])</f>
        <v>-55062.150000000373</v>
      </c>
      <c r="T24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40">
        <f>IF(Tabela3[[#This Row],[Receitas 2008]]-Tabela3[[#This Row],[Despesas 2008]]&lt;0,Tabela3[[#This Row],[Receitas 2008]]-Tabela3[[#This Row],[Despesas 2008]],Tabela3[[#This Row],[Receitas 2008]]-Tabela3[[#This Row],[Despesas 2008]])</f>
        <v>-75080.450000000186</v>
      </c>
      <c r="V240">
        <f>IF(Tabela3[[#This Row],[Receitas 2009]]-Tabela3[[#This Row],[Despesas 2009]]&lt;0,Tabela3[[#This Row],[Receitas 2009]]-Tabela3[[#This Row],[Despesas 2009]],Tabela3[[#This Row],[Receitas 2009]]-Tabela3[[#This Row],[Despesas 2009]])</f>
        <v>297129.30000000075</v>
      </c>
    </row>
    <row r="241" spans="1:22" hidden="1">
      <c r="A241" t="s">
        <v>304</v>
      </c>
      <c r="B241" t="s">
        <v>65</v>
      </c>
      <c r="C241" t="s">
        <v>304</v>
      </c>
      <c r="D241" s="60" t="s">
        <v>25</v>
      </c>
      <c r="E241" s="61">
        <v>25484796.940000001</v>
      </c>
      <c r="F241" s="61">
        <v>39458628.299999997</v>
      </c>
      <c r="G241" s="61">
        <v>41066707.32</v>
      </c>
      <c r="H241" s="61" t="s">
        <v>25</v>
      </c>
      <c r="I241" s="61">
        <v>22333483.539999999</v>
      </c>
      <c r="J241" s="61">
        <v>36989510.240000002</v>
      </c>
      <c r="K241" s="61">
        <v>38125530.939999998</v>
      </c>
      <c r="L241">
        <v>43.66</v>
      </c>
      <c r="M241">
        <v>39.79</v>
      </c>
      <c r="N241">
        <v>36.42</v>
      </c>
      <c r="O241">
        <v>50.89</v>
      </c>
      <c r="P241">
        <v>0.47</v>
      </c>
      <c r="Q241">
        <v>0.44</v>
      </c>
      <c r="R241">
        <v>0.5</v>
      </c>
      <c r="S24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41">
        <f>IF(Tabela3[[#This Row],[Receitas 2006]]-Tabela3[[#This Row],[Despesas 2006]]&lt;0,Tabela3[[#This Row],[Receitas 2006]]-Tabela3[[#This Row],[Despesas 2006]],Tabela3[[#This Row],[Receitas 2006]]-Tabela3[[#This Row],[Despesas 2006]])</f>
        <v>3151313.4000000022</v>
      </c>
      <c r="U241">
        <f>IF(Tabela3[[#This Row],[Receitas 2008]]-Tabela3[[#This Row],[Despesas 2008]]&lt;0,Tabela3[[#This Row],[Receitas 2008]]-Tabela3[[#This Row],[Despesas 2008]],Tabela3[[#This Row],[Receitas 2008]]-Tabela3[[#This Row],[Despesas 2008]])</f>
        <v>2469118.0599999949</v>
      </c>
      <c r="V241">
        <f>IF(Tabela3[[#This Row],[Receitas 2009]]-Tabela3[[#This Row],[Despesas 2009]]&lt;0,Tabela3[[#This Row],[Receitas 2009]]-Tabela3[[#This Row],[Despesas 2009]],Tabela3[[#This Row],[Receitas 2009]]-Tabela3[[#This Row],[Despesas 2009]])</f>
        <v>2941176.3800000027</v>
      </c>
    </row>
    <row r="242" spans="1:22" hidden="1">
      <c r="A242" t="s">
        <v>322</v>
      </c>
      <c r="B242" t="s">
        <v>76</v>
      </c>
      <c r="C242" t="s">
        <v>323</v>
      </c>
      <c r="D242" s="60">
        <v>4542042.1399999997</v>
      </c>
      <c r="E242" s="61">
        <v>5088825.49</v>
      </c>
      <c r="F242" s="61">
        <v>6928960.7599999998</v>
      </c>
      <c r="G242" s="61">
        <v>6520224.3899999997</v>
      </c>
      <c r="H242" s="61">
        <v>4268615.38</v>
      </c>
      <c r="I242" s="61">
        <v>4800502.1900000004</v>
      </c>
      <c r="J242" s="61">
        <v>7498795.7400000002</v>
      </c>
      <c r="K242" s="61">
        <v>7431963.54</v>
      </c>
      <c r="L242">
        <v>46.99</v>
      </c>
      <c r="M242">
        <v>53.15</v>
      </c>
      <c r="N242">
        <v>31.98</v>
      </c>
      <c r="O242">
        <v>62</v>
      </c>
      <c r="P242">
        <v>0.46</v>
      </c>
      <c r="Q242">
        <v>0.34</v>
      </c>
      <c r="R242">
        <v>0.57999999999999996</v>
      </c>
      <c r="S242">
        <f>IF(Tabela3[[#This Row],[Receitas 2005]]-Tabela3[[#This Row],[Despesas 2005]]&lt;0,Tabela3[[#This Row],[Receitas 2005]]-Tabela3[[#This Row],[Despesas 2005]],Tabela3[[#This Row],[Receitas 2005]]-Tabela3[[#This Row],[Despesas 2005]])</f>
        <v>273426.75999999978</v>
      </c>
      <c r="T242">
        <f>IF(Tabela3[[#This Row],[Receitas 2006]]-Tabela3[[#This Row],[Despesas 2006]]&lt;0,Tabela3[[#This Row],[Receitas 2006]]-Tabela3[[#This Row],[Despesas 2006]],Tabela3[[#This Row],[Receitas 2006]]-Tabela3[[#This Row],[Despesas 2006]])</f>
        <v>288323.29999999981</v>
      </c>
      <c r="U242">
        <f>IF(Tabela3[[#This Row],[Receitas 2008]]-Tabela3[[#This Row],[Despesas 2008]]&lt;0,Tabela3[[#This Row],[Receitas 2008]]-Tabela3[[#This Row],[Despesas 2008]],Tabela3[[#This Row],[Receitas 2008]]-Tabela3[[#This Row],[Despesas 2008]])</f>
        <v>-569834.98000000045</v>
      </c>
      <c r="V242">
        <f>IF(Tabela3[[#This Row],[Receitas 2009]]-Tabela3[[#This Row],[Despesas 2009]]&lt;0,Tabela3[[#This Row],[Receitas 2009]]-Tabela3[[#This Row],[Despesas 2009]],Tabela3[[#This Row],[Receitas 2009]]-Tabela3[[#This Row],[Despesas 2009]])</f>
        <v>-911739.15000000037</v>
      </c>
    </row>
    <row r="243" spans="1:22" hidden="1">
      <c r="A243" t="s">
        <v>324</v>
      </c>
      <c r="B243" t="s">
        <v>76</v>
      </c>
      <c r="C243" t="s">
        <v>77</v>
      </c>
      <c r="D243" s="60">
        <v>7491040</v>
      </c>
      <c r="E243" s="61">
        <v>8294858</v>
      </c>
      <c r="F243" s="61">
        <v>10254008.83</v>
      </c>
      <c r="G243" s="61">
        <v>9598798.7599999998</v>
      </c>
      <c r="H243" s="61">
        <v>7454652</v>
      </c>
      <c r="I243" s="61">
        <v>8646467</v>
      </c>
      <c r="J243" s="61">
        <v>9464877.8699999992</v>
      </c>
      <c r="K243" s="61">
        <v>8812258.6400000006</v>
      </c>
      <c r="L243">
        <v>41.42</v>
      </c>
      <c r="M243">
        <v>41.93</v>
      </c>
      <c r="N243">
        <v>32.96</v>
      </c>
      <c r="O243">
        <v>49.87</v>
      </c>
      <c r="P243">
        <v>0.42</v>
      </c>
      <c r="Q243">
        <v>0.38</v>
      </c>
      <c r="R243">
        <v>0.46</v>
      </c>
      <c r="S243">
        <f>IF(Tabela3[[#This Row],[Receitas 2005]]-Tabela3[[#This Row],[Despesas 2005]]&lt;0,Tabela3[[#This Row],[Receitas 2005]]-Tabela3[[#This Row],[Despesas 2005]],Tabela3[[#This Row],[Receitas 2005]]-Tabela3[[#This Row],[Despesas 2005]])</f>
        <v>36388</v>
      </c>
      <c r="T243">
        <f>IF(Tabela3[[#This Row],[Receitas 2006]]-Tabela3[[#This Row],[Despesas 2006]]&lt;0,Tabela3[[#This Row],[Receitas 2006]]-Tabela3[[#This Row],[Despesas 2006]],Tabela3[[#This Row],[Receitas 2006]]-Tabela3[[#This Row],[Despesas 2006]])</f>
        <v>-351609</v>
      </c>
      <c r="U243">
        <f>IF(Tabela3[[#This Row],[Receitas 2008]]-Tabela3[[#This Row],[Despesas 2008]]&lt;0,Tabela3[[#This Row],[Receitas 2008]]-Tabela3[[#This Row],[Despesas 2008]],Tabela3[[#This Row],[Receitas 2008]]-Tabela3[[#This Row],[Despesas 2008]])</f>
        <v>789130.96000000089</v>
      </c>
      <c r="V243">
        <f>IF(Tabela3[[#This Row],[Receitas 2009]]-Tabela3[[#This Row],[Despesas 2009]]&lt;0,Tabela3[[#This Row],[Receitas 2009]]-Tabela3[[#This Row],[Despesas 2009]],Tabela3[[#This Row],[Receitas 2009]]-Tabela3[[#This Row],[Despesas 2009]])</f>
        <v>786540.11999999918</v>
      </c>
    </row>
    <row r="244" spans="1:22" hidden="1">
      <c r="A244" t="s">
        <v>325</v>
      </c>
      <c r="B244" t="s">
        <v>30</v>
      </c>
      <c r="C244" t="s">
        <v>117</v>
      </c>
      <c r="D244" s="60">
        <v>4304543.4000000004</v>
      </c>
      <c r="E244" s="61">
        <v>4907068</v>
      </c>
      <c r="F244" s="61">
        <v>6668598.9000000004</v>
      </c>
      <c r="G244" s="61">
        <v>5763831.54</v>
      </c>
      <c r="H244" s="61">
        <v>4206436.66</v>
      </c>
      <c r="I244" s="61">
        <v>5015862.08</v>
      </c>
      <c r="J244" s="61">
        <v>6478844.79</v>
      </c>
      <c r="K244" s="61">
        <v>6196987.8399999999</v>
      </c>
      <c r="L244">
        <v>20.77</v>
      </c>
      <c r="M244">
        <v>22.85</v>
      </c>
      <c r="N244">
        <v>12.41</v>
      </c>
      <c r="O244">
        <v>29.13</v>
      </c>
      <c r="P244">
        <v>0.38</v>
      </c>
      <c r="Q244">
        <v>0.33</v>
      </c>
      <c r="R244">
        <v>0.42</v>
      </c>
      <c r="S244">
        <f>IF(Tabela3[[#This Row],[Receitas 2005]]-Tabela3[[#This Row],[Despesas 2005]]&lt;0,Tabela3[[#This Row],[Receitas 2005]]-Tabela3[[#This Row],[Despesas 2005]],Tabela3[[#This Row],[Receitas 2005]]-Tabela3[[#This Row],[Despesas 2005]])</f>
        <v>98106.740000000224</v>
      </c>
      <c r="T244">
        <f>IF(Tabela3[[#This Row],[Receitas 2006]]-Tabela3[[#This Row],[Despesas 2006]]&lt;0,Tabela3[[#This Row],[Receitas 2006]]-Tabela3[[#This Row],[Despesas 2006]],Tabela3[[#This Row],[Receitas 2006]]-Tabela3[[#This Row],[Despesas 2006]])</f>
        <v>-108794.08000000007</v>
      </c>
      <c r="U244">
        <f>IF(Tabela3[[#This Row],[Receitas 2008]]-Tabela3[[#This Row],[Despesas 2008]]&lt;0,Tabela3[[#This Row],[Receitas 2008]]-Tabela3[[#This Row],[Despesas 2008]],Tabela3[[#This Row],[Receitas 2008]]-Tabela3[[#This Row],[Despesas 2008]])</f>
        <v>189754.11000000034</v>
      </c>
      <c r="V244">
        <f>IF(Tabela3[[#This Row],[Receitas 2009]]-Tabela3[[#This Row],[Despesas 2009]]&lt;0,Tabela3[[#This Row],[Receitas 2009]]-Tabela3[[#This Row],[Despesas 2009]],Tabela3[[#This Row],[Receitas 2009]]-Tabela3[[#This Row],[Despesas 2009]])</f>
        <v>-433156.29999999981</v>
      </c>
    </row>
    <row r="245" spans="1:22" hidden="1">
      <c r="A245" t="s">
        <v>326</v>
      </c>
      <c r="B245" t="s">
        <v>30</v>
      </c>
      <c r="C245" t="s">
        <v>89</v>
      </c>
      <c r="D245" s="60">
        <v>11492906.92</v>
      </c>
      <c r="E245" s="61">
        <v>12830791.140000001</v>
      </c>
      <c r="F245" s="61">
        <v>18549995.359999999</v>
      </c>
      <c r="G245" s="61">
        <v>17864964.120000001</v>
      </c>
      <c r="H245" s="61">
        <v>9777573.25</v>
      </c>
      <c r="I245" s="61">
        <v>12862915.84</v>
      </c>
      <c r="J245" s="61">
        <v>18198820.890000001</v>
      </c>
      <c r="K245" s="61">
        <v>18780770.640000001</v>
      </c>
      <c r="L245">
        <v>24.77</v>
      </c>
      <c r="M245">
        <v>26.25</v>
      </c>
      <c r="N245">
        <v>16.75</v>
      </c>
      <c r="O245">
        <v>32.799999999999997</v>
      </c>
      <c r="P245">
        <v>0.39</v>
      </c>
      <c r="Q245">
        <v>0.36</v>
      </c>
      <c r="R245">
        <v>0.42</v>
      </c>
      <c r="S245">
        <f>IF(Tabela3[[#This Row],[Receitas 2005]]-Tabela3[[#This Row],[Despesas 2005]]&lt;0,Tabela3[[#This Row],[Receitas 2005]]-Tabela3[[#This Row],[Despesas 2005]],Tabela3[[#This Row],[Receitas 2005]]-Tabela3[[#This Row],[Despesas 2005]])</f>
        <v>1715333.67</v>
      </c>
      <c r="T245">
        <f>IF(Tabela3[[#This Row],[Receitas 2006]]-Tabela3[[#This Row],[Despesas 2006]]&lt;0,Tabela3[[#This Row],[Receitas 2006]]-Tabela3[[#This Row],[Despesas 2006]],Tabela3[[#This Row],[Receitas 2006]]-Tabela3[[#This Row],[Despesas 2006]])</f>
        <v>-32124.699999999255</v>
      </c>
      <c r="U245">
        <f>IF(Tabela3[[#This Row],[Receitas 2008]]-Tabela3[[#This Row],[Despesas 2008]]&lt;0,Tabela3[[#This Row],[Receitas 2008]]-Tabela3[[#This Row],[Despesas 2008]],Tabela3[[#This Row],[Receitas 2008]]-Tabela3[[#This Row],[Despesas 2008]])</f>
        <v>351174.46999999881</v>
      </c>
      <c r="V245">
        <f>IF(Tabela3[[#This Row],[Receitas 2009]]-Tabela3[[#This Row],[Despesas 2009]]&lt;0,Tabela3[[#This Row],[Receitas 2009]]-Tabela3[[#This Row],[Despesas 2009]],Tabela3[[#This Row],[Receitas 2009]]-Tabela3[[#This Row],[Despesas 2009]])</f>
        <v>-915806.51999999955</v>
      </c>
    </row>
    <row r="246" spans="1:22" hidden="1">
      <c r="A246" t="s">
        <v>327</v>
      </c>
      <c r="B246" t="s">
        <v>35</v>
      </c>
      <c r="C246" t="s">
        <v>67</v>
      </c>
      <c r="D246" s="60">
        <v>4016037.54</v>
      </c>
      <c r="E246" s="61">
        <v>4260473.8099999996</v>
      </c>
      <c r="F246" s="61">
        <v>6961340.9400000004</v>
      </c>
      <c r="G246" s="61">
        <v>7697726.7000000002</v>
      </c>
      <c r="H246" s="61">
        <v>4279674.3099999996</v>
      </c>
      <c r="I246" s="61">
        <v>4585837.18</v>
      </c>
      <c r="J246" s="61">
        <v>6899743.4000000004</v>
      </c>
      <c r="K246" s="61">
        <v>7542925.4299999997</v>
      </c>
      <c r="L246">
        <v>26.86</v>
      </c>
      <c r="M246">
        <v>26.12</v>
      </c>
      <c r="N246">
        <v>18.98</v>
      </c>
      <c r="O246">
        <v>34.74</v>
      </c>
      <c r="P246">
        <v>0.37</v>
      </c>
      <c r="Q246">
        <v>0.33</v>
      </c>
      <c r="R246">
        <v>0.41</v>
      </c>
      <c r="S246">
        <f>IF(Tabela3[[#This Row],[Receitas 2005]]-Tabela3[[#This Row],[Despesas 2005]]&lt;0,Tabela3[[#This Row],[Receitas 2005]]-Tabela3[[#This Row],[Despesas 2005]],Tabela3[[#This Row],[Receitas 2005]]-Tabela3[[#This Row],[Despesas 2005]])</f>
        <v>-263636.76999999955</v>
      </c>
      <c r="T246">
        <f>IF(Tabela3[[#This Row],[Receitas 2006]]-Tabela3[[#This Row],[Despesas 2006]]&lt;0,Tabela3[[#This Row],[Receitas 2006]]-Tabela3[[#This Row],[Despesas 2006]],Tabela3[[#This Row],[Receitas 2006]]-Tabela3[[#This Row],[Despesas 2006]])</f>
        <v>-325363.37000000011</v>
      </c>
      <c r="U246">
        <f>IF(Tabela3[[#This Row],[Receitas 2008]]-Tabela3[[#This Row],[Despesas 2008]]&lt;0,Tabela3[[#This Row],[Receitas 2008]]-Tabela3[[#This Row],[Despesas 2008]],Tabela3[[#This Row],[Receitas 2008]]-Tabela3[[#This Row],[Despesas 2008]])</f>
        <v>61597.540000000037</v>
      </c>
      <c r="V246">
        <f>IF(Tabela3[[#This Row],[Receitas 2009]]-Tabela3[[#This Row],[Despesas 2009]]&lt;0,Tabela3[[#This Row],[Receitas 2009]]-Tabela3[[#This Row],[Despesas 2009]],Tabela3[[#This Row],[Receitas 2009]]-Tabela3[[#This Row],[Despesas 2009]])</f>
        <v>154801.27000000048</v>
      </c>
    </row>
    <row r="247" spans="1:22" hidden="1">
      <c r="A247" t="s">
        <v>328</v>
      </c>
      <c r="B247" t="s">
        <v>35</v>
      </c>
      <c r="C247" t="s">
        <v>172</v>
      </c>
      <c r="D247" s="60">
        <v>5523969.7599999998</v>
      </c>
      <c r="E247" s="61" t="s">
        <v>25</v>
      </c>
      <c r="F247" s="61">
        <v>8713433.3399999999</v>
      </c>
      <c r="G247" s="61">
        <v>8666018.25</v>
      </c>
      <c r="H247" s="61">
        <v>5887819.1799999997</v>
      </c>
      <c r="I247" s="61" t="s">
        <v>25</v>
      </c>
      <c r="J247" s="61">
        <v>8258311.04</v>
      </c>
      <c r="K247" s="61">
        <v>9531205.3900000006</v>
      </c>
      <c r="L247">
        <v>52.9</v>
      </c>
      <c r="M247">
        <v>50.02</v>
      </c>
      <c r="N247">
        <v>41.99</v>
      </c>
      <c r="O247">
        <v>63.81</v>
      </c>
      <c r="P247">
        <v>0.43</v>
      </c>
      <c r="Q247">
        <v>0.37</v>
      </c>
      <c r="R247">
        <v>0.49</v>
      </c>
      <c r="S247">
        <f>IF(Tabela3[[#This Row],[Receitas 2005]]-Tabela3[[#This Row],[Despesas 2005]]&lt;0,Tabela3[[#This Row],[Receitas 2005]]-Tabela3[[#This Row],[Despesas 2005]],Tabela3[[#This Row],[Receitas 2005]]-Tabela3[[#This Row],[Despesas 2005]])</f>
        <v>-363849.41999999993</v>
      </c>
      <c r="T24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47">
        <f>IF(Tabela3[[#This Row],[Receitas 2008]]-Tabela3[[#This Row],[Despesas 2008]]&lt;0,Tabela3[[#This Row],[Receitas 2008]]-Tabela3[[#This Row],[Despesas 2008]],Tabela3[[#This Row],[Receitas 2008]]-Tabela3[[#This Row],[Despesas 2008]])</f>
        <v>455122.29999999981</v>
      </c>
      <c r="V247">
        <f>IF(Tabela3[[#This Row],[Receitas 2009]]-Tabela3[[#This Row],[Despesas 2009]]&lt;0,Tabela3[[#This Row],[Receitas 2009]]-Tabela3[[#This Row],[Despesas 2009]],Tabela3[[#This Row],[Receitas 2009]]-Tabela3[[#This Row],[Despesas 2009]])</f>
        <v>-865187.1400000006</v>
      </c>
    </row>
    <row r="248" spans="1:22" hidden="1">
      <c r="A248" t="s">
        <v>234</v>
      </c>
      <c r="B248" t="s">
        <v>42</v>
      </c>
      <c r="C248" t="s">
        <v>234</v>
      </c>
      <c r="D248" s="60">
        <v>168910958.22999999</v>
      </c>
      <c r="E248" s="61">
        <v>196662870.56</v>
      </c>
      <c r="F248" s="61">
        <v>286083132.69999999</v>
      </c>
      <c r="G248" s="61">
        <v>299813721.99000001</v>
      </c>
      <c r="H248" s="61">
        <v>152499502.36000001</v>
      </c>
      <c r="I248" s="61">
        <v>174377937.69999999</v>
      </c>
      <c r="J248" s="61">
        <v>248204231.30000001</v>
      </c>
      <c r="K248" s="61">
        <v>282923321.81999999</v>
      </c>
      <c r="L248">
        <v>19.14</v>
      </c>
      <c r="M248">
        <v>14.64</v>
      </c>
      <c r="N248">
        <v>10.82</v>
      </c>
      <c r="O248">
        <v>27.47</v>
      </c>
      <c r="P248">
        <v>0.4</v>
      </c>
      <c r="Q248">
        <v>0.39</v>
      </c>
      <c r="R248">
        <v>0.42</v>
      </c>
      <c r="S248">
        <f>IF(Tabela3[[#This Row],[Receitas 2005]]-Tabela3[[#This Row],[Despesas 2005]]&lt;0,Tabela3[[#This Row],[Receitas 2005]]-Tabela3[[#This Row],[Despesas 2005]],Tabela3[[#This Row],[Receitas 2005]]-Tabela3[[#This Row],[Despesas 2005]])</f>
        <v>16411455.869999975</v>
      </c>
      <c r="T248">
        <f>IF(Tabela3[[#This Row],[Receitas 2006]]-Tabela3[[#This Row],[Despesas 2006]]&lt;0,Tabela3[[#This Row],[Receitas 2006]]-Tabela3[[#This Row],[Despesas 2006]],Tabela3[[#This Row],[Receitas 2006]]-Tabela3[[#This Row],[Despesas 2006]])</f>
        <v>22284932.860000014</v>
      </c>
      <c r="U248">
        <f>IF(Tabela3[[#This Row],[Receitas 2008]]-Tabela3[[#This Row],[Despesas 2008]]&lt;0,Tabela3[[#This Row],[Receitas 2008]]-Tabela3[[#This Row],[Despesas 2008]],Tabela3[[#This Row],[Receitas 2008]]-Tabela3[[#This Row],[Despesas 2008]])</f>
        <v>37878901.399999976</v>
      </c>
      <c r="V248">
        <f>IF(Tabela3[[#This Row],[Receitas 2009]]-Tabela3[[#This Row],[Despesas 2009]]&lt;0,Tabela3[[#This Row],[Receitas 2009]]-Tabela3[[#This Row],[Despesas 2009]],Tabela3[[#This Row],[Receitas 2009]]-Tabela3[[#This Row],[Despesas 2009]])</f>
        <v>16890400.170000017</v>
      </c>
    </row>
    <row r="249" spans="1:22" hidden="1">
      <c r="A249" t="s">
        <v>329</v>
      </c>
      <c r="B249" t="s">
        <v>48</v>
      </c>
      <c r="C249" t="s">
        <v>49</v>
      </c>
      <c r="D249" s="60">
        <v>5933859.7599999998</v>
      </c>
      <c r="E249" s="61">
        <v>6869720.6200000001</v>
      </c>
      <c r="F249" s="61">
        <v>9707803.9100000001</v>
      </c>
      <c r="G249" s="61">
        <v>9269526.5600000005</v>
      </c>
      <c r="H249" s="61">
        <v>5750858.2000000002</v>
      </c>
      <c r="I249" s="61">
        <v>6800729.7000000002</v>
      </c>
      <c r="J249" s="61">
        <v>9301833.2699999996</v>
      </c>
      <c r="K249" s="61">
        <v>9178749.8000000007</v>
      </c>
      <c r="L249">
        <v>67.23</v>
      </c>
      <c r="M249">
        <v>60.51</v>
      </c>
      <c r="N249">
        <v>52.61</v>
      </c>
      <c r="O249">
        <v>81.86</v>
      </c>
      <c r="P249">
        <v>0.36</v>
      </c>
      <c r="Q249">
        <v>0.3</v>
      </c>
      <c r="R249">
        <v>0.41</v>
      </c>
      <c r="S249">
        <f>IF(Tabela3[[#This Row],[Receitas 2005]]-Tabela3[[#This Row],[Despesas 2005]]&lt;0,Tabela3[[#This Row],[Receitas 2005]]-Tabela3[[#This Row],[Despesas 2005]],Tabela3[[#This Row],[Receitas 2005]]-Tabela3[[#This Row],[Despesas 2005]])</f>
        <v>183001.55999999959</v>
      </c>
      <c r="T249">
        <f>IF(Tabela3[[#This Row],[Receitas 2006]]-Tabela3[[#This Row],[Despesas 2006]]&lt;0,Tabela3[[#This Row],[Receitas 2006]]-Tabela3[[#This Row],[Despesas 2006]],Tabela3[[#This Row],[Receitas 2006]]-Tabela3[[#This Row],[Despesas 2006]])</f>
        <v>68990.919999999925</v>
      </c>
      <c r="U249">
        <f>IF(Tabela3[[#This Row],[Receitas 2008]]-Tabela3[[#This Row],[Despesas 2008]]&lt;0,Tabela3[[#This Row],[Receitas 2008]]-Tabela3[[#This Row],[Despesas 2008]],Tabela3[[#This Row],[Receitas 2008]]-Tabela3[[#This Row],[Despesas 2008]])</f>
        <v>405970.6400000006</v>
      </c>
      <c r="V249">
        <f>IF(Tabela3[[#This Row],[Receitas 2009]]-Tabela3[[#This Row],[Despesas 2009]]&lt;0,Tabela3[[#This Row],[Receitas 2009]]-Tabela3[[#This Row],[Despesas 2009]],Tabela3[[#This Row],[Receitas 2009]]-Tabela3[[#This Row],[Despesas 2009]])</f>
        <v>90776.759999999776</v>
      </c>
    </row>
    <row r="250" spans="1:22" hidden="1">
      <c r="A250" t="s">
        <v>330</v>
      </c>
      <c r="B250" t="s">
        <v>52</v>
      </c>
      <c r="C250" t="s">
        <v>60</v>
      </c>
      <c r="D250" s="60">
        <v>4735654.16</v>
      </c>
      <c r="E250" s="61" t="s">
        <v>25</v>
      </c>
      <c r="F250" s="61">
        <v>7126034.8600000003</v>
      </c>
      <c r="G250" s="61">
        <v>7358030.3499999996</v>
      </c>
      <c r="H250" s="61">
        <v>4694475.3600000003</v>
      </c>
      <c r="I250" s="61" t="s">
        <v>25</v>
      </c>
      <c r="J250" s="61">
        <v>6915916.8600000003</v>
      </c>
      <c r="K250" s="61">
        <v>7127199.6399999997</v>
      </c>
      <c r="L250">
        <v>37.68</v>
      </c>
      <c r="M250">
        <v>33.74</v>
      </c>
      <c r="N250">
        <v>27.01</v>
      </c>
      <c r="O250">
        <v>48.36</v>
      </c>
      <c r="P250">
        <v>0.38</v>
      </c>
      <c r="Q250">
        <v>0.34</v>
      </c>
      <c r="R250">
        <v>0.42</v>
      </c>
      <c r="S250">
        <f>IF(Tabela3[[#This Row],[Receitas 2005]]-Tabela3[[#This Row],[Despesas 2005]]&lt;0,Tabela3[[#This Row],[Receitas 2005]]-Tabela3[[#This Row],[Despesas 2005]],Tabela3[[#This Row],[Receitas 2005]]-Tabela3[[#This Row],[Despesas 2005]])</f>
        <v>41178.799999999814</v>
      </c>
      <c r="T25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50">
        <f>IF(Tabela3[[#This Row],[Receitas 2008]]-Tabela3[[#This Row],[Despesas 2008]]&lt;0,Tabela3[[#This Row],[Receitas 2008]]-Tabela3[[#This Row],[Despesas 2008]],Tabela3[[#This Row],[Receitas 2008]]-Tabela3[[#This Row],[Despesas 2008]])</f>
        <v>210118</v>
      </c>
      <c r="V250">
        <f>IF(Tabela3[[#This Row],[Receitas 2009]]-Tabela3[[#This Row],[Despesas 2009]]&lt;0,Tabela3[[#This Row],[Receitas 2009]]-Tabela3[[#This Row],[Despesas 2009]],Tabela3[[#This Row],[Receitas 2009]]-Tabela3[[#This Row],[Despesas 2009]])</f>
        <v>230830.70999999996</v>
      </c>
    </row>
    <row r="251" spans="1:22" hidden="1">
      <c r="A251" t="s">
        <v>331</v>
      </c>
      <c r="B251" t="s">
        <v>65</v>
      </c>
      <c r="C251" t="s">
        <v>64</v>
      </c>
      <c r="D251" s="60" t="s">
        <v>25</v>
      </c>
      <c r="E251" s="61" t="s">
        <v>25</v>
      </c>
      <c r="F251" s="61">
        <v>9853790.0500000007</v>
      </c>
      <c r="G251" s="61">
        <v>8951719.0899999999</v>
      </c>
      <c r="H251" s="61" t="s">
        <v>25</v>
      </c>
      <c r="I251" s="61" t="s">
        <v>25</v>
      </c>
      <c r="J251" s="61">
        <v>8989555.7699999996</v>
      </c>
      <c r="K251" s="61">
        <v>9161856.4399999995</v>
      </c>
      <c r="L251">
        <v>62.71</v>
      </c>
      <c r="M251">
        <v>59.13</v>
      </c>
      <c r="N251">
        <v>51.28</v>
      </c>
      <c r="O251">
        <v>74.14</v>
      </c>
      <c r="P251">
        <v>0.39</v>
      </c>
      <c r="Q251">
        <v>0.34</v>
      </c>
      <c r="R251">
        <v>0.44</v>
      </c>
      <c r="S25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5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51">
        <f>IF(Tabela3[[#This Row],[Receitas 2008]]-Tabela3[[#This Row],[Despesas 2008]]&lt;0,Tabela3[[#This Row],[Receitas 2008]]-Tabela3[[#This Row],[Despesas 2008]],Tabela3[[#This Row],[Receitas 2008]]-Tabela3[[#This Row],[Despesas 2008]])</f>
        <v>864234.28000000119</v>
      </c>
      <c r="V251">
        <f>IF(Tabela3[[#This Row],[Receitas 2009]]-Tabela3[[#This Row],[Despesas 2009]]&lt;0,Tabela3[[#This Row],[Receitas 2009]]-Tabela3[[#This Row],[Despesas 2009]],Tabela3[[#This Row],[Receitas 2009]]-Tabela3[[#This Row],[Despesas 2009]])</f>
        <v>-210137.34999999963</v>
      </c>
    </row>
    <row r="252" spans="1:22" hidden="1">
      <c r="A252" t="s">
        <v>332</v>
      </c>
      <c r="B252" t="s">
        <v>114</v>
      </c>
      <c r="C252" t="s">
        <v>115</v>
      </c>
      <c r="D252" s="60">
        <v>3917286.54</v>
      </c>
      <c r="E252" s="61">
        <v>4373728.5599999996</v>
      </c>
      <c r="F252" s="61">
        <v>6873087.8600000003</v>
      </c>
      <c r="G252" s="61">
        <v>6573233.6399999997</v>
      </c>
      <c r="H252" s="61">
        <v>3890017.27</v>
      </c>
      <c r="I252" s="61">
        <v>4543200.49</v>
      </c>
      <c r="J252" s="61">
        <v>6710822.5300000003</v>
      </c>
      <c r="K252" s="61">
        <v>6136608.21</v>
      </c>
      <c r="L252">
        <v>34.840000000000003</v>
      </c>
      <c r="M252">
        <v>36.979999999999997</v>
      </c>
      <c r="N252">
        <v>24.21</v>
      </c>
      <c r="O252">
        <v>45.46</v>
      </c>
      <c r="P252">
        <v>0.35</v>
      </c>
      <c r="Q252">
        <v>0.32</v>
      </c>
      <c r="R252">
        <v>0.39</v>
      </c>
      <c r="S252">
        <f>IF(Tabela3[[#This Row],[Receitas 2005]]-Tabela3[[#This Row],[Despesas 2005]]&lt;0,Tabela3[[#This Row],[Receitas 2005]]-Tabela3[[#This Row],[Despesas 2005]],Tabela3[[#This Row],[Receitas 2005]]-Tabela3[[#This Row],[Despesas 2005]])</f>
        <v>27269.270000000019</v>
      </c>
      <c r="T252">
        <f>IF(Tabela3[[#This Row],[Receitas 2006]]-Tabela3[[#This Row],[Despesas 2006]]&lt;0,Tabela3[[#This Row],[Receitas 2006]]-Tabela3[[#This Row],[Despesas 2006]],Tabela3[[#This Row],[Receitas 2006]]-Tabela3[[#This Row],[Despesas 2006]])</f>
        <v>-169471.93000000063</v>
      </c>
      <c r="U252">
        <f>IF(Tabela3[[#This Row],[Receitas 2008]]-Tabela3[[#This Row],[Despesas 2008]]&lt;0,Tabela3[[#This Row],[Receitas 2008]]-Tabela3[[#This Row],[Despesas 2008]],Tabela3[[#This Row],[Receitas 2008]]-Tabela3[[#This Row],[Despesas 2008]])</f>
        <v>162265.33000000007</v>
      </c>
      <c r="V252">
        <f>IF(Tabela3[[#This Row],[Receitas 2009]]-Tabela3[[#This Row],[Despesas 2009]]&lt;0,Tabela3[[#This Row],[Receitas 2009]]-Tabela3[[#This Row],[Despesas 2009]],Tabela3[[#This Row],[Receitas 2009]]-Tabela3[[#This Row],[Despesas 2009]])</f>
        <v>436625.4299999997</v>
      </c>
    </row>
    <row r="253" spans="1:22" hidden="1">
      <c r="A253" t="s">
        <v>333</v>
      </c>
      <c r="B253" t="s">
        <v>35</v>
      </c>
      <c r="C253" t="s">
        <v>153</v>
      </c>
      <c r="D253" s="60">
        <v>4115432.47</v>
      </c>
      <c r="E253" s="61">
        <v>4873193.33</v>
      </c>
      <c r="F253" s="61">
        <v>7104243.54</v>
      </c>
      <c r="G253" s="61">
        <v>6600473.0300000003</v>
      </c>
      <c r="H253" s="61">
        <v>3951182.38</v>
      </c>
      <c r="I253" s="61">
        <v>4810705.17</v>
      </c>
      <c r="J253" s="61">
        <v>6897072.8099999996</v>
      </c>
      <c r="K253" s="61">
        <v>7214767.0099999998</v>
      </c>
      <c r="L253">
        <v>34.700000000000003</v>
      </c>
      <c r="M253">
        <v>29.73</v>
      </c>
      <c r="N253">
        <v>22.53</v>
      </c>
      <c r="O253">
        <v>46.88</v>
      </c>
      <c r="P253">
        <v>0.4</v>
      </c>
      <c r="Q253">
        <v>0.36</v>
      </c>
      <c r="R253">
        <v>0.45</v>
      </c>
      <c r="S253">
        <f>IF(Tabela3[[#This Row],[Receitas 2005]]-Tabela3[[#This Row],[Despesas 2005]]&lt;0,Tabela3[[#This Row],[Receitas 2005]]-Tabela3[[#This Row],[Despesas 2005]],Tabela3[[#This Row],[Receitas 2005]]-Tabela3[[#This Row],[Despesas 2005]])</f>
        <v>164250.09000000032</v>
      </c>
      <c r="T253">
        <f>IF(Tabela3[[#This Row],[Receitas 2006]]-Tabela3[[#This Row],[Despesas 2006]]&lt;0,Tabela3[[#This Row],[Receitas 2006]]-Tabela3[[#This Row],[Despesas 2006]],Tabela3[[#This Row],[Receitas 2006]]-Tabela3[[#This Row],[Despesas 2006]])</f>
        <v>62488.160000000149</v>
      </c>
      <c r="U253">
        <f>IF(Tabela3[[#This Row],[Receitas 2008]]-Tabela3[[#This Row],[Despesas 2008]]&lt;0,Tabela3[[#This Row],[Receitas 2008]]-Tabela3[[#This Row],[Despesas 2008]],Tabela3[[#This Row],[Receitas 2008]]-Tabela3[[#This Row],[Despesas 2008]])</f>
        <v>207170.73000000045</v>
      </c>
      <c r="V253">
        <f>IF(Tabela3[[#This Row],[Receitas 2009]]-Tabela3[[#This Row],[Despesas 2009]]&lt;0,Tabela3[[#This Row],[Receitas 2009]]-Tabela3[[#This Row],[Despesas 2009]],Tabela3[[#This Row],[Receitas 2009]]-Tabela3[[#This Row],[Despesas 2009]])</f>
        <v>-614293.97999999952</v>
      </c>
    </row>
    <row r="254" spans="1:22" hidden="1">
      <c r="A254" t="s">
        <v>334</v>
      </c>
      <c r="B254" t="s">
        <v>76</v>
      </c>
      <c r="C254" t="s">
        <v>79</v>
      </c>
      <c r="D254" s="60">
        <v>4309323.28</v>
      </c>
      <c r="E254" s="61">
        <v>4917945.87</v>
      </c>
      <c r="F254" s="61">
        <v>7913265.3200000003</v>
      </c>
      <c r="G254" s="61">
        <v>7278250.0899999999</v>
      </c>
      <c r="H254" s="61">
        <v>4463308.6100000003</v>
      </c>
      <c r="I254" s="61">
        <v>4915271.57</v>
      </c>
      <c r="J254" s="61">
        <v>6999811.4100000001</v>
      </c>
      <c r="K254" s="61">
        <v>8368875.9299999997</v>
      </c>
      <c r="L254">
        <v>58.06</v>
      </c>
      <c r="M254">
        <v>57.8</v>
      </c>
      <c r="N254">
        <v>48.68</v>
      </c>
      <c r="O254">
        <v>67.44</v>
      </c>
      <c r="P254">
        <v>0.46</v>
      </c>
      <c r="Q254">
        <v>0.4</v>
      </c>
      <c r="R254">
        <v>0.52</v>
      </c>
      <c r="S254">
        <f>IF(Tabela3[[#This Row],[Receitas 2005]]-Tabela3[[#This Row],[Despesas 2005]]&lt;0,Tabela3[[#This Row],[Receitas 2005]]-Tabela3[[#This Row],[Despesas 2005]],Tabela3[[#This Row],[Receitas 2005]]-Tabela3[[#This Row],[Despesas 2005]])</f>
        <v>-153985.33000000007</v>
      </c>
      <c r="T254">
        <f>IF(Tabela3[[#This Row],[Receitas 2006]]-Tabela3[[#This Row],[Despesas 2006]]&lt;0,Tabela3[[#This Row],[Receitas 2006]]-Tabela3[[#This Row],[Despesas 2006]],Tabela3[[#This Row],[Receitas 2006]]-Tabela3[[#This Row],[Despesas 2006]])</f>
        <v>2674.2999999998137</v>
      </c>
      <c r="U254">
        <f>IF(Tabela3[[#This Row],[Receitas 2008]]-Tabela3[[#This Row],[Despesas 2008]]&lt;0,Tabela3[[#This Row],[Receitas 2008]]-Tabela3[[#This Row],[Despesas 2008]],Tabela3[[#This Row],[Receitas 2008]]-Tabela3[[#This Row],[Despesas 2008]])</f>
        <v>913453.91000000015</v>
      </c>
      <c r="V254">
        <f>IF(Tabela3[[#This Row],[Receitas 2009]]-Tabela3[[#This Row],[Despesas 2009]]&lt;0,Tabela3[[#This Row],[Receitas 2009]]-Tabela3[[#This Row],[Despesas 2009]],Tabela3[[#This Row],[Receitas 2009]]-Tabela3[[#This Row],[Despesas 2009]])</f>
        <v>-1090625.8399999999</v>
      </c>
    </row>
    <row r="255" spans="1:22" hidden="1">
      <c r="A255" t="s">
        <v>335</v>
      </c>
      <c r="B255" t="s">
        <v>30</v>
      </c>
      <c r="C255" t="s">
        <v>33</v>
      </c>
      <c r="D255" s="60">
        <v>4709549.08</v>
      </c>
      <c r="E255" s="61">
        <v>5557979.1299999999</v>
      </c>
      <c r="F255" s="61">
        <v>7120791.75</v>
      </c>
      <c r="G255" s="61">
        <v>7303908.7199999997</v>
      </c>
      <c r="H255" s="61">
        <v>4349430.6500000004</v>
      </c>
      <c r="I255" s="61">
        <v>5060144.8</v>
      </c>
      <c r="J255" s="61">
        <v>6337225.04</v>
      </c>
      <c r="K255" s="61">
        <v>6821634.6699999999</v>
      </c>
      <c r="L255">
        <v>23.33</v>
      </c>
      <c r="M255">
        <v>20.62</v>
      </c>
      <c r="N255">
        <v>13.01</v>
      </c>
      <c r="O255">
        <v>33.64</v>
      </c>
      <c r="P255">
        <v>0.37</v>
      </c>
      <c r="Q255">
        <v>0.33</v>
      </c>
      <c r="R255">
        <v>0.41</v>
      </c>
      <c r="S255">
        <f>IF(Tabela3[[#This Row],[Receitas 2005]]-Tabela3[[#This Row],[Despesas 2005]]&lt;0,Tabela3[[#This Row],[Receitas 2005]]-Tabela3[[#This Row],[Despesas 2005]],Tabela3[[#This Row],[Receitas 2005]]-Tabela3[[#This Row],[Despesas 2005]])</f>
        <v>360118.4299999997</v>
      </c>
      <c r="T255">
        <f>IF(Tabela3[[#This Row],[Receitas 2006]]-Tabela3[[#This Row],[Despesas 2006]]&lt;0,Tabela3[[#This Row],[Receitas 2006]]-Tabela3[[#This Row],[Despesas 2006]],Tabela3[[#This Row],[Receitas 2006]]-Tabela3[[#This Row],[Despesas 2006]])</f>
        <v>497834.33000000007</v>
      </c>
      <c r="U255">
        <f>IF(Tabela3[[#This Row],[Receitas 2008]]-Tabela3[[#This Row],[Despesas 2008]]&lt;0,Tabela3[[#This Row],[Receitas 2008]]-Tabela3[[#This Row],[Despesas 2008]],Tabela3[[#This Row],[Receitas 2008]]-Tabela3[[#This Row],[Despesas 2008]])</f>
        <v>783566.71</v>
      </c>
      <c r="V255">
        <f>IF(Tabela3[[#This Row],[Receitas 2009]]-Tabela3[[#This Row],[Despesas 2009]]&lt;0,Tabela3[[#This Row],[Receitas 2009]]-Tabela3[[#This Row],[Despesas 2009]],Tabela3[[#This Row],[Receitas 2009]]-Tabela3[[#This Row],[Despesas 2009]])</f>
        <v>482274.04999999981</v>
      </c>
    </row>
    <row r="256" spans="1:22" hidden="1">
      <c r="A256" t="s">
        <v>336</v>
      </c>
      <c r="B256" t="s">
        <v>52</v>
      </c>
      <c r="C256" t="s">
        <v>174</v>
      </c>
      <c r="D256" s="60">
        <v>3559696.65</v>
      </c>
      <c r="E256" s="61">
        <v>4097674.74</v>
      </c>
      <c r="F256" s="61">
        <v>5626699.7599999998</v>
      </c>
      <c r="G256" s="61">
        <v>5338264.4400000004</v>
      </c>
      <c r="H256" s="61">
        <v>3453235.39</v>
      </c>
      <c r="I256" s="61">
        <v>4163965.95</v>
      </c>
      <c r="J256" s="61">
        <v>5532266.7800000003</v>
      </c>
      <c r="K256" s="61">
        <v>5346476.38</v>
      </c>
      <c r="L256">
        <v>26.38</v>
      </c>
      <c r="M256">
        <v>30.49</v>
      </c>
      <c r="N256">
        <v>17.059999999999999</v>
      </c>
      <c r="O256">
        <v>35.700000000000003</v>
      </c>
      <c r="P256">
        <v>0.39</v>
      </c>
      <c r="Q256">
        <v>0.34</v>
      </c>
      <c r="R256">
        <v>0.45</v>
      </c>
      <c r="S256">
        <f>IF(Tabela3[[#This Row],[Receitas 2005]]-Tabela3[[#This Row],[Despesas 2005]]&lt;0,Tabela3[[#This Row],[Receitas 2005]]-Tabela3[[#This Row],[Despesas 2005]],Tabela3[[#This Row],[Receitas 2005]]-Tabela3[[#This Row],[Despesas 2005]])</f>
        <v>106461.25999999978</v>
      </c>
      <c r="T256">
        <f>IF(Tabela3[[#This Row],[Receitas 2006]]-Tabela3[[#This Row],[Despesas 2006]]&lt;0,Tabela3[[#This Row],[Receitas 2006]]-Tabela3[[#This Row],[Despesas 2006]],Tabela3[[#This Row],[Receitas 2006]]-Tabela3[[#This Row],[Despesas 2006]])</f>
        <v>-66291.209999999963</v>
      </c>
      <c r="U256">
        <f>IF(Tabela3[[#This Row],[Receitas 2008]]-Tabela3[[#This Row],[Despesas 2008]]&lt;0,Tabela3[[#This Row],[Receitas 2008]]-Tabela3[[#This Row],[Despesas 2008]],Tabela3[[#This Row],[Receitas 2008]]-Tabela3[[#This Row],[Despesas 2008]])</f>
        <v>94432.979999999516</v>
      </c>
      <c r="V256">
        <f>IF(Tabela3[[#This Row],[Receitas 2009]]-Tabela3[[#This Row],[Despesas 2009]]&lt;0,Tabela3[[#This Row],[Receitas 2009]]-Tabela3[[#This Row],[Despesas 2009]],Tabela3[[#This Row],[Receitas 2009]]-Tabela3[[#This Row],[Despesas 2009]])</f>
        <v>-8211.9399999994785</v>
      </c>
    </row>
    <row r="257" spans="1:22" hidden="1">
      <c r="A257" t="s">
        <v>337</v>
      </c>
      <c r="B257" t="s">
        <v>30</v>
      </c>
      <c r="C257" t="s">
        <v>59</v>
      </c>
      <c r="D257" s="60" t="s">
        <v>25</v>
      </c>
      <c r="E257" s="61">
        <v>6016980.4900000002</v>
      </c>
      <c r="F257" s="61">
        <v>7432095.6900000004</v>
      </c>
      <c r="G257" s="61">
        <v>8249683.5</v>
      </c>
      <c r="H257" s="61" t="s">
        <v>25</v>
      </c>
      <c r="I257" s="61">
        <v>5971207.5199999996</v>
      </c>
      <c r="J257" s="61">
        <v>7655015.4500000002</v>
      </c>
      <c r="K257" s="61">
        <v>8456347.8499999996</v>
      </c>
      <c r="L257">
        <v>39.54</v>
      </c>
      <c r="M257">
        <v>35.049999999999997</v>
      </c>
      <c r="N257">
        <v>28.48</v>
      </c>
      <c r="O257">
        <v>50.6</v>
      </c>
      <c r="P257">
        <v>0.39</v>
      </c>
      <c r="Q257">
        <v>0.35</v>
      </c>
      <c r="R257">
        <v>0.43</v>
      </c>
      <c r="S25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57">
        <f>IF(Tabela3[[#This Row],[Receitas 2006]]-Tabela3[[#This Row],[Despesas 2006]]&lt;0,Tabela3[[#This Row],[Receitas 2006]]-Tabela3[[#This Row],[Despesas 2006]],Tabela3[[#This Row],[Receitas 2006]]-Tabela3[[#This Row],[Despesas 2006]])</f>
        <v>45772.970000000671</v>
      </c>
      <c r="U257">
        <f>IF(Tabela3[[#This Row],[Receitas 2008]]-Tabela3[[#This Row],[Despesas 2008]]&lt;0,Tabela3[[#This Row],[Receitas 2008]]-Tabela3[[#This Row],[Despesas 2008]],Tabela3[[#This Row],[Receitas 2008]]-Tabela3[[#This Row],[Despesas 2008]])</f>
        <v>-222919.75999999978</v>
      </c>
      <c r="V257">
        <f>IF(Tabela3[[#This Row],[Receitas 2009]]-Tabela3[[#This Row],[Despesas 2009]]&lt;0,Tabela3[[#This Row],[Receitas 2009]]-Tabela3[[#This Row],[Despesas 2009]],Tabela3[[#This Row],[Receitas 2009]]-Tabela3[[#This Row],[Despesas 2009]])</f>
        <v>-206664.34999999963</v>
      </c>
    </row>
    <row r="258" spans="1:22" hidden="1">
      <c r="A258" t="s">
        <v>338</v>
      </c>
      <c r="B258" t="s">
        <v>62</v>
      </c>
      <c r="C258" t="s">
        <v>248</v>
      </c>
      <c r="D258" s="60">
        <v>6181226.8499999996</v>
      </c>
      <c r="E258" s="61">
        <v>7299029.8399999999</v>
      </c>
      <c r="F258" s="61" t="s">
        <v>25</v>
      </c>
      <c r="G258" s="61">
        <v>8263489.3399999999</v>
      </c>
      <c r="H258" s="61">
        <v>6482367.21</v>
      </c>
      <c r="I258" s="61">
        <v>7827586.3099999996</v>
      </c>
      <c r="J258" s="61" t="s">
        <v>25</v>
      </c>
      <c r="K258" s="61">
        <v>9101040.9199999999</v>
      </c>
      <c r="L258">
        <v>36.340000000000003</v>
      </c>
      <c r="M258">
        <v>32.25</v>
      </c>
      <c r="N258">
        <v>25.24</v>
      </c>
      <c r="O258">
        <v>47.44</v>
      </c>
      <c r="P258">
        <v>0.44</v>
      </c>
      <c r="Q258">
        <v>0.39</v>
      </c>
      <c r="R258">
        <v>0.49</v>
      </c>
      <c r="S258">
        <f>IF(Tabela3[[#This Row],[Receitas 2005]]-Tabela3[[#This Row],[Despesas 2005]]&lt;0,Tabela3[[#This Row],[Receitas 2005]]-Tabela3[[#This Row],[Despesas 2005]],Tabela3[[#This Row],[Receitas 2005]]-Tabela3[[#This Row],[Despesas 2005]])</f>
        <v>-301140.36000000034</v>
      </c>
      <c r="T258">
        <f>IF(Tabela3[[#This Row],[Receitas 2006]]-Tabela3[[#This Row],[Despesas 2006]]&lt;0,Tabela3[[#This Row],[Receitas 2006]]-Tabela3[[#This Row],[Despesas 2006]],Tabela3[[#This Row],[Receitas 2006]]-Tabela3[[#This Row],[Despesas 2006]])</f>
        <v>-528556.46999999974</v>
      </c>
      <c r="U258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58">
        <f>IF(Tabela3[[#This Row],[Receitas 2009]]-Tabela3[[#This Row],[Despesas 2009]]&lt;0,Tabela3[[#This Row],[Receitas 2009]]-Tabela3[[#This Row],[Despesas 2009]],Tabela3[[#This Row],[Receitas 2009]]-Tabela3[[#This Row],[Despesas 2009]])</f>
        <v>-837551.58000000007</v>
      </c>
    </row>
    <row r="259" spans="1:22" hidden="1">
      <c r="A259" t="s">
        <v>339</v>
      </c>
      <c r="B259" t="s">
        <v>35</v>
      </c>
      <c r="C259" t="s">
        <v>172</v>
      </c>
      <c r="D259" s="60">
        <v>5469228.2599999998</v>
      </c>
      <c r="E259" s="61" t="s">
        <v>25</v>
      </c>
      <c r="F259" s="61">
        <v>10016846.73</v>
      </c>
      <c r="G259" s="61">
        <v>9147156.4600000009</v>
      </c>
      <c r="H259" s="61">
        <v>5353567.6500000004</v>
      </c>
      <c r="I259" s="61" t="s">
        <v>25</v>
      </c>
      <c r="J259" s="61">
        <v>10130408.82</v>
      </c>
      <c r="K259" s="61">
        <v>8682606.8000000007</v>
      </c>
      <c r="L259">
        <v>40.19</v>
      </c>
      <c r="M259">
        <v>45.23</v>
      </c>
      <c r="N259">
        <v>29.11</v>
      </c>
      <c r="O259">
        <v>51.26</v>
      </c>
      <c r="P259">
        <v>0.37</v>
      </c>
      <c r="Q259">
        <v>0.33</v>
      </c>
      <c r="R259">
        <v>0.42</v>
      </c>
      <c r="S259">
        <f>IF(Tabela3[[#This Row],[Receitas 2005]]-Tabela3[[#This Row],[Despesas 2005]]&lt;0,Tabela3[[#This Row],[Receitas 2005]]-Tabela3[[#This Row],[Despesas 2005]],Tabela3[[#This Row],[Receitas 2005]]-Tabela3[[#This Row],[Despesas 2005]])</f>
        <v>115660.6099999994</v>
      </c>
      <c r="T25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59">
        <f>IF(Tabela3[[#This Row],[Receitas 2008]]-Tabela3[[#This Row],[Despesas 2008]]&lt;0,Tabela3[[#This Row],[Receitas 2008]]-Tabela3[[#This Row],[Despesas 2008]],Tabela3[[#This Row],[Receitas 2008]]-Tabela3[[#This Row],[Despesas 2008]])</f>
        <v>-113562.08999999985</v>
      </c>
      <c r="V259">
        <f>IF(Tabela3[[#This Row],[Receitas 2009]]-Tabela3[[#This Row],[Despesas 2009]]&lt;0,Tabela3[[#This Row],[Receitas 2009]]-Tabela3[[#This Row],[Despesas 2009]],Tabela3[[#This Row],[Receitas 2009]]-Tabela3[[#This Row],[Despesas 2009]])</f>
        <v>464549.66000000015</v>
      </c>
    </row>
    <row r="260" spans="1:22" hidden="1">
      <c r="A260" t="s">
        <v>340</v>
      </c>
      <c r="B260" t="s">
        <v>27</v>
      </c>
      <c r="C260" t="s">
        <v>104</v>
      </c>
      <c r="D260" s="60">
        <v>10783380.720000001</v>
      </c>
      <c r="E260" s="61">
        <v>11020294.369999999</v>
      </c>
      <c r="F260" s="61">
        <v>16903970.93</v>
      </c>
      <c r="G260" s="61">
        <v>16655455.789999999</v>
      </c>
      <c r="H260" s="61">
        <v>10252038.75</v>
      </c>
      <c r="I260" s="61">
        <v>12803224.380000001</v>
      </c>
      <c r="J260" s="61">
        <v>17333556.719999999</v>
      </c>
      <c r="K260" s="61">
        <v>15525952.92</v>
      </c>
      <c r="L260">
        <v>42.27</v>
      </c>
      <c r="M260">
        <v>37.25</v>
      </c>
      <c r="N260">
        <v>32.18</v>
      </c>
      <c r="O260">
        <v>52.36</v>
      </c>
      <c r="P260">
        <v>0.48</v>
      </c>
      <c r="Q260">
        <v>0.42</v>
      </c>
      <c r="R260">
        <v>0.53</v>
      </c>
      <c r="S260">
        <f>IF(Tabela3[[#This Row],[Receitas 2005]]-Tabela3[[#This Row],[Despesas 2005]]&lt;0,Tabela3[[#This Row],[Receitas 2005]]-Tabela3[[#This Row],[Despesas 2005]],Tabela3[[#This Row],[Receitas 2005]]-Tabela3[[#This Row],[Despesas 2005]])</f>
        <v>531341.97000000067</v>
      </c>
      <c r="T260">
        <f>IF(Tabela3[[#This Row],[Receitas 2006]]-Tabela3[[#This Row],[Despesas 2006]]&lt;0,Tabela3[[#This Row],[Receitas 2006]]-Tabela3[[#This Row],[Despesas 2006]],Tabela3[[#This Row],[Receitas 2006]]-Tabela3[[#This Row],[Despesas 2006]])</f>
        <v>-1782930.0100000016</v>
      </c>
      <c r="U260">
        <f>IF(Tabela3[[#This Row],[Receitas 2008]]-Tabela3[[#This Row],[Despesas 2008]]&lt;0,Tabela3[[#This Row],[Receitas 2008]]-Tabela3[[#This Row],[Despesas 2008]],Tabela3[[#This Row],[Receitas 2008]]-Tabela3[[#This Row],[Despesas 2008]])</f>
        <v>-429585.78999999911</v>
      </c>
      <c r="V260">
        <f>IF(Tabela3[[#This Row],[Receitas 2009]]-Tabela3[[#This Row],[Despesas 2009]]&lt;0,Tabela3[[#This Row],[Receitas 2009]]-Tabela3[[#This Row],[Despesas 2009]],Tabela3[[#This Row],[Receitas 2009]]-Tabela3[[#This Row],[Despesas 2009]])</f>
        <v>1129502.8699999992</v>
      </c>
    </row>
    <row r="261" spans="1:22" hidden="1">
      <c r="A261" t="s">
        <v>341</v>
      </c>
      <c r="B261" t="s">
        <v>30</v>
      </c>
      <c r="C261" t="s">
        <v>117</v>
      </c>
      <c r="D261" s="60">
        <v>3956665.15</v>
      </c>
      <c r="E261" s="61">
        <v>5297273.68</v>
      </c>
      <c r="F261" s="61">
        <v>6503534.9900000002</v>
      </c>
      <c r="G261" s="61">
        <v>6244421.54</v>
      </c>
      <c r="H261" s="61">
        <v>3161939.65</v>
      </c>
      <c r="I261" s="61">
        <v>4710122.07</v>
      </c>
      <c r="J261" s="61">
        <v>6464466.1500000004</v>
      </c>
      <c r="K261" s="61">
        <v>6141004.6600000001</v>
      </c>
      <c r="L261">
        <v>22.86</v>
      </c>
      <c r="M261">
        <v>26.88</v>
      </c>
      <c r="N261">
        <v>12.9</v>
      </c>
      <c r="O261">
        <v>32.83</v>
      </c>
      <c r="P261">
        <v>0.39</v>
      </c>
      <c r="Q261">
        <v>0.35</v>
      </c>
      <c r="R261">
        <v>0.43</v>
      </c>
      <c r="S261">
        <f>IF(Tabela3[[#This Row],[Receitas 2005]]-Tabela3[[#This Row],[Despesas 2005]]&lt;0,Tabela3[[#This Row],[Receitas 2005]]-Tabela3[[#This Row],[Despesas 2005]],Tabela3[[#This Row],[Receitas 2005]]-Tabela3[[#This Row],[Despesas 2005]])</f>
        <v>794725.5</v>
      </c>
      <c r="T261">
        <f>IF(Tabela3[[#This Row],[Receitas 2006]]-Tabela3[[#This Row],[Despesas 2006]]&lt;0,Tabela3[[#This Row],[Receitas 2006]]-Tabela3[[#This Row],[Despesas 2006]],Tabela3[[#This Row],[Receitas 2006]]-Tabela3[[#This Row],[Despesas 2006]])</f>
        <v>587151.6099999994</v>
      </c>
      <c r="U261">
        <f>IF(Tabela3[[#This Row],[Receitas 2008]]-Tabela3[[#This Row],[Despesas 2008]]&lt;0,Tabela3[[#This Row],[Receitas 2008]]-Tabela3[[#This Row],[Despesas 2008]],Tabela3[[#This Row],[Receitas 2008]]-Tabela3[[#This Row],[Despesas 2008]])</f>
        <v>39068.839999999851</v>
      </c>
      <c r="V261">
        <f>IF(Tabela3[[#This Row],[Receitas 2009]]-Tabela3[[#This Row],[Despesas 2009]]&lt;0,Tabela3[[#This Row],[Receitas 2009]]-Tabela3[[#This Row],[Despesas 2009]],Tabela3[[#This Row],[Receitas 2009]]-Tabela3[[#This Row],[Despesas 2009]])</f>
        <v>103416.87999999989</v>
      </c>
    </row>
    <row r="262" spans="1:22" hidden="1">
      <c r="A262" t="s">
        <v>342</v>
      </c>
      <c r="B262" t="s">
        <v>42</v>
      </c>
      <c r="C262" t="s">
        <v>125</v>
      </c>
      <c r="D262" s="60">
        <v>3843728.08</v>
      </c>
      <c r="E262" s="61">
        <v>4441201.18</v>
      </c>
      <c r="F262" s="61">
        <v>6107099.2699999996</v>
      </c>
      <c r="G262" s="61">
        <v>4797994.6100000003</v>
      </c>
      <c r="H262" s="61">
        <v>3820145.76</v>
      </c>
      <c r="I262" s="61">
        <v>5039645.57</v>
      </c>
      <c r="J262" s="61">
        <v>5858638.2599999998</v>
      </c>
      <c r="K262" s="61">
        <v>6075896</v>
      </c>
      <c r="L262">
        <v>38.24</v>
      </c>
      <c r="M262">
        <v>36.14</v>
      </c>
      <c r="N262">
        <v>23.26</v>
      </c>
      <c r="O262">
        <v>53.23</v>
      </c>
      <c r="P262">
        <v>0.39</v>
      </c>
      <c r="Q262">
        <v>0.31</v>
      </c>
      <c r="R262">
        <v>0.47</v>
      </c>
      <c r="S262">
        <f>IF(Tabela3[[#This Row],[Receitas 2005]]-Tabela3[[#This Row],[Despesas 2005]]&lt;0,Tabela3[[#This Row],[Receitas 2005]]-Tabela3[[#This Row],[Despesas 2005]],Tabela3[[#This Row],[Receitas 2005]]-Tabela3[[#This Row],[Despesas 2005]])</f>
        <v>23582.320000000298</v>
      </c>
      <c r="T262">
        <f>IF(Tabela3[[#This Row],[Receitas 2006]]-Tabela3[[#This Row],[Despesas 2006]]&lt;0,Tabela3[[#This Row],[Receitas 2006]]-Tabela3[[#This Row],[Despesas 2006]],Tabela3[[#This Row],[Receitas 2006]]-Tabela3[[#This Row],[Despesas 2006]])</f>
        <v>-598444.3900000006</v>
      </c>
      <c r="U262">
        <f>IF(Tabela3[[#This Row],[Receitas 2008]]-Tabela3[[#This Row],[Despesas 2008]]&lt;0,Tabela3[[#This Row],[Receitas 2008]]-Tabela3[[#This Row],[Despesas 2008]],Tabela3[[#This Row],[Receitas 2008]]-Tabela3[[#This Row],[Despesas 2008]])</f>
        <v>248461.00999999978</v>
      </c>
      <c r="V262">
        <f>IF(Tabela3[[#This Row],[Receitas 2009]]-Tabela3[[#This Row],[Despesas 2009]]&lt;0,Tabela3[[#This Row],[Receitas 2009]]-Tabela3[[#This Row],[Despesas 2009]],Tabela3[[#This Row],[Receitas 2009]]-Tabela3[[#This Row],[Despesas 2009]])</f>
        <v>-1277901.3899999997</v>
      </c>
    </row>
    <row r="263" spans="1:22" hidden="1">
      <c r="A263" t="s">
        <v>343</v>
      </c>
      <c r="B263" t="s">
        <v>23</v>
      </c>
      <c r="C263" t="s">
        <v>24</v>
      </c>
      <c r="D263" s="60" t="s">
        <v>25</v>
      </c>
      <c r="E263" s="61">
        <v>5618565.54</v>
      </c>
      <c r="F263" s="61">
        <v>7303724.6399999997</v>
      </c>
      <c r="G263" s="61">
        <v>6868365.9900000002</v>
      </c>
      <c r="H263" s="61" t="s">
        <v>25</v>
      </c>
      <c r="I263" s="61">
        <v>6496856.1100000003</v>
      </c>
      <c r="J263" s="61">
        <v>7654456.7699999996</v>
      </c>
      <c r="K263" s="61">
        <v>6581242.3200000003</v>
      </c>
      <c r="L263">
        <v>28.14</v>
      </c>
      <c r="M263">
        <v>26.31</v>
      </c>
      <c r="N263">
        <v>16.899999999999999</v>
      </c>
      <c r="O263">
        <v>39.380000000000003</v>
      </c>
      <c r="P263">
        <v>0.34</v>
      </c>
      <c r="Q263">
        <v>0.28000000000000003</v>
      </c>
      <c r="R263">
        <v>0.4</v>
      </c>
      <c r="S26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63">
        <f>IF(Tabela3[[#This Row],[Receitas 2006]]-Tabela3[[#This Row],[Despesas 2006]]&lt;0,Tabela3[[#This Row],[Receitas 2006]]-Tabela3[[#This Row],[Despesas 2006]],Tabela3[[#This Row],[Receitas 2006]]-Tabela3[[#This Row],[Despesas 2006]])</f>
        <v>-878290.5700000003</v>
      </c>
      <c r="U263">
        <f>IF(Tabela3[[#This Row],[Receitas 2008]]-Tabela3[[#This Row],[Despesas 2008]]&lt;0,Tabela3[[#This Row],[Receitas 2008]]-Tabela3[[#This Row],[Despesas 2008]],Tabela3[[#This Row],[Receitas 2008]]-Tabela3[[#This Row],[Despesas 2008]])</f>
        <v>-350732.12999999989</v>
      </c>
      <c r="V263">
        <f>IF(Tabela3[[#This Row],[Receitas 2009]]-Tabela3[[#This Row],[Despesas 2009]]&lt;0,Tabela3[[#This Row],[Receitas 2009]]-Tabela3[[#This Row],[Despesas 2009]],Tabela3[[#This Row],[Receitas 2009]]-Tabela3[[#This Row],[Despesas 2009]])</f>
        <v>287123.66999999993</v>
      </c>
    </row>
    <row r="264" spans="1:22" hidden="1">
      <c r="A264" t="s">
        <v>344</v>
      </c>
      <c r="B264" t="s">
        <v>30</v>
      </c>
      <c r="C264" t="s">
        <v>31</v>
      </c>
      <c r="D264" s="60">
        <v>4394978.5</v>
      </c>
      <c r="E264" s="61">
        <v>5622687</v>
      </c>
      <c r="F264" s="61">
        <v>8001284.0499999998</v>
      </c>
      <c r="G264" s="61">
        <v>7826471.8300000001</v>
      </c>
      <c r="H264" s="61">
        <v>4391910.4000000004</v>
      </c>
      <c r="I264" s="61">
        <v>5607900.2400000002</v>
      </c>
      <c r="J264" s="61">
        <v>7945154.9699999997</v>
      </c>
      <c r="K264" s="61">
        <v>7877817.2800000003</v>
      </c>
      <c r="L264">
        <v>23.01</v>
      </c>
      <c r="M264">
        <v>24.94</v>
      </c>
      <c r="N264">
        <v>15.45</v>
      </c>
      <c r="O264">
        <v>30.56</v>
      </c>
      <c r="P264">
        <v>0.37</v>
      </c>
      <c r="Q264">
        <v>0.33</v>
      </c>
      <c r="R264">
        <v>0.41</v>
      </c>
      <c r="S264">
        <f>IF(Tabela3[[#This Row],[Receitas 2005]]-Tabela3[[#This Row],[Despesas 2005]]&lt;0,Tabela3[[#This Row],[Receitas 2005]]-Tabela3[[#This Row],[Despesas 2005]],Tabela3[[#This Row],[Receitas 2005]]-Tabela3[[#This Row],[Despesas 2005]])</f>
        <v>3068.0999999996275</v>
      </c>
      <c r="T264">
        <f>IF(Tabela3[[#This Row],[Receitas 2006]]-Tabela3[[#This Row],[Despesas 2006]]&lt;0,Tabela3[[#This Row],[Receitas 2006]]-Tabela3[[#This Row],[Despesas 2006]],Tabela3[[#This Row],[Receitas 2006]]-Tabela3[[#This Row],[Despesas 2006]])</f>
        <v>14786.759999999776</v>
      </c>
      <c r="U264">
        <f>IF(Tabela3[[#This Row],[Receitas 2008]]-Tabela3[[#This Row],[Despesas 2008]]&lt;0,Tabela3[[#This Row],[Receitas 2008]]-Tabela3[[#This Row],[Despesas 2008]],Tabela3[[#This Row],[Receitas 2008]]-Tabela3[[#This Row],[Despesas 2008]])</f>
        <v>56129.080000000075</v>
      </c>
      <c r="V264">
        <f>IF(Tabela3[[#This Row],[Receitas 2009]]-Tabela3[[#This Row],[Despesas 2009]]&lt;0,Tabela3[[#This Row],[Receitas 2009]]-Tabela3[[#This Row],[Despesas 2009]],Tabela3[[#This Row],[Receitas 2009]]-Tabela3[[#This Row],[Despesas 2009]])</f>
        <v>-51345.450000000186</v>
      </c>
    </row>
    <row r="265" spans="1:22" hidden="1">
      <c r="A265" t="s">
        <v>345</v>
      </c>
      <c r="B265" t="s">
        <v>52</v>
      </c>
      <c r="C265" t="s">
        <v>146</v>
      </c>
      <c r="D265" s="60" t="s">
        <v>25</v>
      </c>
      <c r="E265" s="61">
        <v>18127586</v>
      </c>
      <c r="F265" s="61">
        <v>27018389</v>
      </c>
      <c r="G265" s="61">
        <v>26294953</v>
      </c>
      <c r="H265" s="61" t="s">
        <v>25</v>
      </c>
      <c r="I265" s="61">
        <v>19039596</v>
      </c>
      <c r="J265" s="61">
        <v>25298042</v>
      </c>
      <c r="K265" s="61">
        <v>26968773</v>
      </c>
      <c r="L265">
        <v>28.85</v>
      </c>
      <c r="M265">
        <v>26.19</v>
      </c>
      <c r="N265">
        <v>20.260000000000002</v>
      </c>
      <c r="O265">
        <v>37.44</v>
      </c>
      <c r="P265">
        <v>0.42</v>
      </c>
      <c r="Q265">
        <v>0.39</v>
      </c>
      <c r="R265">
        <v>0.45</v>
      </c>
      <c r="S26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65">
        <f>IF(Tabela3[[#This Row],[Receitas 2006]]-Tabela3[[#This Row],[Despesas 2006]]&lt;0,Tabela3[[#This Row],[Receitas 2006]]-Tabela3[[#This Row],[Despesas 2006]],Tabela3[[#This Row],[Receitas 2006]]-Tabela3[[#This Row],[Despesas 2006]])</f>
        <v>-912010</v>
      </c>
      <c r="U265">
        <f>IF(Tabela3[[#This Row],[Receitas 2008]]-Tabela3[[#This Row],[Despesas 2008]]&lt;0,Tabela3[[#This Row],[Receitas 2008]]-Tabela3[[#This Row],[Despesas 2008]],Tabela3[[#This Row],[Receitas 2008]]-Tabela3[[#This Row],[Despesas 2008]])</f>
        <v>1720347</v>
      </c>
      <c r="V265">
        <f>IF(Tabela3[[#This Row],[Receitas 2009]]-Tabela3[[#This Row],[Despesas 2009]]&lt;0,Tabela3[[#This Row],[Receitas 2009]]-Tabela3[[#This Row],[Despesas 2009]],Tabela3[[#This Row],[Receitas 2009]]-Tabela3[[#This Row],[Despesas 2009]])</f>
        <v>-673820</v>
      </c>
    </row>
    <row r="266" spans="1:22" hidden="1">
      <c r="A266" t="s">
        <v>346</v>
      </c>
      <c r="B266" t="s">
        <v>35</v>
      </c>
      <c r="C266" t="s">
        <v>67</v>
      </c>
      <c r="D266" s="60">
        <v>6591492</v>
      </c>
      <c r="E266" s="61">
        <v>7637750</v>
      </c>
      <c r="F266" s="61">
        <v>12091207.98</v>
      </c>
      <c r="G266" s="61">
        <v>12524817.43</v>
      </c>
      <c r="H266" s="61">
        <v>6986886</v>
      </c>
      <c r="I266" s="61">
        <v>7915628</v>
      </c>
      <c r="J266" s="61">
        <v>11303972.07</v>
      </c>
      <c r="K266" s="61">
        <v>12135014.380000001</v>
      </c>
      <c r="L266">
        <v>34.54</v>
      </c>
      <c r="M266">
        <v>30.51</v>
      </c>
      <c r="N266">
        <v>24.64</v>
      </c>
      <c r="O266">
        <v>44.43</v>
      </c>
      <c r="P266">
        <v>0.36</v>
      </c>
      <c r="Q266">
        <v>0.33</v>
      </c>
      <c r="R266">
        <v>0.39</v>
      </c>
      <c r="S266">
        <f>IF(Tabela3[[#This Row],[Receitas 2005]]-Tabela3[[#This Row],[Despesas 2005]]&lt;0,Tabela3[[#This Row],[Receitas 2005]]-Tabela3[[#This Row],[Despesas 2005]],Tabela3[[#This Row],[Receitas 2005]]-Tabela3[[#This Row],[Despesas 2005]])</f>
        <v>-395394</v>
      </c>
      <c r="T266">
        <f>IF(Tabela3[[#This Row],[Receitas 2006]]-Tabela3[[#This Row],[Despesas 2006]]&lt;0,Tabela3[[#This Row],[Receitas 2006]]-Tabela3[[#This Row],[Despesas 2006]],Tabela3[[#This Row],[Receitas 2006]]-Tabela3[[#This Row],[Despesas 2006]])</f>
        <v>-277878</v>
      </c>
      <c r="U266">
        <f>IF(Tabela3[[#This Row],[Receitas 2008]]-Tabela3[[#This Row],[Despesas 2008]]&lt;0,Tabela3[[#This Row],[Receitas 2008]]-Tabela3[[#This Row],[Despesas 2008]],Tabela3[[#This Row],[Receitas 2008]]-Tabela3[[#This Row],[Despesas 2008]])</f>
        <v>787235.91000000015</v>
      </c>
      <c r="V266">
        <f>IF(Tabela3[[#This Row],[Receitas 2009]]-Tabela3[[#This Row],[Despesas 2009]]&lt;0,Tabela3[[#This Row],[Receitas 2009]]-Tabela3[[#This Row],[Despesas 2009]],Tabela3[[#This Row],[Receitas 2009]]-Tabela3[[#This Row],[Despesas 2009]])</f>
        <v>389803.04999999888</v>
      </c>
    </row>
    <row r="267" spans="1:22" hidden="1">
      <c r="A267" t="s">
        <v>347</v>
      </c>
      <c r="B267" t="s">
        <v>48</v>
      </c>
      <c r="C267" t="s">
        <v>148</v>
      </c>
      <c r="D267" s="60">
        <v>5894625.96</v>
      </c>
      <c r="E267" s="61">
        <v>5572826.8099999996</v>
      </c>
      <c r="F267" s="61">
        <v>7668159.4199999999</v>
      </c>
      <c r="G267" s="61">
        <v>8574374.3900000006</v>
      </c>
      <c r="H267" s="61">
        <v>5182579.76</v>
      </c>
      <c r="I267" s="61">
        <v>5757165.4199999999</v>
      </c>
      <c r="J267" s="61">
        <v>7492754.0999999996</v>
      </c>
      <c r="K267" s="61">
        <v>8591505.6400000006</v>
      </c>
      <c r="L267">
        <v>57.89</v>
      </c>
      <c r="M267">
        <v>56.84</v>
      </c>
      <c r="N267">
        <v>47.49</v>
      </c>
      <c r="O267">
        <v>68.290000000000006</v>
      </c>
      <c r="P267">
        <v>0.42</v>
      </c>
      <c r="Q267">
        <v>0.36</v>
      </c>
      <c r="R267">
        <v>0.48</v>
      </c>
      <c r="S267">
        <f>IF(Tabela3[[#This Row],[Receitas 2005]]-Tabela3[[#This Row],[Despesas 2005]]&lt;0,Tabela3[[#This Row],[Receitas 2005]]-Tabela3[[#This Row],[Despesas 2005]],Tabela3[[#This Row],[Receitas 2005]]-Tabela3[[#This Row],[Despesas 2005]])</f>
        <v>712046.20000000019</v>
      </c>
      <c r="T267">
        <f>IF(Tabela3[[#This Row],[Receitas 2006]]-Tabela3[[#This Row],[Despesas 2006]]&lt;0,Tabela3[[#This Row],[Receitas 2006]]-Tabela3[[#This Row],[Despesas 2006]],Tabela3[[#This Row],[Receitas 2006]]-Tabela3[[#This Row],[Despesas 2006]])</f>
        <v>-184338.61000000034</v>
      </c>
      <c r="U267">
        <f>IF(Tabela3[[#This Row],[Receitas 2008]]-Tabela3[[#This Row],[Despesas 2008]]&lt;0,Tabela3[[#This Row],[Receitas 2008]]-Tabela3[[#This Row],[Despesas 2008]],Tabela3[[#This Row],[Receitas 2008]]-Tabela3[[#This Row],[Despesas 2008]])</f>
        <v>175405.3200000003</v>
      </c>
      <c r="V267">
        <f>IF(Tabela3[[#This Row],[Receitas 2009]]-Tabela3[[#This Row],[Despesas 2009]]&lt;0,Tabela3[[#This Row],[Receitas 2009]]-Tabela3[[#This Row],[Despesas 2009]],Tabela3[[#This Row],[Receitas 2009]]-Tabela3[[#This Row],[Despesas 2009]])</f>
        <v>-17131.25</v>
      </c>
    </row>
    <row r="268" spans="1:22" hidden="1">
      <c r="A268" t="s">
        <v>348</v>
      </c>
      <c r="B268" t="s">
        <v>35</v>
      </c>
      <c r="C268" t="s">
        <v>153</v>
      </c>
      <c r="D268" s="60">
        <v>5273515.76</v>
      </c>
      <c r="E268" s="61">
        <v>5600827</v>
      </c>
      <c r="F268" s="61">
        <v>8067888.8700000001</v>
      </c>
      <c r="G268" s="61">
        <v>6723987.3300000001</v>
      </c>
      <c r="H268" s="61">
        <v>4307310.93</v>
      </c>
      <c r="I268" s="61">
        <v>6168571</v>
      </c>
      <c r="J268" s="61">
        <v>7510917.5</v>
      </c>
      <c r="K268" s="61">
        <v>7146412.0800000001</v>
      </c>
      <c r="L268">
        <v>34.58</v>
      </c>
      <c r="M268">
        <v>34.01</v>
      </c>
      <c r="N268">
        <v>24.23</v>
      </c>
      <c r="O268">
        <v>44.94</v>
      </c>
      <c r="P268">
        <v>0.39</v>
      </c>
      <c r="Q268">
        <v>0.34</v>
      </c>
      <c r="R268">
        <v>0.43</v>
      </c>
      <c r="S268">
        <f>IF(Tabela3[[#This Row],[Receitas 2005]]-Tabela3[[#This Row],[Despesas 2005]]&lt;0,Tabela3[[#This Row],[Receitas 2005]]-Tabela3[[#This Row],[Despesas 2005]],Tabela3[[#This Row],[Receitas 2005]]-Tabela3[[#This Row],[Despesas 2005]])</f>
        <v>966204.83000000007</v>
      </c>
      <c r="T268">
        <f>IF(Tabela3[[#This Row],[Receitas 2006]]-Tabela3[[#This Row],[Despesas 2006]]&lt;0,Tabela3[[#This Row],[Receitas 2006]]-Tabela3[[#This Row],[Despesas 2006]],Tabela3[[#This Row],[Receitas 2006]]-Tabela3[[#This Row],[Despesas 2006]])</f>
        <v>-567744</v>
      </c>
      <c r="U268">
        <f>IF(Tabela3[[#This Row],[Receitas 2008]]-Tabela3[[#This Row],[Despesas 2008]]&lt;0,Tabela3[[#This Row],[Receitas 2008]]-Tabela3[[#This Row],[Despesas 2008]],Tabela3[[#This Row],[Receitas 2008]]-Tabela3[[#This Row],[Despesas 2008]])</f>
        <v>556971.37000000011</v>
      </c>
      <c r="V268">
        <f>IF(Tabela3[[#This Row],[Receitas 2009]]-Tabela3[[#This Row],[Despesas 2009]]&lt;0,Tabela3[[#This Row],[Receitas 2009]]-Tabela3[[#This Row],[Despesas 2009]],Tabela3[[#This Row],[Receitas 2009]]-Tabela3[[#This Row],[Despesas 2009]])</f>
        <v>-422424.75</v>
      </c>
    </row>
    <row r="269" spans="1:22" hidden="1">
      <c r="A269" t="s">
        <v>349</v>
      </c>
      <c r="B269" t="s">
        <v>76</v>
      </c>
      <c r="C269" t="s">
        <v>244</v>
      </c>
      <c r="D269" s="60" t="s">
        <v>25</v>
      </c>
      <c r="E269" s="61">
        <v>8883315.3100000005</v>
      </c>
      <c r="F269" s="61">
        <v>14956982.85</v>
      </c>
      <c r="G269" s="61">
        <v>12676272.939999999</v>
      </c>
      <c r="H269" s="61" t="s">
        <v>25</v>
      </c>
      <c r="I269" s="61">
        <v>9231339.9000000004</v>
      </c>
      <c r="J269" s="61">
        <v>13174569.460000001</v>
      </c>
      <c r="K269" s="61">
        <v>13189167.359999999</v>
      </c>
      <c r="L269">
        <v>32.74</v>
      </c>
      <c r="M269">
        <v>31.66</v>
      </c>
      <c r="N269">
        <v>24.66</v>
      </c>
      <c r="O269">
        <v>40.82</v>
      </c>
      <c r="P269">
        <v>0.43</v>
      </c>
      <c r="Q269">
        <v>0.4</v>
      </c>
      <c r="R269">
        <v>0.46</v>
      </c>
      <c r="S26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69">
        <f>IF(Tabela3[[#This Row],[Receitas 2006]]-Tabela3[[#This Row],[Despesas 2006]]&lt;0,Tabela3[[#This Row],[Receitas 2006]]-Tabela3[[#This Row],[Despesas 2006]],Tabela3[[#This Row],[Receitas 2006]]-Tabela3[[#This Row],[Despesas 2006]])</f>
        <v>-348024.58999999985</v>
      </c>
      <c r="U269">
        <f>IF(Tabela3[[#This Row],[Receitas 2008]]-Tabela3[[#This Row],[Despesas 2008]]&lt;0,Tabela3[[#This Row],[Receitas 2008]]-Tabela3[[#This Row],[Despesas 2008]],Tabela3[[#This Row],[Receitas 2008]]-Tabela3[[#This Row],[Despesas 2008]])</f>
        <v>1782413.3899999987</v>
      </c>
      <c r="V269">
        <f>IF(Tabela3[[#This Row],[Receitas 2009]]-Tabela3[[#This Row],[Despesas 2009]]&lt;0,Tabela3[[#This Row],[Receitas 2009]]-Tabela3[[#This Row],[Despesas 2009]],Tabela3[[#This Row],[Receitas 2009]]-Tabela3[[#This Row],[Despesas 2009]])</f>
        <v>-512894.41999999993</v>
      </c>
    </row>
    <row r="270" spans="1:22" hidden="1">
      <c r="A270" t="s">
        <v>350</v>
      </c>
      <c r="B270" t="s">
        <v>30</v>
      </c>
      <c r="C270" t="s">
        <v>73</v>
      </c>
      <c r="D270" s="60">
        <v>10516719.880000001</v>
      </c>
      <c r="E270" s="61">
        <v>10556507.060000001</v>
      </c>
      <c r="F270" s="61" t="s">
        <v>25</v>
      </c>
      <c r="G270" s="61">
        <v>18484694.32</v>
      </c>
      <c r="H270" s="61">
        <v>10353189.199999999</v>
      </c>
      <c r="I270" s="61">
        <v>12118363.9</v>
      </c>
      <c r="J270" s="61" t="s">
        <v>25</v>
      </c>
      <c r="K270" s="61">
        <v>19420980.510000002</v>
      </c>
      <c r="L270">
        <v>32.520000000000003</v>
      </c>
      <c r="M270">
        <v>35.28</v>
      </c>
      <c r="N270">
        <v>24.07</v>
      </c>
      <c r="O270">
        <v>40.96</v>
      </c>
      <c r="P270">
        <v>0.43</v>
      </c>
      <c r="Q270">
        <v>0.39</v>
      </c>
      <c r="R270">
        <v>0.46</v>
      </c>
      <c r="S270">
        <f>IF(Tabela3[[#This Row],[Receitas 2005]]-Tabela3[[#This Row],[Despesas 2005]]&lt;0,Tabela3[[#This Row],[Receitas 2005]]-Tabela3[[#This Row],[Despesas 2005]],Tabela3[[#This Row],[Receitas 2005]]-Tabela3[[#This Row],[Despesas 2005]])</f>
        <v>163530.68000000156</v>
      </c>
      <c r="T270">
        <f>IF(Tabela3[[#This Row],[Receitas 2006]]-Tabela3[[#This Row],[Despesas 2006]]&lt;0,Tabela3[[#This Row],[Receitas 2006]]-Tabela3[[#This Row],[Despesas 2006]],Tabela3[[#This Row],[Receitas 2006]]-Tabela3[[#This Row],[Despesas 2006]])</f>
        <v>-1561856.8399999999</v>
      </c>
      <c r="U27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70">
        <f>IF(Tabela3[[#This Row],[Receitas 2009]]-Tabela3[[#This Row],[Despesas 2009]]&lt;0,Tabela3[[#This Row],[Receitas 2009]]-Tabela3[[#This Row],[Despesas 2009]],Tabela3[[#This Row],[Receitas 2009]]-Tabela3[[#This Row],[Despesas 2009]])</f>
        <v>-936286.19000000134</v>
      </c>
    </row>
    <row r="271" spans="1:22" hidden="1">
      <c r="A271" t="s">
        <v>351</v>
      </c>
      <c r="B271" t="s">
        <v>76</v>
      </c>
      <c r="C271" t="s">
        <v>134</v>
      </c>
      <c r="D271" s="60">
        <v>25809067.719999999</v>
      </c>
      <c r="E271" s="61">
        <v>31771000.649999999</v>
      </c>
      <c r="F271" s="61" t="s">
        <v>25</v>
      </c>
      <c r="G271" s="61">
        <v>42019536.57</v>
      </c>
      <c r="H271" s="61">
        <v>25560453.510000002</v>
      </c>
      <c r="I271" s="61">
        <v>33751715.32</v>
      </c>
      <c r="J271" s="61" t="s">
        <v>25</v>
      </c>
      <c r="K271" s="61">
        <v>42632341.579999998</v>
      </c>
      <c r="L271">
        <v>17.95</v>
      </c>
      <c r="M271">
        <v>14.42</v>
      </c>
      <c r="N271">
        <v>9.51</v>
      </c>
      <c r="O271">
        <v>26.38</v>
      </c>
      <c r="P271">
        <v>0.34</v>
      </c>
      <c r="Q271">
        <v>0.31</v>
      </c>
      <c r="R271">
        <v>0.37</v>
      </c>
      <c r="S271">
        <f>IF(Tabela3[[#This Row],[Receitas 2005]]-Tabela3[[#This Row],[Despesas 2005]]&lt;0,Tabela3[[#This Row],[Receitas 2005]]-Tabela3[[#This Row],[Despesas 2005]],Tabela3[[#This Row],[Receitas 2005]]-Tabela3[[#This Row],[Despesas 2005]])</f>
        <v>248614.20999999717</v>
      </c>
      <c r="T271">
        <f>IF(Tabela3[[#This Row],[Receitas 2006]]-Tabela3[[#This Row],[Despesas 2006]]&lt;0,Tabela3[[#This Row],[Receitas 2006]]-Tabela3[[#This Row],[Despesas 2006]],Tabela3[[#This Row],[Receitas 2006]]-Tabela3[[#This Row],[Despesas 2006]])</f>
        <v>-1980714.6700000018</v>
      </c>
      <c r="U271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71">
        <f>IF(Tabela3[[#This Row],[Receitas 2009]]-Tabela3[[#This Row],[Despesas 2009]]&lt;0,Tabela3[[#This Row],[Receitas 2009]]-Tabela3[[#This Row],[Despesas 2009]],Tabela3[[#This Row],[Receitas 2009]]-Tabela3[[#This Row],[Despesas 2009]])</f>
        <v>-612805.00999999791</v>
      </c>
    </row>
    <row r="272" spans="1:22" hidden="1">
      <c r="A272" t="s">
        <v>352</v>
      </c>
      <c r="B272" t="s">
        <v>30</v>
      </c>
      <c r="C272" t="s">
        <v>89</v>
      </c>
      <c r="D272" s="60">
        <v>12742020.27</v>
      </c>
      <c r="E272" s="61">
        <v>14486318.060000001</v>
      </c>
      <c r="F272" s="61">
        <v>20246327.27</v>
      </c>
      <c r="G272" s="61">
        <v>19757848.739999998</v>
      </c>
      <c r="H272" s="61">
        <v>10905315.43</v>
      </c>
      <c r="I272" s="61">
        <v>12873664.050000001</v>
      </c>
      <c r="J272" s="61">
        <v>20446160.77</v>
      </c>
      <c r="K272" s="61">
        <v>18387224.75</v>
      </c>
      <c r="L272">
        <v>22.66</v>
      </c>
      <c r="M272">
        <v>23.2</v>
      </c>
      <c r="N272">
        <v>15.16</v>
      </c>
      <c r="O272">
        <v>30.17</v>
      </c>
      <c r="P272">
        <v>0.39</v>
      </c>
      <c r="Q272">
        <v>0.35</v>
      </c>
      <c r="R272">
        <v>0.42</v>
      </c>
      <c r="S272">
        <f>IF(Tabela3[[#This Row],[Receitas 2005]]-Tabela3[[#This Row],[Despesas 2005]]&lt;0,Tabela3[[#This Row],[Receitas 2005]]-Tabela3[[#This Row],[Despesas 2005]],Tabela3[[#This Row],[Receitas 2005]]-Tabela3[[#This Row],[Despesas 2005]])</f>
        <v>1836704.8399999999</v>
      </c>
      <c r="T272">
        <f>IF(Tabela3[[#This Row],[Receitas 2006]]-Tabela3[[#This Row],[Despesas 2006]]&lt;0,Tabela3[[#This Row],[Receitas 2006]]-Tabela3[[#This Row],[Despesas 2006]],Tabela3[[#This Row],[Receitas 2006]]-Tabela3[[#This Row],[Despesas 2006]])</f>
        <v>1612654.0099999998</v>
      </c>
      <c r="U272">
        <f>IF(Tabela3[[#This Row],[Receitas 2008]]-Tabela3[[#This Row],[Despesas 2008]]&lt;0,Tabela3[[#This Row],[Receitas 2008]]-Tabela3[[#This Row],[Despesas 2008]],Tabela3[[#This Row],[Receitas 2008]]-Tabela3[[#This Row],[Despesas 2008]])</f>
        <v>-199833.5</v>
      </c>
      <c r="V272">
        <f>IF(Tabela3[[#This Row],[Receitas 2009]]-Tabela3[[#This Row],[Despesas 2009]]&lt;0,Tabela3[[#This Row],[Receitas 2009]]-Tabela3[[#This Row],[Despesas 2009]],Tabela3[[#This Row],[Receitas 2009]]-Tabela3[[#This Row],[Despesas 2009]])</f>
        <v>1370623.9899999984</v>
      </c>
    </row>
    <row r="273" spans="1:22" hidden="1">
      <c r="A273" t="s">
        <v>353</v>
      </c>
      <c r="B273" t="s">
        <v>48</v>
      </c>
      <c r="C273" t="s">
        <v>253</v>
      </c>
      <c r="D273" s="60">
        <v>14171844.720000001</v>
      </c>
      <c r="E273" s="61">
        <v>16670235.9</v>
      </c>
      <c r="F273" s="61">
        <v>24963718.77</v>
      </c>
      <c r="G273" s="61">
        <v>24672298.530000001</v>
      </c>
      <c r="H273" s="61">
        <v>14790030.02</v>
      </c>
      <c r="I273" s="61">
        <v>15649872.369999999</v>
      </c>
      <c r="J273" s="61">
        <v>23837385.629999999</v>
      </c>
      <c r="K273" s="61">
        <v>23366973.760000002</v>
      </c>
      <c r="L273">
        <v>53.13</v>
      </c>
      <c r="M273">
        <v>53.75</v>
      </c>
      <c r="N273">
        <v>44.47</v>
      </c>
      <c r="O273">
        <v>61.8</v>
      </c>
      <c r="P273">
        <v>0.41</v>
      </c>
      <c r="Q273">
        <v>0.38</v>
      </c>
      <c r="R273">
        <v>0.45</v>
      </c>
      <c r="S273">
        <f>IF(Tabela3[[#This Row],[Receitas 2005]]-Tabela3[[#This Row],[Despesas 2005]]&lt;0,Tabela3[[#This Row],[Receitas 2005]]-Tabela3[[#This Row],[Despesas 2005]],Tabela3[[#This Row],[Receitas 2005]]-Tabela3[[#This Row],[Despesas 2005]])</f>
        <v>-618185.29999999888</v>
      </c>
      <c r="T273">
        <f>IF(Tabela3[[#This Row],[Receitas 2006]]-Tabela3[[#This Row],[Despesas 2006]]&lt;0,Tabela3[[#This Row],[Receitas 2006]]-Tabela3[[#This Row],[Despesas 2006]],Tabela3[[#This Row],[Receitas 2006]]-Tabela3[[#This Row],[Despesas 2006]])</f>
        <v>1020363.5300000012</v>
      </c>
      <c r="U273">
        <f>IF(Tabela3[[#This Row],[Receitas 2008]]-Tabela3[[#This Row],[Despesas 2008]]&lt;0,Tabela3[[#This Row],[Receitas 2008]]-Tabela3[[#This Row],[Despesas 2008]],Tabela3[[#This Row],[Receitas 2008]]-Tabela3[[#This Row],[Despesas 2008]])</f>
        <v>1126333.1400000006</v>
      </c>
      <c r="V273">
        <f>IF(Tabela3[[#This Row],[Receitas 2009]]-Tabela3[[#This Row],[Despesas 2009]]&lt;0,Tabela3[[#This Row],[Receitas 2009]]-Tabela3[[#This Row],[Despesas 2009]],Tabela3[[#This Row],[Receitas 2009]]-Tabela3[[#This Row],[Despesas 2009]])</f>
        <v>1305324.7699999996</v>
      </c>
    </row>
    <row r="274" spans="1:22" hidden="1">
      <c r="A274" t="s">
        <v>354</v>
      </c>
      <c r="B274" t="s">
        <v>52</v>
      </c>
      <c r="C274" t="s">
        <v>155</v>
      </c>
      <c r="D274" s="60">
        <v>4234284.2300000004</v>
      </c>
      <c r="E274" s="61">
        <v>5164942.54</v>
      </c>
      <c r="F274" s="61">
        <v>6716243.9199999999</v>
      </c>
      <c r="G274" s="61">
        <v>6168938.0700000003</v>
      </c>
      <c r="H274" s="61">
        <v>3974274.2</v>
      </c>
      <c r="I274" s="61">
        <v>4677042.38</v>
      </c>
      <c r="J274" s="61">
        <v>7023779.3200000003</v>
      </c>
      <c r="K274" s="61">
        <v>6029056.0999999996</v>
      </c>
      <c r="L274">
        <v>16.239999999999998</v>
      </c>
      <c r="M274">
        <v>19.25</v>
      </c>
      <c r="N274">
        <v>8.08</v>
      </c>
      <c r="O274">
        <v>24.41</v>
      </c>
      <c r="P274">
        <v>0.37</v>
      </c>
      <c r="Q274">
        <v>0.33</v>
      </c>
      <c r="R274">
        <v>0.41</v>
      </c>
      <c r="S274">
        <f>IF(Tabela3[[#This Row],[Receitas 2005]]-Tabela3[[#This Row],[Despesas 2005]]&lt;0,Tabela3[[#This Row],[Receitas 2005]]-Tabela3[[#This Row],[Despesas 2005]],Tabela3[[#This Row],[Receitas 2005]]-Tabela3[[#This Row],[Despesas 2005]])</f>
        <v>260010.03000000026</v>
      </c>
      <c r="T274">
        <f>IF(Tabela3[[#This Row],[Receitas 2006]]-Tabela3[[#This Row],[Despesas 2006]]&lt;0,Tabela3[[#This Row],[Receitas 2006]]-Tabela3[[#This Row],[Despesas 2006]],Tabela3[[#This Row],[Receitas 2006]]-Tabela3[[#This Row],[Despesas 2006]])</f>
        <v>487900.16000000015</v>
      </c>
      <c r="U274">
        <f>IF(Tabela3[[#This Row],[Receitas 2008]]-Tabela3[[#This Row],[Despesas 2008]]&lt;0,Tabela3[[#This Row],[Receitas 2008]]-Tabela3[[#This Row],[Despesas 2008]],Tabela3[[#This Row],[Receitas 2008]]-Tabela3[[#This Row],[Despesas 2008]])</f>
        <v>-307535.40000000037</v>
      </c>
      <c r="V274">
        <f>IF(Tabela3[[#This Row],[Receitas 2009]]-Tabela3[[#This Row],[Despesas 2009]]&lt;0,Tabela3[[#This Row],[Receitas 2009]]-Tabela3[[#This Row],[Despesas 2009]],Tabela3[[#This Row],[Receitas 2009]]-Tabela3[[#This Row],[Despesas 2009]])</f>
        <v>139881.97000000067</v>
      </c>
    </row>
    <row r="275" spans="1:22" hidden="1">
      <c r="A275" t="s">
        <v>355</v>
      </c>
      <c r="B275" t="s">
        <v>52</v>
      </c>
      <c r="C275" t="s">
        <v>155</v>
      </c>
      <c r="D275" s="60">
        <v>6527464.6200000001</v>
      </c>
      <c r="E275" s="61">
        <v>8327122.6600000001</v>
      </c>
      <c r="F275" s="61">
        <v>10834259.68</v>
      </c>
      <c r="G275" s="61">
        <v>11011190.08</v>
      </c>
      <c r="H275" s="61">
        <v>5721517.3700000001</v>
      </c>
      <c r="I275" s="61">
        <v>8444708.6099999994</v>
      </c>
      <c r="J275" s="61">
        <v>10215474.619999999</v>
      </c>
      <c r="K275" s="61">
        <v>12346928.51</v>
      </c>
      <c r="L275">
        <v>21.73</v>
      </c>
      <c r="M275">
        <v>23.41</v>
      </c>
      <c r="N275">
        <v>15.19</v>
      </c>
      <c r="O275">
        <v>28.27</v>
      </c>
      <c r="P275">
        <v>0.4</v>
      </c>
      <c r="Q275">
        <v>0.37</v>
      </c>
      <c r="R275">
        <v>0.43</v>
      </c>
      <c r="S275">
        <f>IF(Tabela3[[#This Row],[Receitas 2005]]-Tabela3[[#This Row],[Despesas 2005]]&lt;0,Tabela3[[#This Row],[Receitas 2005]]-Tabela3[[#This Row],[Despesas 2005]],Tabela3[[#This Row],[Receitas 2005]]-Tabela3[[#This Row],[Despesas 2005]])</f>
        <v>805947.25</v>
      </c>
      <c r="T275">
        <f>IF(Tabela3[[#This Row],[Receitas 2006]]-Tabela3[[#This Row],[Despesas 2006]]&lt;0,Tabela3[[#This Row],[Receitas 2006]]-Tabela3[[#This Row],[Despesas 2006]],Tabela3[[#This Row],[Receitas 2006]]-Tabela3[[#This Row],[Despesas 2006]])</f>
        <v>-117585.94999999925</v>
      </c>
      <c r="U275">
        <f>IF(Tabela3[[#This Row],[Receitas 2008]]-Tabela3[[#This Row],[Despesas 2008]]&lt;0,Tabela3[[#This Row],[Receitas 2008]]-Tabela3[[#This Row],[Despesas 2008]],Tabela3[[#This Row],[Receitas 2008]]-Tabela3[[#This Row],[Despesas 2008]])</f>
        <v>618785.06000000052</v>
      </c>
      <c r="V275">
        <f>IF(Tabela3[[#This Row],[Receitas 2009]]-Tabela3[[#This Row],[Despesas 2009]]&lt;0,Tabela3[[#This Row],[Receitas 2009]]-Tabela3[[#This Row],[Despesas 2009]],Tabela3[[#This Row],[Receitas 2009]]-Tabela3[[#This Row],[Despesas 2009]])</f>
        <v>-1335738.4299999997</v>
      </c>
    </row>
    <row r="276" spans="1:22" hidden="1">
      <c r="A276" t="s">
        <v>356</v>
      </c>
      <c r="B276" t="s">
        <v>30</v>
      </c>
      <c r="C276" t="s">
        <v>59</v>
      </c>
      <c r="D276" s="60" t="s">
        <v>25</v>
      </c>
      <c r="E276" s="61" t="s">
        <v>25</v>
      </c>
      <c r="F276" s="61">
        <v>8089118.3799999999</v>
      </c>
      <c r="G276" s="61">
        <v>5490027.9900000002</v>
      </c>
      <c r="H276" s="61" t="s">
        <v>25</v>
      </c>
      <c r="I276" s="61" t="s">
        <v>25</v>
      </c>
      <c r="J276" s="61">
        <v>5832373.3200000003</v>
      </c>
      <c r="K276" s="61">
        <v>5837458.79</v>
      </c>
      <c r="L276">
        <v>23.34</v>
      </c>
      <c r="M276">
        <v>21.98</v>
      </c>
      <c r="N276">
        <v>14.01</v>
      </c>
      <c r="O276">
        <v>32.67</v>
      </c>
      <c r="P276">
        <v>0.39</v>
      </c>
      <c r="Q276">
        <v>0.33</v>
      </c>
      <c r="R276">
        <v>0.45</v>
      </c>
      <c r="S27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7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76">
        <f>IF(Tabela3[[#This Row],[Receitas 2008]]-Tabela3[[#This Row],[Despesas 2008]]&lt;0,Tabela3[[#This Row],[Receitas 2008]]-Tabela3[[#This Row],[Despesas 2008]],Tabela3[[#This Row],[Receitas 2008]]-Tabela3[[#This Row],[Despesas 2008]])</f>
        <v>2256745.0599999996</v>
      </c>
      <c r="V276">
        <f>IF(Tabela3[[#This Row],[Receitas 2009]]-Tabela3[[#This Row],[Despesas 2009]]&lt;0,Tabela3[[#This Row],[Receitas 2009]]-Tabela3[[#This Row],[Despesas 2009]],Tabela3[[#This Row],[Receitas 2009]]-Tabela3[[#This Row],[Despesas 2009]])</f>
        <v>-347430.79999999981</v>
      </c>
    </row>
    <row r="277" spans="1:22" hidden="1">
      <c r="A277" t="s">
        <v>357</v>
      </c>
      <c r="B277" t="s">
        <v>27</v>
      </c>
      <c r="C277" t="s">
        <v>104</v>
      </c>
      <c r="D277" s="60">
        <v>4512747.24</v>
      </c>
      <c r="E277" s="61">
        <v>5831058.8099999996</v>
      </c>
      <c r="F277" s="61">
        <v>8194101.2999999998</v>
      </c>
      <c r="G277" s="61">
        <v>7477019.21</v>
      </c>
      <c r="H277" s="61">
        <v>4418543.68</v>
      </c>
      <c r="I277" s="61">
        <v>6393032.3499999996</v>
      </c>
      <c r="J277" s="61">
        <v>7385205.5700000003</v>
      </c>
      <c r="K277" s="61">
        <v>8530365.8900000006</v>
      </c>
      <c r="L277">
        <v>44.44</v>
      </c>
      <c r="M277">
        <v>42.43</v>
      </c>
      <c r="N277">
        <v>34.14</v>
      </c>
      <c r="O277">
        <v>54.73</v>
      </c>
      <c r="P277">
        <v>0.43</v>
      </c>
      <c r="Q277">
        <v>0.38</v>
      </c>
      <c r="R277">
        <v>0.48</v>
      </c>
      <c r="S277">
        <f>IF(Tabela3[[#This Row],[Receitas 2005]]-Tabela3[[#This Row],[Despesas 2005]]&lt;0,Tabela3[[#This Row],[Receitas 2005]]-Tabela3[[#This Row],[Despesas 2005]],Tabela3[[#This Row],[Receitas 2005]]-Tabela3[[#This Row],[Despesas 2005]])</f>
        <v>94203.560000000522</v>
      </c>
      <c r="T277">
        <f>IF(Tabela3[[#This Row],[Receitas 2006]]-Tabela3[[#This Row],[Despesas 2006]]&lt;0,Tabela3[[#This Row],[Receitas 2006]]-Tabela3[[#This Row],[Despesas 2006]],Tabela3[[#This Row],[Receitas 2006]]-Tabela3[[#This Row],[Despesas 2006]])</f>
        <v>-561973.54</v>
      </c>
      <c r="U277">
        <f>IF(Tabela3[[#This Row],[Receitas 2008]]-Tabela3[[#This Row],[Despesas 2008]]&lt;0,Tabela3[[#This Row],[Receitas 2008]]-Tabela3[[#This Row],[Despesas 2008]],Tabela3[[#This Row],[Receitas 2008]]-Tabela3[[#This Row],[Despesas 2008]])</f>
        <v>808895.72999999952</v>
      </c>
      <c r="V277">
        <f>IF(Tabela3[[#This Row],[Receitas 2009]]-Tabela3[[#This Row],[Despesas 2009]]&lt;0,Tabela3[[#This Row],[Receitas 2009]]-Tabela3[[#This Row],[Despesas 2009]],Tabela3[[#This Row],[Receitas 2009]]-Tabela3[[#This Row],[Despesas 2009]])</f>
        <v>-1053346.6800000006</v>
      </c>
    </row>
    <row r="278" spans="1:22" hidden="1">
      <c r="A278" t="s">
        <v>358</v>
      </c>
      <c r="B278" t="s">
        <v>23</v>
      </c>
      <c r="C278" t="s">
        <v>24</v>
      </c>
      <c r="D278" s="60">
        <v>8671059.7300000004</v>
      </c>
      <c r="E278" s="61" t="s">
        <v>25</v>
      </c>
      <c r="F278" s="61">
        <v>10372935.720000001</v>
      </c>
      <c r="G278" s="61">
        <v>11584435.52</v>
      </c>
      <c r="H278" s="61">
        <v>7051144</v>
      </c>
      <c r="I278" s="61" t="s">
        <v>25</v>
      </c>
      <c r="J278" s="61">
        <v>10526241.84</v>
      </c>
      <c r="K278" s="61">
        <v>10520589.960000001</v>
      </c>
      <c r="L278">
        <v>32.28</v>
      </c>
      <c r="M278">
        <v>29.66</v>
      </c>
      <c r="N278">
        <v>23.35</v>
      </c>
      <c r="O278">
        <v>41.21</v>
      </c>
      <c r="P278">
        <v>0.39</v>
      </c>
      <c r="Q278">
        <v>0.35</v>
      </c>
      <c r="R278">
        <v>0.43</v>
      </c>
      <c r="S278">
        <f>IF(Tabela3[[#This Row],[Receitas 2005]]-Tabela3[[#This Row],[Despesas 2005]]&lt;0,Tabela3[[#This Row],[Receitas 2005]]-Tabela3[[#This Row],[Despesas 2005]],Tabela3[[#This Row],[Receitas 2005]]-Tabela3[[#This Row],[Despesas 2005]])</f>
        <v>1619915.7300000004</v>
      </c>
      <c r="T27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78">
        <f>IF(Tabela3[[#This Row],[Receitas 2008]]-Tabela3[[#This Row],[Despesas 2008]]&lt;0,Tabela3[[#This Row],[Receitas 2008]]-Tabela3[[#This Row],[Despesas 2008]],Tabela3[[#This Row],[Receitas 2008]]-Tabela3[[#This Row],[Despesas 2008]])</f>
        <v>-153306.11999999918</v>
      </c>
      <c r="V278">
        <f>IF(Tabela3[[#This Row],[Receitas 2009]]-Tabela3[[#This Row],[Despesas 2009]]&lt;0,Tabela3[[#This Row],[Receitas 2009]]-Tabela3[[#This Row],[Despesas 2009]],Tabela3[[#This Row],[Receitas 2009]]-Tabela3[[#This Row],[Despesas 2009]])</f>
        <v>1063845.5599999987</v>
      </c>
    </row>
    <row r="279" spans="1:22" hidden="1">
      <c r="A279" t="s">
        <v>359</v>
      </c>
      <c r="B279" t="s">
        <v>30</v>
      </c>
      <c r="C279" t="s">
        <v>89</v>
      </c>
      <c r="D279" s="60" t="s">
        <v>25</v>
      </c>
      <c r="E279" s="61">
        <v>6357321.3099999996</v>
      </c>
      <c r="F279" s="61">
        <v>9957912.7400000002</v>
      </c>
      <c r="G279" s="61">
        <v>10209537.369999999</v>
      </c>
      <c r="H279" s="61" t="s">
        <v>25</v>
      </c>
      <c r="I279" s="61">
        <v>6528524.3200000003</v>
      </c>
      <c r="J279" s="61">
        <v>10023265.310000001</v>
      </c>
      <c r="K279" s="61">
        <v>10333328.560000001</v>
      </c>
      <c r="L279">
        <v>27.66</v>
      </c>
      <c r="M279">
        <v>27.86</v>
      </c>
      <c r="N279">
        <v>20.69</v>
      </c>
      <c r="O279">
        <v>34.630000000000003</v>
      </c>
      <c r="P279">
        <v>0.43</v>
      </c>
      <c r="Q279">
        <v>0.39</v>
      </c>
      <c r="R279">
        <v>0.47</v>
      </c>
      <c r="S27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79">
        <f>IF(Tabela3[[#This Row],[Receitas 2006]]-Tabela3[[#This Row],[Despesas 2006]]&lt;0,Tabela3[[#This Row],[Receitas 2006]]-Tabela3[[#This Row],[Despesas 2006]],Tabela3[[#This Row],[Receitas 2006]]-Tabela3[[#This Row],[Despesas 2006]])</f>
        <v>-171203.01000000071</v>
      </c>
      <c r="U279">
        <f>IF(Tabela3[[#This Row],[Receitas 2008]]-Tabela3[[#This Row],[Despesas 2008]]&lt;0,Tabela3[[#This Row],[Receitas 2008]]-Tabela3[[#This Row],[Despesas 2008]],Tabela3[[#This Row],[Receitas 2008]]-Tabela3[[#This Row],[Despesas 2008]])</f>
        <v>-65352.570000000298</v>
      </c>
      <c r="V279">
        <f>IF(Tabela3[[#This Row],[Receitas 2009]]-Tabela3[[#This Row],[Despesas 2009]]&lt;0,Tabela3[[#This Row],[Receitas 2009]]-Tabela3[[#This Row],[Despesas 2009]],Tabela3[[#This Row],[Receitas 2009]]-Tabela3[[#This Row],[Despesas 2009]])</f>
        <v>-123791.19000000134</v>
      </c>
    </row>
    <row r="280" spans="1:22" hidden="1">
      <c r="A280" t="s">
        <v>360</v>
      </c>
      <c r="B280" t="s">
        <v>30</v>
      </c>
      <c r="C280" t="s">
        <v>93</v>
      </c>
      <c r="D280" s="60">
        <v>3807339</v>
      </c>
      <c r="E280" s="61">
        <v>4329170.8</v>
      </c>
      <c r="F280" s="61">
        <v>6305154</v>
      </c>
      <c r="G280" s="61">
        <v>6155675.7800000003</v>
      </c>
      <c r="H280" s="61">
        <v>3360330</v>
      </c>
      <c r="I280" s="61">
        <v>4428350.1100000003</v>
      </c>
      <c r="J280" s="61">
        <v>6242317</v>
      </c>
      <c r="K280" s="61">
        <v>5867054.5499999998</v>
      </c>
      <c r="L280">
        <v>38.89</v>
      </c>
      <c r="M280">
        <v>33.35</v>
      </c>
      <c r="N280">
        <v>26.31</v>
      </c>
      <c r="O280">
        <v>51.46</v>
      </c>
      <c r="P280">
        <v>0.39</v>
      </c>
      <c r="Q280">
        <v>0.34</v>
      </c>
      <c r="R280">
        <v>0.43</v>
      </c>
      <c r="S280">
        <f>IF(Tabela3[[#This Row],[Receitas 2005]]-Tabela3[[#This Row],[Despesas 2005]]&lt;0,Tabela3[[#This Row],[Receitas 2005]]-Tabela3[[#This Row],[Despesas 2005]],Tabela3[[#This Row],[Receitas 2005]]-Tabela3[[#This Row],[Despesas 2005]])</f>
        <v>447009</v>
      </c>
      <c r="T280">
        <f>IF(Tabela3[[#This Row],[Receitas 2006]]-Tabela3[[#This Row],[Despesas 2006]]&lt;0,Tabela3[[#This Row],[Receitas 2006]]-Tabela3[[#This Row],[Despesas 2006]],Tabela3[[#This Row],[Receitas 2006]]-Tabela3[[#This Row],[Despesas 2006]])</f>
        <v>-99179.310000000522</v>
      </c>
      <c r="U280">
        <f>IF(Tabela3[[#This Row],[Receitas 2008]]-Tabela3[[#This Row],[Despesas 2008]]&lt;0,Tabela3[[#This Row],[Receitas 2008]]-Tabela3[[#This Row],[Despesas 2008]],Tabela3[[#This Row],[Receitas 2008]]-Tabela3[[#This Row],[Despesas 2008]])</f>
        <v>62837</v>
      </c>
      <c r="V280">
        <f>IF(Tabela3[[#This Row],[Receitas 2009]]-Tabela3[[#This Row],[Despesas 2009]]&lt;0,Tabela3[[#This Row],[Receitas 2009]]-Tabela3[[#This Row],[Despesas 2009]],Tabela3[[#This Row],[Receitas 2009]]-Tabela3[[#This Row],[Despesas 2009]])</f>
        <v>288621.23000000045</v>
      </c>
    </row>
    <row r="281" spans="1:22" hidden="1">
      <c r="A281" t="s">
        <v>361</v>
      </c>
      <c r="B281" t="s">
        <v>52</v>
      </c>
      <c r="C281" t="s">
        <v>155</v>
      </c>
      <c r="D281" s="60" t="s">
        <v>25</v>
      </c>
      <c r="E281" s="61" t="s">
        <v>25</v>
      </c>
      <c r="F281" s="61">
        <v>61009633.950000003</v>
      </c>
      <c r="G281" s="61">
        <v>51959171</v>
      </c>
      <c r="H281" s="61" t="s">
        <v>25</v>
      </c>
      <c r="I281" s="61" t="s">
        <v>25</v>
      </c>
      <c r="J281" s="61">
        <v>50134515.579999998</v>
      </c>
      <c r="K281" s="61">
        <v>52204130.590000004</v>
      </c>
      <c r="L281">
        <v>10.85</v>
      </c>
      <c r="M281">
        <v>9.77</v>
      </c>
      <c r="N281">
        <v>4.66</v>
      </c>
      <c r="O281">
        <v>17.03</v>
      </c>
      <c r="P281">
        <v>0.38</v>
      </c>
      <c r="Q281">
        <v>0.36</v>
      </c>
      <c r="R281">
        <v>0.41</v>
      </c>
      <c r="S28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8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81">
        <f>IF(Tabela3[[#This Row],[Receitas 2008]]-Tabela3[[#This Row],[Despesas 2008]]&lt;0,Tabela3[[#This Row],[Receitas 2008]]-Tabela3[[#This Row],[Despesas 2008]],Tabela3[[#This Row],[Receitas 2008]]-Tabela3[[#This Row],[Despesas 2008]])</f>
        <v>10875118.370000005</v>
      </c>
      <c r="V281">
        <f>IF(Tabela3[[#This Row],[Receitas 2009]]-Tabela3[[#This Row],[Despesas 2009]]&lt;0,Tabela3[[#This Row],[Receitas 2009]]-Tabela3[[#This Row],[Despesas 2009]],Tabela3[[#This Row],[Receitas 2009]]-Tabela3[[#This Row],[Despesas 2009]])</f>
        <v>-244959.59000000358</v>
      </c>
    </row>
    <row r="282" spans="1:22" hidden="1">
      <c r="A282" t="s">
        <v>362</v>
      </c>
      <c r="B282" t="s">
        <v>52</v>
      </c>
      <c r="C282" t="s">
        <v>60</v>
      </c>
      <c r="D282" s="60">
        <v>3988747</v>
      </c>
      <c r="E282" s="61">
        <v>4321620.67</v>
      </c>
      <c r="F282" s="61">
        <v>5977043.3899999997</v>
      </c>
      <c r="G282" s="61">
        <v>5860000.0999999996</v>
      </c>
      <c r="H282" s="61">
        <v>3562881</v>
      </c>
      <c r="I282" s="61">
        <v>3953797.88</v>
      </c>
      <c r="J282" s="61">
        <v>6448389.8600000003</v>
      </c>
      <c r="K282" s="61">
        <v>5208922.49</v>
      </c>
      <c r="L282">
        <v>14.57</v>
      </c>
      <c r="M282">
        <v>13.98</v>
      </c>
      <c r="N282">
        <v>5.22</v>
      </c>
      <c r="O282">
        <v>23.93</v>
      </c>
      <c r="P282">
        <v>0.37</v>
      </c>
      <c r="Q282">
        <v>0.32</v>
      </c>
      <c r="R282">
        <v>0.42</v>
      </c>
      <c r="S282">
        <f>IF(Tabela3[[#This Row],[Receitas 2005]]-Tabela3[[#This Row],[Despesas 2005]]&lt;0,Tabela3[[#This Row],[Receitas 2005]]-Tabela3[[#This Row],[Despesas 2005]],Tabela3[[#This Row],[Receitas 2005]]-Tabela3[[#This Row],[Despesas 2005]])</f>
        <v>425866</v>
      </c>
      <c r="T282">
        <f>IF(Tabela3[[#This Row],[Receitas 2006]]-Tabela3[[#This Row],[Despesas 2006]]&lt;0,Tabela3[[#This Row],[Receitas 2006]]-Tabela3[[#This Row],[Despesas 2006]],Tabela3[[#This Row],[Receitas 2006]]-Tabela3[[#This Row],[Despesas 2006]])</f>
        <v>367822.79000000004</v>
      </c>
      <c r="U282">
        <f>IF(Tabela3[[#This Row],[Receitas 2008]]-Tabela3[[#This Row],[Despesas 2008]]&lt;0,Tabela3[[#This Row],[Receitas 2008]]-Tabela3[[#This Row],[Despesas 2008]],Tabela3[[#This Row],[Receitas 2008]]-Tabela3[[#This Row],[Despesas 2008]])</f>
        <v>-471346.47000000067</v>
      </c>
      <c r="V282">
        <f>IF(Tabela3[[#This Row],[Receitas 2009]]-Tabela3[[#This Row],[Despesas 2009]]&lt;0,Tabela3[[#This Row],[Receitas 2009]]-Tabela3[[#This Row],[Despesas 2009]],Tabela3[[#This Row],[Receitas 2009]]-Tabela3[[#This Row],[Despesas 2009]])</f>
        <v>651077.6099999994</v>
      </c>
    </row>
    <row r="283" spans="1:22" hidden="1">
      <c r="A283" t="s">
        <v>363</v>
      </c>
      <c r="B283" t="s">
        <v>30</v>
      </c>
      <c r="C283" t="s">
        <v>89</v>
      </c>
      <c r="D283" s="60">
        <v>4284090.17</v>
      </c>
      <c r="E283" s="61">
        <v>4661441.8899999997</v>
      </c>
      <c r="F283" s="61">
        <v>6589910.0700000003</v>
      </c>
      <c r="G283" s="61">
        <v>6204873.6500000004</v>
      </c>
      <c r="H283" s="61">
        <v>4081408.84</v>
      </c>
      <c r="I283" s="61">
        <v>4620926.8</v>
      </c>
      <c r="J283" s="61">
        <v>6504381.0899999999</v>
      </c>
      <c r="K283" s="61">
        <v>6081535.8099999996</v>
      </c>
      <c r="L283">
        <v>20.79</v>
      </c>
      <c r="M283">
        <v>20.95</v>
      </c>
      <c r="N283">
        <v>11.35</v>
      </c>
      <c r="O283">
        <v>30.23</v>
      </c>
      <c r="P283">
        <v>0.38</v>
      </c>
      <c r="Q283">
        <v>0.34</v>
      </c>
      <c r="R283">
        <v>0.42</v>
      </c>
      <c r="S283">
        <f>IF(Tabela3[[#This Row],[Receitas 2005]]-Tabela3[[#This Row],[Despesas 2005]]&lt;0,Tabela3[[#This Row],[Receitas 2005]]-Tabela3[[#This Row],[Despesas 2005]],Tabela3[[#This Row],[Receitas 2005]]-Tabela3[[#This Row],[Despesas 2005]])</f>
        <v>202681.33000000007</v>
      </c>
      <c r="T283">
        <f>IF(Tabela3[[#This Row],[Receitas 2006]]-Tabela3[[#This Row],[Despesas 2006]]&lt;0,Tabela3[[#This Row],[Receitas 2006]]-Tabela3[[#This Row],[Despesas 2006]],Tabela3[[#This Row],[Receitas 2006]]-Tabela3[[#This Row],[Despesas 2006]])</f>
        <v>40515.089999999851</v>
      </c>
      <c r="U283">
        <f>IF(Tabela3[[#This Row],[Receitas 2008]]-Tabela3[[#This Row],[Despesas 2008]]&lt;0,Tabela3[[#This Row],[Receitas 2008]]-Tabela3[[#This Row],[Despesas 2008]],Tabela3[[#This Row],[Receitas 2008]]-Tabela3[[#This Row],[Despesas 2008]])</f>
        <v>85528.980000000447</v>
      </c>
      <c r="V283">
        <f>IF(Tabela3[[#This Row],[Receitas 2009]]-Tabela3[[#This Row],[Despesas 2009]]&lt;0,Tabela3[[#This Row],[Receitas 2009]]-Tabela3[[#This Row],[Despesas 2009]],Tabela3[[#This Row],[Receitas 2009]]-Tabela3[[#This Row],[Despesas 2009]])</f>
        <v>123337.84000000078</v>
      </c>
    </row>
    <row r="284" spans="1:22" hidden="1">
      <c r="A284" t="s">
        <v>364</v>
      </c>
      <c r="B284" t="s">
        <v>65</v>
      </c>
      <c r="C284" t="s">
        <v>304</v>
      </c>
      <c r="D284" s="60" t="s">
        <v>25</v>
      </c>
      <c r="E284" s="61">
        <v>4907090.54</v>
      </c>
      <c r="F284" s="61">
        <v>7110488.5800000001</v>
      </c>
      <c r="G284" s="61">
        <v>7343999.3899999997</v>
      </c>
      <c r="H284" s="61" t="s">
        <v>25</v>
      </c>
      <c r="I284" s="61">
        <v>4776157.08</v>
      </c>
      <c r="J284" s="61">
        <v>6292201.7999999998</v>
      </c>
      <c r="K284" s="61">
        <v>7451998.1500000004</v>
      </c>
      <c r="L284">
        <v>49.16</v>
      </c>
      <c r="M284">
        <v>53.6</v>
      </c>
      <c r="N284">
        <v>38.39</v>
      </c>
      <c r="O284">
        <v>59.93</v>
      </c>
      <c r="P284">
        <v>0.37</v>
      </c>
      <c r="Q284">
        <v>0.33</v>
      </c>
      <c r="R284">
        <v>0.42</v>
      </c>
      <c r="S28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84">
        <f>IF(Tabela3[[#This Row],[Receitas 2006]]-Tabela3[[#This Row],[Despesas 2006]]&lt;0,Tabela3[[#This Row],[Receitas 2006]]-Tabela3[[#This Row],[Despesas 2006]],Tabela3[[#This Row],[Receitas 2006]]-Tabela3[[#This Row],[Despesas 2006]])</f>
        <v>130933.45999999996</v>
      </c>
      <c r="U284">
        <f>IF(Tabela3[[#This Row],[Receitas 2008]]-Tabela3[[#This Row],[Despesas 2008]]&lt;0,Tabela3[[#This Row],[Receitas 2008]]-Tabela3[[#This Row],[Despesas 2008]],Tabela3[[#This Row],[Receitas 2008]]-Tabela3[[#This Row],[Despesas 2008]])</f>
        <v>818286.78000000026</v>
      </c>
      <c r="V284">
        <f>IF(Tabela3[[#This Row],[Receitas 2009]]-Tabela3[[#This Row],[Despesas 2009]]&lt;0,Tabela3[[#This Row],[Receitas 2009]]-Tabela3[[#This Row],[Despesas 2009]],Tabela3[[#This Row],[Receitas 2009]]-Tabela3[[#This Row],[Despesas 2009]])</f>
        <v>-107998.76000000071</v>
      </c>
    </row>
    <row r="285" spans="1:22" hidden="1">
      <c r="A285" t="s">
        <v>365</v>
      </c>
      <c r="B285" t="s">
        <v>65</v>
      </c>
      <c r="C285" t="s">
        <v>304</v>
      </c>
      <c r="D285" s="60">
        <v>3751327.04</v>
      </c>
      <c r="E285" s="61">
        <v>4736348.8899999997</v>
      </c>
      <c r="F285" s="61">
        <v>7231372.5700000003</v>
      </c>
      <c r="G285" s="61">
        <v>7037768.0099999998</v>
      </c>
      <c r="H285" s="61">
        <v>3776936.96</v>
      </c>
      <c r="I285" s="61">
        <v>4715944.21</v>
      </c>
      <c r="J285" s="61">
        <v>7194746.7999999998</v>
      </c>
      <c r="K285" s="61">
        <v>7295195.1600000001</v>
      </c>
      <c r="L285">
        <v>54.12</v>
      </c>
      <c r="M285">
        <v>55.3</v>
      </c>
      <c r="N285">
        <v>42.37</v>
      </c>
      <c r="O285">
        <v>65.88</v>
      </c>
      <c r="P285">
        <v>0.41</v>
      </c>
      <c r="Q285">
        <v>0.33</v>
      </c>
      <c r="R285">
        <v>0.48</v>
      </c>
      <c r="S285">
        <f>IF(Tabela3[[#This Row],[Receitas 2005]]-Tabela3[[#This Row],[Despesas 2005]]&lt;0,Tabela3[[#This Row],[Receitas 2005]]-Tabela3[[#This Row],[Despesas 2005]],Tabela3[[#This Row],[Receitas 2005]]-Tabela3[[#This Row],[Despesas 2005]])</f>
        <v>-25609.919999999925</v>
      </c>
      <c r="T285">
        <f>IF(Tabela3[[#This Row],[Receitas 2006]]-Tabela3[[#This Row],[Despesas 2006]]&lt;0,Tabela3[[#This Row],[Receitas 2006]]-Tabela3[[#This Row],[Despesas 2006]],Tabela3[[#This Row],[Receitas 2006]]-Tabela3[[#This Row],[Despesas 2006]])</f>
        <v>20404.679999999702</v>
      </c>
      <c r="U285">
        <f>IF(Tabela3[[#This Row],[Receitas 2008]]-Tabela3[[#This Row],[Despesas 2008]]&lt;0,Tabela3[[#This Row],[Receitas 2008]]-Tabela3[[#This Row],[Despesas 2008]],Tabela3[[#This Row],[Receitas 2008]]-Tabela3[[#This Row],[Despesas 2008]])</f>
        <v>36625.770000000484</v>
      </c>
      <c r="V285">
        <f>IF(Tabela3[[#This Row],[Receitas 2009]]-Tabela3[[#This Row],[Despesas 2009]]&lt;0,Tabela3[[#This Row],[Receitas 2009]]-Tabela3[[#This Row],[Despesas 2009]],Tabela3[[#This Row],[Receitas 2009]]-Tabela3[[#This Row],[Despesas 2009]])</f>
        <v>-257427.15000000037</v>
      </c>
    </row>
    <row r="286" spans="1:22" hidden="1">
      <c r="A286" t="s">
        <v>366</v>
      </c>
      <c r="B286" t="s">
        <v>65</v>
      </c>
      <c r="C286" t="s">
        <v>64</v>
      </c>
      <c r="D286" s="60">
        <v>5332562.3099999996</v>
      </c>
      <c r="E286" s="61">
        <v>5966036.6399999997</v>
      </c>
      <c r="F286" s="61" t="s">
        <v>25</v>
      </c>
      <c r="G286" s="61">
        <v>8487972.5800000001</v>
      </c>
      <c r="H286" s="61">
        <v>5449116.9000000004</v>
      </c>
      <c r="I286" s="61">
        <v>6085204.4199999999</v>
      </c>
      <c r="J286" s="61" t="s">
        <v>25</v>
      </c>
      <c r="K286" s="61">
        <v>7743275.5999999996</v>
      </c>
      <c r="L286">
        <v>57.99</v>
      </c>
      <c r="M286">
        <v>55.71</v>
      </c>
      <c r="N286">
        <v>48.03</v>
      </c>
      <c r="O286">
        <v>67.94</v>
      </c>
      <c r="P286">
        <v>0.45</v>
      </c>
      <c r="Q286">
        <v>0.41</v>
      </c>
      <c r="R286">
        <v>0.5</v>
      </c>
      <c r="S286">
        <f>IF(Tabela3[[#This Row],[Receitas 2005]]-Tabela3[[#This Row],[Despesas 2005]]&lt;0,Tabela3[[#This Row],[Receitas 2005]]-Tabela3[[#This Row],[Despesas 2005]],Tabela3[[#This Row],[Receitas 2005]]-Tabela3[[#This Row],[Despesas 2005]])</f>
        <v>-116554.59000000078</v>
      </c>
      <c r="T286">
        <f>IF(Tabela3[[#This Row],[Receitas 2006]]-Tabela3[[#This Row],[Despesas 2006]]&lt;0,Tabela3[[#This Row],[Receitas 2006]]-Tabela3[[#This Row],[Despesas 2006]],Tabela3[[#This Row],[Receitas 2006]]-Tabela3[[#This Row],[Despesas 2006]])</f>
        <v>-119167.78000000026</v>
      </c>
      <c r="U28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286">
        <f>IF(Tabela3[[#This Row],[Receitas 2009]]-Tabela3[[#This Row],[Despesas 2009]]&lt;0,Tabela3[[#This Row],[Receitas 2009]]-Tabela3[[#This Row],[Despesas 2009]],Tabela3[[#This Row],[Receitas 2009]]-Tabela3[[#This Row],[Despesas 2009]])</f>
        <v>744696.98000000045</v>
      </c>
    </row>
    <row r="287" spans="1:22" hidden="1">
      <c r="A287" t="s">
        <v>367</v>
      </c>
      <c r="B287" t="s">
        <v>27</v>
      </c>
      <c r="C287" t="s">
        <v>121</v>
      </c>
      <c r="D287" s="60">
        <v>10226293.98</v>
      </c>
      <c r="E287" s="61">
        <v>12510721.779999999</v>
      </c>
      <c r="F287" s="61">
        <v>18142232.370000001</v>
      </c>
      <c r="G287" s="61">
        <v>21477356.98</v>
      </c>
      <c r="H287" s="61">
        <v>10741564.140000001</v>
      </c>
      <c r="I287" s="61">
        <v>12455117.25</v>
      </c>
      <c r="J287" s="61">
        <v>20129480.989999998</v>
      </c>
      <c r="K287" s="61">
        <v>21198467.030000001</v>
      </c>
      <c r="L287">
        <v>49.18</v>
      </c>
      <c r="M287">
        <v>46.43</v>
      </c>
      <c r="N287">
        <v>39.83</v>
      </c>
      <c r="O287">
        <v>58.54</v>
      </c>
      <c r="P287">
        <v>0.42</v>
      </c>
      <c r="Q287">
        <v>0.38</v>
      </c>
      <c r="R287">
        <v>0.45</v>
      </c>
      <c r="S287">
        <f>IF(Tabela3[[#This Row],[Receitas 2005]]-Tabela3[[#This Row],[Despesas 2005]]&lt;0,Tabela3[[#This Row],[Receitas 2005]]-Tabela3[[#This Row],[Despesas 2005]],Tabela3[[#This Row],[Receitas 2005]]-Tabela3[[#This Row],[Despesas 2005]])</f>
        <v>-515270.16000000015</v>
      </c>
      <c r="T287">
        <f>IF(Tabela3[[#This Row],[Receitas 2006]]-Tabela3[[#This Row],[Despesas 2006]]&lt;0,Tabela3[[#This Row],[Receitas 2006]]-Tabela3[[#This Row],[Despesas 2006]],Tabela3[[#This Row],[Receitas 2006]]-Tabela3[[#This Row],[Despesas 2006]])</f>
        <v>55604.529999999329</v>
      </c>
      <c r="U287">
        <f>IF(Tabela3[[#This Row],[Receitas 2008]]-Tabela3[[#This Row],[Despesas 2008]]&lt;0,Tabela3[[#This Row],[Receitas 2008]]-Tabela3[[#This Row],[Despesas 2008]],Tabela3[[#This Row],[Receitas 2008]]-Tabela3[[#This Row],[Despesas 2008]])</f>
        <v>-1987248.6199999973</v>
      </c>
      <c r="V287">
        <f>IF(Tabela3[[#This Row],[Receitas 2009]]-Tabela3[[#This Row],[Despesas 2009]]&lt;0,Tabela3[[#This Row],[Receitas 2009]]-Tabela3[[#This Row],[Despesas 2009]],Tabela3[[#This Row],[Receitas 2009]]-Tabela3[[#This Row],[Despesas 2009]])</f>
        <v>278889.94999999925</v>
      </c>
    </row>
    <row r="288" spans="1:22" hidden="1">
      <c r="A288" t="s">
        <v>368</v>
      </c>
      <c r="B288" t="s">
        <v>35</v>
      </c>
      <c r="C288" t="s">
        <v>67</v>
      </c>
      <c r="D288" s="60">
        <v>3915996</v>
      </c>
      <c r="E288" s="61">
        <v>4129257</v>
      </c>
      <c r="F288" s="61">
        <v>6479354.4199999999</v>
      </c>
      <c r="G288" s="61">
        <v>6062399.8099999996</v>
      </c>
      <c r="H288" s="61">
        <v>3828684</v>
      </c>
      <c r="I288" s="61">
        <v>4251620</v>
      </c>
      <c r="J288" s="61">
        <v>6216845.1200000001</v>
      </c>
      <c r="K288" s="61">
        <v>6249344.54</v>
      </c>
      <c r="L288">
        <v>40.44</v>
      </c>
      <c r="M288">
        <v>38.799999999999997</v>
      </c>
      <c r="N288">
        <v>27.34</v>
      </c>
      <c r="O288">
        <v>53.55</v>
      </c>
      <c r="P288">
        <v>0.37</v>
      </c>
      <c r="Q288">
        <v>0.3</v>
      </c>
      <c r="R288">
        <v>0.45</v>
      </c>
      <c r="S288">
        <f>IF(Tabela3[[#This Row],[Receitas 2005]]-Tabela3[[#This Row],[Despesas 2005]]&lt;0,Tabela3[[#This Row],[Receitas 2005]]-Tabela3[[#This Row],[Despesas 2005]],Tabela3[[#This Row],[Receitas 2005]]-Tabela3[[#This Row],[Despesas 2005]])</f>
        <v>87312</v>
      </c>
      <c r="T288">
        <f>IF(Tabela3[[#This Row],[Receitas 2006]]-Tabela3[[#This Row],[Despesas 2006]]&lt;0,Tabela3[[#This Row],[Receitas 2006]]-Tabela3[[#This Row],[Despesas 2006]],Tabela3[[#This Row],[Receitas 2006]]-Tabela3[[#This Row],[Despesas 2006]])</f>
        <v>-122363</v>
      </c>
      <c r="U288">
        <f>IF(Tabela3[[#This Row],[Receitas 2008]]-Tabela3[[#This Row],[Despesas 2008]]&lt;0,Tabela3[[#This Row],[Receitas 2008]]-Tabela3[[#This Row],[Despesas 2008]],Tabela3[[#This Row],[Receitas 2008]]-Tabela3[[#This Row],[Despesas 2008]])</f>
        <v>262509.29999999981</v>
      </c>
      <c r="V288">
        <f>IF(Tabela3[[#This Row],[Receitas 2009]]-Tabela3[[#This Row],[Despesas 2009]]&lt;0,Tabela3[[#This Row],[Receitas 2009]]-Tabela3[[#This Row],[Despesas 2009]],Tabela3[[#This Row],[Receitas 2009]]-Tabela3[[#This Row],[Despesas 2009]])</f>
        <v>-186944.73000000045</v>
      </c>
    </row>
    <row r="289" spans="1:22" hidden="1">
      <c r="A289" t="s">
        <v>369</v>
      </c>
      <c r="B289" t="s">
        <v>76</v>
      </c>
      <c r="C289" t="s">
        <v>77</v>
      </c>
      <c r="D289" s="60">
        <v>7098489.8399999999</v>
      </c>
      <c r="E289" s="61" t="s">
        <v>25</v>
      </c>
      <c r="F289" s="61">
        <v>10243321.699999999</v>
      </c>
      <c r="G289" s="61">
        <v>11141388.390000001</v>
      </c>
      <c r="H289" s="61">
        <v>6784494.0099999998</v>
      </c>
      <c r="I289" s="61" t="s">
        <v>25</v>
      </c>
      <c r="J289" s="61">
        <v>10469446.16</v>
      </c>
      <c r="K289" s="61">
        <v>11855200.859999999</v>
      </c>
      <c r="L289">
        <v>42.92</v>
      </c>
      <c r="M289">
        <v>46.48</v>
      </c>
      <c r="N289">
        <v>35.950000000000003</v>
      </c>
      <c r="O289">
        <v>49.89</v>
      </c>
      <c r="P289">
        <v>0.44</v>
      </c>
      <c r="Q289">
        <v>0.4</v>
      </c>
      <c r="R289">
        <v>0.49</v>
      </c>
      <c r="S289">
        <f>IF(Tabela3[[#This Row],[Receitas 2005]]-Tabela3[[#This Row],[Despesas 2005]]&lt;0,Tabela3[[#This Row],[Receitas 2005]]-Tabela3[[#This Row],[Despesas 2005]],Tabela3[[#This Row],[Receitas 2005]]-Tabela3[[#This Row],[Despesas 2005]])</f>
        <v>313995.83000000007</v>
      </c>
      <c r="T28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289">
        <f>IF(Tabela3[[#This Row],[Receitas 2008]]-Tabela3[[#This Row],[Despesas 2008]]&lt;0,Tabela3[[#This Row],[Receitas 2008]]-Tabela3[[#This Row],[Despesas 2008]],Tabela3[[#This Row],[Receitas 2008]]-Tabela3[[#This Row],[Despesas 2008]])</f>
        <v>-226124.46000000089</v>
      </c>
      <c r="V289">
        <f>IF(Tabela3[[#This Row],[Receitas 2009]]-Tabela3[[#This Row],[Despesas 2009]]&lt;0,Tabela3[[#This Row],[Receitas 2009]]-Tabela3[[#This Row],[Despesas 2009]],Tabela3[[#This Row],[Receitas 2009]]-Tabela3[[#This Row],[Despesas 2009]])</f>
        <v>-713812.46999999881</v>
      </c>
    </row>
    <row r="290" spans="1:22" hidden="1">
      <c r="A290" t="s">
        <v>370</v>
      </c>
      <c r="B290" t="s">
        <v>30</v>
      </c>
      <c r="C290" t="s">
        <v>89</v>
      </c>
      <c r="D290" s="60">
        <v>5317308.04</v>
      </c>
      <c r="E290" s="61">
        <v>6809460.2000000002</v>
      </c>
      <c r="F290" s="61">
        <v>10973480.960000001</v>
      </c>
      <c r="G290" s="61">
        <v>10991720.619999999</v>
      </c>
      <c r="H290" s="61">
        <v>5358210.95</v>
      </c>
      <c r="I290" s="61">
        <v>6769610.54</v>
      </c>
      <c r="J290" s="61">
        <v>10795738.060000001</v>
      </c>
      <c r="K290" s="61">
        <v>10948316.41</v>
      </c>
      <c r="L290">
        <v>32.049999999999997</v>
      </c>
      <c r="M290">
        <v>35.619999999999997</v>
      </c>
      <c r="N290">
        <v>23.9</v>
      </c>
      <c r="O290">
        <v>40.19</v>
      </c>
      <c r="P290">
        <v>0.4</v>
      </c>
      <c r="Q290">
        <v>0.36</v>
      </c>
      <c r="R290">
        <v>0.43</v>
      </c>
      <c r="S290">
        <f>IF(Tabela3[[#This Row],[Receitas 2005]]-Tabela3[[#This Row],[Despesas 2005]]&lt;0,Tabela3[[#This Row],[Receitas 2005]]-Tabela3[[#This Row],[Despesas 2005]],Tabela3[[#This Row],[Receitas 2005]]-Tabela3[[#This Row],[Despesas 2005]])</f>
        <v>-40902.910000000149</v>
      </c>
      <c r="T290">
        <f>IF(Tabela3[[#This Row],[Receitas 2006]]-Tabela3[[#This Row],[Despesas 2006]]&lt;0,Tabela3[[#This Row],[Receitas 2006]]-Tabela3[[#This Row],[Despesas 2006]],Tabela3[[#This Row],[Receitas 2006]]-Tabela3[[#This Row],[Despesas 2006]])</f>
        <v>39849.660000000149</v>
      </c>
      <c r="U290">
        <f>IF(Tabela3[[#This Row],[Receitas 2008]]-Tabela3[[#This Row],[Despesas 2008]]&lt;0,Tabela3[[#This Row],[Receitas 2008]]-Tabela3[[#This Row],[Despesas 2008]],Tabela3[[#This Row],[Receitas 2008]]-Tabela3[[#This Row],[Despesas 2008]])</f>
        <v>177742.90000000037</v>
      </c>
      <c r="V290">
        <f>IF(Tabela3[[#This Row],[Receitas 2009]]-Tabela3[[#This Row],[Despesas 2009]]&lt;0,Tabela3[[#This Row],[Receitas 2009]]-Tabela3[[#This Row],[Despesas 2009]],Tabela3[[#This Row],[Receitas 2009]]-Tabela3[[#This Row],[Despesas 2009]])</f>
        <v>43404.209999999031</v>
      </c>
    </row>
    <row r="291" spans="1:22" hidden="1">
      <c r="A291" t="s">
        <v>371</v>
      </c>
      <c r="B291" t="s">
        <v>76</v>
      </c>
      <c r="C291" t="s">
        <v>372</v>
      </c>
      <c r="D291" s="60">
        <v>5846252.0599999996</v>
      </c>
      <c r="E291" s="61">
        <v>6958340.2000000002</v>
      </c>
      <c r="F291" s="61">
        <v>8785000</v>
      </c>
      <c r="G291" s="61">
        <v>9319398.0399999991</v>
      </c>
      <c r="H291" s="61">
        <v>5797906.3499999996</v>
      </c>
      <c r="I291" s="61">
        <v>5942890.0499999998</v>
      </c>
      <c r="J291" s="61">
        <v>8382074.3499999996</v>
      </c>
      <c r="K291" s="61">
        <v>8181838.1100000003</v>
      </c>
      <c r="L291">
        <v>13.72</v>
      </c>
      <c r="M291">
        <v>13.63</v>
      </c>
      <c r="N291">
        <v>7.55</v>
      </c>
      <c r="O291">
        <v>19.89</v>
      </c>
      <c r="P291">
        <v>0.39</v>
      </c>
      <c r="Q291">
        <v>0.36</v>
      </c>
      <c r="R291">
        <v>0.43</v>
      </c>
      <c r="S291">
        <f>IF(Tabela3[[#This Row],[Receitas 2005]]-Tabela3[[#This Row],[Despesas 2005]]&lt;0,Tabela3[[#This Row],[Receitas 2005]]-Tabela3[[#This Row],[Despesas 2005]],Tabela3[[#This Row],[Receitas 2005]]-Tabela3[[#This Row],[Despesas 2005]])</f>
        <v>48345.709999999963</v>
      </c>
      <c r="T291">
        <f>IF(Tabela3[[#This Row],[Receitas 2006]]-Tabela3[[#This Row],[Despesas 2006]]&lt;0,Tabela3[[#This Row],[Receitas 2006]]-Tabela3[[#This Row],[Despesas 2006]],Tabela3[[#This Row],[Receitas 2006]]-Tabela3[[#This Row],[Despesas 2006]])</f>
        <v>1015450.1500000004</v>
      </c>
      <c r="U291">
        <f>IF(Tabela3[[#This Row],[Receitas 2008]]-Tabela3[[#This Row],[Despesas 2008]]&lt;0,Tabela3[[#This Row],[Receitas 2008]]-Tabela3[[#This Row],[Despesas 2008]],Tabela3[[#This Row],[Receitas 2008]]-Tabela3[[#This Row],[Despesas 2008]])</f>
        <v>402925.65000000037</v>
      </c>
      <c r="V291">
        <f>IF(Tabela3[[#This Row],[Receitas 2009]]-Tabela3[[#This Row],[Despesas 2009]]&lt;0,Tabela3[[#This Row],[Receitas 2009]]-Tabela3[[#This Row],[Despesas 2009]],Tabela3[[#This Row],[Receitas 2009]]-Tabela3[[#This Row],[Despesas 2009]])</f>
        <v>1137559.9299999988</v>
      </c>
    </row>
    <row r="292" spans="1:22" hidden="1">
      <c r="A292" t="s">
        <v>109</v>
      </c>
      <c r="B292" t="s">
        <v>42</v>
      </c>
      <c r="C292" t="s">
        <v>109</v>
      </c>
      <c r="D292" s="60">
        <v>40382446</v>
      </c>
      <c r="E292" s="61">
        <v>49060381.43</v>
      </c>
      <c r="F292" s="61">
        <v>67138023.879999995</v>
      </c>
      <c r="G292" s="61">
        <v>69268944.680000007</v>
      </c>
      <c r="H292" s="61">
        <v>37404570</v>
      </c>
      <c r="I292" s="61">
        <v>46606265.380000003</v>
      </c>
      <c r="J292" s="61">
        <v>59842654.170000002</v>
      </c>
      <c r="K292" s="61">
        <v>66329272.32</v>
      </c>
      <c r="L292">
        <v>32.94</v>
      </c>
      <c r="M292">
        <v>28.67</v>
      </c>
      <c r="N292">
        <v>23.9</v>
      </c>
      <c r="O292">
        <v>41.97</v>
      </c>
      <c r="P292">
        <v>0.44</v>
      </c>
      <c r="Q292">
        <v>0.42</v>
      </c>
      <c r="R292">
        <v>0.47</v>
      </c>
      <c r="S292">
        <f>IF(Tabela3[[#This Row],[Receitas 2005]]-Tabela3[[#This Row],[Despesas 2005]]&lt;0,Tabela3[[#This Row],[Receitas 2005]]-Tabela3[[#This Row],[Despesas 2005]],Tabela3[[#This Row],[Receitas 2005]]-Tabela3[[#This Row],[Despesas 2005]])</f>
        <v>2977876</v>
      </c>
      <c r="T292">
        <f>IF(Tabela3[[#This Row],[Receitas 2006]]-Tabela3[[#This Row],[Despesas 2006]]&lt;0,Tabela3[[#This Row],[Receitas 2006]]-Tabela3[[#This Row],[Despesas 2006]],Tabela3[[#This Row],[Receitas 2006]]-Tabela3[[#This Row],[Despesas 2006]])</f>
        <v>2454116.049999997</v>
      </c>
      <c r="U292">
        <f>IF(Tabela3[[#This Row],[Receitas 2008]]-Tabela3[[#This Row],[Despesas 2008]]&lt;0,Tabela3[[#This Row],[Receitas 2008]]-Tabela3[[#This Row],[Despesas 2008]],Tabela3[[#This Row],[Receitas 2008]]-Tabela3[[#This Row],[Despesas 2008]])</f>
        <v>7295369.7099999934</v>
      </c>
      <c r="V292">
        <f>IF(Tabela3[[#This Row],[Receitas 2009]]-Tabela3[[#This Row],[Despesas 2009]]&lt;0,Tabela3[[#This Row],[Receitas 2009]]-Tabela3[[#This Row],[Despesas 2009]],Tabela3[[#This Row],[Receitas 2009]]-Tabela3[[#This Row],[Despesas 2009]])</f>
        <v>2939672.3600000069</v>
      </c>
    </row>
    <row r="293" spans="1:22" hidden="1">
      <c r="A293" t="s">
        <v>373</v>
      </c>
      <c r="B293" t="s">
        <v>114</v>
      </c>
      <c r="C293" t="s">
        <v>115</v>
      </c>
      <c r="D293" s="60">
        <v>6452276.6500000004</v>
      </c>
      <c r="E293" s="61">
        <v>9558389.25</v>
      </c>
      <c r="F293" s="61">
        <v>12008723.619999999</v>
      </c>
      <c r="G293" s="61">
        <v>10766363.029999999</v>
      </c>
      <c r="H293" s="61">
        <v>5978093.7000000002</v>
      </c>
      <c r="I293" s="61">
        <v>9562090.6500000004</v>
      </c>
      <c r="J293" s="61">
        <v>11951472.76</v>
      </c>
      <c r="K293" s="61">
        <v>11775989.859999999</v>
      </c>
      <c r="L293">
        <v>48.02</v>
      </c>
      <c r="M293">
        <v>48.66</v>
      </c>
      <c r="N293">
        <v>37.49</v>
      </c>
      <c r="O293">
        <v>58.56</v>
      </c>
      <c r="P293">
        <v>0.37</v>
      </c>
      <c r="Q293">
        <v>0.33</v>
      </c>
      <c r="R293">
        <v>0.41</v>
      </c>
      <c r="S293">
        <f>IF(Tabela3[[#This Row],[Receitas 2005]]-Tabela3[[#This Row],[Despesas 2005]]&lt;0,Tabela3[[#This Row],[Receitas 2005]]-Tabela3[[#This Row],[Despesas 2005]],Tabela3[[#This Row],[Receitas 2005]]-Tabela3[[#This Row],[Despesas 2005]])</f>
        <v>474182.95000000019</v>
      </c>
      <c r="T293">
        <f>IF(Tabela3[[#This Row],[Receitas 2006]]-Tabela3[[#This Row],[Despesas 2006]]&lt;0,Tabela3[[#This Row],[Receitas 2006]]-Tabela3[[#This Row],[Despesas 2006]],Tabela3[[#This Row],[Receitas 2006]]-Tabela3[[#This Row],[Despesas 2006]])</f>
        <v>-3701.4000000003725</v>
      </c>
      <c r="U293">
        <f>IF(Tabela3[[#This Row],[Receitas 2008]]-Tabela3[[#This Row],[Despesas 2008]]&lt;0,Tabela3[[#This Row],[Receitas 2008]]-Tabela3[[#This Row],[Despesas 2008]],Tabela3[[#This Row],[Receitas 2008]]-Tabela3[[#This Row],[Despesas 2008]])</f>
        <v>57250.859999999404</v>
      </c>
      <c r="V293">
        <f>IF(Tabela3[[#This Row],[Receitas 2009]]-Tabela3[[#This Row],[Despesas 2009]]&lt;0,Tabela3[[#This Row],[Receitas 2009]]-Tabela3[[#This Row],[Despesas 2009]],Tabela3[[#This Row],[Receitas 2009]]-Tabela3[[#This Row],[Despesas 2009]])</f>
        <v>-1009626.8300000001</v>
      </c>
    </row>
    <row r="294" spans="1:22" hidden="1">
      <c r="A294" t="s">
        <v>374</v>
      </c>
      <c r="B294" t="s">
        <v>52</v>
      </c>
      <c r="C294" t="s">
        <v>69</v>
      </c>
      <c r="D294" s="60">
        <v>10273250</v>
      </c>
      <c r="E294" s="61">
        <v>12481149.57</v>
      </c>
      <c r="F294" s="61">
        <v>15267036.93</v>
      </c>
      <c r="G294" s="61">
        <v>15597340.939999999</v>
      </c>
      <c r="H294" s="61">
        <v>10088204</v>
      </c>
      <c r="I294" s="61">
        <v>12589375.460000001</v>
      </c>
      <c r="J294" s="61">
        <v>14646864.99</v>
      </c>
      <c r="K294" s="61">
        <v>13103562.32</v>
      </c>
      <c r="L294">
        <v>29.89</v>
      </c>
      <c r="M294">
        <v>27.62</v>
      </c>
      <c r="N294">
        <v>19.420000000000002</v>
      </c>
      <c r="O294">
        <v>40.369999999999997</v>
      </c>
      <c r="P294">
        <v>0.38</v>
      </c>
      <c r="Q294">
        <v>0.33</v>
      </c>
      <c r="R294">
        <v>0.43</v>
      </c>
      <c r="S294">
        <f>IF(Tabela3[[#This Row],[Receitas 2005]]-Tabela3[[#This Row],[Despesas 2005]]&lt;0,Tabela3[[#This Row],[Receitas 2005]]-Tabela3[[#This Row],[Despesas 2005]],Tabela3[[#This Row],[Receitas 2005]]-Tabela3[[#This Row],[Despesas 2005]])</f>
        <v>185046</v>
      </c>
      <c r="T294">
        <f>IF(Tabela3[[#This Row],[Receitas 2006]]-Tabela3[[#This Row],[Despesas 2006]]&lt;0,Tabela3[[#This Row],[Receitas 2006]]-Tabela3[[#This Row],[Despesas 2006]],Tabela3[[#This Row],[Receitas 2006]]-Tabela3[[#This Row],[Despesas 2006]])</f>
        <v>-108225.8900000006</v>
      </c>
      <c r="U294">
        <f>IF(Tabela3[[#This Row],[Receitas 2008]]-Tabela3[[#This Row],[Despesas 2008]]&lt;0,Tabela3[[#This Row],[Receitas 2008]]-Tabela3[[#This Row],[Despesas 2008]],Tabela3[[#This Row],[Receitas 2008]]-Tabela3[[#This Row],[Despesas 2008]])</f>
        <v>620171.93999999948</v>
      </c>
      <c r="V294">
        <f>IF(Tabela3[[#This Row],[Receitas 2009]]-Tabela3[[#This Row],[Despesas 2009]]&lt;0,Tabela3[[#This Row],[Receitas 2009]]-Tabela3[[#This Row],[Despesas 2009]],Tabela3[[#This Row],[Receitas 2009]]-Tabela3[[#This Row],[Despesas 2009]])</f>
        <v>2493778.6199999992</v>
      </c>
    </row>
    <row r="295" spans="1:22" hidden="1">
      <c r="A295" t="s">
        <v>375</v>
      </c>
      <c r="B295" t="s">
        <v>76</v>
      </c>
      <c r="C295" t="s">
        <v>91</v>
      </c>
      <c r="D295" s="60">
        <v>4396510.43</v>
      </c>
      <c r="E295" s="61">
        <v>4926668.26</v>
      </c>
      <c r="F295" s="61">
        <v>6526474</v>
      </c>
      <c r="G295" s="61">
        <v>6178882.9000000004</v>
      </c>
      <c r="H295" s="61">
        <v>4141603.38</v>
      </c>
      <c r="I295" s="61">
        <v>4992845.3600000003</v>
      </c>
      <c r="J295" s="61">
        <v>6581177.9500000002</v>
      </c>
      <c r="K295" s="61">
        <v>6349050.1100000003</v>
      </c>
      <c r="L295">
        <v>23.98</v>
      </c>
      <c r="M295">
        <v>22</v>
      </c>
      <c r="N295">
        <v>10.38</v>
      </c>
      <c r="O295">
        <v>37.58</v>
      </c>
      <c r="P295">
        <v>0.32</v>
      </c>
      <c r="Q295">
        <v>0.27</v>
      </c>
      <c r="R295">
        <v>0.37</v>
      </c>
      <c r="S295">
        <f>IF(Tabela3[[#This Row],[Receitas 2005]]-Tabela3[[#This Row],[Despesas 2005]]&lt;0,Tabela3[[#This Row],[Receitas 2005]]-Tabela3[[#This Row],[Despesas 2005]],Tabela3[[#This Row],[Receitas 2005]]-Tabela3[[#This Row],[Despesas 2005]])</f>
        <v>254907.04999999981</v>
      </c>
      <c r="T295">
        <f>IF(Tabela3[[#This Row],[Receitas 2006]]-Tabela3[[#This Row],[Despesas 2006]]&lt;0,Tabela3[[#This Row],[Receitas 2006]]-Tabela3[[#This Row],[Despesas 2006]],Tabela3[[#This Row],[Receitas 2006]]-Tabela3[[#This Row],[Despesas 2006]])</f>
        <v>-66177.100000000559</v>
      </c>
      <c r="U295">
        <f>IF(Tabela3[[#This Row],[Receitas 2008]]-Tabela3[[#This Row],[Despesas 2008]]&lt;0,Tabela3[[#This Row],[Receitas 2008]]-Tabela3[[#This Row],[Despesas 2008]],Tabela3[[#This Row],[Receitas 2008]]-Tabela3[[#This Row],[Despesas 2008]])</f>
        <v>-54703.950000000186</v>
      </c>
      <c r="V295">
        <f>IF(Tabela3[[#This Row],[Receitas 2009]]-Tabela3[[#This Row],[Despesas 2009]]&lt;0,Tabela3[[#This Row],[Receitas 2009]]-Tabela3[[#This Row],[Despesas 2009]],Tabela3[[#This Row],[Receitas 2009]]-Tabela3[[#This Row],[Despesas 2009]])</f>
        <v>-170167.20999999996</v>
      </c>
    </row>
    <row r="296" spans="1:22" hidden="1">
      <c r="A296" t="s">
        <v>376</v>
      </c>
      <c r="B296" t="s">
        <v>65</v>
      </c>
      <c r="C296" t="s">
        <v>85</v>
      </c>
      <c r="D296" s="60" t="s">
        <v>25</v>
      </c>
      <c r="E296" s="61">
        <v>7143904.3200000003</v>
      </c>
      <c r="F296" s="61">
        <v>11168807.140000001</v>
      </c>
      <c r="G296" s="61">
        <v>10397266.99</v>
      </c>
      <c r="H296" s="61" t="s">
        <v>25</v>
      </c>
      <c r="I296" s="61">
        <v>7217286.2800000003</v>
      </c>
      <c r="J296" s="61">
        <v>10326474.060000001</v>
      </c>
      <c r="K296" s="61">
        <v>11250456.68</v>
      </c>
      <c r="L296">
        <v>61.34</v>
      </c>
      <c r="M296">
        <v>65.95</v>
      </c>
      <c r="N296">
        <v>52.2</v>
      </c>
      <c r="O296">
        <v>70.48</v>
      </c>
      <c r="P296">
        <v>0.49</v>
      </c>
      <c r="Q296">
        <v>0.42</v>
      </c>
      <c r="R296">
        <v>0.55000000000000004</v>
      </c>
      <c r="S29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296">
        <f>IF(Tabela3[[#This Row],[Receitas 2006]]-Tabela3[[#This Row],[Despesas 2006]]&lt;0,Tabela3[[#This Row],[Receitas 2006]]-Tabela3[[#This Row],[Despesas 2006]],Tabela3[[#This Row],[Receitas 2006]]-Tabela3[[#This Row],[Despesas 2006]])</f>
        <v>-73381.959999999963</v>
      </c>
      <c r="U296">
        <f>IF(Tabela3[[#This Row],[Receitas 2008]]-Tabela3[[#This Row],[Despesas 2008]]&lt;0,Tabela3[[#This Row],[Receitas 2008]]-Tabela3[[#This Row],[Despesas 2008]],Tabela3[[#This Row],[Receitas 2008]]-Tabela3[[#This Row],[Despesas 2008]])</f>
        <v>842333.08000000007</v>
      </c>
      <c r="V296">
        <f>IF(Tabela3[[#This Row],[Receitas 2009]]-Tabela3[[#This Row],[Despesas 2009]]&lt;0,Tabela3[[#This Row],[Receitas 2009]]-Tabela3[[#This Row],[Despesas 2009]],Tabela3[[#This Row],[Receitas 2009]]-Tabela3[[#This Row],[Despesas 2009]])</f>
        <v>-853189.68999999948</v>
      </c>
    </row>
    <row r="297" spans="1:22" hidden="1">
      <c r="A297" t="s">
        <v>377</v>
      </c>
      <c r="B297" t="s">
        <v>48</v>
      </c>
      <c r="C297" t="s">
        <v>148</v>
      </c>
      <c r="D297" s="60">
        <v>5771957.9500000002</v>
      </c>
      <c r="E297" s="61">
        <v>6398403.6699999999</v>
      </c>
      <c r="F297" s="61">
        <v>8115241.0199999996</v>
      </c>
      <c r="G297" s="61">
        <v>8125824.7000000002</v>
      </c>
      <c r="H297" s="61">
        <v>4937840.08</v>
      </c>
      <c r="I297" s="61">
        <v>6533063.0300000003</v>
      </c>
      <c r="J297" s="61">
        <v>8338392.7599999998</v>
      </c>
      <c r="K297" s="61">
        <v>7973399.3799999999</v>
      </c>
      <c r="L297">
        <v>54.18</v>
      </c>
      <c r="M297">
        <v>54.18</v>
      </c>
      <c r="N297">
        <v>44.11</v>
      </c>
      <c r="O297">
        <v>64.260000000000005</v>
      </c>
      <c r="P297">
        <v>0.39</v>
      </c>
      <c r="Q297">
        <v>0.35</v>
      </c>
      <c r="R297">
        <v>0.44</v>
      </c>
      <c r="S297">
        <f>IF(Tabela3[[#This Row],[Receitas 2005]]-Tabela3[[#This Row],[Despesas 2005]]&lt;0,Tabela3[[#This Row],[Receitas 2005]]-Tabela3[[#This Row],[Despesas 2005]],Tabela3[[#This Row],[Receitas 2005]]-Tabela3[[#This Row],[Despesas 2005]])</f>
        <v>834117.87000000011</v>
      </c>
      <c r="T297">
        <f>IF(Tabela3[[#This Row],[Receitas 2006]]-Tabela3[[#This Row],[Despesas 2006]]&lt;0,Tabela3[[#This Row],[Receitas 2006]]-Tabela3[[#This Row],[Despesas 2006]],Tabela3[[#This Row],[Receitas 2006]]-Tabela3[[#This Row],[Despesas 2006]])</f>
        <v>-134659.36000000034</v>
      </c>
      <c r="U297">
        <f>IF(Tabela3[[#This Row],[Receitas 2008]]-Tabela3[[#This Row],[Despesas 2008]]&lt;0,Tabela3[[#This Row],[Receitas 2008]]-Tabela3[[#This Row],[Despesas 2008]],Tabela3[[#This Row],[Receitas 2008]]-Tabela3[[#This Row],[Despesas 2008]])</f>
        <v>-223151.74000000022</v>
      </c>
      <c r="V297">
        <f>IF(Tabela3[[#This Row],[Receitas 2009]]-Tabela3[[#This Row],[Despesas 2009]]&lt;0,Tabela3[[#This Row],[Receitas 2009]]-Tabela3[[#This Row],[Despesas 2009]],Tabela3[[#This Row],[Receitas 2009]]-Tabela3[[#This Row],[Despesas 2009]])</f>
        <v>152425.3200000003</v>
      </c>
    </row>
    <row r="298" spans="1:22" hidden="1">
      <c r="A298" t="s">
        <v>378</v>
      </c>
      <c r="B298" t="s">
        <v>48</v>
      </c>
      <c r="C298" t="s">
        <v>169</v>
      </c>
      <c r="D298" s="60">
        <v>13001336.07</v>
      </c>
      <c r="E298" s="61">
        <v>14091109.77</v>
      </c>
      <c r="F298" s="61">
        <v>24170460.120000001</v>
      </c>
      <c r="G298" s="61">
        <v>22543478.949999999</v>
      </c>
      <c r="H298" s="61">
        <v>13043785.52</v>
      </c>
      <c r="I298" s="61">
        <v>14391114.08</v>
      </c>
      <c r="J298" s="61">
        <v>22367019.670000002</v>
      </c>
      <c r="K298" s="61">
        <v>21732729.050000001</v>
      </c>
      <c r="L298">
        <v>53.59</v>
      </c>
      <c r="M298">
        <v>54.35</v>
      </c>
      <c r="N298">
        <v>45.98</v>
      </c>
      <c r="O298">
        <v>61.19</v>
      </c>
      <c r="P298">
        <v>0.44</v>
      </c>
      <c r="Q298">
        <v>0.4</v>
      </c>
      <c r="R298">
        <v>0.48</v>
      </c>
      <c r="S298">
        <f>IF(Tabela3[[#This Row],[Receitas 2005]]-Tabela3[[#This Row],[Despesas 2005]]&lt;0,Tabela3[[#This Row],[Receitas 2005]]-Tabela3[[#This Row],[Despesas 2005]],Tabela3[[#This Row],[Receitas 2005]]-Tabela3[[#This Row],[Despesas 2005]])</f>
        <v>-42449.449999999255</v>
      </c>
      <c r="T298">
        <f>IF(Tabela3[[#This Row],[Receitas 2006]]-Tabela3[[#This Row],[Despesas 2006]]&lt;0,Tabela3[[#This Row],[Receitas 2006]]-Tabela3[[#This Row],[Despesas 2006]],Tabela3[[#This Row],[Receitas 2006]]-Tabela3[[#This Row],[Despesas 2006]])</f>
        <v>-300004.31000000052</v>
      </c>
      <c r="U298">
        <f>IF(Tabela3[[#This Row],[Receitas 2008]]-Tabela3[[#This Row],[Despesas 2008]]&lt;0,Tabela3[[#This Row],[Receitas 2008]]-Tabela3[[#This Row],[Despesas 2008]],Tabela3[[#This Row],[Receitas 2008]]-Tabela3[[#This Row],[Despesas 2008]])</f>
        <v>1803440.4499999993</v>
      </c>
      <c r="V298">
        <f>IF(Tabela3[[#This Row],[Receitas 2009]]-Tabela3[[#This Row],[Despesas 2009]]&lt;0,Tabela3[[#This Row],[Receitas 2009]]-Tabela3[[#This Row],[Despesas 2009]],Tabela3[[#This Row],[Receitas 2009]]-Tabela3[[#This Row],[Despesas 2009]])</f>
        <v>810749.89999999851</v>
      </c>
    </row>
    <row r="299" spans="1:22" hidden="1">
      <c r="A299" t="s">
        <v>379</v>
      </c>
      <c r="B299" t="s">
        <v>45</v>
      </c>
      <c r="C299" t="s">
        <v>119</v>
      </c>
      <c r="D299" s="60">
        <v>4572192.4000000004</v>
      </c>
      <c r="E299" s="61">
        <v>5356647.25</v>
      </c>
      <c r="F299" s="61">
        <v>10688324.869999999</v>
      </c>
      <c r="G299" s="61">
        <v>9573812.2599999998</v>
      </c>
      <c r="H299" s="61">
        <v>4318813.57</v>
      </c>
      <c r="I299" s="61">
        <v>5760534.2999999998</v>
      </c>
      <c r="J299" s="61">
        <v>9350741.8300000001</v>
      </c>
      <c r="K299" s="61">
        <v>10345060.119999999</v>
      </c>
      <c r="L299">
        <v>52.13</v>
      </c>
      <c r="M299">
        <v>57.68</v>
      </c>
      <c r="N299">
        <v>41.9</v>
      </c>
      <c r="O299">
        <v>62.36</v>
      </c>
      <c r="P299">
        <v>0.37</v>
      </c>
      <c r="Q299">
        <v>0.34</v>
      </c>
      <c r="R299">
        <v>0.4</v>
      </c>
      <c r="S299">
        <f>IF(Tabela3[[#This Row],[Receitas 2005]]-Tabela3[[#This Row],[Despesas 2005]]&lt;0,Tabela3[[#This Row],[Receitas 2005]]-Tabela3[[#This Row],[Despesas 2005]],Tabela3[[#This Row],[Receitas 2005]]-Tabela3[[#This Row],[Despesas 2005]])</f>
        <v>253378.83000000007</v>
      </c>
      <c r="T299">
        <f>IF(Tabela3[[#This Row],[Receitas 2006]]-Tabela3[[#This Row],[Despesas 2006]]&lt;0,Tabela3[[#This Row],[Receitas 2006]]-Tabela3[[#This Row],[Despesas 2006]],Tabela3[[#This Row],[Receitas 2006]]-Tabela3[[#This Row],[Despesas 2006]])</f>
        <v>-403887.04999999981</v>
      </c>
      <c r="U299">
        <f>IF(Tabela3[[#This Row],[Receitas 2008]]-Tabela3[[#This Row],[Despesas 2008]]&lt;0,Tabela3[[#This Row],[Receitas 2008]]-Tabela3[[#This Row],[Despesas 2008]],Tabela3[[#This Row],[Receitas 2008]]-Tabela3[[#This Row],[Despesas 2008]])</f>
        <v>1337583.0399999991</v>
      </c>
      <c r="V299">
        <f>IF(Tabela3[[#This Row],[Receitas 2009]]-Tabela3[[#This Row],[Despesas 2009]]&lt;0,Tabela3[[#This Row],[Receitas 2009]]-Tabela3[[#This Row],[Despesas 2009]],Tabela3[[#This Row],[Receitas 2009]]-Tabela3[[#This Row],[Despesas 2009]])</f>
        <v>-771247.8599999994</v>
      </c>
    </row>
    <row r="300" spans="1:22" hidden="1">
      <c r="A300" t="s">
        <v>380</v>
      </c>
      <c r="B300" t="s">
        <v>45</v>
      </c>
      <c r="C300" t="s">
        <v>119</v>
      </c>
      <c r="D300" s="60">
        <v>5555402.3899999997</v>
      </c>
      <c r="E300" s="61">
        <v>6084365.1299999999</v>
      </c>
      <c r="F300" s="61">
        <v>8395927.4900000002</v>
      </c>
      <c r="G300" s="61">
        <v>8482005.0899999999</v>
      </c>
      <c r="H300" s="61">
        <v>5506134.75</v>
      </c>
      <c r="I300" s="61">
        <v>6423627.1699999999</v>
      </c>
      <c r="J300" s="61">
        <v>7828950.79</v>
      </c>
      <c r="K300" s="61">
        <v>8944004.0399999991</v>
      </c>
      <c r="L300">
        <v>49.19</v>
      </c>
      <c r="M300">
        <v>54.89</v>
      </c>
      <c r="N300">
        <v>37.119999999999997</v>
      </c>
      <c r="O300">
        <v>61.26</v>
      </c>
      <c r="P300">
        <v>0.39</v>
      </c>
      <c r="Q300">
        <v>0.35</v>
      </c>
      <c r="R300">
        <v>0.42</v>
      </c>
      <c r="S300">
        <f>IF(Tabela3[[#This Row],[Receitas 2005]]-Tabela3[[#This Row],[Despesas 2005]]&lt;0,Tabela3[[#This Row],[Receitas 2005]]-Tabela3[[#This Row],[Despesas 2005]],Tabela3[[#This Row],[Receitas 2005]]-Tabela3[[#This Row],[Despesas 2005]])</f>
        <v>49267.639999999665</v>
      </c>
      <c r="T300">
        <f>IF(Tabela3[[#This Row],[Receitas 2006]]-Tabela3[[#This Row],[Despesas 2006]]&lt;0,Tabela3[[#This Row],[Receitas 2006]]-Tabela3[[#This Row],[Despesas 2006]],Tabela3[[#This Row],[Receitas 2006]]-Tabela3[[#This Row],[Despesas 2006]])</f>
        <v>-339262.04000000004</v>
      </c>
      <c r="U300">
        <f>IF(Tabela3[[#This Row],[Receitas 2008]]-Tabela3[[#This Row],[Despesas 2008]]&lt;0,Tabela3[[#This Row],[Receitas 2008]]-Tabela3[[#This Row],[Despesas 2008]],Tabela3[[#This Row],[Receitas 2008]]-Tabela3[[#This Row],[Despesas 2008]])</f>
        <v>566976.70000000019</v>
      </c>
      <c r="V300">
        <f>IF(Tabela3[[#This Row],[Receitas 2009]]-Tabela3[[#This Row],[Despesas 2009]]&lt;0,Tabela3[[#This Row],[Receitas 2009]]-Tabela3[[#This Row],[Despesas 2009]],Tabela3[[#This Row],[Receitas 2009]]-Tabela3[[#This Row],[Despesas 2009]])</f>
        <v>-461998.94999999925</v>
      </c>
    </row>
    <row r="301" spans="1:22" hidden="1">
      <c r="A301" t="s">
        <v>381</v>
      </c>
      <c r="B301" t="s">
        <v>35</v>
      </c>
      <c r="C301" t="s">
        <v>67</v>
      </c>
      <c r="D301" s="60">
        <v>5276749.8499999996</v>
      </c>
      <c r="E301" s="61">
        <v>6252089.0599999996</v>
      </c>
      <c r="F301" s="61">
        <v>8653858.0500000007</v>
      </c>
      <c r="G301" s="61">
        <v>9757669.1500000004</v>
      </c>
      <c r="H301" s="61">
        <v>5045206.57</v>
      </c>
      <c r="I301" s="61">
        <v>5917734.5</v>
      </c>
      <c r="J301" s="61">
        <v>8682985.4700000007</v>
      </c>
      <c r="K301" s="61">
        <v>10556908.529999999</v>
      </c>
      <c r="L301">
        <v>43.15</v>
      </c>
      <c r="M301">
        <v>40.86</v>
      </c>
      <c r="N301">
        <v>30.99</v>
      </c>
      <c r="O301">
        <v>55.32</v>
      </c>
      <c r="P301">
        <v>0.41</v>
      </c>
      <c r="Q301">
        <v>0.36</v>
      </c>
      <c r="R301">
        <v>0.47</v>
      </c>
      <c r="S301">
        <f>IF(Tabela3[[#This Row],[Receitas 2005]]-Tabela3[[#This Row],[Despesas 2005]]&lt;0,Tabela3[[#This Row],[Receitas 2005]]-Tabela3[[#This Row],[Despesas 2005]],Tabela3[[#This Row],[Receitas 2005]]-Tabela3[[#This Row],[Despesas 2005]])</f>
        <v>231543.27999999933</v>
      </c>
      <c r="T301">
        <f>IF(Tabela3[[#This Row],[Receitas 2006]]-Tabela3[[#This Row],[Despesas 2006]]&lt;0,Tabela3[[#This Row],[Receitas 2006]]-Tabela3[[#This Row],[Despesas 2006]],Tabela3[[#This Row],[Receitas 2006]]-Tabela3[[#This Row],[Despesas 2006]])</f>
        <v>334354.55999999959</v>
      </c>
      <c r="U301">
        <f>IF(Tabela3[[#This Row],[Receitas 2008]]-Tabela3[[#This Row],[Despesas 2008]]&lt;0,Tabela3[[#This Row],[Receitas 2008]]-Tabela3[[#This Row],[Despesas 2008]],Tabela3[[#This Row],[Receitas 2008]]-Tabela3[[#This Row],[Despesas 2008]])</f>
        <v>-29127.419999999925</v>
      </c>
      <c r="V301">
        <f>IF(Tabela3[[#This Row],[Receitas 2009]]-Tabela3[[#This Row],[Despesas 2009]]&lt;0,Tabela3[[#This Row],[Receitas 2009]]-Tabela3[[#This Row],[Despesas 2009]],Tabela3[[#This Row],[Receitas 2009]]-Tabela3[[#This Row],[Despesas 2009]])</f>
        <v>-799239.37999999896</v>
      </c>
    </row>
    <row r="302" spans="1:22" hidden="1">
      <c r="A302" t="s">
        <v>382</v>
      </c>
      <c r="B302" t="s">
        <v>35</v>
      </c>
      <c r="C302" t="s">
        <v>38</v>
      </c>
      <c r="D302" s="60">
        <v>4719450.07</v>
      </c>
      <c r="E302" s="61">
        <v>4376413.01</v>
      </c>
      <c r="F302" s="61">
        <v>6618452.6399999997</v>
      </c>
      <c r="G302" s="61">
        <v>6082757.5599999996</v>
      </c>
      <c r="H302" s="61">
        <v>2990100.78</v>
      </c>
      <c r="I302" s="61">
        <v>4397262.71</v>
      </c>
      <c r="J302" s="61">
        <v>6318976.8600000003</v>
      </c>
      <c r="K302" s="61">
        <v>6440662.6100000003</v>
      </c>
      <c r="L302">
        <v>46.92</v>
      </c>
      <c r="M302">
        <v>55.89</v>
      </c>
      <c r="N302">
        <v>30.45</v>
      </c>
      <c r="O302">
        <v>63.39</v>
      </c>
      <c r="P302">
        <v>0.38</v>
      </c>
      <c r="Q302">
        <v>0.31</v>
      </c>
      <c r="R302">
        <v>0.45</v>
      </c>
      <c r="S302">
        <f>IF(Tabela3[[#This Row],[Receitas 2005]]-Tabela3[[#This Row],[Despesas 2005]]&lt;0,Tabela3[[#This Row],[Receitas 2005]]-Tabela3[[#This Row],[Despesas 2005]],Tabela3[[#This Row],[Receitas 2005]]-Tabela3[[#This Row],[Despesas 2005]])</f>
        <v>1729349.2900000005</v>
      </c>
      <c r="T302">
        <f>IF(Tabela3[[#This Row],[Receitas 2006]]-Tabela3[[#This Row],[Despesas 2006]]&lt;0,Tabela3[[#This Row],[Receitas 2006]]-Tabela3[[#This Row],[Despesas 2006]],Tabela3[[#This Row],[Receitas 2006]]-Tabela3[[#This Row],[Despesas 2006]])</f>
        <v>-20849.700000000186</v>
      </c>
      <c r="U302">
        <f>IF(Tabela3[[#This Row],[Receitas 2008]]-Tabela3[[#This Row],[Despesas 2008]]&lt;0,Tabela3[[#This Row],[Receitas 2008]]-Tabela3[[#This Row],[Despesas 2008]],Tabela3[[#This Row],[Receitas 2008]]-Tabela3[[#This Row],[Despesas 2008]])</f>
        <v>299475.77999999933</v>
      </c>
      <c r="V302">
        <f>IF(Tabela3[[#This Row],[Receitas 2009]]-Tabela3[[#This Row],[Despesas 2009]]&lt;0,Tabela3[[#This Row],[Receitas 2009]]-Tabela3[[#This Row],[Despesas 2009]],Tabela3[[#This Row],[Receitas 2009]]-Tabela3[[#This Row],[Despesas 2009]])</f>
        <v>-357905.05000000075</v>
      </c>
    </row>
    <row r="303" spans="1:22" hidden="1">
      <c r="A303" t="s">
        <v>383</v>
      </c>
      <c r="B303" t="s">
        <v>23</v>
      </c>
      <c r="C303" t="s">
        <v>202</v>
      </c>
      <c r="D303" s="60">
        <v>19234120.059999999</v>
      </c>
      <c r="E303" s="61">
        <v>19199420.41</v>
      </c>
      <c r="F303" s="61">
        <v>29805271.91</v>
      </c>
      <c r="G303" s="61">
        <v>26901141.609999999</v>
      </c>
      <c r="H303" s="61">
        <v>19614968.98</v>
      </c>
      <c r="I303" s="61">
        <v>19640634.120000001</v>
      </c>
      <c r="J303" s="61">
        <v>27903106.890000001</v>
      </c>
      <c r="K303" s="61">
        <v>28706993.149999999</v>
      </c>
      <c r="L303">
        <v>22.59</v>
      </c>
      <c r="M303">
        <v>19.88</v>
      </c>
      <c r="N303">
        <v>13.99</v>
      </c>
      <c r="O303">
        <v>31.19</v>
      </c>
      <c r="P303">
        <v>0.38</v>
      </c>
      <c r="Q303">
        <v>0.35</v>
      </c>
      <c r="R303">
        <v>0.41</v>
      </c>
      <c r="S303">
        <f>IF(Tabela3[[#This Row],[Receitas 2005]]-Tabela3[[#This Row],[Despesas 2005]]&lt;0,Tabela3[[#This Row],[Receitas 2005]]-Tabela3[[#This Row],[Despesas 2005]],Tabela3[[#This Row],[Receitas 2005]]-Tabela3[[#This Row],[Despesas 2005]])</f>
        <v>-380848.92000000179</v>
      </c>
      <c r="T303">
        <f>IF(Tabela3[[#This Row],[Receitas 2006]]-Tabela3[[#This Row],[Despesas 2006]]&lt;0,Tabela3[[#This Row],[Receitas 2006]]-Tabela3[[#This Row],[Despesas 2006]],Tabela3[[#This Row],[Receitas 2006]]-Tabela3[[#This Row],[Despesas 2006]])</f>
        <v>-441213.71000000089</v>
      </c>
      <c r="U303">
        <f>IF(Tabela3[[#This Row],[Receitas 2008]]-Tabela3[[#This Row],[Despesas 2008]]&lt;0,Tabela3[[#This Row],[Receitas 2008]]-Tabela3[[#This Row],[Despesas 2008]],Tabela3[[#This Row],[Receitas 2008]]-Tabela3[[#This Row],[Despesas 2008]])</f>
        <v>1902165.0199999996</v>
      </c>
      <c r="V303">
        <f>IF(Tabela3[[#This Row],[Receitas 2009]]-Tabela3[[#This Row],[Despesas 2009]]&lt;0,Tabela3[[#This Row],[Receitas 2009]]-Tabela3[[#This Row],[Despesas 2009]],Tabela3[[#This Row],[Receitas 2009]]-Tabela3[[#This Row],[Despesas 2009]])</f>
        <v>-1805851.5399999991</v>
      </c>
    </row>
    <row r="304" spans="1:22" hidden="1">
      <c r="A304" t="s">
        <v>384</v>
      </c>
      <c r="B304" t="s">
        <v>45</v>
      </c>
      <c r="C304" t="s">
        <v>46</v>
      </c>
      <c r="D304" s="60">
        <v>4481039</v>
      </c>
      <c r="E304" s="61">
        <v>5208817</v>
      </c>
      <c r="F304" s="61">
        <v>7187444.6299999999</v>
      </c>
      <c r="G304" s="61">
        <v>6710564.29</v>
      </c>
      <c r="H304" s="61">
        <v>4492585</v>
      </c>
      <c r="I304" s="61">
        <v>5439677</v>
      </c>
      <c r="J304" s="61">
        <v>7763834.2400000002</v>
      </c>
      <c r="K304" s="61">
        <v>7284635.6299999999</v>
      </c>
      <c r="L304">
        <v>64.56</v>
      </c>
      <c r="M304">
        <v>63.98</v>
      </c>
      <c r="N304">
        <v>53.82</v>
      </c>
      <c r="O304">
        <v>75.3</v>
      </c>
      <c r="P304">
        <v>0.41</v>
      </c>
      <c r="Q304">
        <v>0.37</v>
      </c>
      <c r="R304">
        <v>0.46</v>
      </c>
      <c r="S304">
        <f>IF(Tabela3[[#This Row],[Receitas 2005]]-Tabela3[[#This Row],[Despesas 2005]]&lt;0,Tabela3[[#This Row],[Receitas 2005]]-Tabela3[[#This Row],[Despesas 2005]],Tabela3[[#This Row],[Receitas 2005]]-Tabela3[[#This Row],[Despesas 2005]])</f>
        <v>-11546</v>
      </c>
      <c r="T304">
        <f>IF(Tabela3[[#This Row],[Receitas 2006]]-Tabela3[[#This Row],[Despesas 2006]]&lt;0,Tabela3[[#This Row],[Receitas 2006]]-Tabela3[[#This Row],[Despesas 2006]],Tabela3[[#This Row],[Receitas 2006]]-Tabela3[[#This Row],[Despesas 2006]])</f>
        <v>-230860</v>
      </c>
      <c r="U304">
        <f>IF(Tabela3[[#This Row],[Receitas 2008]]-Tabela3[[#This Row],[Despesas 2008]]&lt;0,Tabela3[[#This Row],[Receitas 2008]]-Tabela3[[#This Row],[Despesas 2008]],Tabela3[[#This Row],[Receitas 2008]]-Tabela3[[#This Row],[Despesas 2008]])</f>
        <v>-576389.61000000034</v>
      </c>
      <c r="V304">
        <f>IF(Tabela3[[#This Row],[Receitas 2009]]-Tabela3[[#This Row],[Despesas 2009]]&lt;0,Tabela3[[#This Row],[Receitas 2009]]-Tabela3[[#This Row],[Despesas 2009]],Tabela3[[#This Row],[Receitas 2009]]-Tabela3[[#This Row],[Despesas 2009]])</f>
        <v>-574071.33999999985</v>
      </c>
    </row>
    <row r="305" spans="1:22" hidden="1">
      <c r="A305" t="s">
        <v>385</v>
      </c>
      <c r="B305" t="s">
        <v>48</v>
      </c>
      <c r="C305" t="s">
        <v>49</v>
      </c>
      <c r="D305" s="60">
        <v>4930736.8499999996</v>
      </c>
      <c r="E305" s="61">
        <v>5982318.2400000002</v>
      </c>
      <c r="F305" s="61">
        <v>7809738.7300000004</v>
      </c>
      <c r="G305" s="61">
        <v>7238177.9000000004</v>
      </c>
      <c r="H305" s="61">
        <v>5144433.42</v>
      </c>
      <c r="I305" s="61">
        <v>5862867.46</v>
      </c>
      <c r="J305" s="61">
        <v>7794543</v>
      </c>
      <c r="K305" s="61">
        <v>7483281.2199999997</v>
      </c>
      <c r="L305">
        <v>71.45</v>
      </c>
      <c r="M305">
        <v>75.38</v>
      </c>
      <c r="N305">
        <v>62.12</v>
      </c>
      <c r="O305">
        <v>80.790000000000006</v>
      </c>
      <c r="P305">
        <v>0.41</v>
      </c>
      <c r="Q305">
        <v>0.37</v>
      </c>
      <c r="R305">
        <v>0.45</v>
      </c>
      <c r="S305">
        <f>IF(Tabela3[[#This Row],[Receitas 2005]]-Tabela3[[#This Row],[Despesas 2005]]&lt;0,Tabela3[[#This Row],[Receitas 2005]]-Tabela3[[#This Row],[Despesas 2005]],Tabela3[[#This Row],[Receitas 2005]]-Tabela3[[#This Row],[Despesas 2005]])</f>
        <v>-213696.5700000003</v>
      </c>
      <c r="T305">
        <f>IF(Tabela3[[#This Row],[Receitas 2006]]-Tabela3[[#This Row],[Despesas 2006]]&lt;0,Tabela3[[#This Row],[Receitas 2006]]-Tabela3[[#This Row],[Despesas 2006]],Tabela3[[#This Row],[Receitas 2006]]-Tabela3[[#This Row],[Despesas 2006]])</f>
        <v>119450.78000000026</v>
      </c>
      <c r="U305">
        <f>IF(Tabela3[[#This Row],[Receitas 2008]]-Tabela3[[#This Row],[Despesas 2008]]&lt;0,Tabela3[[#This Row],[Receitas 2008]]-Tabela3[[#This Row],[Despesas 2008]],Tabela3[[#This Row],[Receitas 2008]]-Tabela3[[#This Row],[Despesas 2008]])</f>
        <v>15195.730000000447</v>
      </c>
      <c r="V305">
        <f>IF(Tabela3[[#This Row],[Receitas 2009]]-Tabela3[[#This Row],[Despesas 2009]]&lt;0,Tabela3[[#This Row],[Receitas 2009]]-Tabela3[[#This Row],[Despesas 2009]],Tabela3[[#This Row],[Receitas 2009]]-Tabela3[[#This Row],[Despesas 2009]])</f>
        <v>-245103.31999999937</v>
      </c>
    </row>
    <row r="306" spans="1:22" hidden="1">
      <c r="A306" t="s">
        <v>202</v>
      </c>
      <c r="B306" t="s">
        <v>23</v>
      </c>
      <c r="C306" t="s">
        <v>202</v>
      </c>
      <c r="D306" s="60">
        <v>37979578.049999997</v>
      </c>
      <c r="E306" s="61">
        <v>42596789.149999999</v>
      </c>
      <c r="F306" s="61">
        <v>58979121.960000001</v>
      </c>
      <c r="G306" s="61">
        <v>58913855.82</v>
      </c>
      <c r="H306" s="61">
        <v>37037059.950000003</v>
      </c>
      <c r="I306" s="61">
        <v>43525584.229999997</v>
      </c>
      <c r="J306" s="61">
        <v>57514907.200000003</v>
      </c>
      <c r="K306" s="61">
        <v>59597984.189999998</v>
      </c>
      <c r="L306">
        <v>24.56</v>
      </c>
      <c r="M306">
        <v>21.05</v>
      </c>
      <c r="N306">
        <v>16.7</v>
      </c>
      <c r="O306">
        <v>32.42</v>
      </c>
      <c r="P306">
        <v>0.41</v>
      </c>
      <c r="Q306">
        <v>0.39</v>
      </c>
      <c r="R306">
        <v>0.43</v>
      </c>
      <c r="S306">
        <f>IF(Tabela3[[#This Row],[Receitas 2005]]-Tabela3[[#This Row],[Despesas 2005]]&lt;0,Tabela3[[#This Row],[Receitas 2005]]-Tabela3[[#This Row],[Despesas 2005]],Tabela3[[#This Row],[Receitas 2005]]-Tabela3[[#This Row],[Despesas 2005]])</f>
        <v>942518.09999999404</v>
      </c>
      <c r="T306">
        <f>IF(Tabela3[[#This Row],[Receitas 2006]]-Tabela3[[#This Row],[Despesas 2006]]&lt;0,Tabela3[[#This Row],[Receitas 2006]]-Tabela3[[#This Row],[Despesas 2006]],Tabela3[[#This Row],[Receitas 2006]]-Tabela3[[#This Row],[Despesas 2006]])</f>
        <v>-928795.07999999821</v>
      </c>
      <c r="U306">
        <f>IF(Tabela3[[#This Row],[Receitas 2008]]-Tabela3[[#This Row],[Despesas 2008]]&lt;0,Tabela3[[#This Row],[Receitas 2008]]-Tabela3[[#This Row],[Despesas 2008]],Tabela3[[#This Row],[Receitas 2008]]-Tabela3[[#This Row],[Despesas 2008]])</f>
        <v>1464214.7599999979</v>
      </c>
      <c r="V306">
        <f>IF(Tabela3[[#This Row],[Receitas 2009]]-Tabela3[[#This Row],[Despesas 2009]]&lt;0,Tabela3[[#This Row],[Receitas 2009]]-Tabela3[[#This Row],[Despesas 2009]],Tabela3[[#This Row],[Receitas 2009]]-Tabela3[[#This Row],[Despesas 2009]])</f>
        <v>-684128.36999999732</v>
      </c>
    </row>
    <row r="307" spans="1:22" hidden="1">
      <c r="A307" t="s">
        <v>386</v>
      </c>
      <c r="B307" t="s">
        <v>76</v>
      </c>
      <c r="C307" t="s">
        <v>91</v>
      </c>
      <c r="D307" s="60">
        <v>3908992.97</v>
      </c>
      <c r="E307" s="61">
        <v>4824057.66</v>
      </c>
      <c r="F307" s="61">
        <v>7185656.6500000004</v>
      </c>
      <c r="G307" s="61">
        <v>6689480.1100000003</v>
      </c>
      <c r="H307" s="61">
        <v>3780743.72</v>
      </c>
      <c r="I307" s="61">
        <v>4749731.6500000004</v>
      </c>
      <c r="J307" s="61">
        <v>6963510.4000000004</v>
      </c>
      <c r="K307" s="61">
        <v>7016580.4699999997</v>
      </c>
      <c r="L307">
        <v>30.25</v>
      </c>
      <c r="M307">
        <v>31.32</v>
      </c>
      <c r="N307">
        <v>18.649999999999999</v>
      </c>
      <c r="O307">
        <v>41.86</v>
      </c>
      <c r="P307">
        <v>0.34</v>
      </c>
      <c r="Q307">
        <v>0.28999999999999998</v>
      </c>
      <c r="R307">
        <v>0.39</v>
      </c>
      <c r="S307">
        <f>IF(Tabela3[[#This Row],[Receitas 2005]]-Tabela3[[#This Row],[Despesas 2005]]&lt;0,Tabela3[[#This Row],[Receitas 2005]]-Tabela3[[#This Row],[Despesas 2005]],Tabela3[[#This Row],[Receitas 2005]]-Tabela3[[#This Row],[Despesas 2005]])</f>
        <v>128249.25</v>
      </c>
      <c r="T307">
        <f>IF(Tabela3[[#This Row],[Receitas 2006]]-Tabela3[[#This Row],[Despesas 2006]]&lt;0,Tabela3[[#This Row],[Receitas 2006]]-Tabela3[[#This Row],[Despesas 2006]],Tabela3[[#This Row],[Receitas 2006]]-Tabela3[[#This Row],[Despesas 2006]])</f>
        <v>74326.009999999776</v>
      </c>
      <c r="U307">
        <f>IF(Tabela3[[#This Row],[Receitas 2008]]-Tabela3[[#This Row],[Despesas 2008]]&lt;0,Tabela3[[#This Row],[Receitas 2008]]-Tabela3[[#This Row],[Despesas 2008]],Tabela3[[#This Row],[Receitas 2008]]-Tabela3[[#This Row],[Despesas 2008]])</f>
        <v>222146.25</v>
      </c>
      <c r="V307">
        <f>IF(Tabela3[[#This Row],[Receitas 2009]]-Tabela3[[#This Row],[Despesas 2009]]&lt;0,Tabela3[[#This Row],[Receitas 2009]]-Tabela3[[#This Row],[Despesas 2009]],Tabela3[[#This Row],[Receitas 2009]]-Tabela3[[#This Row],[Despesas 2009]])</f>
        <v>-327100.3599999994</v>
      </c>
    </row>
    <row r="308" spans="1:22" hidden="1">
      <c r="A308" t="s">
        <v>387</v>
      </c>
      <c r="B308" t="s">
        <v>35</v>
      </c>
      <c r="C308" t="s">
        <v>67</v>
      </c>
      <c r="D308" s="60">
        <v>5581218.8700000001</v>
      </c>
      <c r="E308" s="61">
        <v>6496984.2400000002</v>
      </c>
      <c r="F308" s="61">
        <v>8925769.1400000006</v>
      </c>
      <c r="G308" s="61">
        <v>8543535.7100000009</v>
      </c>
      <c r="H308" s="61">
        <v>5819132.0199999996</v>
      </c>
      <c r="I308" s="61">
        <v>6591685.8700000001</v>
      </c>
      <c r="J308" s="61">
        <v>8521295.8499999996</v>
      </c>
      <c r="K308" s="61">
        <v>9422676.6099999994</v>
      </c>
      <c r="L308">
        <v>38.090000000000003</v>
      </c>
      <c r="M308">
        <v>34.520000000000003</v>
      </c>
      <c r="N308">
        <v>27.68</v>
      </c>
      <c r="O308">
        <v>48.5</v>
      </c>
      <c r="P308">
        <v>0.38</v>
      </c>
      <c r="Q308">
        <v>0.35</v>
      </c>
      <c r="R308">
        <v>0.41</v>
      </c>
      <c r="S308">
        <f>IF(Tabela3[[#This Row],[Receitas 2005]]-Tabela3[[#This Row],[Despesas 2005]]&lt;0,Tabela3[[#This Row],[Receitas 2005]]-Tabela3[[#This Row],[Despesas 2005]],Tabela3[[#This Row],[Receitas 2005]]-Tabela3[[#This Row],[Despesas 2005]])</f>
        <v>-237913.14999999944</v>
      </c>
      <c r="T308">
        <f>IF(Tabela3[[#This Row],[Receitas 2006]]-Tabela3[[#This Row],[Despesas 2006]]&lt;0,Tabela3[[#This Row],[Receitas 2006]]-Tabela3[[#This Row],[Despesas 2006]],Tabela3[[#This Row],[Receitas 2006]]-Tabela3[[#This Row],[Despesas 2006]])</f>
        <v>-94701.629999999888</v>
      </c>
      <c r="U308">
        <f>IF(Tabela3[[#This Row],[Receitas 2008]]-Tabela3[[#This Row],[Despesas 2008]]&lt;0,Tabela3[[#This Row],[Receitas 2008]]-Tabela3[[#This Row],[Despesas 2008]],Tabela3[[#This Row],[Receitas 2008]]-Tabela3[[#This Row],[Despesas 2008]])</f>
        <v>404473.29000000097</v>
      </c>
      <c r="V308">
        <f>IF(Tabela3[[#This Row],[Receitas 2009]]-Tabela3[[#This Row],[Despesas 2009]]&lt;0,Tabela3[[#This Row],[Receitas 2009]]-Tabela3[[#This Row],[Despesas 2009]],Tabela3[[#This Row],[Receitas 2009]]-Tabela3[[#This Row],[Despesas 2009]])</f>
        <v>-879140.89999999851</v>
      </c>
    </row>
    <row r="309" spans="1:22" hidden="1">
      <c r="A309" t="s">
        <v>388</v>
      </c>
      <c r="B309" t="s">
        <v>48</v>
      </c>
      <c r="C309" t="s">
        <v>253</v>
      </c>
      <c r="D309" s="60">
        <v>4822922.5999999996</v>
      </c>
      <c r="E309" s="61">
        <v>5983291.9100000001</v>
      </c>
      <c r="F309" s="61">
        <v>8244129.3600000003</v>
      </c>
      <c r="G309" s="61">
        <v>8257792.0300000003</v>
      </c>
      <c r="H309" s="61">
        <v>4566188.8</v>
      </c>
      <c r="I309" s="61">
        <v>5853746.5899999999</v>
      </c>
      <c r="J309" s="61">
        <v>8142245.0700000003</v>
      </c>
      <c r="K309" s="61">
        <v>7883968.0099999998</v>
      </c>
      <c r="L309">
        <v>57.7</v>
      </c>
      <c r="M309">
        <v>64.040000000000006</v>
      </c>
      <c r="N309">
        <v>46.72</v>
      </c>
      <c r="O309">
        <v>68.680000000000007</v>
      </c>
      <c r="P309">
        <v>0.44</v>
      </c>
      <c r="Q309">
        <v>0.38</v>
      </c>
      <c r="R309">
        <v>0.5</v>
      </c>
      <c r="S309">
        <f>IF(Tabela3[[#This Row],[Receitas 2005]]-Tabela3[[#This Row],[Despesas 2005]]&lt;0,Tabela3[[#This Row],[Receitas 2005]]-Tabela3[[#This Row],[Despesas 2005]],Tabela3[[#This Row],[Receitas 2005]]-Tabela3[[#This Row],[Despesas 2005]])</f>
        <v>256733.79999999981</v>
      </c>
      <c r="T309">
        <f>IF(Tabela3[[#This Row],[Receitas 2006]]-Tabela3[[#This Row],[Despesas 2006]]&lt;0,Tabela3[[#This Row],[Receitas 2006]]-Tabela3[[#This Row],[Despesas 2006]],Tabela3[[#This Row],[Receitas 2006]]-Tabela3[[#This Row],[Despesas 2006]])</f>
        <v>129545.3200000003</v>
      </c>
      <c r="U309">
        <f>IF(Tabela3[[#This Row],[Receitas 2008]]-Tabela3[[#This Row],[Despesas 2008]]&lt;0,Tabela3[[#This Row],[Receitas 2008]]-Tabela3[[#This Row],[Despesas 2008]],Tabela3[[#This Row],[Receitas 2008]]-Tabela3[[#This Row],[Despesas 2008]])</f>
        <v>101884.29000000004</v>
      </c>
      <c r="V309">
        <f>IF(Tabela3[[#This Row],[Receitas 2009]]-Tabela3[[#This Row],[Despesas 2009]]&lt;0,Tabela3[[#This Row],[Receitas 2009]]-Tabela3[[#This Row],[Despesas 2009]],Tabela3[[#This Row],[Receitas 2009]]-Tabela3[[#This Row],[Despesas 2009]])</f>
        <v>373824.02000000048</v>
      </c>
    </row>
    <row r="310" spans="1:22" hidden="1">
      <c r="A310" t="s">
        <v>389</v>
      </c>
      <c r="B310" t="s">
        <v>48</v>
      </c>
      <c r="C310" t="s">
        <v>169</v>
      </c>
      <c r="D310" s="60">
        <v>4507525.7</v>
      </c>
      <c r="E310" s="61">
        <v>4894640.2699999996</v>
      </c>
      <c r="F310" s="61">
        <v>6296332.3499999996</v>
      </c>
      <c r="G310" s="61">
        <v>5819531.0700000003</v>
      </c>
      <c r="H310" s="61">
        <v>4199886.92</v>
      </c>
      <c r="I310" s="61">
        <v>4932063.21</v>
      </c>
      <c r="J310" s="61">
        <v>6155690.7400000002</v>
      </c>
      <c r="K310" s="61">
        <v>6167675.8099999996</v>
      </c>
      <c r="L310">
        <v>59.03</v>
      </c>
      <c r="M310">
        <v>63.87</v>
      </c>
      <c r="N310">
        <v>46.36</v>
      </c>
      <c r="O310">
        <v>71.7</v>
      </c>
      <c r="P310">
        <v>0.5</v>
      </c>
      <c r="Q310">
        <v>0.37</v>
      </c>
      <c r="R310">
        <v>0.62</v>
      </c>
      <c r="S310">
        <f>IF(Tabela3[[#This Row],[Receitas 2005]]-Tabela3[[#This Row],[Despesas 2005]]&lt;0,Tabela3[[#This Row],[Receitas 2005]]-Tabela3[[#This Row],[Despesas 2005]],Tabela3[[#This Row],[Receitas 2005]]-Tabela3[[#This Row],[Despesas 2005]])</f>
        <v>307638.78000000026</v>
      </c>
      <c r="T310">
        <f>IF(Tabela3[[#This Row],[Receitas 2006]]-Tabela3[[#This Row],[Despesas 2006]]&lt;0,Tabela3[[#This Row],[Receitas 2006]]-Tabela3[[#This Row],[Despesas 2006]],Tabela3[[#This Row],[Receitas 2006]]-Tabela3[[#This Row],[Despesas 2006]])</f>
        <v>-37422.94000000041</v>
      </c>
      <c r="U310">
        <f>IF(Tabela3[[#This Row],[Receitas 2008]]-Tabela3[[#This Row],[Despesas 2008]]&lt;0,Tabela3[[#This Row],[Receitas 2008]]-Tabela3[[#This Row],[Despesas 2008]],Tabela3[[#This Row],[Receitas 2008]]-Tabela3[[#This Row],[Despesas 2008]])</f>
        <v>140641.6099999994</v>
      </c>
      <c r="V310">
        <f>IF(Tabela3[[#This Row],[Receitas 2009]]-Tabela3[[#This Row],[Despesas 2009]]&lt;0,Tabela3[[#This Row],[Receitas 2009]]-Tabela3[[#This Row],[Despesas 2009]],Tabela3[[#This Row],[Receitas 2009]]-Tabela3[[#This Row],[Despesas 2009]])</f>
        <v>-348144.73999999929</v>
      </c>
    </row>
    <row r="311" spans="1:22" hidden="1">
      <c r="A311" t="s">
        <v>390</v>
      </c>
      <c r="B311" t="s">
        <v>35</v>
      </c>
      <c r="C311" t="s">
        <v>50</v>
      </c>
      <c r="D311" s="60">
        <v>3778620</v>
      </c>
      <c r="E311" s="61">
        <v>4316735</v>
      </c>
      <c r="F311" s="61">
        <v>7214844.1600000001</v>
      </c>
      <c r="G311" s="61">
        <v>7162465.2599999998</v>
      </c>
      <c r="H311" s="61">
        <v>3737226</v>
      </c>
      <c r="I311" s="61">
        <v>4563063</v>
      </c>
      <c r="J311" s="61">
        <v>6143815.2300000004</v>
      </c>
      <c r="K311" s="61">
        <v>7007377.1299999999</v>
      </c>
      <c r="L311">
        <v>56.77</v>
      </c>
      <c r="M311">
        <v>52.8</v>
      </c>
      <c r="N311">
        <v>42.85</v>
      </c>
      <c r="O311">
        <v>70.69</v>
      </c>
      <c r="P311">
        <v>0.44</v>
      </c>
      <c r="Q311">
        <v>0.34</v>
      </c>
      <c r="R311">
        <v>0.55000000000000004</v>
      </c>
      <c r="S311">
        <f>IF(Tabela3[[#This Row],[Receitas 2005]]-Tabela3[[#This Row],[Despesas 2005]]&lt;0,Tabela3[[#This Row],[Receitas 2005]]-Tabela3[[#This Row],[Despesas 2005]],Tabela3[[#This Row],[Receitas 2005]]-Tabela3[[#This Row],[Despesas 2005]])</f>
        <v>41394</v>
      </c>
      <c r="T311">
        <f>IF(Tabela3[[#This Row],[Receitas 2006]]-Tabela3[[#This Row],[Despesas 2006]]&lt;0,Tabela3[[#This Row],[Receitas 2006]]-Tabela3[[#This Row],[Despesas 2006]],Tabela3[[#This Row],[Receitas 2006]]-Tabela3[[#This Row],[Despesas 2006]])</f>
        <v>-246328</v>
      </c>
      <c r="U311">
        <f>IF(Tabela3[[#This Row],[Receitas 2008]]-Tabela3[[#This Row],[Despesas 2008]]&lt;0,Tabela3[[#This Row],[Receitas 2008]]-Tabela3[[#This Row],[Despesas 2008]],Tabela3[[#This Row],[Receitas 2008]]-Tabela3[[#This Row],[Despesas 2008]])</f>
        <v>1071028.9299999997</v>
      </c>
      <c r="V311">
        <f>IF(Tabela3[[#This Row],[Receitas 2009]]-Tabela3[[#This Row],[Despesas 2009]]&lt;0,Tabela3[[#This Row],[Receitas 2009]]-Tabela3[[#This Row],[Despesas 2009]],Tabela3[[#This Row],[Receitas 2009]]-Tabela3[[#This Row],[Despesas 2009]])</f>
        <v>155088.12999999989</v>
      </c>
    </row>
    <row r="312" spans="1:22" hidden="1">
      <c r="A312" t="s">
        <v>391</v>
      </c>
      <c r="B312" t="s">
        <v>30</v>
      </c>
      <c r="C312" t="s">
        <v>93</v>
      </c>
      <c r="D312" s="60">
        <v>4173103.8</v>
      </c>
      <c r="E312" s="61">
        <v>4686414.72</v>
      </c>
      <c r="F312" s="61">
        <v>6172354.3399999999</v>
      </c>
      <c r="G312" s="61">
        <v>5969275.2800000003</v>
      </c>
      <c r="H312" s="61">
        <v>4134176.6</v>
      </c>
      <c r="I312" s="61">
        <v>4722959.76</v>
      </c>
      <c r="J312" s="61">
        <v>6105993.8300000001</v>
      </c>
      <c r="K312" s="61">
        <v>5599233.79</v>
      </c>
      <c r="L312">
        <v>23.39</v>
      </c>
      <c r="M312">
        <v>21.86</v>
      </c>
      <c r="N312">
        <v>13.53</v>
      </c>
      <c r="O312">
        <v>33.25</v>
      </c>
      <c r="P312">
        <v>0.38</v>
      </c>
      <c r="Q312">
        <v>0.33</v>
      </c>
      <c r="R312">
        <v>0.42</v>
      </c>
      <c r="S312">
        <f>IF(Tabela3[[#This Row],[Receitas 2005]]-Tabela3[[#This Row],[Despesas 2005]]&lt;0,Tabela3[[#This Row],[Receitas 2005]]-Tabela3[[#This Row],[Despesas 2005]],Tabela3[[#This Row],[Receitas 2005]]-Tabela3[[#This Row],[Despesas 2005]])</f>
        <v>38927.199999999721</v>
      </c>
      <c r="T312">
        <f>IF(Tabela3[[#This Row],[Receitas 2006]]-Tabela3[[#This Row],[Despesas 2006]]&lt;0,Tabela3[[#This Row],[Receitas 2006]]-Tabela3[[#This Row],[Despesas 2006]],Tabela3[[#This Row],[Receitas 2006]]-Tabela3[[#This Row],[Despesas 2006]])</f>
        <v>-36545.040000000037</v>
      </c>
      <c r="U312">
        <f>IF(Tabela3[[#This Row],[Receitas 2008]]-Tabela3[[#This Row],[Despesas 2008]]&lt;0,Tabela3[[#This Row],[Receitas 2008]]-Tabela3[[#This Row],[Despesas 2008]],Tabela3[[#This Row],[Receitas 2008]]-Tabela3[[#This Row],[Despesas 2008]])</f>
        <v>66360.509999999776</v>
      </c>
      <c r="V312">
        <f>IF(Tabela3[[#This Row],[Receitas 2009]]-Tabela3[[#This Row],[Despesas 2009]]&lt;0,Tabela3[[#This Row],[Receitas 2009]]-Tabela3[[#This Row],[Despesas 2009]],Tabela3[[#This Row],[Receitas 2009]]-Tabela3[[#This Row],[Despesas 2009]])</f>
        <v>370041.49000000022</v>
      </c>
    </row>
    <row r="313" spans="1:22" hidden="1">
      <c r="A313" t="s">
        <v>392</v>
      </c>
      <c r="B313" t="s">
        <v>52</v>
      </c>
      <c r="C313" t="s">
        <v>155</v>
      </c>
      <c r="D313" s="60" t="s">
        <v>25</v>
      </c>
      <c r="E313" s="61">
        <v>5172738.4000000004</v>
      </c>
      <c r="F313" s="61">
        <v>6941961.5</v>
      </c>
      <c r="G313" s="61">
        <v>6444201.8600000003</v>
      </c>
      <c r="H313" s="61" t="s">
        <v>25</v>
      </c>
      <c r="I313" s="61">
        <v>5345059.43</v>
      </c>
      <c r="J313" s="61">
        <v>6853217.4100000001</v>
      </c>
      <c r="K313" s="61">
        <v>6654594.6600000001</v>
      </c>
      <c r="L313">
        <v>24.22</v>
      </c>
      <c r="M313">
        <v>28.36</v>
      </c>
      <c r="N313">
        <v>14.94</v>
      </c>
      <c r="O313">
        <v>33.49</v>
      </c>
      <c r="P313">
        <v>0.42</v>
      </c>
      <c r="Q313">
        <v>0.36</v>
      </c>
      <c r="R313">
        <v>0.47</v>
      </c>
      <c r="S3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13">
        <f>IF(Tabela3[[#This Row],[Receitas 2006]]-Tabela3[[#This Row],[Despesas 2006]]&lt;0,Tabela3[[#This Row],[Receitas 2006]]-Tabela3[[#This Row],[Despesas 2006]],Tabela3[[#This Row],[Receitas 2006]]-Tabela3[[#This Row],[Despesas 2006]])</f>
        <v>-172321.02999999933</v>
      </c>
      <c r="U313">
        <f>IF(Tabela3[[#This Row],[Receitas 2008]]-Tabela3[[#This Row],[Despesas 2008]]&lt;0,Tabela3[[#This Row],[Receitas 2008]]-Tabela3[[#This Row],[Despesas 2008]],Tabela3[[#This Row],[Receitas 2008]]-Tabela3[[#This Row],[Despesas 2008]])</f>
        <v>88744.089999999851</v>
      </c>
      <c r="V313">
        <f>IF(Tabela3[[#This Row],[Receitas 2009]]-Tabela3[[#This Row],[Despesas 2009]]&lt;0,Tabela3[[#This Row],[Receitas 2009]]-Tabela3[[#This Row],[Despesas 2009]],Tabela3[[#This Row],[Receitas 2009]]-Tabela3[[#This Row],[Despesas 2009]])</f>
        <v>-210392.79999999981</v>
      </c>
    </row>
    <row r="314" spans="1:22" hidden="1">
      <c r="A314" t="s">
        <v>393</v>
      </c>
      <c r="B314" t="s">
        <v>35</v>
      </c>
      <c r="C314" t="s">
        <v>172</v>
      </c>
      <c r="D314" s="60">
        <v>4510616.95</v>
      </c>
      <c r="E314" s="61">
        <v>5660315.6699999999</v>
      </c>
      <c r="F314" s="61">
        <v>8548961.9000000004</v>
      </c>
      <c r="G314" s="61">
        <v>7670473.5499999998</v>
      </c>
      <c r="H314" s="61">
        <v>4220977.3</v>
      </c>
      <c r="I314" s="61">
        <v>5001066.0599999996</v>
      </c>
      <c r="J314" s="61">
        <v>9331365.1300000008</v>
      </c>
      <c r="K314" s="61">
        <v>6543610.9500000002</v>
      </c>
      <c r="L314">
        <v>55.3</v>
      </c>
      <c r="M314">
        <v>57.26</v>
      </c>
      <c r="N314">
        <v>45.26</v>
      </c>
      <c r="O314">
        <v>65.349999999999994</v>
      </c>
      <c r="P314">
        <v>0.41</v>
      </c>
      <c r="Q314">
        <v>0.36</v>
      </c>
      <c r="R314">
        <v>0.46</v>
      </c>
      <c r="S314">
        <f>IF(Tabela3[[#This Row],[Receitas 2005]]-Tabela3[[#This Row],[Despesas 2005]]&lt;0,Tabela3[[#This Row],[Receitas 2005]]-Tabela3[[#This Row],[Despesas 2005]],Tabela3[[#This Row],[Receitas 2005]]-Tabela3[[#This Row],[Despesas 2005]])</f>
        <v>289639.65000000037</v>
      </c>
      <c r="T314">
        <f>IF(Tabela3[[#This Row],[Receitas 2006]]-Tabela3[[#This Row],[Despesas 2006]]&lt;0,Tabela3[[#This Row],[Receitas 2006]]-Tabela3[[#This Row],[Despesas 2006]],Tabela3[[#This Row],[Receitas 2006]]-Tabela3[[#This Row],[Despesas 2006]])</f>
        <v>659249.61000000034</v>
      </c>
      <c r="U314">
        <f>IF(Tabela3[[#This Row],[Receitas 2008]]-Tabela3[[#This Row],[Despesas 2008]]&lt;0,Tabela3[[#This Row],[Receitas 2008]]-Tabela3[[#This Row],[Despesas 2008]],Tabela3[[#This Row],[Receitas 2008]]-Tabela3[[#This Row],[Despesas 2008]])</f>
        <v>-782403.23000000045</v>
      </c>
      <c r="V314">
        <f>IF(Tabela3[[#This Row],[Receitas 2009]]-Tabela3[[#This Row],[Despesas 2009]]&lt;0,Tabela3[[#This Row],[Receitas 2009]]-Tabela3[[#This Row],[Despesas 2009]],Tabela3[[#This Row],[Receitas 2009]]-Tabela3[[#This Row],[Despesas 2009]])</f>
        <v>1126862.5999999996</v>
      </c>
    </row>
    <row r="315" spans="1:22" hidden="1">
      <c r="A315" t="s">
        <v>394</v>
      </c>
      <c r="B315" t="s">
        <v>65</v>
      </c>
      <c r="C315" t="s">
        <v>304</v>
      </c>
      <c r="D315" s="60">
        <v>6990711.0300000003</v>
      </c>
      <c r="E315" s="61" t="s">
        <v>25</v>
      </c>
      <c r="F315" s="61">
        <v>10636070.23</v>
      </c>
      <c r="G315" s="61">
        <v>11825707.970000001</v>
      </c>
      <c r="H315" s="61">
        <v>6777935.0499999998</v>
      </c>
      <c r="I315" s="61" t="s">
        <v>25</v>
      </c>
      <c r="J315" s="61">
        <v>10530328.91</v>
      </c>
      <c r="K315" s="61">
        <v>11919905.5</v>
      </c>
      <c r="L315">
        <v>38.159999999999997</v>
      </c>
      <c r="M315">
        <v>37.049999999999997</v>
      </c>
      <c r="N315">
        <v>28.04</v>
      </c>
      <c r="O315">
        <v>48.27</v>
      </c>
      <c r="P315">
        <v>0.39</v>
      </c>
      <c r="Q315">
        <v>0.36</v>
      </c>
      <c r="R315">
        <v>0.42</v>
      </c>
      <c r="S315">
        <f>IF(Tabela3[[#This Row],[Receitas 2005]]-Tabela3[[#This Row],[Despesas 2005]]&lt;0,Tabela3[[#This Row],[Receitas 2005]]-Tabela3[[#This Row],[Despesas 2005]],Tabela3[[#This Row],[Receitas 2005]]-Tabela3[[#This Row],[Despesas 2005]])</f>
        <v>212775.98000000045</v>
      </c>
      <c r="T3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15">
        <f>IF(Tabela3[[#This Row],[Receitas 2008]]-Tabela3[[#This Row],[Despesas 2008]]&lt;0,Tabela3[[#This Row],[Receitas 2008]]-Tabela3[[#This Row],[Despesas 2008]],Tabela3[[#This Row],[Receitas 2008]]-Tabela3[[#This Row],[Despesas 2008]])</f>
        <v>105741.3200000003</v>
      </c>
      <c r="V315">
        <f>IF(Tabela3[[#This Row],[Receitas 2009]]-Tabela3[[#This Row],[Despesas 2009]]&lt;0,Tabela3[[#This Row],[Receitas 2009]]-Tabela3[[#This Row],[Despesas 2009]],Tabela3[[#This Row],[Receitas 2009]]-Tabela3[[#This Row],[Despesas 2009]])</f>
        <v>-94197.529999999329</v>
      </c>
    </row>
    <row r="316" spans="1:22" hidden="1">
      <c r="A316" t="s">
        <v>67</v>
      </c>
      <c r="B316" t="s">
        <v>35</v>
      </c>
      <c r="C316" t="s">
        <v>67</v>
      </c>
      <c r="D316" s="60">
        <v>239449278</v>
      </c>
      <c r="E316" s="61">
        <v>258886315</v>
      </c>
      <c r="F316" s="61">
        <v>316411984</v>
      </c>
      <c r="G316" s="61">
        <v>369277415</v>
      </c>
      <c r="H316" s="61">
        <v>214269176</v>
      </c>
      <c r="I316" s="61">
        <v>252188632</v>
      </c>
      <c r="J316" s="61">
        <v>347027879</v>
      </c>
      <c r="K316" s="61">
        <v>371294100</v>
      </c>
      <c r="L316">
        <v>24.64</v>
      </c>
      <c r="M316">
        <v>19.64</v>
      </c>
      <c r="N316">
        <v>15.7</v>
      </c>
      <c r="O316">
        <v>33.57</v>
      </c>
      <c r="P316">
        <v>0.41</v>
      </c>
      <c r="Q316">
        <v>0.39</v>
      </c>
      <c r="R316">
        <v>0.42</v>
      </c>
      <c r="S316">
        <f>IF(Tabela3[[#This Row],[Receitas 2005]]-Tabela3[[#This Row],[Despesas 2005]]&lt;0,Tabela3[[#This Row],[Receitas 2005]]-Tabela3[[#This Row],[Despesas 2005]],Tabela3[[#This Row],[Receitas 2005]]-Tabela3[[#This Row],[Despesas 2005]])</f>
        <v>25180102</v>
      </c>
      <c r="T316">
        <f>IF(Tabela3[[#This Row],[Receitas 2006]]-Tabela3[[#This Row],[Despesas 2006]]&lt;0,Tabela3[[#This Row],[Receitas 2006]]-Tabela3[[#This Row],[Despesas 2006]],Tabela3[[#This Row],[Receitas 2006]]-Tabela3[[#This Row],[Despesas 2006]])</f>
        <v>6697683</v>
      </c>
      <c r="U316">
        <f>IF(Tabela3[[#This Row],[Receitas 2008]]-Tabela3[[#This Row],[Despesas 2008]]&lt;0,Tabela3[[#This Row],[Receitas 2008]]-Tabela3[[#This Row],[Despesas 2008]],Tabela3[[#This Row],[Receitas 2008]]-Tabela3[[#This Row],[Despesas 2008]])</f>
        <v>-30615895</v>
      </c>
      <c r="V316">
        <f>IF(Tabela3[[#This Row],[Receitas 2009]]-Tabela3[[#This Row],[Despesas 2009]]&lt;0,Tabela3[[#This Row],[Receitas 2009]]-Tabela3[[#This Row],[Despesas 2009]],Tabela3[[#This Row],[Receitas 2009]]-Tabela3[[#This Row],[Despesas 2009]])</f>
        <v>-2016685</v>
      </c>
    </row>
    <row r="317" spans="1:22" hidden="1">
      <c r="A317" t="s">
        <v>165</v>
      </c>
      <c r="B317" t="s">
        <v>48</v>
      </c>
      <c r="C317" t="s">
        <v>165</v>
      </c>
      <c r="D317" s="60">
        <v>14652944.66</v>
      </c>
      <c r="E317" s="61">
        <v>14500536.43</v>
      </c>
      <c r="F317" s="61">
        <v>19823994.91</v>
      </c>
      <c r="G317" s="61">
        <v>20635485.77</v>
      </c>
      <c r="H317" s="61">
        <v>15713090.189999999</v>
      </c>
      <c r="I317" s="61">
        <v>14503764.619999999</v>
      </c>
      <c r="J317" s="61">
        <v>19215580.100000001</v>
      </c>
      <c r="K317" s="61">
        <v>20972516.030000001</v>
      </c>
      <c r="L317">
        <v>62.5</v>
      </c>
      <c r="M317">
        <v>65.7</v>
      </c>
      <c r="N317">
        <v>54.85</v>
      </c>
      <c r="O317">
        <v>70.16</v>
      </c>
      <c r="P317">
        <v>0.47</v>
      </c>
      <c r="Q317">
        <v>0.44</v>
      </c>
      <c r="R317">
        <v>0.5</v>
      </c>
      <c r="S317">
        <f>IF(Tabela3[[#This Row],[Receitas 2005]]-Tabela3[[#This Row],[Despesas 2005]]&lt;0,Tabela3[[#This Row],[Receitas 2005]]-Tabela3[[#This Row],[Despesas 2005]],Tabela3[[#This Row],[Receitas 2005]]-Tabela3[[#This Row],[Despesas 2005]])</f>
        <v>-1060145.5299999993</v>
      </c>
      <c r="T317">
        <f>IF(Tabela3[[#This Row],[Receitas 2006]]-Tabela3[[#This Row],[Despesas 2006]]&lt;0,Tabela3[[#This Row],[Receitas 2006]]-Tabela3[[#This Row],[Despesas 2006]],Tabela3[[#This Row],[Receitas 2006]]-Tabela3[[#This Row],[Despesas 2006]])</f>
        <v>-3228.1899999994785</v>
      </c>
      <c r="U317">
        <f>IF(Tabela3[[#This Row],[Receitas 2008]]-Tabela3[[#This Row],[Despesas 2008]]&lt;0,Tabela3[[#This Row],[Receitas 2008]]-Tabela3[[#This Row],[Despesas 2008]],Tabela3[[#This Row],[Receitas 2008]]-Tabela3[[#This Row],[Despesas 2008]])</f>
        <v>608414.80999999866</v>
      </c>
      <c r="V317">
        <f>IF(Tabela3[[#This Row],[Receitas 2009]]-Tabela3[[#This Row],[Despesas 2009]]&lt;0,Tabela3[[#This Row],[Receitas 2009]]-Tabela3[[#This Row],[Despesas 2009]],Tabela3[[#This Row],[Receitas 2009]]-Tabela3[[#This Row],[Despesas 2009]])</f>
        <v>-337030.26000000164</v>
      </c>
    </row>
    <row r="318" spans="1:22" hidden="1">
      <c r="A318" t="s">
        <v>395</v>
      </c>
      <c r="B318" t="s">
        <v>23</v>
      </c>
      <c r="C318" t="s">
        <v>24</v>
      </c>
      <c r="D318" s="60">
        <v>6115928.0899999999</v>
      </c>
      <c r="E318" s="61">
        <v>8128468.6200000001</v>
      </c>
      <c r="F318" s="61">
        <v>8010684.7300000004</v>
      </c>
      <c r="G318" s="61">
        <v>8605512.6600000001</v>
      </c>
      <c r="H318" s="61">
        <v>6366763.8499999996</v>
      </c>
      <c r="I318" s="61">
        <v>7288601.9500000002</v>
      </c>
      <c r="J318" s="61">
        <v>8319948.21</v>
      </c>
      <c r="K318" s="61">
        <v>8393823.3699999992</v>
      </c>
      <c r="L318">
        <v>48.13</v>
      </c>
      <c r="M318">
        <v>44.5</v>
      </c>
      <c r="N318">
        <v>31.99</v>
      </c>
      <c r="O318">
        <v>64.260000000000005</v>
      </c>
      <c r="P318">
        <v>0.39</v>
      </c>
      <c r="Q318">
        <v>0.3</v>
      </c>
      <c r="R318">
        <v>0.47</v>
      </c>
      <c r="S318">
        <f>IF(Tabela3[[#This Row],[Receitas 2005]]-Tabela3[[#This Row],[Despesas 2005]]&lt;0,Tabela3[[#This Row],[Receitas 2005]]-Tabela3[[#This Row],[Despesas 2005]],Tabela3[[#This Row],[Receitas 2005]]-Tabela3[[#This Row],[Despesas 2005]])</f>
        <v>-250835.75999999978</v>
      </c>
      <c r="T318">
        <f>IF(Tabela3[[#This Row],[Receitas 2006]]-Tabela3[[#This Row],[Despesas 2006]]&lt;0,Tabela3[[#This Row],[Receitas 2006]]-Tabela3[[#This Row],[Despesas 2006]],Tabela3[[#This Row],[Receitas 2006]]-Tabela3[[#This Row],[Despesas 2006]])</f>
        <v>839866.66999999993</v>
      </c>
      <c r="U318">
        <f>IF(Tabela3[[#This Row],[Receitas 2008]]-Tabela3[[#This Row],[Despesas 2008]]&lt;0,Tabela3[[#This Row],[Receitas 2008]]-Tabela3[[#This Row],[Despesas 2008]],Tabela3[[#This Row],[Receitas 2008]]-Tabela3[[#This Row],[Despesas 2008]])</f>
        <v>-309263.47999999952</v>
      </c>
      <c r="V318">
        <f>IF(Tabela3[[#This Row],[Receitas 2009]]-Tabela3[[#This Row],[Despesas 2009]]&lt;0,Tabela3[[#This Row],[Receitas 2009]]-Tabela3[[#This Row],[Despesas 2009]],Tabela3[[#This Row],[Receitas 2009]]-Tabela3[[#This Row],[Despesas 2009]])</f>
        <v>211689.29000000097</v>
      </c>
    </row>
    <row r="319" spans="1:22" hidden="1">
      <c r="A319" t="s">
        <v>396</v>
      </c>
      <c r="B319" t="s">
        <v>35</v>
      </c>
      <c r="C319" t="s">
        <v>172</v>
      </c>
      <c r="D319" s="60">
        <v>21829275</v>
      </c>
      <c r="E319" s="61">
        <v>22981728</v>
      </c>
      <c r="F319" s="61">
        <v>34306571.770000003</v>
      </c>
      <c r="G319" s="61">
        <v>33947258.090000004</v>
      </c>
      <c r="H319" s="61">
        <v>18805555</v>
      </c>
      <c r="I319" s="61">
        <v>20894377</v>
      </c>
      <c r="J319" s="61">
        <v>30817077.239999998</v>
      </c>
      <c r="K319" s="61">
        <v>28432704.93</v>
      </c>
      <c r="L319">
        <v>38.86</v>
      </c>
      <c r="M319">
        <v>36.119999999999997</v>
      </c>
      <c r="N319">
        <v>29.89</v>
      </c>
      <c r="O319">
        <v>47.82</v>
      </c>
      <c r="P319">
        <v>0.41</v>
      </c>
      <c r="Q319">
        <v>0.39</v>
      </c>
      <c r="R319">
        <v>0.44</v>
      </c>
      <c r="S319">
        <f>IF(Tabela3[[#This Row],[Receitas 2005]]-Tabela3[[#This Row],[Despesas 2005]]&lt;0,Tabela3[[#This Row],[Receitas 2005]]-Tabela3[[#This Row],[Despesas 2005]],Tabela3[[#This Row],[Receitas 2005]]-Tabela3[[#This Row],[Despesas 2005]])</f>
        <v>3023720</v>
      </c>
      <c r="T319">
        <f>IF(Tabela3[[#This Row],[Receitas 2006]]-Tabela3[[#This Row],[Despesas 2006]]&lt;0,Tabela3[[#This Row],[Receitas 2006]]-Tabela3[[#This Row],[Despesas 2006]],Tabela3[[#This Row],[Receitas 2006]]-Tabela3[[#This Row],[Despesas 2006]])</f>
        <v>2087351</v>
      </c>
      <c r="U319">
        <f>IF(Tabela3[[#This Row],[Receitas 2008]]-Tabela3[[#This Row],[Despesas 2008]]&lt;0,Tabela3[[#This Row],[Receitas 2008]]-Tabela3[[#This Row],[Despesas 2008]],Tabela3[[#This Row],[Receitas 2008]]-Tabela3[[#This Row],[Despesas 2008]])</f>
        <v>3489494.5300000049</v>
      </c>
      <c r="V319">
        <f>IF(Tabela3[[#This Row],[Receitas 2009]]-Tabela3[[#This Row],[Despesas 2009]]&lt;0,Tabela3[[#This Row],[Receitas 2009]]-Tabela3[[#This Row],[Despesas 2009]],Tabela3[[#This Row],[Receitas 2009]]-Tabela3[[#This Row],[Despesas 2009]])</f>
        <v>5514553.1600000039</v>
      </c>
    </row>
    <row r="320" spans="1:22" hidden="1">
      <c r="A320" t="s">
        <v>397</v>
      </c>
      <c r="B320" t="s">
        <v>52</v>
      </c>
      <c r="C320" t="s">
        <v>146</v>
      </c>
      <c r="D320" s="60" t="s">
        <v>25</v>
      </c>
      <c r="E320" s="61">
        <v>14564967.48</v>
      </c>
      <c r="F320" s="61">
        <v>16873376.449999999</v>
      </c>
      <c r="G320" s="61">
        <v>18413309.870000001</v>
      </c>
      <c r="H320" s="61" t="s">
        <v>25</v>
      </c>
      <c r="I320" s="61">
        <v>15479021.710000001</v>
      </c>
      <c r="J320" s="61">
        <v>16749327.49</v>
      </c>
      <c r="K320" s="61">
        <v>18613486.300000001</v>
      </c>
      <c r="L320">
        <v>28.2</v>
      </c>
      <c r="M320">
        <v>30.05</v>
      </c>
      <c r="N320">
        <v>20.78</v>
      </c>
      <c r="O320">
        <v>35.630000000000003</v>
      </c>
      <c r="P320">
        <v>0.4</v>
      </c>
      <c r="Q320">
        <v>0.37</v>
      </c>
      <c r="R320">
        <v>0.43</v>
      </c>
      <c r="S32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20">
        <f>IF(Tabela3[[#This Row],[Receitas 2006]]-Tabela3[[#This Row],[Despesas 2006]]&lt;0,Tabela3[[#This Row],[Receitas 2006]]-Tabela3[[#This Row],[Despesas 2006]],Tabela3[[#This Row],[Receitas 2006]]-Tabela3[[#This Row],[Despesas 2006]])</f>
        <v>-914054.23000000045</v>
      </c>
      <c r="U320">
        <f>IF(Tabela3[[#This Row],[Receitas 2008]]-Tabela3[[#This Row],[Despesas 2008]]&lt;0,Tabela3[[#This Row],[Receitas 2008]]-Tabela3[[#This Row],[Despesas 2008]],Tabela3[[#This Row],[Receitas 2008]]-Tabela3[[#This Row],[Despesas 2008]])</f>
        <v>124048.95999999903</v>
      </c>
      <c r="V320">
        <f>IF(Tabela3[[#This Row],[Receitas 2009]]-Tabela3[[#This Row],[Despesas 2009]]&lt;0,Tabela3[[#This Row],[Receitas 2009]]-Tabela3[[#This Row],[Despesas 2009]],Tabela3[[#This Row],[Receitas 2009]]-Tabela3[[#This Row],[Despesas 2009]])</f>
        <v>-200176.4299999997</v>
      </c>
    </row>
    <row r="321" spans="1:22" hidden="1">
      <c r="A321" t="s">
        <v>398</v>
      </c>
      <c r="B321" t="s">
        <v>30</v>
      </c>
      <c r="C321" t="s">
        <v>33</v>
      </c>
      <c r="D321" s="60">
        <v>5886854.9500000002</v>
      </c>
      <c r="E321" s="61">
        <v>6970579.2999999998</v>
      </c>
      <c r="F321" s="61">
        <v>11367323.25</v>
      </c>
      <c r="G321" s="61">
        <v>11298553.619999999</v>
      </c>
      <c r="H321" s="61">
        <v>5694348.75</v>
      </c>
      <c r="I321" s="61">
        <v>7472082.3300000001</v>
      </c>
      <c r="J321" s="61">
        <v>10305245.439999999</v>
      </c>
      <c r="K321" s="61">
        <v>10707149.800000001</v>
      </c>
      <c r="L321">
        <v>31.51</v>
      </c>
      <c r="M321">
        <v>37.1</v>
      </c>
      <c r="N321">
        <v>21.58</v>
      </c>
      <c r="O321">
        <v>41.45</v>
      </c>
      <c r="P321">
        <v>0.39</v>
      </c>
      <c r="Q321">
        <v>0.36</v>
      </c>
      <c r="R321">
        <v>0.43</v>
      </c>
      <c r="S321">
        <f>IF(Tabela3[[#This Row],[Receitas 2005]]-Tabela3[[#This Row],[Despesas 2005]]&lt;0,Tabela3[[#This Row],[Receitas 2005]]-Tabela3[[#This Row],[Despesas 2005]],Tabela3[[#This Row],[Receitas 2005]]-Tabela3[[#This Row],[Despesas 2005]])</f>
        <v>192506.20000000019</v>
      </c>
      <c r="T321">
        <f>IF(Tabela3[[#This Row],[Receitas 2006]]-Tabela3[[#This Row],[Despesas 2006]]&lt;0,Tabela3[[#This Row],[Receitas 2006]]-Tabela3[[#This Row],[Despesas 2006]],Tabela3[[#This Row],[Receitas 2006]]-Tabela3[[#This Row],[Despesas 2006]])</f>
        <v>-501503.03000000026</v>
      </c>
      <c r="U321">
        <f>IF(Tabela3[[#This Row],[Receitas 2008]]-Tabela3[[#This Row],[Despesas 2008]]&lt;0,Tabela3[[#This Row],[Receitas 2008]]-Tabela3[[#This Row],[Despesas 2008]],Tabela3[[#This Row],[Receitas 2008]]-Tabela3[[#This Row],[Despesas 2008]])</f>
        <v>1062077.8100000005</v>
      </c>
      <c r="V321">
        <f>IF(Tabela3[[#This Row],[Receitas 2009]]-Tabela3[[#This Row],[Despesas 2009]]&lt;0,Tabela3[[#This Row],[Receitas 2009]]-Tabela3[[#This Row],[Despesas 2009]],Tabela3[[#This Row],[Receitas 2009]]-Tabela3[[#This Row],[Despesas 2009]])</f>
        <v>591403.81999999844</v>
      </c>
    </row>
    <row r="322" spans="1:22" hidden="1">
      <c r="A322" t="s">
        <v>399</v>
      </c>
      <c r="B322" t="s">
        <v>48</v>
      </c>
      <c r="C322" t="s">
        <v>148</v>
      </c>
      <c r="D322" s="60">
        <v>4580374.43</v>
      </c>
      <c r="E322" s="61">
        <v>5113462.3099999996</v>
      </c>
      <c r="F322" s="61">
        <v>6853500.2599999998</v>
      </c>
      <c r="G322" s="61">
        <v>6768771.2599999998</v>
      </c>
      <c r="H322" s="61">
        <v>4122557.67</v>
      </c>
      <c r="I322" s="61">
        <v>5587858.21</v>
      </c>
      <c r="J322" s="61">
        <v>6701922.3499999996</v>
      </c>
      <c r="K322" s="61">
        <v>7040015.71</v>
      </c>
      <c r="L322">
        <v>61.54</v>
      </c>
      <c r="M322">
        <v>62.45</v>
      </c>
      <c r="N322">
        <v>51.56</v>
      </c>
      <c r="O322">
        <v>71.510000000000005</v>
      </c>
      <c r="P322">
        <v>0.44</v>
      </c>
      <c r="Q322">
        <v>0.37</v>
      </c>
      <c r="R322">
        <v>0.51</v>
      </c>
      <c r="S322">
        <f>IF(Tabela3[[#This Row],[Receitas 2005]]-Tabela3[[#This Row],[Despesas 2005]]&lt;0,Tabela3[[#This Row],[Receitas 2005]]-Tabela3[[#This Row],[Despesas 2005]],Tabela3[[#This Row],[Receitas 2005]]-Tabela3[[#This Row],[Despesas 2005]])</f>
        <v>457816.75999999978</v>
      </c>
      <c r="T322">
        <f>IF(Tabela3[[#This Row],[Receitas 2006]]-Tabela3[[#This Row],[Despesas 2006]]&lt;0,Tabela3[[#This Row],[Receitas 2006]]-Tabela3[[#This Row],[Despesas 2006]],Tabela3[[#This Row],[Receitas 2006]]-Tabela3[[#This Row],[Despesas 2006]])</f>
        <v>-474395.90000000037</v>
      </c>
      <c r="U322">
        <f>IF(Tabela3[[#This Row],[Receitas 2008]]-Tabela3[[#This Row],[Despesas 2008]]&lt;0,Tabela3[[#This Row],[Receitas 2008]]-Tabela3[[#This Row],[Despesas 2008]],Tabela3[[#This Row],[Receitas 2008]]-Tabela3[[#This Row],[Despesas 2008]])</f>
        <v>151577.91000000015</v>
      </c>
      <c r="V322">
        <f>IF(Tabela3[[#This Row],[Receitas 2009]]-Tabela3[[#This Row],[Despesas 2009]]&lt;0,Tabela3[[#This Row],[Receitas 2009]]-Tabela3[[#This Row],[Despesas 2009]],Tabela3[[#This Row],[Receitas 2009]]-Tabela3[[#This Row],[Despesas 2009]])</f>
        <v>-271244.45000000019</v>
      </c>
    </row>
    <row r="323" spans="1:22" hidden="1">
      <c r="A323" t="s">
        <v>400</v>
      </c>
      <c r="B323" t="s">
        <v>52</v>
      </c>
      <c r="C323" t="s">
        <v>107</v>
      </c>
      <c r="D323" s="60">
        <v>13752822</v>
      </c>
      <c r="E323" s="61">
        <v>17837365</v>
      </c>
      <c r="F323" s="61">
        <v>22640343.98</v>
      </c>
      <c r="G323" s="61">
        <v>21360494.289999999</v>
      </c>
      <c r="H323" s="61">
        <v>13148200</v>
      </c>
      <c r="I323" s="61">
        <v>17470430</v>
      </c>
      <c r="J323" s="61">
        <v>23707419.030000001</v>
      </c>
      <c r="K323" s="61">
        <v>20136872.960000001</v>
      </c>
      <c r="L323">
        <v>27.58</v>
      </c>
      <c r="M323">
        <v>23.57</v>
      </c>
      <c r="N323">
        <v>17.89</v>
      </c>
      <c r="O323">
        <v>37.270000000000003</v>
      </c>
      <c r="P323">
        <v>0.41</v>
      </c>
      <c r="Q323">
        <v>0.38</v>
      </c>
      <c r="R323">
        <v>0.43</v>
      </c>
      <c r="S323">
        <f>IF(Tabela3[[#This Row],[Receitas 2005]]-Tabela3[[#This Row],[Despesas 2005]]&lt;0,Tabela3[[#This Row],[Receitas 2005]]-Tabela3[[#This Row],[Despesas 2005]],Tabela3[[#This Row],[Receitas 2005]]-Tabela3[[#This Row],[Despesas 2005]])</f>
        <v>604622</v>
      </c>
      <c r="T323">
        <f>IF(Tabela3[[#This Row],[Receitas 2006]]-Tabela3[[#This Row],[Despesas 2006]]&lt;0,Tabela3[[#This Row],[Receitas 2006]]-Tabela3[[#This Row],[Despesas 2006]],Tabela3[[#This Row],[Receitas 2006]]-Tabela3[[#This Row],[Despesas 2006]])</f>
        <v>366935</v>
      </c>
      <c r="U323">
        <f>IF(Tabela3[[#This Row],[Receitas 2008]]-Tabela3[[#This Row],[Despesas 2008]]&lt;0,Tabela3[[#This Row],[Receitas 2008]]-Tabela3[[#This Row],[Despesas 2008]],Tabela3[[#This Row],[Receitas 2008]]-Tabela3[[#This Row],[Despesas 2008]])</f>
        <v>-1067075.0500000007</v>
      </c>
      <c r="V323">
        <f>IF(Tabela3[[#This Row],[Receitas 2009]]-Tabela3[[#This Row],[Despesas 2009]]&lt;0,Tabela3[[#This Row],[Receitas 2009]]-Tabela3[[#This Row],[Despesas 2009]],Tabela3[[#This Row],[Receitas 2009]]-Tabela3[[#This Row],[Despesas 2009]])</f>
        <v>1223621.3299999982</v>
      </c>
    </row>
    <row r="324" spans="1:22" hidden="1">
      <c r="A324" t="s">
        <v>401</v>
      </c>
      <c r="B324" t="s">
        <v>30</v>
      </c>
      <c r="C324" t="s">
        <v>117</v>
      </c>
      <c r="D324" s="60">
        <v>6962752.4000000004</v>
      </c>
      <c r="E324" s="61">
        <v>8205860.3600000003</v>
      </c>
      <c r="F324" s="61">
        <v>12143027.869999999</v>
      </c>
      <c r="G324" s="61">
        <v>11308170.99</v>
      </c>
      <c r="H324" s="61">
        <v>6515029.0499999998</v>
      </c>
      <c r="I324" s="61">
        <v>7859209.3600000003</v>
      </c>
      <c r="J324" s="61">
        <v>11668042.99</v>
      </c>
      <c r="K324" s="61">
        <v>11125304.73</v>
      </c>
      <c r="L324">
        <v>36.630000000000003</v>
      </c>
      <c r="M324">
        <v>35.159999999999997</v>
      </c>
      <c r="N324">
        <v>28.21</v>
      </c>
      <c r="O324">
        <v>45.05</v>
      </c>
      <c r="P324">
        <v>0.46</v>
      </c>
      <c r="Q324">
        <v>0.42</v>
      </c>
      <c r="R324">
        <v>0.5</v>
      </c>
      <c r="S324">
        <f>IF(Tabela3[[#This Row],[Receitas 2005]]-Tabela3[[#This Row],[Despesas 2005]]&lt;0,Tabela3[[#This Row],[Receitas 2005]]-Tabela3[[#This Row],[Despesas 2005]],Tabela3[[#This Row],[Receitas 2005]]-Tabela3[[#This Row],[Despesas 2005]])</f>
        <v>447723.35000000056</v>
      </c>
      <c r="T324">
        <f>IF(Tabela3[[#This Row],[Receitas 2006]]-Tabela3[[#This Row],[Despesas 2006]]&lt;0,Tabela3[[#This Row],[Receitas 2006]]-Tabela3[[#This Row],[Despesas 2006]],Tabela3[[#This Row],[Receitas 2006]]-Tabela3[[#This Row],[Despesas 2006]])</f>
        <v>346651</v>
      </c>
      <c r="U324">
        <f>IF(Tabela3[[#This Row],[Receitas 2008]]-Tabela3[[#This Row],[Despesas 2008]]&lt;0,Tabela3[[#This Row],[Receitas 2008]]-Tabela3[[#This Row],[Despesas 2008]],Tabela3[[#This Row],[Receitas 2008]]-Tabela3[[#This Row],[Despesas 2008]])</f>
        <v>474984.87999999896</v>
      </c>
      <c r="V324">
        <f>IF(Tabela3[[#This Row],[Receitas 2009]]-Tabela3[[#This Row],[Despesas 2009]]&lt;0,Tabela3[[#This Row],[Receitas 2009]]-Tabela3[[#This Row],[Despesas 2009]],Tabela3[[#This Row],[Receitas 2009]]-Tabela3[[#This Row],[Despesas 2009]])</f>
        <v>182866.25999999978</v>
      </c>
    </row>
    <row r="325" spans="1:22" hidden="1">
      <c r="A325" t="s">
        <v>402</v>
      </c>
      <c r="B325" t="s">
        <v>30</v>
      </c>
      <c r="C325" t="s">
        <v>93</v>
      </c>
      <c r="D325" s="60">
        <v>4544821.3</v>
      </c>
      <c r="E325" s="61">
        <v>5395310.7199999997</v>
      </c>
      <c r="F325" s="61">
        <v>6805648.1900000004</v>
      </c>
      <c r="G325" s="61">
        <v>6782149.2999999998</v>
      </c>
      <c r="H325" s="61">
        <v>4630595.6399999997</v>
      </c>
      <c r="I325" s="61">
        <v>5366551.68</v>
      </c>
      <c r="J325" s="61">
        <v>6540340.1399999997</v>
      </c>
      <c r="K325" s="61">
        <v>8035233.2999999998</v>
      </c>
      <c r="L325">
        <v>23.63</v>
      </c>
      <c r="M325">
        <v>19.66</v>
      </c>
      <c r="N325">
        <v>12.26</v>
      </c>
      <c r="O325">
        <v>35</v>
      </c>
      <c r="P325">
        <v>0.36</v>
      </c>
      <c r="Q325">
        <v>0.31</v>
      </c>
      <c r="R325">
        <v>0.4</v>
      </c>
      <c r="S325">
        <f>IF(Tabela3[[#This Row],[Receitas 2005]]-Tabela3[[#This Row],[Despesas 2005]]&lt;0,Tabela3[[#This Row],[Receitas 2005]]-Tabela3[[#This Row],[Despesas 2005]],Tabela3[[#This Row],[Receitas 2005]]-Tabela3[[#This Row],[Despesas 2005]])</f>
        <v>-85774.339999999851</v>
      </c>
      <c r="T325">
        <f>IF(Tabela3[[#This Row],[Receitas 2006]]-Tabela3[[#This Row],[Despesas 2006]]&lt;0,Tabela3[[#This Row],[Receitas 2006]]-Tabela3[[#This Row],[Despesas 2006]],Tabela3[[#This Row],[Receitas 2006]]-Tabela3[[#This Row],[Despesas 2006]])</f>
        <v>28759.040000000037</v>
      </c>
      <c r="U325">
        <f>IF(Tabela3[[#This Row],[Receitas 2008]]-Tabela3[[#This Row],[Despesas 2008]]&lt;0,Tabela3[[#This Row],[Receitas 2008]]-Tabela3[[#This Row],[Despesas 2008]],Tabela3[[#This Row],[Receitas 2008]]-Tabela3[[#This Row],[Despesas 2008]])</f>
        <v>265308.05000000075</v>
      </c>
      <c r="V325">
        <f>IF(Tabela3[[#This Row],[Receitas 2009]]-Tabela3[[#This Row],[Despesas 2009]]&lt;0,Tabela3[[#This Row],[Receitas 2009]]-Tabela3[[#This Row],[Despesas 2009]],Tabela3[[#This Row],[Receitas 2009]]-Tabela3[[#This Row],[Despesas 2009]])</f>
        <v>-1253084</v>
      </c>
    </row>
    <row r="326" spans="1:22" hidden="1">
      <c r="A326" t="s">
        <v>403</v>
      </c>
      <c r="B326" t="s">
        <v>114</v>
      </c>
      <c r="C326" t="s">
        <v>167</v>
      </c>
      <c r="D326" s="60">
        <v>7798078</v>
      </c>
      <c r="E326" s="61" t="s">
        <v>25</v>
      </c>
      <c r="F326" s="61">
        <v>12161496.609999999</v>
      </c>
      <c r="G326" s="61">
        <v>11666564.59</v>
      </c>
      <c r="H326" s="61">
        <v>7037052</v>
      </c>
      <c r="I326" s="61" t="s">
        <v>25</v>
      </c>
      <c r="J326" s="61">
        <v>12138213.9</v>
      </c>
      <c r="K326" s="61">
        <v>10877423.630000001</v>
      </c>
      <c r="L326">
        <v>18.3</v>
      </c>
      <c r="M326">
        <v>18.260000000000002</v>
      </c>
      <c r="N326">
        <v>10.26</v>
      </c>
      <c r="O326">
        <v>26.33</v>
      </c>
      <c r="P326">
        <v>0.35</v>
      </c>
      <c r="Q326">
        <v>0.32</v>
      </c>
      <c r="R326">
        <v>0.38</v>
      </c>
      <c r="S326">
        <f>IF(Tabela3[[#This Row],[Receitas 2005]]-Tabela3[[#This Row],[Despesas 2005]]&lt;0,Tabela3[[#This Row],[Receitas 2005]]-Tabela3[[#This Row],[Despesas 2005]],Tabela3[[#This Row],[Receitas 2005]]-Tabela3[[#This Row],[Despesas 2005]])</f>
        <v>761026</v>
      </c>
      <c r="T32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26">
        <f>IF(Tabela3[[#This Row],[Receitas 2008]]-Tabela3[[#This Row],[Despesas 2008]]&lt;0,Tabela3[[#This Row],[Receitas 2008]]-Tabela3[[#This Row],[Despesas 2008]],Tabela3[[#This Row],[Receitas 2008]]-Tabela3[[#This Row],[Despesas 2008]])</f>
        <v>23282.709999999031</v>
      </c>
      <c r="V326">
        <f>IF(Tabela3[[#This Row],[Receitas 2009]]-Tabela3[[#This Row],[Despesas 2009]]&lt;0,Tabela3[[#This Row],[Receitas 2009]]-Tabela3[[#This Row],[Despesas 2009]],Tabela3[[#This Row],[Receitas 2009]]-Tabela3[[#This Row],[Despesas 2009]])</f>
        <v>789140.95999999903</v>
      </c>
    </row>
    <row r="327" spans="1:22" hidden="1">
      <c r="A327" t="s">
        <v>404</v>
      </c>
      <c r="B327" t="s">
        <v>52</v>
      </c>
      <c r="C327" t="s">
        <v>107</v>
      </c>
      <c r="D327" s="60">
        <v>34592164.18</v>
      </c>
      <c r="E327" s="61" t="s">
        <v>25</v>
      </c>
      <c r="F327" s="61">
        <v>49525937.380000003</v>
      </c>
      <c r="G327" s="61">
        <v>46974532.939999998</v>
      </c>
      <c r="H327" s="61">
        <v>33069841.800000001</v>
      </c>
      <c r="I327" s="61" t="s">
        <v>25</v>
      </c>
      <c r="J327" s="61">
        <v>47487427.990000002</v>
      </c>
      <c r="K327" s="61">
        <v>49317838.390000001</v>
      </c>
      <c r="L327">
        <v>23.62</v>
      </c>
      <c r="M327">
        <v>19.52</v>
      </c>
      <c r="N327">
        <v>14.78</v>
      </c>
      <c r="O327">
        <v>32.46</v>
      </c>
      <c r="P327">
        <v>0.43</v>
      </c>
      <c r="Q327">
        <v>0.4</v>
      </c>
      <c r="R327">
        <v>0.45</v>
      </c>
      <c r="S327">
        <f>IF(Tabela3[[#This Row],[Receitas 2005]]-Tabela3[[#This Row],[Despesas 2005]]&lt;0,Tabela3[[#This Row],[Receitas 2005]]-Tabela3[[#This Row],[Despesas 2005]],Tabela3[[#This Row],[Receitas 2005]]-Tabela3[[#This Row],[Despesas 2005]])</f>
        <v>1522322.379999999</v>
      </c>
      <c r="T32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27">
        <f>IF(Tabela3[[#This Row],[Receitas 2008]]-Tabela3[[#This Row],[Despesas 2008]]&lt;0,Tabela3[[#This Row],[Receitas 2008]]-Tabela3[[#This Row],[Despesas 2008]],Tabela3[[#This Row],[Receitas 2008]]-Tabela3[[#This Row],[Despesas 2008]])</f>
        <v>2038509.3900000006</v>
      </c>
      <c r="V327">
        <f>IF(Tabela3[[#This Row],[Receitas 2009]]-Tabela3[[#This Row],[Despesas 2009]]&lt;0,Tabela3[[#This Row],[Receitas 2009]]-Tabela3[[#This Row],[Despesas 2009]],Tabela3[[#This Row],[Receitas 2009]]-Tabela3[[#This Row],[Despesas 2009]])</f>
        <v>-2343305.450000003</v>
      </c>
    </row>
    <row r="328" spans="1:22" hidden="1">
      <c r="A328" t="s">
        <v>405</v>
      </c>
      <c r="B328" t="s">
        <v>30</v>
      </c>
      <c r="C328" t="s">
        <v>117</v>
      </c>
      <c r="D328" s="60">
        <v>5157737.5599999996</v>
      </c>
      <c r="E328" s="61">
        <v>6176086.2699999996</v>
      </c>
      <c r="F328" s="61">
        <v>7818465.8899999997</v>
      </c>
      <c r="G328" s="61">
        <v>9729735.9700000007</v>
      </c>
      <c r="H328" s="61">
        <v>5349603.59</v>
      </c>
      <c r="I328" s="61">
        <v>6741501.9800000004</v>
      </c>
      <c r="J328" s="61">
        <v>8334923.9299999997</v>
      </c>
      <c r="K328" s="61">
        <v>9381805.9199999999</v>
      </c>
      <c r="L328">
        <v>30.33</v>
      </c>
      <c r="M328">
        <v>27.92</v>
      </c>
      <c r="N328">
        <v>20.84</v>
      </c>
      <c r="O328">
        <v>39.83</v>
      </c>
      <c r="P328">
        <v>0.41</v>
      </c>
      <c r="Q328">
        <v>0.37</v>
      </c>
      <c r="R328">
        <v>0.44</v>
      </c>
      <c r="S328">
        <f>IF(Tabela3[[#This Row],[Receitas 2005]]-Tabela3[[#This Row],[Despesas 2005]]&lt;0,Tabela3[[#This Row],[Receitas 2005]]-Tabela3[[#This Row],[Despesas 2005]],Tabela3[[#This Row],[Receitas 2005]]-Tabela3[[#This Row],[Despesas 2005]])</f>
        <v>-191866.03000000026</v>
      </c>
      <c r="T328">
        <f>IF(Tabela3[[#This Row],[Receitas 2006]]-Tabela3[[#This Row],[Despesas 2006]]&lt;0,Tabela3[[#This Row],[Receitas 2006]]-Tabela3[[#This Row],[Despesas 2006]],Tabela3[[#This Row],[Receitas 2006]]-Tabela3[[#This Row],[Despesas 2006]])</f>
        <v>-565415.71000000089</v>
      </c>
      <c r="U328">
        <f>IF(Tabela3[[#This Row],[Receitas 2008]]-Tabela3[[#This Row],[Despesas 2008]]&lt;0,Tabela3[[#This Row],[Receitas 2008]]-Tabela3[[#This Row],[Despesas 2008]],Tabela3[[#This Row],[Receitas 2008]]-Tabela3[[#This Row],[Despesas 2008]])</f>
        <v>-516458.04000000004</v>
      </c>
      <c r="V328">
        <f>IF(Tabela3[[#This Row],[Receitas 2009]]-Tabela3[[#This Row],[Despesas 2009]]&lt;0,Tabela3[[#This Row],[Receitas 2009]]-Tabela3[[#This Row],[Despesas 2009]],Tabela3[[#This Row],[Receitas 2009]]-Tabela3[[#This Row],[Despesas 2009]])</f>
        <v>347930.05000000075</v>
      </c>
    </row>
    <row r="329" spans="1:22" hidden="1">
      <c r="A329" t="s">
        <v>406</v>
      </c>
      <c r="B329" t="s">
        <v>23</v>
      </c>
      <c r="C329" t="s">
        <v>102</v>
      </c>
      <c r="D329" s="60">
        <v>5342166.2</v>
      </c>
      <c r="E329" s="61">
        <v>6946373.9900000002</v>
      </c>
      <c r="F329" s="61">
        <v>12083434.51</v>
      </c>
      <c r="G329" s="61">
        <v>9773576.8900000006</v>
      </c>
      <c r="H329" s="61">
        <v>4964510.83</v>
      </c>
      <c r="I329" s="61">
        <v>6301105.8899999997</v>
      </c>
      <c r="J329" s="61">
        <v>13996447.08</v>
      </c>
      <c r="K329" s="61">
        <v>10861697.98</v>
      </c>
      <c r="L329">
        <v>32.79</v>
      </c>
      <c r="M329">
        <v>29.34</v>
      </c>
      <c r="N329">
        <v>21.64</v>
      </c>
      <c r="O329">
        <v>43.93</v>
      </c>
      <c r="P329">
        <v>0.39</v>
      </c>
      <c r="Q329">
        <v>0.35</v>
      </c>
      <c r="R329">
        <v>0.43</v>
      </c>
      <c r="S329">
        <f>IF(Tabela3[[#This Row],[Receitas 2005]]-Tabela3[[#This Row],[Despesas 2005]]&lt;0,Tabela3[[#This Row],[Receitas 2005]]-Tabela3[[#This Row],[Despesas 2005]],Tabela3[[#This Row],[Receitas 2005]]-Tabela3[[#This Row],[Despesas 2005]])</f>
        <v>377655.37000000011</v>
      </c>
      <c r="T329">
        <f>IF(Tabela3[[#This Row],[Receitas 2006]]-Tabela3[[#This Row],[Despesas 2006]]&lt;0,Tabela3[[#This Row],[Receitas 2006]]-Tabela3[[#This Row],[Despesas 2006]],Tabela3[[#This Row],[Receitas 2006]]-Tabela3[[#This Row],[Despesas 2006]])</f>
        <v>645268.10000000056</v>
      </c>
      <c r="U329">
        <f>IF(Tabela3[[#This Row],[Receitas 2008]]-Tabela3[[#This Row],[Despesas 2008]]&lt;0,Tabela3[[#This Row],[Receitas 2008]]-Tabela3[[#This Row],[Despesas 2008]],Tabela3[[#This Row],[Receitas 2008]]-Tabela3[[#This Row],[Despesas 2008]])</f>
        <v>-1913012.5700000003</v>
      </c>
      <c r="V329">
        <f>IF(Tabela3[[#This Row],[Receitas 2009]]-Tabela3[[#This Row],[Despesas 2009]]&lt;0,Tabela3[[#This Row],[Receitas 2009]]-Tabela3[[#This Row],[Despesas 2009]],Tabela3[[#This Row],[Receitas 2009]]-Tabela3[[#This Row],[Despesas 2009]])</f>
        <v>-1088121.0899999999</v>
      </c>
    </row>
    <row r="330" spans="1:22" hidden="1">
      <c r="A330" t="s">
        <v>407</v>
      </c>
      <c r="B330" t="s">
        <v>30</v>
      </c>
      <c r="C330" t="s">
        <v>117</v>
      </c>
      <c r="D330" s="60" t="s">
        <v>25</v>
      </c>
      <c r="E330" s="61" t="s">
        <v>25</v>
      </c>
      <c r="F330" s="61">
        <v>9805357.0199999996</v>
      </c>
      <c r="G330" s="61">
        <v>9083566.7200000007</v>
      </c>
      <c r="H330" s="61" t="s">
        <v>25</v>
      </c>
      <c r="I330" s="61" t="s">
        <v>25</v>
      </c>
      <c r="J330" s="61">
        <v>10682234.09</v>
      </c>
      <c r="K330" s="61">
        <v>8548892.3699999992</v>
      </c>
      <c r="L330">
        <v>29.06</v>
      </c>
      <c r="M330">
        <v>31.3</v>
      </c>
      <c r="N330">
        <v>22.49</v>
      </c>
      <c r="O330">
        <v>35.64</v>
      </c>
      <c r="P330">
        <v>0.41</v>
      </c>
      <c r="Q330">
        <v>0.38</v>
      </c>
      <c r="R330">
        <v>0.44</v>
      </c>
      <c r="S33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3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30">
        <f>IF(Tabela3[[#This Row],[Receitas 2008]]-Tabela3[[#This Row],[Despesas 2008]]&lt;0,Tabela3[[#This Row],[Receitas 2008]]-Tabela3[[#This Row],[Despesas 2008]],Tabela3[[#This Row],[Receitas 2008]]-Tabela3[[#This Row],[Despesas 2008]])</f>
        <v>-876877.0700000003</v>
      </c>
      <c r="V330">
        <f>IF(Tabela3[[#This Row],[Receitas 2009]]-Tabela3[[#This Row],[Despesas 2009]]&lt;0,Tabela3[[#This Row],[Receitas 2009]]-Tabela3[[#This Row],[Despesas 2009]],Tabela3[[#This Row],[Receitas 2009]]-Tabela3[[#This Row],[Despesas 2009]])</f>
        <v>534674.35000000149</v>
      </c>
    </row>
    <row r="331" spans="1:22" hidden="1">
      <c r="A331" t="s">
        <v>408</v>
      </c>
      <c r="B331" t="s">
        <v>23</v>
      </c>
      <c r="C331" t="s">
        <v>188</v>
      </c>
      <c r="D331" s="60" t="s">
        <v>25</v>
      </c>
      <c r="E331" s="61">
        <v>9918239.9199999999</v>
      </c>
      <c r="F331" s="61">
        <v>12147746.6</v>
      </c>
      <c r="G331" s="61">
        <v>9700735.2799999993</v>
      </c>
      <c r="H331" s="61" t="s">
        <v>25</v>
      </c>
      <c r="I331" s="61">
        <v>10665122.67</v>
      </c>
      <c r="J331" s="61">
        <v>11739247.07</v>
      </c>
      <c r="K331" s="61">
        <v>10473234.66</v>
      </c>
      <c r="L331">
        <v>15.51</v>
      </c>
      <c r="M331">
        <v>17.13</v>
      </c>
      <c r="N331">
        <v>9.26</v>
      </c>
      <c r="O331">
        <v>21.76</v>
      </c>
      <c r="P331">
        <v>0.36</v>
      </c>
      <c r="Q331">
        <v>0.33</v>
      </c>
      <c r="R331">
        <v>0.39</v>
      </c>
      <c r="S33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31">
        <f>IF(Tabela3[[#This Row],[Receitas 2006]]-Tabela3[[#This Row],[Despesas 2006]]&lt;0,Tabela3[[#This Row],[Receitas 2006]]-Tabela3[[#This Row],[Despesas 2006]],Tabela3[[#This Row],[Receitas 2006]]-Tabela3[[#This Row],[Despesas 2006]])</f>
        <v>-746882.75</v>
      </c>
      <c r="U331">
        <f>IF(Tabela3[[#This Row],[Receitas 2008]]-Tabela3[[#This Row],[Despesas 2008]]&lt;0,Tabela3[[#This Row],[Receitas 2008]]-Tabela3[[#This Row],[Despesas 2008]],Tabela3[[#This Row],[Receitas 2008]]-Tabela3[[#This Row],[Despesas 2008]])</f>
        <v>408499.52999999933</v>
      </c>
      <c r="V331">
        <f>IF(Tabela3[[#This Row],[Receitas 2009]]-Tabela3[[#This Row],[Despesas 2009]]&lt;0,Tabela3[[#This Row],[Receitas 2009]]-Tabela3[[#This Row],[Despesas 2009]],Tabela3[[#This Row],[Receitas 2009]]-Tabela3[[#This Row],[Despesas 2009]])</f>
        <v>-772499.38000000082</v>
      </c>
    </row>
    <row r="332" spans="1:22" hidden="1">
      <c r="A332" t="s">
        <v>409</v>
      </c>
      <c r="B332" t="s">
        <v>52</v>
      </c>
      <c r="C332" t="s">
        <v>186</v>
      </c>
      <c r="D332" s="60">
        <v>4982753.76</v>
      </c>
      <c r="E332" s="61">
        <v>5784804.7000000002</v>
      </c>
      <c r="F332" s="61">
        <v>8291919.29</v>
      </c>
      <c r="G332" s="61">
        <v>8177879.4199999999</v>
      </c>
      <c r="H332" s="61">
        <v>4471722.8899999997</v>
      </c>
      <c r="I332" s="61">
        <v>5495932.9199999999</v>
      </c>
      <c r="J332" s="61">
        <v>7779592.0700000003</v>
      </c>
      <c r="K332" s="61">
        <v>7333366.2800000003</v>
      </c>
      <c r="L332">
        <v>30.27</v>
      </c>
      <c r="M332">
        <v>27.35</v>
      </c>
      <c r="N332">
        <v>20.25</v>
      </c>
      <c r="O332">
        <v>40.299999999999997</v>
      </c>
      <c r="P332">
        <v>0.4</v>
      </c>
      <c r="Q332">
        <v>0.36</v>
      </c>
      <c r="R332">
        <v>0.45</v>
      </c>
      <c r="S332">
        <f>IF(Tabela3[[#This Row],[Receitas 2005]]-Tabela3[[#This Row],[Despesas 2005]]&lt;0,Tabela3[[#This Row],[Receitas 2005]]-Tabela3[[#This Row],[Despesas 2005]],Tabela3[[#This Row],[Receitas 2005]]-Tabela3[[#This Row],[Despesas 2005]])</f>
        <v>511030.87000000011</v>
      </c>
      <c r="T332">
        <f>IF(Tabela3[[#This Row],[Receitas 2006]]-Tabela3[[#This Row],[Despesas 2006]]&lt;0,Tabela3[[#This Row],[Receitas 2006]]-Tabela3[[#This Row],[Despesas 2006]],Tabela3[[#This Row],[Receitas 2006]]-Tabela3[[#This Row],[Despesas 2006]])</f>
        <v>288871.78000000026</v>
      </c>
      <c r="U332">
        <f>IF(Tabela3[[#This Row],[Receitas 2008]]-Tabela3[[#This Row],[Despesas 2008]]&lt;0,Tabela3[[#This Row],[Receitas 2008]]-Tabela3[[#This Row],[Despesas 2008]],Tabela3[[#This Row],[Receitas 2008]]-Tabela3[[#This Row],[Despesas 2008]])</f>
        <v>512327.21999999974</v>
      </c>
      <c r="V332">
        <f>IF(Tabela3[[#This Row],[Receitas 2009]]-Tabela3[[#This Row],[Despesas 2009]]&lt;0,Tabela3[[#This Row],[Receitas 2009]]-Tabela3[[#This Row],[Despesas 2009]],Tabela3[[#This Row],[Receitas 2009]]-Tabela3[[#This Row],[Despesas 2009]])</f>
        <v>844513.13999999966</v>
      </c>
    </row>
    <row r="333" spans="1:22" hidden="1">
      <c r="A333" t="s">
        <v>410</v>
      </c>
      <c r="B333" t="s">
        <v>35</v>
      </c>
      <c r="C333" t="s">
        <v>153</v>
      </c>
      <c r="D333" s="60">
        <v>5964894.3600000003</v>
      </c>
      <c r="E333" s="61">
        <v>7306828.4199999999</v>
      </c>
      <c r="F333" s="61">
        <v>10445652.26</v>
      </c>
      <c r="G333" s="61">
        <v>11057964.060000001</v>
      </c>
      <c r="H333" s="61">
        <v>5304230.3499999996</v>
      </c>
      <c r="I333" s="61">
        <v>7055033.71</v>
      </c>
      <c r="J333" s="61">
        <v>11102533.98</v>
      </c>
      <c r="K333" s="61">
        <v>10976882.76</v>
      </c>
      <c r="L333">
        <v>34.46</v>
      </c>
      <c r="M333">
        <v>32.67</v>
      </c>
      <c r="N333">
        <v>25.8</v>
      </c>
      <c r="O333">
        <v>43.11</v>
      </c>
      <c r="P333">
        <v>0.38</v>
      </c>
      <c r="Q333">
        <v>0.35</v>
      </c>
      <c r="R333">
        <v>0.4</v>
      </c>
      <c r="S333">
        <f>IF(Tabela3[[#This Row],[Receitas 2005]]-Tabela3[[#This Row],[Despesas 2005]]&lt;0,Tabela3[[#This Row],[Receitas 2005]]-Tabela3[[#This Row],[Despesas 2005]],Tabela3[[#This Row],[Receitas 2005]]-Tabela3[[#This Row],[Despesas 2005]])</f>
        <v>660664.01000000071</v>
      </c>
      <c r="T333">
        <f>IF(Tabela3[[#This Row],[Receitas 2006]]-Tabela3[[#This Row],[Despesas 2006]]&lt;0,Tabela3[[#This Row],[Receitas 2006]]-Tabela3[[#This Row],[Despesas 2006]],Tabela3[[#This Row],[Receitas 2006]]-Tabela3[[#This Row],[Despesas 2006]])</f>
        <v>251794.70999999996</v>
      </c>
      <c r="U333">
        <f>IF(Tabela3[[#This Row],[Receitas 2008]]-Tabela3[[#This Row],[Despesas 2008]]&lt;0,Tabela3[[#This Row],[Receitas 2008]]-Tabela3[[#This Row],[Despesas 2008]],Tabela3[[#This Row],[Receitas 2008]]-Tabela3[[#This Row],[Despesas 2008]])</f>
        <v>-656881.72000000067</v>
      </c>
      <c r="V333">
        <f>IF(Tabela3[[#This Row],[Receitas 2009]]-Tabela3[[#This Row],[Despesas 2009]]&lt;0,Tabela3[[#This Row],[Receitas 2009]]-Tabela3[[#This Row],[Despesas 2009]],Tabela3[[#This Row],[Receitas 2009]]-Tabela3[[#This Row],[Despesas 2009]])</f>
        <v>81081.300000000745</v>
      </c>
    </row>
    <row r="334" spans="1:22" hidden="1">
      <c r="A334" t="s">
        <v>411</v>
      </c>
      <c r="B334" t="s">
        <v>62</v>
      </c>
      <c r="C334" t="s">
        <v>63</v>
      </c>
      <c r="D334" s="60">
        <v>4831984.72</v>
      </c>
      <c r="E334" s="61">
        <v>5708706.3300000001</v>
      </c>
      <c r="F334" s="61">
        <v>9504786.2400000002</v>
      </c>
      <c r="G334" s="61">
        <v>7885625.1299999999</v>
      </c>
      <c r="H334" s="61">
        <v>4659685.91</v>
      </c>
      <c r="I334" s="61">
        <v>5705193</v>
      </c>
      <c r="J334" s="61">
        <v>8354292.46</v>
      </c>
      <c r="K334" s="61">
        <v>9091436.8499999996</v>
      </c>
      <c r="L334">
        <v>36.44</v>
      </c>
      <c r="M334">
        <v>36.58</v>
      </c>
      <c r="N334">
        <v>26.25</v>
      </c>
      <c r="O334">
        <v>46.62</v>
      </c>
      <c r="P334">
        <v>0.42</v>
      </c>
      <c r="Q334">
        <v>0.38</v>
      </c>
      <c r="R334">
        <v>0.47</v>
      </c>
      <c r="S334">
        <f>IF(Tabela3[[#This Row],[Receitas 2005]]-Tabela3[[#This Row],[Despesas 2005]]&lt;0,Tabela3[[#This Row],[Receitas 2005]]-Tabela3[[#This Row],[Despesas 2005]],Tabela3[[#This Row],[Receitas 2005]]-Tabela3[[#This Row],[Despesas 2005]])</f>
        <v>172298.80999999959</v>
      </c>
      <c r="T334">
        <f>IF(Tabela3[[#This Row],[Receitas 2006]]-Tabela3[[#This Row],[Despesas 2006]]&lt;0,Tabela3[[#This Row],[Receitas 2006]]-Tabela3[[#This Row],[Despesas 2006]],Tabela3[[#This Row],[Receitas 2006]]-Tabela3[[#This Row],[Despesas 2006]])</f>
        <v>3513.3300000000745</v>
      </c>
      <c r="U334">
        <f>IF(Tabela3[[#This Row],[Receitas 2008]]-Tabela3[[#This Row],[Despesas 2008]]&lt;0,Tabela3[[#This Row],[Receitas 2008]]-Tabela3[[#This Row],[Despesas 2008]],Tabela3[[#This Row],[Receitas 2008]]-Tabela3[[#This Row],[Despesas 2008]])</f>
        <v>1150493.7800000003</v>
      </c>
      <c r="V334">
        <f>IF(Tabela3[[#This Row],[Receitas 2009]]-Tabela3[[#This Row],[Despesas 2009]]&lt;0,Tabela3[[#This Row],[Receitas 2009]]-Tabela3[[#This Row],[Despesas 2009]],Tabela3[[#This Row],[Receitas 2009]]-Tabela3[[#This Row],[Despesas 2009]])</f>
        <v>-1205811.7199999997</v>
      </c>
    </row>
    <row r="335" spans="1:22" hidden="1">
      <c r="A335" t="s">
        <v>412</v>
      </c>
      <c r="B335" t="s">
        <v>23</v>
      </c>
      <c r="C335" t="s">
        <v>105</v>
      </c>
      <c r="D335" s="60">
        <v>21236016.859999999</v>
      </c>
      <c r="E335" s="61">
        <v>25770550.109999999</v>
      </c>
      <c r="F335" s="61">
        <v>37011035.590000004</v>
      </c>
      <c r="G335" s="61">
        <v>31712383.129999999</v>
      </c>
      <c r="H335" s="61">
        <v>22477956.640000001</v>
      </c>
      <c r="I335" s="61">
        <v>25574577.030000001</v>
      </c>
      <c r="J335" s="61">
        <v>34658271.469999999</v>
      </c>
      <c r="K335" s="61">
        <v>35328127.299999997</v>
      </c>
      <c r="L335">
        <v>20.11</v>
      </c>
      <c r="M335">
        <v>17.059999999999999</v>
      </c>
      <c r="N335">
        <v>11.36</v>
      </c>
      <c r="O335">
        <v>28.87</v>
      </c>
      <c r="P335">
        <v>0.38</v>
      </c>
      <c r="Q335">
        <v>0.35</v>
      </c>
      <c r="R335">
        <v>0.41</v>
      </c>
      <c r="S335">
        <f>IF(Tabela3[[#This Row],[Receitas 2005]]-Tabela3[[#This Row],[Despesas 2005]]&lt;0,Tabela3[[#This Row],[Receitas 2005]]-Tabela3[[#This Row],[Despesas 2005]],Tabela3[[#This Row],[Receitas 2005]]-Tabela3[[#This Row],[Despesas 2005]])</f>
        <v>-1241939.7800000012</v>
      </c>
      <c r="T335">
        <f>IF(Tabela3[[#This Row],[Receitas 2006]]-Tabela3[[#This Row],[Despesas 2006]]&lt;0,Tabela3[[#This Row],[Receitas 2006]]-Tabela3[[#This Row],[Despesas 2006]],Tabela3[[#This Row],[Receitas 2006]]-Tabela3[[#This Row],[Despesas 2006]])</f>
        <v>195973.07999999821</v>
      </c>
      <c r="U335">
        <f>IF(Tabela3[[#This Row],[Receitas 2008]]-Tabela3[[#This Row],[Despesas 2008]]&lt;0,Tabela3[[#This Row],[Receitas 2008]]-Tabela3[[#This Row],[Despesas 2008]],Tabela3[[#This Row],[Receitas 2008]]-Tabela3[[#This Row],[Despesas 2008]])</f>
        <v>2352764.1200000048</v>
      </c>
      <c r="V335">
        <f>IF(Tabela3[[#This Row],[Receitas 2009]]-Tabela3[[#This Row],[Despesas 2009]]&lt;0,Tabela3[[#This Row],[Receitas 2009]]-Tabela3[[#This Row],[Despesas 2009]],Tabela3[[#This Row],[Receitas 2009]]-Tabela3[[#This Row],[Despesas 2009]])</f>
        <v>-3615744.1699999981</v>
      </c>
    </row>
    <row r="336" spans="1:22" hidden="1">
      <c r="A336" t="s">
        <v>413</v>
      </c>
      <c r="B336" t="s">
        <v>48</v>
      </c>
      <c r="C336" t="s">
        <v>181</v>
      </c>
      <c r="D336" s="60">
        <v>5326870.76</v>
      </c>
      <c r="E336" s="61">
        <v>5870555.3200000003</v>
      </c>
      <c r="F336" s="61">
        <v>8304764.3300000001</v>
      </c>
      <c r="G336" s="61">
        <v>7917507.5099999998</v>
      </c>
      <c r="H336" s="61">
        <v>4619572.91</v>
      </c>
      <c r="I336" s="61">
        <v>5982033.9299999997</v>
      </c>
      <c r="J336" s="61">
        <v>8862106.6799999997</v>
      </c>
      <c r="K336" s="61">
        <v>7996333.8600000003</v>
      </c>
      <c r="L336">
        <v>59.98</v>
      </c>
      <c r="M336">
        <v>57.93</v>
      </c>
      <c r="N336">
        <v>49.53</v>
      </c>
      <c r="O336">
        <v>70.430000000000007</v>
      </c>
      <c r="P336">
        <v>0.39</v>
      </c>
      <c r="Q336">
        <v>0.34</v>
      </c>
      <c r="R336">
        <v>0.43</v>
      </c>
      <c r="S336">
        <f>IF(Tabela3[[#This Row],[Receitas 2005]]-Tabela3[[#This Row],[Despesas 2005]]&lt;0,Tabela3[[#This Row],[Receitas 2005]]-Tabela3[[#This Row],[Despesas 2005]],Tabela3[[#This Row],[Receitas 2005]]-Tabela3[[#This Row],[Despesas 2005]])</f>
        <v>707297.84999999963</v>
      </c>
      <c r="T336">
        <f>IF(Tabela3[[#This Row],[Receitas 2006]]-Tabela3[[#This Row],[Despesas 2006]]&lt;0,Tabela3[[#This Row],[Receitas 2006]]-Tabela3[[#This Row],[Despesas 2006]],Tabela3[[#This Row],[Receitas 2006]]-Tabela3[[#This Row],[Despesas 2006]])</f>
        <v>-111478.6099999994</v>
      </c>
      <c r="U336">
        <f>IF(Tabela3[[#This Row],[Receitas 2008]]-Tabela3[[#This Row],[Despesas 2008]]&lt;0,Tabela3[[#This Row],[Receitas 2008]]-Tabela3[[#This Row],[Despesas 2008]],Tabela3[[#This Row],[Receitas 2008]]-Tabela3[[#This Row],[Despesas 2008]])</f>
        <v>-557342.34999999963</v>
      </c>
      <c r="V336">
        <f>IF(Tabela3[[#This Row],[Receitas 2009]]-Tabela3[[#This Row],[Despesas 2009]]&lt;0,Tabela3[[#This Row],[Receitas 2009]]-Tabela3[[#This Row],[Despesas 2009]],Tabela3[[#This Row],[Receitas 2009]]-Tabela3[[#This Row],[Despesas 2009]])</f>
        <v>-78826.350000000559</v>
      </c>
    </row>
    <row r="337" spans="1:22" hidden="1">
      <c r="A337" t="s">
        <v>414</v>
      </c>
      <c r="B337" t="s">
        <v>48</v>
      </c>
      <c r="C337" t="s">
        <v>169</v>
      </c>
      <c r="D337" s="60" t="s">
        <v>25</v>
      </c>
      <c r="E337" s="61">
        <v>5809159.1299999999</v>
      </c>
      <c r="F337" s="61">
        <v>7887248.04</v>
      </c>
      <c r="G337" s="61">
        <v>7744439</v>
      </c>
      <c r="H337" s="61" t="s">
        <v>25</v>
      </c>
      <c r="I337" s="61">
        <v>5888303.7999999998</v>
      </c>
      <c r="J337" s="61">
        <v>7883291.0300000003</v>
      </c>
      <c r="K337" s="61">
        <v>7495136</v>
      </c>
      <c r="L337">
        <v>64.77</v>
      </c>
      <c r="M337">
        <v>67.14</v>
      </c>
      <c r="N337">
        <v>56.69</v>
      </c>
      <c r="O337">
        <v>72.86</v>
      </c>
      <c r="P337">
        <v>0.43</v>
      </c>
      <c r="Q337">
        <v>0.38</v>
      </c>
      <c r="R337">
        <v>0.48</v>
      </c>
      <c r="S33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37">
        <f>IF(Tabela3[[#This Row],[Receitas 2006]]-Tabela3[[#This Row],[Despesas 2006]]&lt;0,Tabela3[[#This Row],[Receitas 2006]]-Tabela3[[#This Row],[Despesas 2006]],Tabela3[[#This Row],[Receitas 2006]]-Tabela3[[#This Row],[Despesas 2006]])</f>
        <v>-79144.669999999925</v>
      </c>
      <c r="U337">
        <f>IF(Tabela3[[#This Row],[Receitas 2008]]-Tabela3[[#This Row],[Despesas 2008]]&lt;0,Tabela3[[#This Row],[Receitas 2008]]-Tabela3[[#This Row],[Despesas 2008]],Tabela3[[#This Row],[Receitas 2008]]-Tabela3[[#This Row],[Despesas 2008]])</f>
        <v>3957.0099999997765</v>
      </c>
      <c r="V337">
        <f>IF(Tabela3[[#This Row],[Receitas 2009]]-Tabela3[[#This Row],[Despesas 2009]]&lt;0,Tabela3[[#This Row],[Receitas 2009]]-Tabela3[[#This Row],[Despesas 2009]],Tabela3[[#This Row],[Receitas 2009]]-Tabela3[[#This Row],[Despesas 2009]])</f>
        <v>249303</v>
      </c>
    </row>
    <row r="338" spans="1:22" hidden="1">
      <c r="A338" t="s">
        <v>415</v>
      </c>
      <c r="B338" t="s">
        <v>52</v>
      </c>
      <c r="C338" t="s">
        <v>69</v>
      </c>
      <c r="D338" s="60">
        <v>14748991.789999999</v>
      </c>
      <c r="E338" s="61">
        <v>15900787.59</v>
      </c>
      <c r="F338" s="61">
        <v>19824782.530000001</v>
      </c>
      <c r="G338" s="61">
        <v>21955151.579999998</v>
      </c>
      <c r="H338" s="61">
        <v>14632510.18</v>
      </c>
      <c r="I338" s="61">
        <v>16887981.16</v>
      </c>
      <c r="J338" s="61">
        <v>18834595.5</v>
      </c>
      <c r="K338" s="61">
        <v>18794753.969999999</v>
      </c>
      <c r="L338">
        <v>20.66</v>
      </c>
      <c r="M338">
        <v>19.55</v>
      </c>
      <c r="N338">
        <v>12.49</v>
      </c>
      <c r="O338">
        <v>28.83</v>
      </c>
      <c r="P338">
        <v>0.4</v>
      </c>
      <c r="Q338">
        <v>0.37</v>
      </c>
      <c r="R338">
        <v>0.42</v>
      </c>
      <c r="S338">
        <f>IF(Tabela3[[#This Row],[Receitas 2005]]-Tabela3[[#This Row],[Despesas 2005]]&lt;0,Tabela3[[#This Row],[Receitas 2005]]-Tabela3[[#This Row],[Despesas 2005]],Tabela3[[#This Row],[Receitas 2005]]-Tabela3[[#This Row],[Despesas 2005]])</f>
        <v>116481.6099999994</v>
      </c>
      <c r="T338">
        <f>IF(Tabela3[[#This Row],[Receitas 2006]]-Tabela3[[#This Row],[Despesas 2006]]&lt;0,Tabela3[[#This Row],[Receitas 2006]]-Tabela3[[#This Row],[Despesas 2006]],Tabela3[[#This Row],[Receitas 2006]]-Tabela3[[#This Row],[Despesas 2006]])</f>
        <v>-987193.5700000003</v>
      </c>
      <c r="U338">
        <f>IF(Tabela3[[#This Row],[Receitas 2008]]-Tabela3[[#This Row],[Despesas 2008]]&lt;0,Tabela3[[#This Row],[Receitas 2008]]-Tabela3[[#This Row],[Despesas 2008]],Tabela3[[#This Row],[Receitas 2008]]-Tabela3[[#This Row],[Despesas 2008]])</f>
        <v>990187.03000000119</v>
      </c>
      <c r="V338">
        <f>IF(Tabela3[[#This Row],[Receitas 2009]]-Tabela3[[#This Row],[Despesas 2009]]&lt;0,Tabela3[[#This Row],[Receitas 2009]]-Tabela3[[#This Row],[Despesas 2009]],Tabela3[[#This Row],[Receitas 2009]]-Tabela3[[#This Row],[Despesas 2009]])</f>
        <v>3160397.6099999994</v>
      </c>
    </row>
    <row r="339" spans="1:22" hidden="1">
      <c r="A339" t="s">
        <v>416</v>
      </c>
      <c r="B339" t="s">
        <v>76</v>
      </c>
      <c r="C339" t="s">
        <v>134</v>
      </c>
      <c r="D339" s="60">
        <v>74614927.680000007</v>
      </c>
      <c r="E339" s="61">
        <v>121133388.84</v>
      </c>
      <c r="F339" s="61">
        <v>154872803.59999999</v>
      </c>
      <c r="G339" s="61">
        <v>147935943.44999999</v>
      </c>
      <c r="H339" s="61">
        <v>73140991.209999993</v>
      </c>
      <c r="I339" s="61">
        <v>116271687.83</v>
      </c>
      <c r="J339" s="61">
        <v>138090360.59999999</v>
      </c>
      <c r="K339" s="61">
        <v>137105942.28999999</v>
      </c>
      <c r="L339">
        <v>26.02</v>
      </c>
      <c r="M339">
        <v>19.41</v>
      </c>
      <c r="N339">
        <v>15.63</v>
      </c>
      <c r="O339">
        <v>36.42</v>
      </c>
      <c r="P339">
        <v>0.33</v>
      </c>
      <c r="Q339">
        <v>0.31</v>
      </c>
      <c r="R339">
        <v>0.35</v>
      </c>
      <c r="S339">
        <f>IF(Tabela3[[#This Row],[Receitas 2005]]-Tabela3[[#This Row],[Despesas 2005]]&lt;0,Tabela3[[#This Row],[Receitas 2005]]-Tabela3[[#This Row],[Despesas 2005]],Tabela3[[#This Row],[Receitas 2005]]-Tabela3[[#This Row],[Despesas 2005]])</f>
        <v>1473936.4700000137</v>
      </c>
      <c r="T339">
        <f>IF(Tabela3[[#This Row],[Receitas 2006]]-Tabela3[[#This Row],[Despesas 2006]]&lt;0,Tabela3[[#This Row],[Receitas 2006]]-Tabela3[[#This Row],[Despesas 2006]],Tabela3[[#This Row],[Receitas 2006]]-Tabela3[[#This Row],[Despesas 2006]])</f>
        <v>4861701.0100000054</v>
      </c>
      <c r="U339">
        <f>IF(Tabela3[[#This Row],[Receitas 2008]]-Tabela3[[#This Row],[Despesas 2008]]&lt;0,Tabela3[[#This Row],[Receitas 2008]]-Tabela3[[#This Row],[Despesas 2008]],Tabela3[[#This Row],[Receitas 2008]]-Tabela3[[#This Row],[Despesas 2008]])</f>
        <v>16782443</v>
      </c>
      <c r="V339">
        <f>IF(Tabela3[[#This Row],[Receitas 2009]]-Tabela3[[#This Row],[Despesas 2009]]&lt;0,Tabela3[[#This Row],[Receitas 2009]]-Tabela3[[#This Row],[Despesas 2009]],Tabela3[[#This Row],[Receitas 2009]]-Tabela3[[#This Row],[Despesas 2009]])</f>
        <v>10830001.159999996</v>
      </c>
    </row>
    <row r="340" spans="1:22" hidden="1">
      <c r="A340" t="s">
        <v>417</v>
      </c>
      <c r="B340" t="s">
        <v>52</v>
      </c>
      <c r="C340" t="s">
        <v>57</v>
      </c>
      <c r="D340" s="60">
        <v>3849826.64</v>
      </c>
      <c r="E340" s="61">
        <v>4467148.59</v>
      </c>
      <c r="F340" s="61" t="s">
        <v>25</v>
      </c>
      <c r="G340" s="61" t="s">
        <v>25</v>
      </c>
      <c r="H340" s="61">
        <v>3459474.06</v>
      </c>
      <c r="I340" s="61">
        <v>4400974.6500000004</v>
      </c>
      <c r="J340" s="61" t="s">
        <v>25</v>
      </c>
      <c r="K340" s="61" t="s">
        <v>25</v>
      </c>
      <c r="L340">
        <v>17.13</v>
      </c>
      <c r="M340">
        <v>16.48</v>
      </c>
      <c r="N340">
        <v>9.06</v>
      </c>
      <c r="O340">
        <v>25.2</v>
      </c>
      <c r="P340">
        <v>0.36</v>
      </c>
      <c r="Q340">
        <v>0.32</v>
      </c>
      <c r="R340">
        <v>0.4</v>
      </c>
      <c r="S340">
        <f>IF(Tabela3[[#This Row],[Receitas 2005]]-Tabela3[[#This Row],[Despesas 2005]]&lt;0,Tabela3[[#This Row],[Receitas 2005]]-Tabela3[[#This Row],[Despesas 2005]],Tabela3[[#This Row],[Receitas 2005]]-Tabela3[[#This Row],[Despesas 2005]])</f>
        <v>390352.58000000007</v>
      </c>
      <c r="T340">
        <f>IF(Tabela3[[#This Row],[Receitas 2006]]-Tabela3[[#This Row],[Despesas 2006]]&lt;0,Tabela3[[#This Row],[Receitas 2006]]-Tabela3[[#This Row],[Despesas 2006]],Tabela3[[#This Row],[Receitas 2006]]-Tabela3[[#This Row],[Despesas 2006]])</f>
        <v>66173.939999999478</v>
      </c>
      <c r="U34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340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41" spans="1:22" hidden="1">
      <c r="A341" t="s">
        <v>418</v>
      </c>
      <c r="B341" t="s">
        <v>42</v>
      </c>
      <c r="C341" t="s">
        <v>157</v>
      </c>
      <c r="D341" s="60">
        <v>3878170.66</v>
      </c>
      <c r="E341" s="61">
        <v>4717955.25</v>
      </c>
      <c r="F341" s="61">
        <v>7944312.2699999996</v>
      </c>
      <c r="G341" s="61">
        <v>6253729.3399999999</v>
      </c>
      <c r="H341" s="61">
        <v>3845737.72</v>
      </c>
      <c r="I341" s="61">
        <v>4638949.8</v>
      </c>
      <c r="J341" s="61">
        <v>7703040.4900000002</v>
      </c>
      <c r="K341" s="61">
        <v>6539144.5599999996</v>
      </c>
      <c r="L341">
        <v>33.93</v>
      </c>
      <c r="M341">
        <v>31.41</v>
      </c>
      <c r="N341">
        <v>21.21</v>
      </c>
      <c r="O341">
        <v>46.66</v>
      </c>
      <c r="P341">
        <v>0.37</v>
      </c>
      <c r="Q341">
        <v>0.31</v>
      </c>
      <c r="R341">
        <v>0.43</v>
      </c>
      <c r="S341">
        <f>IF(Tabela3[[#This Row],[Receitas 2005]]-Tabela3[[#This Row],[Despesas 2005]]&lt;0,Tabela3[[#This Row],[Receitas 2005]]-Tabela3[[#This Row],[Despesas 2005]],Tabela3[[#This Row],[Receitas 2005]]-Tabela3[[#This Row],[Despesas 2005]])</f>
        <v>32432.939999999944</v>
      </c>
      <c r="T341">
        <f>IF(Tabela3[[#This Row],[Receitas 2006]]-Tabela3[[#This Row],[Despesas 2006]]&lt;0,Tabela3[[#This Row],[Receitas 2006]]-Tabela3[[#This Row],[Despesas 2006]],Tabela3[[#This Row],[Receitas 2006]]-Tabela3[[#This Row],[Despesas 2006]])</f>
        <v>79005.450000000186</v>
      </c>
      <c r="U341">
        <f>IF(Tabela3[[#This Row],[Receitas 2008]]-Tabela3[[#This Row],[Despesas 2008]]&lt;0,Tabela3[[#This Row],[Receitas 2008]]-Tabela3[[#This Row],[Despesas 2008]],Tabela3[[#This Row],[Receitas 2008]]-Tabela3[[#This Row],[Despesas 2008]])</f>
        <v>241271.77999999933</v>
      </c>
      <c r="V341">
        <f>IF(Tabela3[[#This Row],[Receitas 2009]]-Tabela3[[#This Row],[Despesas 2009]]&lt;0,Tabela3[[#This Row],[Receitas 2009]]-Tabela3[[#This Row],[Despesas 2009]],Tabela3[[#This Row],[Receitas 2009]]-Tabela3[[#This Row],[Despesas 2009]])</f>
        <v>-285415.21999999974</v>
      </c>
    </row>
    <row r="342" spans="1:22" hidden="1">
      <c r="A342" t="s">
        <v>419</v>
      </c>
      <c r="B342" t="s">
        <v>48</v>
      </c>
      <c r="C342" t="s">
        <v>161</v>
      </c>
      <c r="D342" s="60">
        <v>4900546.5999999996</v>
      </c>
      <c r="E342" s="61">
        <v>6079163.8300000001</v>
      </c>
      <c r="F342" s="61">
        <v>11401478.800000001</v>
      </c>
      <c r="G342" s="61">
        <v>10777451.970000001</v>
      </c>
      <c r="H342" s="61">
        <v>4828014.01</v>
      </c>
      <c r="I342" s="61">
        <v>6066836.7400000002</v>
      </c>
      <c r="J342" s="61">
        <v>11698480.9</v>
      </c>
      <c r="K342" s="61">
        <v>10763386.5</v>
      </c>
      <c r="L342">
        <v>62.94</v>
      </c>
      <c r="M342">
        <v>68.760000000000005</v>
      </c>
      <c r="N342">
        <v>52.63</v>
      </c>
      <c r="O342">
        <v>73.25</v>
      </c>
      <c r="P342">
        <v>0.44</v>
      </c>
      <c r="Q342">
        <v>0.39</v>
      </c>
      <c r="R342">
        <v>0.5</v>
      </c>
      <c r="S342">
        <f>IF(Tabela3[[#This Row],[Receitas 2005]]-Tabela3[[#This Row],[Despesas 2005]]&lt;0,Tabela3[[#This Row],[Receitas 2005]]-Tabela3[[#This Row],[Despesas 2005]],Tabela3[[#This Row],[Receitas 2005]]-Tabela3[[#This Row],[Despesas 2005]])</f>
        <v>72532.589999999851</v>
      </c>
      <c r="T342">
        <f>IF(Tabela3[[#This Row],[Receitas 2006]]-Tabela3[[#This Row],[Despesas 2006]]&lt;0,Tabela3[[#This Row],[Receitas 2006]]-Tabela3[[#This Row],[Despesas 2006]],Tabela3[[#This Row],[Receitas 2006]]-Tabela3[[#This Row],[Despesas 2006]])</f>
        <v>12327.089999999851</v>
      </c>
      <c r="U342">
        <f>IF(Tabela3[[#This Row],[Receitas 2008]]-Tabela3[[#This Row],[Despesas 2008]]&lt;0,Tabela3[[#This Row],[Receitas 2008]]-Tabela3[[#This Row],[Despesas 2008]],Tabela3[[#This Row],[Receitas 2008]]-Tabela3[[#This Row],[Despesas 2008]])</f>
        <v>-297002.09999999963</v>
      </c>
      <c r="V342">
        <f>IF(Tabela3[[#This Row],[Receitas 2009]]-Tabela3[[#This Row],[Despesas 2009]]&lt;0,Tabela3[[#This Row],[Receitas 2009]]-Tabela3[[#This Row],[Despesas 2009]],Tabela3[[#This Row],[Receitas 2009]]-Tabela3[[#This Row],[Despesas 2009]])</f>
        <v>14065.470000000671</v>
      </c>
    </row>
    <row r="343" spans="1:22" hidden="1">
      <c r="A343" t="s">
        <v>420</v>
      </c>
      <c r="B343" t="s">
        <v>76</v>
      </c>
      <c r="C343" t="s">
        <v>134</v>
      </c>
      <c r="D343" s="60">
        <v>18241003</v>
      </c>
      <c r="E343" s="61">
        <v>20766551.699999999</v>
      </c>
      <c r="F343" s="61">
        <v>32246909.379999999</v>
      </c>
      <c r="G343" s="61">
        <v>31453039.84</v>
      </c>
      <c r="H343" s="61">
        <v>16129108</v>
      </c>
      <c r="I343" s="61">
        <v>21301147.609999999</v>
      </c>
      <c r="J343" s="61">
        <v>34301975.130000003</v>
      </c>
      <c r="K343" s="61">
        <v>31218953.239999998</v>
      </c>
      <c r="L343">
        <v>22.54</v>
      </c>
      <c r="M343">
        <v>17.73</v>
      </c>
      <c r="N343">
        <v>12.01</v>
      </c>
      <c r="O343">
        <v>33.07</v>
      </c>
      <c r="P343">
        <v>0.36</v>
      </c>
      <c r="Q343">
        <v>0.33</v>
      </c>
      <c r="R343">
        <v>0.39</v>
      </c>
      <c r="S343">
        <f>IF(Tabela3[[#This Row],[Receitas 2005]]-Tabela3[[#This Row],[Despesas 2005]]&lt;0,Tabela3[[#This Row],[Receitas 2005]]-Tabela3[[#This Row],[Despesas 2005]],Tabela3[[#This Row],[Receitas 2005]]-Tabela3[[#This Row],[Despesas 2005]])</f>
        <v>2111895</v>
      </c>
      <c r="T343">
        <f>IF(Tabela3[[#This Row],[Receitas 2006]]-Tabela3[[#This Row],[Despesas 2006]]&lt;0,Tabela3[[#This Row],[Receitas 2006]]-Tabela3[[#This Row],[Despesas 2006]],Tabela3[[#This Row],[Receitas 2006]]-Tabela3[[#This Row],[Despesas 2006]])</f>
        <v>-534595.91000000015</v>
      </c>
      <c r="U343">
        <f>IF(Tabela3[[#This Row],[Receitas 2008]]-Tabela3[[#This Row],[Despesas 2008]]&lt;0,Tabela3[[#This Row],[Receitas 2008]]-Tabela3[[#This Row],[Despesas 2008]],Tabela3[[#This Row],[Receitas 2008]]-Tabela3[[#This Row],[Despesas 2008]])</f>
        <v>-2055065.7500000037</v>
      </c>
      <c r="V343">
        <f>IF(Tabela3[[#This Row],[Receitas 2009]]-Tabela3[[#This Row],[Despesas 2009]]&lt;0,Tabela3[[#This Row],[Receitas 2009]]-Tabela3[[#This Row],[Despesas 2009]],Tabela3[[#This Row],[Receitas 2009]]-Tabela3[[#This Row],[Despesas 2009]])</f>
        <v>234086.60000000149</v>
      </c>
    </row>
    <row r="344" spans="1:22" hidden="1">
      <c r="A344" t="s">
        <v>421</v>
      </c>
      <c r="B344" t="s">
        <v>42</v>
      </c>
      <c r="C344" t="s">
        <v>234</v>
      </c>
      <c r="D344" s="60">
        <v>6914616.4900000002</v>
      </c>
      <c r="E344" s="61" t="s">
        <v>25</v>
      </c>
      <c r="F344" s="61">
        <v>10620303.529999999</v>
      </c>
      <c r="G344" s="61">
        <v>11391260.199999999</v>
      </c>
      <c r="H344" s="61">
        <v>5528688.1600000001</v>
      </c>
      <c r="I344" s="61" t="s">
        <v>25</v>
      </c>
      <c r="J344" s="61">
        <v>10619506.66</v>
      </c>
      <c r="K344" s="61">
        <v>11025847.67</v>
      </c>
      <c r="L344">
        <v>28.01</v>
      </c>
      <c r="M344">
        <v>25.29</v>
      </c>
      <c r="N344">
        <v>19.8</v>
      </c>
      <c r="O344">
        <v>36.229999999999997</v>
      </c>
      <c r="P344">
        <v>0.36</v>
      </c>
      <c r="Q344">
        <v>0.32</v>
      </c>
      <c r="R344">
        <v>0.39</v>
      </c>
      <c r="S344">
        <f>IF(Tabela3[[#This Row],[Receitas 2005]]-Tabela3[[#This Row],[Despesas 2005]]&lt;0,Tabela3[[#This Row],[Receitas 2005]]-Tabela3[[#This Row],[Despesas 2005]],Tabela3[[#This Row],[Receitas 2005]]-Tabela3[[#This Row],[Despesas 2005]])</f>
        <v>1385928.33</v>
      </c>
      <c r="T34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44">
        <f>IF(Tabela3[[#This Row],[Receitas 2008]]-Tabela3[[#This Row],[Despesas 2008]]&lt;0,Tabela3[[#This Row],[Receitas 2008]]-Tabela3[[#This Row],[Despesas 2008]],Tabela3[[#This Row],[Receitas 2008]]-Tabela3[[#This Row],[Despesas 2008]])</f>
        <v>796.86999999918044</v>
      </c>
      <c r="V344">
        <f>IF(Tabela3[[#This Row],[Receitas 2009]]-Tabela3[[#This Row],[Despesas 2009]]&lt;0,Tabela3[[#This Row],[Receitas 2009]]-Tabela3[[#This Row],[Despesas 2009]],Tabela3[[#This Row],[Receitas 2009]]-Tabela3[[#This Row],[Despesas 2009]])</f>
        <v>365412.52999999933</v>
      </c>
    </row>
    <row r="345" spans="1:22" hidden="1">
      <c r="A345" t="s">
        <v>422</v>
      </c>
      <c r="B345" t="s">
        <v>42</v>
      </c>
      <c r="C345" t="s">
        <v>125</v>
      </c>
      <c r="D345" s="60">
        <v>7851952</v>
      </c>
      <c r="E345" s="61">
        <v>9704479.0899999999</v>
      </c>
      <c r="F345" s="61" t="s">
        <v>25</v>
      </c>
      <c r="G345" s="61">
        <v>12003670.289999999</v>
      </c>
      <c r="H345" s="61">
        <v>7677101</v>
      </c>
      <c r="I345" s="61">
        <v>10664179.07</v>
      </c>
      <c r="J345" s="61" t="s">
        <v>25</v>
      </c>
      <c r="K345" s="61">
        <v>12663478.560000001</v>
      </c>
      <c r="L345">
        <v>30.79</v>
      </c>
      <c r="M345">
        <v>26.7</v>
      </c>
      <c r="N345">
        <v>21.09</v>
      </c>
      <c r="O345">
        <v>40.479999999999997</v>
      </c>
      <c r="P345">
        <v>0.41</v>
      </c>
      <c r="Q345">
        <v>0.37</v>
      </c>
      <c r="R345">
        <v>0.44</v>
      </c>
      <c r="S345">
        <f>IF(Tabela3[[#This Row],[Receitas 2005]]-Tabela3[[#This Row],[Despesas 2005]]&lt;0,Tabela3[[#This Row],[Receitas 2005]]-Tabela3[[#This Row],[Despesas 2005]],Tabela3[[#This Row],[Receitas 2005]]-Tabela3[[#This Row],[Despesas 2005]])</f>
        <v>174851</v>
      </c>
      <c r="T345">
        <f>IF(Tabela3[[#This Row],[Receitas 2006]]-Tabela3[[#This Row],[Despesas 2006]]&lt;0,Tabela3[[#This Row],[Receitas 2006]]-Tabela3[[#This Row],[Despesas 2006]],Tabela3[[#This Row],[Receitas 2006]]-Tabela3[[#This Row],[Despesas 2006]])</f>
        <v>-959699.98000000045</v>
      </c>
      <c r="U345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345">
        <f>IF(Tabela3[[#This Row],[Receitas 2009]]-Tabela3[[#This Row],[Despesas 2009]]&lt;0,Tabela3[[#This Row],[Receitas 2009]]-Tabela3[[#This Row],[Despesas 2009]],Tabela3[[#This Row],[Receitas 2009]]-Tabela3[[#This Row],[Despesas 2009]])</f>
        <v>-659808.27000000142</v>
      </c>
    </row>
    <row r="346" spans="1:22" hidden="1">
      <c r="A346" t="s">
        <v>423</v>
      </c>
      <c r="B346" t="s">
        <v>62</v>
      </c>
      <c r="C346" t="s">
        <v>240</v>
      </c>
      <c r="D346" s="60">
        <v>6901349.2599999998</v>
      </c>
      <c r="E346" s="61">
        <v>11046813.369999999</v>
      </c>
      <c r="F346" s="61">
        <v>12773030.42</v>
      </c>
      <c r="G346" s="61">
        <v>12990354.460000001</v>
      </c>
      <c r="H346" s="61">
        <v>6801581.3399999999</v>
      </c>
      <c r="I346" s="61">
        <v>9907187.5999999996</v>
      </c>
      <c r="J346" s="61">
        <v>12191626.449999999</v>
      </c>
      <c r="K346" s="61">
        <v>12609682.949999999</v>
      </c>
      <c r="L346">
        <v>35.89</v>
      </c>
      <c r="M346">
        <v>31.22</v>
      </c>
      <c r="N346">
        <v>24.02</v>
      </c>
      <c r="O346">
        <v>47.76</v>
      </c>
      <c r="P346">
        <v>0.37</v>
      </c>
      <c r="Q346">
        <v>0.33</v>
      </c>
      <c r="R346">
        <v>0.4</v>
      </c>
      <c r="S346">
        <f>IF(Tabela3[[#This Row],[Receitas 2005]]-Tabela3[[#This Row],[Despesas 2005]]&lt;0,Tabela3[[#This Row],[Receitas 2005]]-Tabela3[[#This Row],[Despesas 2005]],Tabela3[[#This Row],[Receitas 2005]]-Tabela3[[#This Row],[Despesas 2005]])</f>
        <v>99767.919999999925</v>
      </c>
      <c r="T346">
        <f>IF(Tabela3[[#This Row],[Receitas 2006]]-Tabela3[[#This Row],[Despesas 2006]]&lt;0,Tabela3[[#This Row],[Receitas 2006]]-Tabela3[[#This Row],[Despesas 2006]],Tabela3[[#This Row],[Receitas 2006]]-Tabela3[[#This Row],[Despesas 2006]])</f>
        <v>1139625.7699999996</v>
      </c>
      <c r="U346">
        <f>IF(Tabela3[[#This Row],[Receitas 2008]]-Tabela3[[#This Row],[Despesas 2008]]&lt;0,Tabela3[[#This Row],[Receitas 2008]]-Tabela3[[#This Row],[Despesas 2008]],Tabela3[[#This Row],[Receitas 2008]]-Tabela3[[#This Row],[Despesas 2008]])</f>
        <v>581403.97000000067</v>
      </c>
      <c r="V346">
        <f>IF(Tabela3[[#This Row],[Receitas 2009]]-Tabela3[[#This Row],[Despesas 2009]]&lt;0,Tabela3[[#This Row],[Receitas 2009]]-Tabela3[[#This Row],[Despesas 2009]],Tabela3[[#This Row],[Receitas 2009]]-Tabela3[[#This Row],[Despesas 2009]])</f>
        <v>380671.51000000164</v>
      </c>
    </row>
    <row r="347" spans="1:22" hidden="1">
      <c r="A347" t="s">
        <v>424</v>
      </c>
      <c r="B347" t="s">
        <v>52</v>
      </c>
      <c r="C347" t="s">
        <v>146</v>
      </c>
      <c r="D347" s="60">
        <v>6591500.0300000003</v>
      </c>
      <c r="E347" s="61">
        <v>8171149.6500000004</v>
      </c>
      <c r="F347" s="61">
        <v>12688723.42</v>
      </c>
      <c r="G347" s="61">
        <v>13147434.369999999</v>
      </c>
      <c r="H347" s="61">
        <v>6808889.9100000001</v>
      </c>
      <c r="I347" s="61">
        <v>7917528.54</v>
      </c>
      <c r="J347" s="61">
        <v>13879579.050000001</v>
      </c>
      <c r="K347" s="61">
        <v>12544859.380000001</v>
      </c>
      <c r="L347">
        <v>32.47</v>
      </c>
      <c r="M347">
        <v>30.1</v>
      </c>
      <c r="N347">
        <v>22.71</v>
      </c>
      <c r="O347">
        <v>42.23</v>
      </c>
      <c r="P347">
        <v>0.41</v>
      </c>
      <c r="Q347">
        <v>0.37</v>
      </c>
      <c r="R347">
        <v>0.45</v>
      </c>
      <c r="S347">
        <f>IF(Tabela3[[#This Row],[Receitas 2005]]-Tabela3[[#This Row],[Despesas 2005]]&lt;0,Tabela3[[#This Row],[Receitas 2005]]-Tabela3[[#This Row],[Despesas 2005]],Tabela3[[#This Row],[Receitas 2005]]-Tabela3[[#This Row],[Despesas 2005]])</f>
        <v>-217389.87999999989</v>
      </c>
      <c r="T347">
        <f>IF(Tabela3[[#This Row],[Receitas 2006]]-Tabela3[[#This Row],[Despesas 2006]]&lt;0,Tabela3[[#This Row],[Receitas 2006]]-Tabela3[[#This Row],[Despesas 2006]],Tabela3[[#This Row],[Receitas 2006]]-Tabela3[[#This Row],[Despesas 2006]])</f>
        <v>253621.11000000034</v>
      </c>
      <c r="U347">
        <f>IF(Tabela3[[#This Row],[Receitas 2008]]-Tabela3[[#This Row],[Despesas 2008]]&lt;0,Tabela3[[#This Row],[Receitas 2008]]-Tabela3[[#This Row],[Despesas 2008]],Tabela3[[#This Row],[Receitas 2008]]-Tabela3[[#This Row],[Despesas 2008]])</f>
        <v>-1190855.6300000008</v>
      </c>
      <c r="V347">
        <f>IF(Tabela3[[#This Row],[Receitas 2009]]-Tabela3[[#This Row],[Despesas 2009]]&lt;0,Tabela3[[#This Row],[Receitas 2009]]-Tabela3[[#This Row],[Despesas 2009]],Tabela3[[#This Row],[Receitas 2009]]-Tabela3[[#This Row],[Despesas 2009]])</f>
        <v>602574.98999999836</v>
      </c>
    </row>
    <row r="348" spans="1:22" hidden="1">
      <c r="A348" t="s">
        <v>425</v>
      </c>
      <c r="B348" t="s">
        <v>35</v>
      </c>
      <c r="C348" t="s">
        <v>153</v>
      </c>
      <c r="D348" s="60">
        <v>4901332.6100000003</v>
      </c>
      <c r="E348" s="61">
        <v>5219795.45</v>
      </c>
      <c r="F348" s="61">
        <v>6880390.8099999996</v>
      </c>
      <c r="G348" s="61">
        <v>7080143.9699999997</v>
      </c>
      <c r="H348" s="61">
        <v>4908147.76</v>
      </c>
      <c r="I348" s="61">
        <v>5159958.3600000003</v>
      </c>
      <c r="J348" s="61">
        <v>6926450.9199999999</v>
      </c>
      <c r="K348" s="61">
        <v>6871378.3300000001</v>
      </c>
      <c r="L348">
        <v>18.05</v>
      </c>
      <c r="M348">
        <v>23.09</v>
      </c>
      <c r="N348">
        <v>7.35</v>
      </c>
      <c r="O348">
        <v>28.74</v>
      </c>
      <c r="P348">
        <v>0.35</v>
      </c>
      <c r="Q348">
        <v>0.31</v>
      </c>
      <c r="R348">
        <v>0.39</v>
      </c>
      <c r="S348">
        <f>IF(Tabela3[[#This Row],[Receitas 2005]]-Tabela3[[#This Row],[Despesas 2005]]&lt;0,Tabela3[[#This Row],[Receitas 2005]]-Tabela3[[#This Row],[Despesas 2005]],Tabela3[[#This Row],[Receitas 2005]]-Tabela3[[#This Row],[Despesas 2005]])</f>
        <v>-6815.1499999994412</v>
      </c>
      <c r="T348">
        <f>IF(Tabela3[[#This Row],[Receitas 2006]]-Tabela3[[#This Row],[Despesas 2006]]&lt;0,Tabela3[[#This Row],[Receitas 2006]]-Tabela3[[#This Row],[Despesas 2006]],Tabela3[[#This Row],[Receitas 2006]]-Tabela3[[#This Row],[Despesas 2006]])</f>
        <v>59837.089999999851</v>
      </c>
      <c r="U348">
        <f>IF(Tabela3[[#This Row],[Receitas 2008]]-Tabela3[[#This Row],[Despesas 2008]]&lt;0,Tabela3[[#This Row],[Receitas 2008]]-Tabela3[[#This Row],[Despesas 2008]],Tabela3[[#This Row],[Receitas 2008]]-Tabela3[[#This Row],[Despesas 2008]])</f>
        <v>-46060.110000000335</v>
      </c>
      <c r="V348">
        <f>IF(Tabela3[[#This Row],[Receitas 2009]]-Tabela3[[#This Row],[Despesas 2009]]&lt;0,Tabela3[[#This Row],[Receitas 2009]]-Tabela3[[#This Row],[Despesas 2009]],Tabela3[[#This Row],[Receitas 2009]]-Tabela3[[#This Row],[Despesas 2009]])</f>
        <v>208765.63999999966</v>
      </c>
    </row>
    <row r="349" spans="1:22" hidden="1">
      <c r="A349" t="s">
        <v>426</v>
      </c>
      <c r="B349" t="s">
        <v>52</v>
      </c>
      <c r="C349" t="s">
        <v>57</v>
      </c>
      <c r="D349" s="60" t="s">
        <v>25</v>
      </c>
      <c r="E349" s="61">
        <v>6267545.4400000004</v>
      </c>
      <c r="F349" s="61">
        <v>7949057.0499999998</v>
      </c>
      <c r="G349" s="61">
        <v>7666379.29</v>
      </c>
      <c r="H349" s="61" t="s">
        <v>25</v>
      </c>
      <c r="I349" s="61">
        <v>6527923.5899999999</v>
      </c>
      <c r="J349" s="61">
        <v>8026786.9299999997</v>
      </c>
      <c r="K349" s="61">
        <v>7785370.8099999996</v>
      </c>
      <c r="L349">
        <v>14.76</v>
      </c>
      <c r="M349">
        <v>15.63</v>
      </c>
      <c r="N349">
        <v>7.51</v>
      </c>
      <c r="O349">
        <v>22.01</v>
      </c>
      <c r="P349">
        <v>0.39</v>
      </c>
      <c r="Q349">
        <v>0.36</v>
      </c>
      <c r="R349">
        <v>0.43</v>
      </c>
      <c r="S34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49">
        <f>IF(Tabela3[[#This Row],[Receitas 2006]]-Tabela3[[#This Row],[Despesas 2006]]&lt;0,Tabela3[[#This Row],[Receitas 2006]]-Tabela3[[#This Row],[Despesas 2006]],Tabela3[[#This Row],[Receitas 2006]]-Tabela3[[#This Row],[Despesas 2006]])</f>
        <v>-260378.14999999944</v>
      </c>
      <c r="U349">
        <f>IF(Tabela3[[#This Row],[Receitas 2008]]-Tabela3[[#This Row],[Despesas 2008]]&lt;0,Tabela3[[#This Row],[Receitas 2008]]-Tabela3[[#This Row],[Despesas 2008]],Tabela3[[#This Row],[Receitas 2008]]-Tabela3[[#This Row],[Despesas 2008]])</f>
        <v>-77729.879999999888</v>
      </c>
      <c r="V349">
        <f>IF(Tabela3[[#This Row],[Receitas 2009]]-Tabela3[[#This Row],[Despesas 2009]]&lt;0,Tabela3[[#This Row],[Receitas 2009]]-Tabela3[[#This Row],[Despesas 2009]],Tabela3[[#This Row],[Receitas 2009]]-Tabela3[[#This Row],[Despesas 2009]])</f>
        <v>-118991.51999999955</v>
      </c>
    </row>
    <row r="350" spans="1:22" hidden="1">
      <c r="A350" t="s">
        <v>427</v>
      </c>
      <c r="B350" t="s">
        <v>48</v>
      </c>
      <c r="C350" t="s">
        <v>49</v>
      </c>
      <c r="D350" s="60">
        <v>5437670.8200000003</v>
      </c>
      <c r="E350" s="61">
        <v>6959810.71</v>
      </c>
      <c r="F350" s="61">
        <v>8690098.7899999991</v>
      </c>
      <c r="G350" s="61">
        <v>9298403.7100000009</v>
      </c>
      <c r="H350" s="61">
        <v>5836619.1799999997</v>
      </c>
      <c r="I350" s="61">
        <v>6680333.8300000001</v>
      </c>
      <c r="J350" s="61">
        <v>8467533.1600000001</v>
      </c>
      <c r="K350" s="61">
        <v>9201757.75</v>
      </c>
      <c r="L350">
        <v>49.3</v>
      </c>
      <c r="M350">
        <v>57.05</v>
      </c>
      <c r="N350">
        <v>37.54</v>
      </c>
      <c r="O350">
        <v>61.05</v>
      </c>
      <c r="P350">
        <v>0.38</v>
      </c>
      <c r="Q350">
        <v>0.34</v>
      </c>
      <c r="R350">
        <v>0.42</v>
      </c>
      <c r="S350">
        <f>IF(Tabela3[[#This Row],[Receitas 2005]]-Tabela3[[#This Row],[Despesas 2005]]&lt;0,Tabela3[[#This Row],[Receitas 2005]]-Tabela3[[#This Row],[Despesas 2005]],Tabela3[[#This Row],[Receitas 2005]]-Tabela3[[#This Row],[Despesas 2005]])</f>
        <v>-398948.3599999994</v>
      </c>
      <c r="T350">
        <f>IF(Tabela3[[#This Row],[Receitas 2006]]-Tabela3[[#This Row],[Despesas 2006]]&lt;0,Tabela3[[#This Row],[Receitas 2006]]-Tabela3[[#This Row],[Despesas 2006]],Tabela3[[#This Row],[Receitas 2006]]-Tabela3[[#This Row],[Despesas 2006]])</f>
        <v>279476.87999999989</v>
      </c>
      <c r="U350">
        <f>IF(Tabela3[[#This Row],[Receitas 2008]]-Tabela3[[#This Row],[Despesas 2008]]&lt;0,Tabela3[[#This Row],[Receitas 2008]]-Tabela3[[#This Row],[Despesas 2008]],Tabela3[[#This Row],[Receitas 2008]]-Tabela3[[#This Row],[Despesas 2008]])</f>
        <v>222565.62999999896</v>
      </c>
      <c r="V350">
        <f>IF(Tabela3[[#This Row],[Receitas 2009]]-Tabela3[[#This Row],[Despesas 2009]]&lt;0,Tabela3[[#This Row],[Receitas 2009]]-Tabela3[[#This Row],[Despesas 2009]],Tabela3[[#This Row],[Receitas 2009]]-Tabela3[[#This Row],[Despesas 2009]])</f>
        <v>96645.960000000894</v>
      </c>
    </row>
    <row r="351" spans="1:22" hidden="1">
      <c r="A351" t="s">
        <v>428</v>
      </c>
      <c r="B351" t="s">
        <v>23</v>
      </c>
      <c r="C351" t="s">
        <v>97</v>
      </c>
      <c r="D351" s="60">
        <v>10233604.800000001</v>
      </c>
      <c r="E351" s="61">
        <v>11974052</v>
      </c>
      <c r="F351" s="61">
        <v>16516384.890000001</v>
      </c>
      <c r="G351" s="61" t="s">
        <v>25</v>
      </c>
      <c r="H351" s="61">
        <v>9853853.7899999991</v>
      </c>
      <c r="I351" s="61">
        <v>11450949</v>
      </c>
      <c r="J351" s="61">
        <v>16170755.09</v>
      </c>
      <c r="K351" s="61" t="s">
        <v>25</v>
      </c>
      <c r="L351">
        <v>20.89</v>
      </c>
      <c r="M351">
        <v>19.11</v>
      </c>
      <c r="N351">
        <v>11.42</v>
      </c>
      <c r="O351">
        <v>30.36</v>
      </c>
      <c r="P351">
        <v>0.36</v>
      </c>
      <c r="Q351">
        <v>0.32</v>
      </c>
      <c r="R351">
        <v>0.39</v>
      </c>
      <c r="S351">
        <f>IF(Tabela3[[#This Row],[Receitas 2005]]-Tabela3[[#This Row],[Despesas 2005]]&lt;0,Tabela3[[#This Row],[Receitas 2005]]-Tabela3[[#This Row],[Despesas 2005]],Tabela3[[#This Row],[Receitas 2005]]-Tabela3[[#This Row],[Despesas 2005]])</f>
        <v>379751.01000000164</v>
      </c>
      <c r="T351">
        <f>IF(Tabela3[[#This Row],[Receitas 2006]]-Tabela3[[#This Row],[Despesas 2006]]&lt;0,Tabela3[[#This Row],[Receitas 2006]]-Tabela3[[#This Row],[Despesas 2006]],Tabela3[[#This Row],[Receitas 2006]]-Tabela3[[#This Row],[Despesas 2006]])</f>
        <v>523103</v>
      </c>
      <c r="U351">
        <f>IF(Tabela3[[#This Row],[Receitas 2008]]-Tabela3[[#This Row],[Despesas 2008]]&lt;0,Tabela3[[#This Row],[Receitas 2008]]-Tabela3[[#This Row],[Despesas 2008]],Tabela3[[#This Row],[Receitas 2008]]-Tabela3[[#This Row],[Despesas 2008]])</f>
        <v>345629.80000000075</v>
      </c>
      <c r="V351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52" spans="1:22" hidden="1">
      <c r="A352" t="s">
        <v>429</v>
      </c>
      <c r="B352" t="s">
        <v>62</v>
      </c>
      <c r="C352" t="s">
        <v>240</v>
      </c>
      <c r="D352" s="60">
        <v>3754452.81</v>
      </c>
      <c r="E352" s="61">
        <v>4101180.92</v>
      </c>
      <c r="F352" s="61">
        <v>5962896.3499999996</v>
      </c>
      <c r="G352" s="61">
        <v>5921179.1399999997</v>
      </c>
      <c r="H352" s="61">
        <v>3597587.71</v>
      </c>
      <c r="I352" s="61">
        <v>4180912.55</v>
      </c>
      <c r="J352" s="61">
        <v>5853152.2800000003</v>
      </c>
      <c r="K352" s="61">
        <v>6038143.0499999998</v>
      </c>
      <c r="L352">
        <v>17.190000000000001</v>
      </c>
      <c r="M352">
        <v>16.54</v>
      </c>
      <c r="N352">
        <v>7.13</v>
      </c>
      <c r="O352">
        <v>27.26</v>
      </c>
      <c r="P352">
        <v>0.36</v>
      </c>
      <c r="Q352">
        <v>0.3</v>
      </c>
      <c r="R352">
        <v>0.42</v>
      </c>
      <c r="S352">
        <f>IF(Tabela3[[#This Row],[Receitas 2005]]-Tabela3[[#This Row],[Despesas 2005]]&lt;0,Tabela3[[#This Row],[Receitas 2005]]-Tabela3[[#This Row],[Despesas 2005]],Tabela3[[#This Row],[Receitas 2005]]-Tabela3[[#This Row],[Despesas 2005]])</f>
        <v>156865.10000000009</v>
      </c>
      <c r="T352">
        <f>IF(Tabela3[[#This Row],[Receitas 2006]]-Tabela3[[#This Row],[Despesas 2006]]&lt;0,Tabela3[[#This Row],[Receitas 2006]]-Tabela3[[#This Row],[Despesas 2006]],Tabela3[[#This Row],[Receitas 2006]]-Tabela3[[#This Row],[Despesas 2006]])</f>
        <v>-79731.629999999888</v>
      </c>
      <c r="U352">
        <f>IF(Tabela3[[#This Row],[Receitas 2008]]-Tabela3[[#This Row],[Despesas 2008]]&lt;0,Tabela3[[#This Row],[Receitas 2008]]-Tabela3[[#This Row],[Despesas 2008]],Tabela3[[#This Row],[Receitas 2008]]-Tabela3[[#This Row],[Despesas 2008]])</f>
        <v>109744.06999999937</v>
      </c>
      <c r="V352">
        <f>IF(Tabela3[[#This Row],[Receitas 2009]]-Tabela3[[#This Row],[Despesas 2009]]&lt;0,Tabela3[[#This Row],[Receitas 2009]]-Tabela3[[#This Row],[Despesas 2009]],Tabela3[[#This Row],[Receitas 2009]]-Tabela3[[#This Row],[Despesas 2009]])</f>
        <v>-116963.91000000015</v>
      </c>
    </row>
    <row r="353" spans="1:22" hidden="1">
      <c r="A353" t="s">
        <v>430</v>
      </c>
      <c r="B353" t="s">
        <v>35</v>
      </c>
      <c r="C353" t="s">
        <v>153</v>
      </c>
      <c r="D353" s="60">
        <v>12494096.810000001</v>
      </c>
      <c r="E353" s="61">
        <v>14150739</v>
      </c>
      <c r="F353" s="61">
        <v>20132988.57</v>
      </c>
      <c r="G353" s="61">
        <v>19907278.239999998</v>
      </c>
      <c r="H353" s="61">
        <v>12330279.4</v>
      </c>
      <c r="I353" s="61">
        <v>14101883</v>
      </c>
      <c r="J353" s="61">
        <v>20087497.030000001</v>
      </c>
      <c r="K353" s="61">
        <v>21375260.789999999</v>
      </c>
      <c r="L353">
        <v>32.46</v>
      </c>
      <c r="M353">
        <v>33.979999999999997</v>
      </c>
      <c r="N353">
        <v>25.98</v>
      </c>
      <c r="O353">
        <v>38.94</v>
      </c>
      <c r="P353">
        <v>0.41</v>
      </c>
      <c r="Q353">
        <v>0.38</v>
      </c>
      <c r="R353">
        <v>0.45</v>
      </c>
      <c r="S353">
        <f>IF(Tabela3[[#This Row],[Receitas 2005]]-Tabela3[[#This Row],[Despesas 2005]]&lt;0,Tabela3[[#This Row],[Receitas 2005]]-Tabela3[[#This Row],[Despesas 2005]],Tabela3[[#This Row],[Receitas 2005]]-Tabela3[[#This Row],[Despesas 2005]])</f>
        <v>163817.41000000015</v>
      </c>
      <c r="T353">
        <f>IF(Tabela3[[#This Row],[Receitas 2006]]-Tabela3[[#This Row],[Despesas 2006]]&lt;0,Tabela3[[#This Row],[Receitas 2006]]-Tabela3[[#This Row],[Despesas 2006]],Tabela3[[#This Row],[Receitas 2006]]-Tabela3[[#This Row],[Despesas 2006]])</f>
        <v>48856</v>
      </c>
      <c r="U353">
        <f>IF(Tabela3[[#This Row],[Receitas 2008]]-Tabela3[[#This Row],[Despesas 2008]]&lt;0,Tabela3[[#This Row],[Receitas 2008]]-Tabela3[[#This Row],[Despesas 2008]],Tabela3[[#This Row],[Receitas 2008]]-Tabela3[[#This Row],[Despesas 2008]])</f>
        <v>45491.539999999106</v>
      </c>
      <c r="V353">
        <f>IF(Tabela3[[#This Row],[Receitas 2009]]-Tabela3[[#This Row],[Despesas 2009]]&lt;0,Tabela3[[#This Row],[Receitas 2009]]-Tabela3[[#This Row],[Despesas 2009]],Tabela3[[#This Row],[Receitas 2009]]-Tabela3[[#This Row],[Despesas 2009]])</f>
        <v>-1467982.5500000007</v>
      </c>
    </row>
    <row r="354" spans="1:22" hidden="1">
      <c r="A354" t="s">
        <v>431</v>
      </c>
      <c r="B354" t="s">
        <v>76</v>
      </c>
      <c r="C354" t="s">
        <v>91</v>
      </c>
      <c r="D354" s="60">
        <v>5834215.1200000001</v>
      </c>
      <c r="E354" s="61">
        <v>6971008.7800000003</v>
      </c>
      <c r="F354" s="61">
        <v>8568663.0999999996</v>
      </c>
      <c r="G354" s="61">
        <v>8871284.7799999993</v>
      </c>
      <c r="H354" s="61">
        <v>5721696.5</v>
      </c>
      <c r="I354" s="61">
        <v>7011189.9100000001</v>
      </c>
      <c r="J354" s="61">
        <v>9861469.4499999993</v>
      </c>
      <c r="K354" s="61">
        <v>9087143.9800000004</v>
      </c>
      <c r="L354">
        <v>33.46</v>
      </c>
      <c r="M354">
        <v>31.29</v>
      </c>
      <c r="N354">
        <v>22.53</v>
      </c>
      <c r="O354">
        <v>44.38</v>
      </c>
      <c r="P354">
        <v>0.35</v>
      </c>
      <c r="Q354">
        <v>0.3</v>
      </c>
      <c r="R354">
        <v>0.39</v>
      </c>
      <c r="S354">
        <f>IF(Tabela3[[#This Row],[Receitas 2005]]-Tabela3[[#This Row],[Despesas 2005]]&lt;0,Tabela3[[#This Row],[Receitas 2005]]-Tabela3[[#This Row],[Despesas 2005]],Tabela3[[#This Row],[Receitas 2005]]-Tabela3[[#This Row],[Despesas 2005]])</f>
        <v>112518.62000000011</v>
      </c>
      <c r="T354">
        <f>IF(Tabela3[[#This Row],[Receitas 2006]]-Tabela3[[#This Row],[Despesas 2006]]&lt;0,Tabela3[[#This Row],[Receitas 2006]]-Tabela3[[#This Row],[Despesas 2006]],Tabela3[[#This Row],[Receitas 2006]]-Tabela3[[#This Row],[Despesas 2006]])</f>
        <v>-40181.129999999888</v>
      </c>
      <c r="U354">
        <f>IF(Tabela3[[#This Row],[Receitas 2008]]-Tabela3[[#This Row],[Despesas 2008]]&lt;0,Tabela3[[#This Row],[Receitas 2008]]-Tabela3[[#This Row],[Despesas 2008]],Tabela3[[#This Row],[Receitas 2008]]-Tabela3[[#This Row],[Despesas 2008]])</f>
        <v>-1292806.3499999996</v>
      </c>
      <c r="V354">
        <f>IF(Tabela3[[#This Row],[Receitas 2009]]-Tabela3[[#This Row],[Despesas 2009]]&lt;0,Tabela3[[#This Row],[Receitas 2009]]-Tabela3[[#This Row],[Despesas 2009]],Tabela3[[#This Row],[Receitas 2009]]-Tabela3[[#This Row],[Despesas 2009]])</f>
        <v>-215859.20000000112</v>
      </c>
    </row>
    <row r="355" spans="1:22" hidden="1">
      <c r="A355" t="s">
        <v>432</v>
      </c>
      <c r="B355" t="s">
        <v>27</v>
      </c>
      <c r="C355" t="s">
        <v>121</v>
      </c>
      <c r="D355" s="60" t="s">
        <v>25</v>
      </c>
      <c r="E355" s="61">
        <v>6276868</v>
      </c>
      <c r="F355" s="61">
        <v>8910865.1699999999</v>
      </c>
      <c r="G355" s="61">
        <v>7962816.5099999998</v>
      </c>
      <c r="H355" s="61" t="s">
        <v>25</v>
      </c>
      <c r="I355" s="61">
        <v>6435715</v>
      </c>
      <c r="J355" s="61">
        <v>9111048.5399999991</v>
      </c>
      <c r="K355" s="61">
        <v>8072974.5599999996</v>
      </c>
      <c r="L355">
        <v>40.049999999999997</v>
      </c>
      <c r="M355">
        <v>38.67</v>
      </c>
      <c r="N355">
        <v>30.13</v>
      </c>
      <c r="O355">
        <v>49.97</v>
      </c>
      <c r="P355">
        <v>0.38</v>
      </c>
      <c r="Q355">
        <v>0.34</v>
      </c>
      <c r="R355">
        <v>0.42</v>
      </c>
      <c r="S35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55">
        <f>IF(Tabela3[[#This Row],[Receitas 2006]]-Tabela3[[#This Row],[Despesas 2006]]&lt;0,Tabela3[[#This Row],[Receitas 2006]]-Tabela3[[#This Row],[Despesas 2006]],Tabela3[[#This Row],[Receitas 2006]]-Tabela3[[#This Row],[Despesas 2006]])</f>
        <v>-158847</v>
      </c>
      <c r="U355">
        <f>IF(Tabela3[[#This Row],[Receitas 2008]]-Tabela3[[#This Row],[Despesas 2008]]&lt;0,Tabela3[[#This Row],[Receitas 2008]]-Tabela3[[#This Row],[Despesas 2008]],Tabela3[[#This Row],[Receitas 2008]]-Tabela3[[#This Row],[Despesas 2008]])</f>
        <v>-200183.36999999918</v>
      </c>
      <c r="V355">
        <f>IF(Tabela3[[#This Row],[Receitas 2009]]-Tabela3[[#This Row],[Despesas 2009]]&lt;0,Tabela3[[#This Row],[Receitas 2009]]-Tabela3[[#This Row],[Despesas 2009]],Tabela3[[#This Row],[Receitas 2009]]-Tabela3[[#This Row],[Despesas 2009]])</f>
        <v>-110158.04999999981</v>
      </c>
    </row>
    <row r="356" spans="1:22" hidden="1">
      <c r="A356" t="s">
        <v>433</v>
      </c>
      <c r="B356" t="s">
        <v>35</v>
      </c>
      <c r="C356" t="s">
        <v>153</v>
      </c>
      <c r="D356" s="60">
        <v>8164338.6200000001</v>
      </c>
      <c r="E356" s="61">
        <v>8708894</v>
      </c>
      <c r="F356" s="61">
        <v>12050568.199999999</v>
      </c>
      <c r="G356" s="61">
        <v>12258171.949999999</v>
      </c>
      <c r="H356" s="61">
        <v>7463149.4100000001</v>
      </c>
      <c r="I356" s="61">
        <v>8869802</v>
      </c>
      <c r="J356" s="61">
        <v>11842049.699999999</v>
      </c>
      <c r="K356" s="61">
        <v>12631231.57</v>
      </c>
      <c r="L356">
        <v>48.96</v>
      </c>
      <c r="M356">
        <v>42.76</v>
      </c>
      <c r="N356">
        <v>36.92</v>
      </c>
      <c r="O356">
        <v>61</v>
      </c>
      <c r="P356">
        <v>0.36</v>
      </c>
      <c r="Q356">
        <v>0.33</v>
      </c>
      <c r="R356">
        <v>0.39</v>
      </c>
      <c r="S356">
        <f>IF(Tabela3[[#This Row],[Receitas 2005]]-Tabela3[[#This Row],[Despesas 2005]]&lt;0,Tabela3[[#This Row],[Receitas 2005]]-Tabela3[[#This Row],[Despesas 2005]],Tabela3[[#This Row],[Receitas 2005]]-Tabela3[[#This Row],[Despesas 2005]])</f>
        <v>701189.21</v>
      </c>
      <c r="T356">
        <f>IF(Tabela3[[#This Row],[Receitas 2006]]-Tabela3[[#This Row],[Despesas 2006]]&lt;0,Tabela3[[#This Row],[Receitas 2006]]-Tabela3[[#This Row],[Despesas 2006]],Tabela3[[#This Row],[Receitas 2006]]-Tabela3[[#This Row],[Despesas 2006]])</f>
        <v>-160908</v>
      </c>
      <c r="U356">
        <f>IF(Tabela3[[#This Row],[Receitas 2008]]-Tabela3[[#This Row],[Despesas 2008]]&lt;0,Tabela3[[#This Row],[Receitas 2008]]-Tabela3[[#This Row],[Despesas 2008]],Tabela3[[#This Row],[Receitas 2008]]-Tabela3[[#This Row],[Despesas 2008]])</f>
        <v>208518.5</v>
      </c>
      <c r="V356">
        <f>IF(Tabela3[[#This Row],[Receitas 2009]]-Tabela3[[#This Row],[Despesas 2009]]&lt;0,Tabela3[[#This Row],[Receitas 2009]]-Tabela3[[#This Row],[Despesas 2009]],Tabela3[[#This Row],[Receitas 2009]]-Tabela3[[#This Row],[Despesas 2009]])</f>
        <v>-373059.62000000104</v>
      </c>
    </row>
    <row r="357" spans="1:22" hidden="1">
      <c r="A357" t="s">
        <v>434</v>
      </c>
      <c r="B357" t="s">
        <v>35</v>
      </c>
      <c r="C357" t="s">
        <v>50</v>
      </c>
      <c r="D357" s="60">
        <v>8953613</v>
      </c>
      <c r="E357" s="61">
        <v>10451489</v>
      </c>
      <c r="F357" s="61">
        <v>17862962.289999999</v>
      </c>
      <c r="G357" s="61">
        <v>17953209.039999999</v>
      </c>
      <c r="H357" s="61">
        <v>8729560</v>
      </c>
      <c r="I357" s="61">
        <v>11086335</v>
      </c>
      <c r="J357" s="61">
        <v>16054947.529999999</v>
      </c>
      <c r="K357" s="61">
        <v>17857129.210000001</v>
      </c>
      <c r="L357">
        <v>39.39</v>
      </c>
      <c r="M357">
        <v>36.71</v>
      </c>
      <c r="N357">
        <v>29.4</v>
      </c>
      <c r="O357">
        <v>49.37</v>
      </c>
      <c r="P357">
        <v>0.42</v>
      </c>
      <c r="Q357">
        <v>0.38</v>
      </c>
      <c r="R357">
        <v>0.46</v>
      </c>
      <c r="S357">
        <f>IF(Tabela3[[#This Row],[Receitas 2005]]-Tabela3[[#This Row],[Despesas 2005]]&lt;0,Tabela3[[#This Row],[Receitas 2005]]-Tabela3[[#This Row],[Despesas 2005]],Tabela3[[#This Row],[Receitas 2005]]-Tabela3[[#This Row],[Despesas 2005]])</f>
        <v>224053</v>
      </c>
      <c r="T357">
        <f>IF(Tabela3[[#This Row],[Receitas 2006]]-Tabela3[[#This Row],[Despesas 2006]]&lt;0,Tabela3[[#This Row],[Receitas 2006]]-Tabela3[[#This Row],[Despesas 2006]],Tabela3[[#This Row],[Receitas 2006]]-Tabela3[[#This Row],[Despesas 2006]])</f>
        <v>-634846</v>
      </c>
      <c r="U357">
        <f>IF(Tabela3[[#This Row],[Receitas 2008]]-Tabela3[[#This Row],[Despesas 2008]]&lt;0,Tabela3[[#This Row],[Receitas 2008]]-Tabela3[[#This Row],[Despesas 2008]],Tabela3[[#This Row],[Receitas 2008]]-Tabela3[[#This Row],[Despesas 2008]])</f>
        <v>1808014.7599999998</v>
      </c>
      <c r="V357">
        <f>IF(Tabela3[[#This Row],[Receitas 2009]]-Tabela3[[#This Row],[Despesas 2009]]&lt;0,Tabela3[[#This Row],[Receitas 2009]]-Tabela3[[#This Row],[Despesas 2009]],Tabela3[[#This Row],[Receitas 2009]]-Tabela3[[#This Row],[Despesas 2009]])</f>
        <v>96079.829999998212</v>
      </c>
    </row>
    <row r="358" spans="1:22" hidden="1">
      <c r="A358" t="s">
        <v>36</v>
      </c>
      <c r="B358" t="s">
        <v>35</v>
      </c>
      <c r="C358" t="s">
        <v>36</v>
      </c>
      <c r="D358" s="60">
        <v>277709966.24000001</v>
      </c>
      <c r="E358" s="61">
        <v>325418003.52999997</v>
      </c>
      <c r="F358" s="61">
        <v>395486300.60000002</v>
      </c>
      <c r="G358" s="61">
        <v>466262876.51999998</v>
      </c>
      <c r="H358" s="61">
        <v>260790422.80000001</v>
      </c>
      <c r="I358" s="61">
        <v>335986015.13999999</v>
      </c>
      <c r="J358" s="61">
        <v>385091240</v>
      </c>
      <c r="K358" s="61">
        <v>461441114.68000001</v>
      </c>
      <c r="L358">
        <v>15.81</v>
      </c>
      <c r="M358">
        <v>11.21</v>
      </c>
      <c r="N358">
        <v>8.2899999999999991</v>
      </c>
      <c r="O358">
        <v>23.33</v>
      </c>
      <c r="P358">
        <v>0.38</v>
      </c>
      <c r="Q358">
        <v>0.36</v>
      </c>
      <c r="R358">
        <v>0.4</v>
      </c>
      <c r="S358">
        <f>IF(Tabela3[[#This Row],[Receitas 2005]]-Tabela3[[#This Row],[Despesas 2005]]&lt;0,Tabela3[[#This Row],[Receitas 2005]]-Tabela3[[#This Row],[Despesas 2005]],Tabela3[[#This Row],[Receitas 2005]]-Tabela3[[#This Row],[Despesas 2005]])</f>
        <v>16919543.439999998</v>
      </c>
      <c r="T358">
        <f>IF(Tabela3[[#This Row],[Receitas 2006]]-Tabela3[[#This Row],[Despesas 2006]]&lt;0,Tabela3[[#This Row],[Receitas 2006]]-Tabela3[[#This Row],[Despesas 2006]],Tabela3[[#This Row],[Receitas 2006]]-Tabela3[[#This Row],[Despesas 2006]])</f>
        <v>-10568011.610000014</v>
      </c>
      <c r="U358">
        <f>IF(Tabela3[[#This Row],[Receitas 2008]]-Tabela3[[#This Row],[Despesas 2008]]&lt;0,Tabela3[[#This Row],[Receitas 2008]]-Tabela3[[#This Row],[Despesas 2008]],Tabela3[[#This Row],[Receitas 2008]]-Tabela3[[#This Row],[Despesas 2008]])</f>
        <v>10395060.600000024</v>
      </c>
      <c r="V358">
        <f>IF(Tabela3[[#This Row],[Receitas 2009]]-Tabela3[[#This Row],[Despesas 2009]]&lt;0,Tabela3[[#This Row],[Receitas 2009]]-Tabela3[[#This Row],[Despesas 2009]],Tabela3[[#This Row],[Receitas 2009]]-Tabela3[[#This Row],[Despesas 2009]])</f>
        <v>4821761.8399999738</v>
      </c>
    </row>
    <row r="359" spans="1:22" hidden="1">
      <c r="A359" t="s">
        <v>435</v>
      </c>
      <c r="B359" t="s">
        <v>23</v>
      </c>
      <c r="C359" t="s">
        <v>188</v>
      </c>
      <c r="D359" s="60" t="s">
        <v>25</v>
      </c>
      <c r="E359" s="61" t="s">
        <v>25</v>
      </c>
      <c r="F359" s="61">
        <v>11455427.93</v>
      </c>
      <c r="G359" s="61" t="s">
        <v>25</v>
      </c>
      <c r="H359" s="61" t="s">
        <v>25</v>
      </c>
      <c r="I359" s="61" t="s">
        <v>25</v>
      </c>
      <c r="J359" s="61">
        <v>11429834.710000001</v>
      </c>
      <c r="K359" s="61" t="s">
        <v>25</v>
      </c>
      <c r="L359">
        <v>24.07</v>
      </c>
      <c r="M359">
        <v>18.95</v>
      </c>
      <c r="N359">
        <v>11.4</v>
      </c>
      <c r="O359">
        <v>36.729999999999997</v>
      </c>
      <c r="P359">
        <v>0.34</v>
      </c>
      <c r="Q359">
        <v>0.3</v>
      </c>
      <c r="R359">
        <v>0.38</v>
      </c>
      <c r="S35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5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59">
        <f>IF(Tabela3[[#This Row],[Receitas 2008]]-Tabela3[[#This Row],[Despesas 2008]]&lt;0,Tabela3[[#This Row],[Receitas 2008]]-Tabela3[[#This Row],[Despesas 2008]],Tabela3[[#This Row],[Receitas 2008]]-Tabela3[[#This Row],[Despesas 2008]])</f>
        <v>25593.219999998808</v>
      </c>
      <c r="V359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60" spans="1:22" hidden="1">
      <c r="A360" t="s">
        <v>436</v>
      </c>
      <c r="B360" t="s">
        <v>52</v>
      </c>
      <c r="C360" t="s">
        <v>155</v>
      </c>
      <c r="D360" s="60">
        <v>6050233.0999999996</v>
      </c>
      <c r="E360" s="61">
        <v>6668928.96</v>
      </c>
      <c r="F360" s="61">
        <v>10039528.689999999</v>
      </c>
      <c r="G360" s="61">
        <v>9492978.1799999997</v>
      </c>
      <c r="H360" s="61">
        <v>5528319.9000000004</v>
      </c>
      <c r="I360" s="61">
        <v>6921167.5</v>
      </c>
      <c r="J360" s="61">
        <v>10440982</v>
      </c>
      <c r="K360" s="61">
        <v>10083999.4</v>
      </c>
      <c r="L360">
        <v>24.78</v>
      </c>
      <c r="M360">
        <v>22.15</v>
      </c>
      <c r="N360">
        <v>15.59</v>
      </c>
      <c r="O360">
        <v>33.97</v>
      </c>
      <c r="P360">
        <v>0.4</v>
      </c>
      <c r="Q360">
        <v>0.38</v>
      </c>
      <c r="R360">
        <v>0.43</v>
      </c>
      <c r="S360">
        <f>IF(Tabela3[[#This Row],[Receitas 2005]]-Tabela3[[#This Row],[Despesas 2005]]&lt;0,Tabela3[[#This Row],[Receitas 2005]]-Tabela3[[#This Row],[Despesas 2005]],Tabela3[[#This Row],[Receitas 2005]]-Tabela3[[#This Row],[Despesas 2005]])</f>
        <v>521913.19999999925</v>
      </c>
      <c r="T360">
        <f>IF(Tabela3[[#This Row],[Receitas 2006]]-Tabela3[[#This Row],[Despesas 2006]]&lt;0,Tabela3[[#This Row],[Receitas 2006]]-Tabela3[[#This Row],[Despesas 2006]],Tabela3[[#This Row],[Receitas 2006]]-Tabela3[[#This Row],[Despesas 2006]])</f>
        <v>-252238.54000000004</v>
      </c>
      <c r="U360">
        <f>IF(Tabela3[[#This Row],[Receitas 2008]]-Tabela3[[#This Row],[Despesas 2008]]&lt;0,Tabela3[[#This Row],[Receitas 2008]]-Tabela3[[#This Row],[Despesas 2008]],Tabela3[[#This Row],[Receitas 2008]]-Tabela3[[#This Row],[Despesas 2008]])</f>
        <v>-401453.31000000052</v>
      </c>
      <c r="V360">
        <f>IF(Tabela3[[#This Row],[Receitas 2009]]-Tabela3[[#This Row],[Despesas 2009]]&lt;0,Tabela3[[#This Row],[Receitas 2009]]-Tabela3[[#This Row],[Despesas 2009]],Tabela3[[#This Row],[Receitas 2009]]-Tabela3[[#This Row],[Despesas 2009]])</f>
        <v>-591021.22000000067</v>
      </c>
    </row>
    <row r="361" spans="1:22" hidden="1">
      <c r="A361" t="s">
        <v>437</v>
      </c>
      <c r="B361" t="s">
        <v>23</v>
      </c>
      <c r="C361" t="s">
        <v>24</v>
      </c>
      <c r="D361" s="60">
        <v>6920246.9500000002</v>
      </c>
      <c r="E361" s="61">
        <v>8461360.0500000007</v>
      </c>
      <c r="F361" s="61">
        <v>11792922.74</v>
      </c>
      <c r="G361" s="61">
        <v>13150346.789999999</v>
      </c>
      <c r="H361" s="61">
        <v>6615807.5499999998</v>
      </c>
      <c r="I361" s="61">
        <v>8409763.75</v>
      </c>
      <c r="J361" s="61">
        <v>12293567.24</v>
      </c>
      <c r="K361" s="61">
        <v>13147587.880000001</v>
      </c>
      <c r="L361">
        <v>30.86</v>
      </c>
      <c r="M361">
        <v>27.3</v>
      </c>
      <c r="N361">
        <v>20.27</v>
      </c>
      <c r="O361">
        <v>41.45</v>
      </c>
      <c r="P361">
        <v>0.36</v>
      </c>
      <c r="Q361">
        <v>0.32</v>
      </c>
      <c r="R361">
        <v>0.39</v>
      </c>
      <c r="S361">
        <f>IF(Tabela3[[#This Row],[Receitas 2005]]-Tabela3[[#This Row],[Despesas 2005]]&lt;0,Tabela3[[#This Row],[Receitas 2005]]-Tabela3[[#This Row],[Despesas 2005]],Tabela3[[#This Row],[Receitas 2005]]-Tabela3[[#This Row],[Despesas 2005]])</f>
        <v>304439.40000000037</v>
      </c>
      <c r="T361">
        <f>IF(Tabela3[[#This Row],[Receitas 2006]]-Tabela3[[#This Row],[Despesas 2006]]&lt;0,Tabela3[[#This Row],[Receitas 2006]]-Tabela3[[#This Row],[Despesas 2006]],Tabela3[[#This Row],[Receitas 2006]]-Tabela3[[#This Row],[Despesas 2006]])</f>
        <v>51596.300000000745</v>
      </c>
      <c r="U361">
        <f>IF(Tabela3[[#This Row],[Receitas 2008]]-Tabela3[[#This Row],[Despesas 2008]]&lt;0,Tabela3[[#This Row],[Receitas 2008]]-Tabela3[[#This Row],[Despesas 2008]],Tabela3[[#This Row],[Receitas 2008]]-Tabela3[[#This Row],[Despesas 2008]])</f>
        <v>-500644.5</v>
      </c>
      <c r="V361">
        <f>IF(Tabela3[[#This Row],[Receitas 2009]]-Tabela3[[#This Row],[Despesas 2009]]&lt;0,Tabela3[[#This Row],[Receitas 2009]]-Tabela3[[#This Row],[Despesas 2009]],Tabela3[[#This Row],[Receitas 2009]]-Tabela3[[#This Row],[Despesas 2009]])</f>
        <v>2758.9099999982864</v>
      </c>
    </row>
    <row r="362" spans="1:22" hidden="1">
      <c r="A362" t="s">
        <v>77</v>
      </c>
      <c r="B362" t="s">
        <v>76</v>
      </c>
      <c r="C362" t="s">
        <v>77</v>
      </c>
      <c r="D362" s="60" t="s">
        <v>25</v>
      </c>
      <c r="E362" s="61">
        <v>202749384.91</v>
      </c>
      <c r="F362" s="61">
        <v>281723037</v>
      </c>
      <c r="G362" s="61">
        <v>242443228.38999999</v>
      </c>
      <c r="H362" s="61" t="s">
        <v>25</v>
      </c>
      <c r="I362" s="61">
        <v>200693765.63999999</v>
      </c>
      <c r="J362" s="61">
        <v>275246282.19999999</v>
      </c>
      <c r="K362" s="61">
        <v>237662768.37</v>
      </c>
      <c r="L362">
        <v>30.87</v>
      </c>
      <c r="M362">
        <v>26.04</v>
      </c>
      <c r="N362">
        <v>21.48</v>
      </c>
      <c r="O362">
        <v>40.25</v>
      </c>
      <c r="P362">
        <v>0.42</v>
      </c>
      <c r="Q362">
        <v>0.39</v>
      </c>
      <c r="R362">
        <v>0.44</v>
      </c>
      <c r="S36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62">
        <f>IF(Tabela3[[#This Row],[Receitas 2006]]-Tabela3[[#This Row],[Despesas 2006]]&lt;0,Tabela3[[#This Row],[Receitas 2006]]-Tabela3[[#This Row],[Despesas 2006]],Tabela3[[#This Row],[Receitas 2006]]-Tabela3[[#This Row],[Despesas 2006]])</f>
        <v>2055619.2700000107</v>
      </c>
      <c r="U362">
        <f>IF(Tabela3[[#This Row],[Receitas 2008]]-Tabela3[[#This Row],[Despesas 2008]]&lt;0,Tabela3[[#This Row],[Receitas 2008]]-Tabela3[[#This Row],[Despesas 2008]],Tabela3[[#This Row],[Receitas 2008]]-Tabela3[[#This Row],[Despesas 2008]])</f>
        <v>6476754.8000000119</v>
      </c>
      <c r="V362">
        <f>IF(Tabela3[[#This Row],[Receitas 2009]]-Tabela3[[#This Row],[Despesas 2009]]&lt;0,Tabela3[[#This Row],[Receitas 2009]]-Tabela3[[#This Row],[Despesas 2009]],Tabela3[[#This Row],[Receitas 2009]]-Tabela3[[#This Row],[Despesas 2009]])</f>
        <v>4780460.0199999809</v>
      </c>
    </row>
    <row r="363" spans="1:22" hidden="1">
      <c r="A363" t="s">
        <v>438</v>
      </c>
      <c r="B363" t="s">
        <v>35</v>
      </c>
      <c r="C363" t="s">
        <v>257</v>
      </c>
      <c r="D363" s="60">
        <v>6483972.9699999997</v>
      </c>
      <c r="E363" s="61">
        <v>6939329.9299999997</v>
      </c>
      <c r="F363" s="61">
        <v>12655169.49</v>
      </c>
      <c r="G363" s="61">
        <v>12058582.359999999</v>
      </c>
      <c r="H363" s="61">
        <v>6437347.9299999997</v>
      </c>
      <c r="I363" s="61">
        <v>6889249.3700000001</v>
      </c>
      <c r="J363" s="61">
        <v>12163048.25</v>
      </c>
      <c r="K363" s="61">
        <v>12485935.439999999</v>
      </c>
      <c r="L363">
        <v>39.700000000000003</v>
      </c>
      <c r="M363">
        <v>38.21</v>
      </c>
      <c r="N363">
        <v>31.14</v>
      </c>
      <c r="O363">
        <v>48.26</v>
      </c>
      <c r="P363">
        <v>0.38</v>
      </c>
      <c r="Q363">
        <v>0.35</v>
      </c>
      <c r="R363">
        <v>0.41</v>
      </c>
      <c r="S363">
        <f>IF(Tabela3[[#This Row],[Receitas 2005]]-Tabela3[[#This Row],[Despesas 2005]]&lt;0,Tabela3[[#This Row],[Receitas 2005]]-Tabela3[[#This Row],[Despesas 2005]],Tabela3[[#This Row],[Receitas 2005]]-Tabela3[[#This Row],[Despesas 2005]])</f>
        <v>46625.040000000037</v>
      </c>
      <c r="T363">
        <f>IF(Tabela3[[#This Row],[Receitas 2006]]-Tabela3[[#This Row],[Despesas 2006]]&lt;0,Tabela3[[#This Row],[Receitas 2006]]-Tabela3[[#This Row],[Despesas 2006]],Tabela3[[#This Row],[Receitas 2006]]-Tabela3[[#This Row],[Despesas 2006]])</f>
        <v>50080.55999999959</v>
      </c>
      <c r="U363">
        <f>IF(Tabela3[[#This Row],[Receitas 2008]]-Tabela3[[#This Row],[Despesas 2008]]&lt;0,Tabela3[[#This Row],[Receitas 2008]]-Tabela3[[#This Row],[Despesas 2008]],Tabela3[[#This Row],[Receitas 2008]]-Tabela3[[#This Row],[Despesas 2008]])</f>
        <v>492121.24000000022</v>
      </c>
      <c r="V363">
        <f>IF(Tabela3[[#This Row],[Receitas 2009]]-Tabela3[[#This Row],[Despesas 2009]]&lt;0,Tabela3[[#This Row],[Receitas 2009]]-Tabela3[[#This Row],[Despesas 2009]],Tabela3[[#This Row],[Receitas 2009]]-Tabela3[[#This Row],[Despesas 2009]])</f>
        <v>-427353.08000000007</v>
      </c>
    </row>
    <row r="364" spans="1:22" hidden="1">
      <c r="A364" t="s">
        <v>439</v>
      </c>
      <c r="B364" t="s">
        <v>76</v>
      </c>
      <c r="C364" t="s">
        <v>323</v>
      </c>
      <c r="D364" s="60">
        <v>64595937.640000001</v>
      </c>
      <c r="E364" s="61">
        <v>71335624.480000004</v>
      </c>
      <c r="F364" s="61">
        <v>108289705</v>
      </c>
      <c r="G364" s="61">
        <v>86469798.290000007</v>
      </c>
      <c r="H364" s="61">
        <v>64395482.32</v>
      </c>
      <c r="I364" s="61">
        <v>74779544.709999993</v>
      </c>
      <c r="J364" s="61">
        <v>98113460</v>
      </c>
      <c r="K364" s="61">
        <v>91622188.900000006</v>
      </c>
      <c r="L364">
        <v>26.78</v>
      </c>
      <c r="M364">
        <v>22.07</v>
      </c>
      <c r="N364">
        <v>17.510000000000002</v>
      </c>
      <c r="O364">
        <v>36.04</v>
      </c>
      <c r="P364">
        <v>0.41</v>
      </c>
      <c r="Q364">
        <v>0.38</v>
      </c>
      <c r="R364">
        <v>0.43</v>
      </c>
      <c r="S364">
        <f>IF(Tabela3[[#This Row],[Receitas 2005]]-Tabela3[[#This Row],[Despesas 2005]]&lt;0,Tabela3[[#This Row],[Receitas 2005]]-Tabela3[[#This Row],[Despesas 2005]],Tabela3[[#This Row],[Receitas 2005]]-Tabela3[[#This Row],[Despesas 2005]])</f>
        <v>200455.3200000003</v>
      </c>
      <c r="T364">
        <f>IF(Tabela3[[#This Row],[Receitas 2006]]-Tabela3[[#This Row],[Despesas 2006]]&lt;0,Tabela3[[#This Row],[Receitas 2006]]-Tabela3[[#This Row],[Despesas 2006]],Tabela3[[#This Row],[Receitas 2006]]-Tabela3[[#This Row],[Despesas 2006]])</f>
        <v>-3443920.2299999893</v>
      </c>
      <c r="U364">
        <f>IF(Tabela3[[#This Row],[Receitas 2008]]-Tabela3[[#This Row],[Despesas 2008]]&lt;0,Tabela3[[#This Row],[Receitas 2008]]-Tabela3[[#This Row],[Despesas 2008]],Tabela3[[#This Row],[Receitas 2008]]-Tabela3[[#This Row],[Despesas 2008]])</f>
        <v>10176245</v>
      </c>
      <c r="V364">
        <f>IF(Tabela3[[#This Row],[Receitas 2009]]-Tabela3[[#This Row],[Despesas 2009]]&lt;0,Tabela3[[#This Row],[Receitas 2009]]-Tabela3[[#This Row],[Despesas 2009]],Tabela3[[#This Row],[Receitas 2009]]-Tabela3[[#This Row],[Despesas 2009]])</f>
        <v>-5152390.6099999994</v>
      </c>
    </row>
    <row r="365" spans="1:22" hidden="1">
      <c r="A365" t="s">
        <v>440</v>
      </c>
      <c r="B365" t="s">
        <v>48</v>
      </c>
      <c r="C365" t="s">
        <v>165</v>
      </c>
      <c r="D365" s="60">
        <v>4659298.8600000003</v>
      </c>
      <c r="E365" s="61">
        <v>5417435.7999999998</v>
      </c>
      <c r="F365" s="61">
        <v>7609321.9199999999</v>
      </c>
      <c r="G365" s="61">
        <v>7330012.75</v>
      </c>
      <c r="H365" s="61">
        <v>4602552.8899999997</v>
      </c>
      <c r="I365" s="61">
        <v>5314996.24</v>
      </c>
      <c r="J365" s="61">
        <v>7521113.0700000003</v>
      </c>
      <c r="K365" s="61">
        <v>8170244.9400000004</v>
      </c>
      <c r="L365">
        <v>52.04</v>
      </c>
      <c r="M365">
        <v>59.77</v>
      </c>
      <c r="N365">
        <v>38.36</v>
      </c>
      <c r="O365">
        <v>65.72</v>
      </c>
      <c r="P365">
        <v>0.38</v>
      </c>
      <c r="Q365">
        <v>0.33</v>
      </c>
      <c r="R365">
        <v>0.43</v>
      </c>
      <c r="S365">
        <f>IF(Tabela3[[#This Row],[Receitas 2005]]-Tabela3[[#This Row],[Despesas 2005]]&lt;0,Tabela3[[#This Row],[Receitas 2005]]-Tabela3[[#This Row],[Despesas 2005]],Tabela3[[#This Row],[Receitas 2005]]-Tabela3[[#This Row],[Despesas 2005]])</f>
        <v>56745.970000000671</v>
      </c>
      <c r="T365">
        <f>IF(Tabela3[[#This Row],[Receitas 2006]]-Tabela3[[#This Row],[Despesas 2006]]&lt;0,Tabela3[[#This Row],[Receitas 2006]]-Tabela3[[#This Row],[Despesas 2006]],Tabela3[[#This Row],[Receitas 2006]]-Tabela3[[#This Row],[Despesas 2006]])</f>
        <v>102439.55999999959</v>
      </c>
      <c r="U365">
        <f>IF(Tabela3[[#This Row],[Receitas 2008]]-Tabela3[[#This Row],[Despesas 2008]]&lt;0,Tabela3[[#This Row],[Receitas 2008]]-Tabela3[[#This Row],[Despesas 2008]],Tabela3[[#This Row],[Receitas 2008]]-Tabela3[[#This Row],[Despesas 2008]])</f>
        <v>88208.849999999627</v>
      </c>
      <c r="V365">
        <f>IF(Tabela3[[#This Row],[Receitas 2009]]-Tabela3[[#This Row],[Despesas 2009]]&lt;0,Tabela3[[#This Row],[Receitas 2009]]-Tabela3[[#This Row],[Despesas 2009]],Tabela3[[#This Row],[Receitas 2009]]-Tabela3[[#This Row],[Despesas 2009]])</f>
        <v>-840232.19000000041</v>
      </c>
    </row>
    <row r="366" spans="1:22" hidden="1">
      <c r="A366" t="s">
        <v>441</v>
      </c>
      <c r="B366" t="s">
        <v>48</v>
      </c>
      <c r="C366" t="s">
        <v>161</v>
      </c>
      <c r="D366" s="60">
        <v>15219819.4</v>
      </c>
      <c r="E366" s="61">
        <v>16954360.82</v>
      </c>
      <c r="F366" s="61">
        <v>26476361.460000001</v>
      </c>
      <c r="G366" s="61">
        <v>25503810.120000001</v>
      </c>
      <c r="H366" s="61">
        <v>14328640.810000001</v>
      </c>
      <c r="I366" s="61">
        <v>15834976.16</v>
      </c>
      <c r="J366" s="61">
        <v>25490495.649999999</v>
      </c>
      <c r="K366" s="61">
        <v>24994202.219999999</v>
      </c>
      <c r="L366">
        <v>63.75</v>
      </c>
      <c r="M366">
        <v>61.1</v>
      </c>
      <c r="N366">
        <v>52.98</v>
      </c>
      <c r="O366">
        <v>74.510000000000005</v>
      </c>
      <c r="P366">
        <v>0.43</v>
      </c>
      <c r="Q366">
        <v>0.37</v>
      </c>
      <c r="R366">
        <v>0.49</v>
      </c>
      <c r="S366">
        <f>IF(Tabela3[[#This Row],[Receitas 2005]]-Tabela3[[#This Row],[Despesas 2005]]&lt;0,Tabela3[[#This Row],[Receitas 2005]]-Tabela3[[#This Row],[Despesas 2005]],Tabela3[[#This Row],[Receitas 2005]]-Tabela3[[#This Row],[Despesas 2005]])</f>
        <v>891178.58999999985</v>
      </c>
      <c r="T366">
        <f>IF(Tabela3[[#This Row],[Receitas 2006]]-Tabela3[[#This Row],[Despesas 2006]]&lt;0,Tabela3[[#This Row],[Receitas 2006]]-Tabela3[[#This Row],[Despesas 2006]],Tabela3[[#This Row],[Receitas 2006]]-Tabela3[[#This Row],[Despesas 2006]])</f>
        <v>1119384.6600000001</v>
      </c>
      <c r="U366">
        <f>IF(Tabela3[[#This Row],[Receitas 2008]]-Tabela3[[#This Row],[Despesas 2008]]&lt;0,Tabela3[[#This Row],[Receitas 2008]]-Tabela3[[#This Row],[Despesas 2008]],Tabela3[[#This Row],[Receitas 2008]]-Tabela3[[#This Row],[Despesas 2008]])</f>
        <v>985865.81000000238</v>
      </c>
      <c r="V366">
        <f>IF(Tabela3[[#This Row],[Receitas 2009]]-Tabela3[[#This Row],[Despesas 2009]]&lt;0,Tabela3[[#This Row],[Receitas 2009]]-Tabela3[[#This Row],[Despesas 2009]],Tabela3[[#This Row],[Receitas 2009]]-Tabela3[[#This Row],[Despesas 2009]])</f>
        <v>509607.90000000224</v>
      </c>
    </row>
    <row r="367" spans="1:22" hidden="1">
      <c r="A367" t="s">
        <v>137</v>
      </c>
      <c r="B367" t="s">
        <v>76</v>
      </c>
      <c r="C367" t="s">
        <v>137</v>
      </c>
      <c r="D367" s="60">
        <v>8119995.7999999998</v>
      </c>
      <c r="E367" s="61">
        <v>9603146.0700000003</v>
      </c>
      <c r="F367" s="61">
        <v>13505281.27</v>
      </c>
      <c r="G367" s="61">
        <v>14065972.41</v>
      </c>
      <c r="H367" s="61">
        <v>8006195.21</v>
      </c>
      <c r="I367" s="61">
        <v>9554279.0500000007</v>
      </c>
      <c r="J367" s="61">
        <v>13168153.98</v>
      </c>
      <c r="K367" s="61">
        <v>13263593.83</v>
      </c>
      <c r="L367">
        <v>22.81</v>
      </c>
      <c r="M367">
        <v>21.86</v>
      </c>
      <c r="N367">
        <v>15.09</v>
      </c>
      <c r="O367">
        <v>30.54</v>
      </c>
      <c r="P367">
        <v>0.42</v>
      </c>
      <c r="Q367">
        <v>0.39</v>
      </c>
      <c r="R367">
        <v>0.45</v>
      </c>
      <c r="S367">
        <f>IF(Tabela3[[#This Row],[Receitas 2005]]-Tabela3[[#This Row],[Despesas 2005]]&lt;0,Tabela3[[#This Row],[Receitas 2005]]-Tabela3[[#This Row],[Despesas 2005]],Tabela3[[#This Row],[Receitas 2005]]-Tabela3[[#This Row],[Despesas 2005]])</f>
        <v>113800.58999999985</v>
      </c>
      <c r="T367">
        <f>IF(Tabela3[[#This Row],[Receitas 2006]]-Tabela3[[#This Row],[Despesas 2006]]&lt;0,Tabela3[[#This Row],[Receitas 2006]]-Tabela3[[#This Row],[Despesas 2006]],Tabela3[[#This Row],[Receitas 2006]]-Tabela3[[#This Row],[Despesas 2006]])</f>
        <v>48867.019999999553</v>
      </c>
      <c r="U367">
        <f>IF(Tabela3[[#This Row],[Receitas 2008]]-Tabela3[[#This Row],[Despesas 2008]]&lt;0,Tabela3[[#This Row],[Receitas 2008]]-Tabela3[[#This Row],[Despesas 2008]],Tabela3[[#This Row],[Receitas 2008]]-Tabela3[[#This Row],[Despesas 2008]])</f>
        <v>337127.28999999911</v>
      </c>
      <c r="V367">
        <f>IF(Tabela3[[#This Row],[Receitas 2009]]-Tabela3[[#This Row],[Despesas 2009]]&lt;0,Tabela3[[#This Row],[Receitas 2009]]-Tabela3[[#This Row],[Despesas 2009]],Tabela3[[#This Row],[Receitas 2009]]-Tabela3[[#This Row],[Despesas 2009]])</f>
        <v>802378.58000000007</v>
      </c>
    </row>
    <row r="368" spans="1:22" hidden="1">
      <c r="A368" t="s">
        <v>442</v>
      </c>
      <c r="B368" t="s">
        <v>45</v>
      </c>
      <c r="C368" t="s">
        <v>119</v>
      </c>
      <c r="D368" s="60">
        <v>7385774.1200000001</v>
      </c>
      <c r="E368" s="61">
        <v>8875532.8800000008</v>
      </c>
      <c r="F368" s="61">
        <v>12336055.49</v>
      </c>
      <c r="G368" s="61">
        <v>11560273.51</v>
      </c>
      <c r="H368" s="61">
        <v>7310053.9299999997</v>
      </c>
      <c r="I368" s="61">
        <v>9210318.8599999994</v>
      </c>
      <c r="J368" s="61">
        <v>13470670.789999999</v>
      </c>
      <c r="K368" s="61">
        <v>11237410.98</v>
      </c>
      <c r="L368">
        <v>53.78</v>
      </c>
      <c r="M368">
        <v>57.57</v>
      </c>
      <c r="N368">
        <v>44.02</v>
      </c>
      <c r="O368">
        <v>63.54</v>
      </c>
      <c r="P368">
        <v>0.43</v>
      </c>
      <c r="Q368">
        <v>0.39</v>
      </c>
      <c r="R368">
        <v>0.47</v>
      </c>
      <c r="S368">
        <f>IF(Tabela3[[#This Row],[Receitas 2005]]-Tabela3[[#This Row],[Despesas 2005]]&lt;0,Tabela3[[#This Row],[Receitas 2005]]-Tabela3[[#This Row],[Despesas 2005]],Tabela3[[#This Row],[Receitas 2005]]-Tabela3[[#This Row],[Despesas 2005]])</f>
        <v>75720.19000000041</v>
      </c>
      <c r="T368">
        <f>IF(Tabela3[[#This Row],[Receitas 2006]]-Tabela3[[#This Row],[Despesas 2006]]&lt;0,Tabela3[[#This Row],[Receitas 2006]]-Tabela3[[#This Row],[Despesas 2006]],Tabela3[[#This Row],[Receitas 2006]]-Tabela3[[#This Row],[Despesas 2006]])</f>
        <v>-334785.97999999858</v>
      </c>
      <c r="U368">
        <f>IF(Tabela3[[#This Row],[Receitas 2008]]-Tabela3[[#This Row],[Despesas 2008]]&lt;0,Tabela3[[#This Row],[Receitas 2008]]-Tabela3[[#This Row],[Despesas 2008]],Tabela3[[#This Row],[Receitas 2008]]-Tabela3[[#This Row],[Despesas 2008]])</f>
        <v>-1134615.2999999989</v>
      </c>
      <c r="V368">
        <f>IF(Tabela3[[#This Row],[Receitas 2009]]-Tabela3[[#This Row],[Despesas 2009]]&lt;0,Tabela3[[#This Row],[Receitas 2009]]-Tabela3[[#This Row],[Despesas 2009]],Tabela3[[#This Row],[Receitas 2009]]-Tabela3[[#This Row],[Despesas 2009]])</f>
        <v>322862.52999999933</v>
      </c>
    </row>
    <row r="369" spans="1:22" hidden="1">
      <c r="A369" t="s">
        <v>174</v>
      </c>
      <c r="B369" t="s">
        <v>52</v>
      </c>
      <c r="C369" t="s">
        <v>174</v>
      </c>
      <c r="D369" s="60">
        <v>58309105.219999999</v>
      </c>
      <c r="E369" s="61">
        <v>66721484.759999998</v>
      </c>
      <c r="F369" s="61">
        <v>86245348.340000004</v>
      </c>
      <c r="G369" s="61">
        <v>89327593.510000005</v>
      </c>
      <c r="H369" s="61">
        <v>51332772.609999999</v>
      </c>
      <c r="I369" s="61">
        <v>66854745.810000002</v>
      </c>
      <c r="J369" s="61">
        <v>83684881.849999994</v>
      </c>
      <c r="K369" s="61">
        <v>90319142.390000001</v>
      </c>
      <c r="L369">
        <v>15.08</v>
      </c>
      <c r="M369">
        <v>11.95</v>
      </c>
      <c r="N369">
        <v>8.2100000000000009</v>
      </c>
      <c r="O369">
        <v>21.94</v>
      </c>
      <c r="P369">
        <v>0.42</v>
      </c>
      <c r="Q369">
        <v>0.4</v>
      </c>
      <c r="R369">
        <v>0.44</v>
      </c>
      <c r="S369">
        <f>IF(Tabela3[[#This Row],[Receitas 2005]]-Tabela3[[#This Row],[Despesas 2005]]&lt;0,Tabela3[[#This Row],[Receitas 2005]]-Tabela3[[#This Row],[Despesas 2005]],Tabela3[[#This Row],[Receitas 2005]]-Tabela3[[#This Row],[Despesas 2005]])</f>
        <v>6976332.6099999994</v>
      </c>
      <c r="T369">
        <f>IF(Tabela3[[#This Row],[Receitas 2006]]-Tabela3[[#This Row],[Despesas 2006]]&lt;0,Tabela3[[#This Row],[Receitas 2006]]-Tabela3[[#This Row],[Despesas 2006]],Tabela3[[#This Row],[Receitas 2006]]-Tabela3[[#This Row],[Despesas 2006]])</f>
        <v>-133261.05000000447</v>
      </c>
      <c r="U369">
        <f>IF(Tabela3[[#This Row],[Receitas 2008]]-Tabela3[[#This Row],[Despesas 2008]]&lt;0,Tabela3[[#This Row],[Receitas 2008]]-Tabela3[[#This Row],[Despesas 2008]],Tabela3[[#This Row],[Receitas 2008]]-Tabela3[[#This Row],[Despesas 2008]])</f>
        <v>2560466.4900000095</v>
      </c>
      <c r="V369">
        <f>IF(Tabela3[[#This Row],[Receitas 2009]]-Tabela3[[#This Row],[Despesas 2009]]&lt;0,Tabela3[[#This Row],[Receitas 2009]]-Tabela3[[#This Row],[Despesas 2009]],Tabela3[[#This Row],[Receitas 2009]]-Tabela3[[#This Row],[Despesas 2009]])</f>
        <v>-991548.87999999523</v>
      </c>
    </row>
    <row r="370" spans="1:22" hidden="1">
      <c r="A370" t="s">
        <v>443</v>
      </c>
      <c r="B370" t="s">
        <v>65</v>
      </c>
      <c r="C370" t="s">
        <v>85</v>
      </c>
      <c r="D370" s="60">
        <v>15993172.74</v>
      </c>
      <c r="E370" s="61">
        <v>18656028.670000002</v>
      </c>
      <c r="F370" s="61">
        <v>29848457.879999999</v>
      </c>
      <c r="G370" s="61">
        <v>28426699.969999999</v>
      </c>
      <c r="H370" s="61">
        <v>15151483.710000001</v>
      </c>
      <c r="I370" s="61">
        <v>18236473.43</v>
      </c>
      <c r="J370" s="61">
        <v>28401886.539999999</v>
      </c>
      <c r="K370" s="61">
        <v>28303131.280000001</v>
      </c>
      <c r="L370">
        <v>54.91</v>
      </c>
      <c r="M370">
        <v>54.66</v>
      </c>
      <c r="N370">
        <v>47.09</v>
      </c>
      <c r="O370">
        <v>62.73</v>
      </c>
      <c r="P370">
        <v>0.44</v>
      </c>
      <c r="Q370">
        <v>0.41</v>
      </c>
      <c r="R370">
        <v>0.47</v>
      </c>
      <c r="S370">
        <f>IF(Tabela3[[#This Row],[Receitas 2005]]-Tabela3[[#This Row],[Despesas 2005]]&lt;0,Tabela3[[#This Row],[Receitas 2005]]-Tabela3[[#This Row],[Despesas 2005]],Tabela3[[#This Row],[Receitas 2005]]-Tabela3[[#This Row],[Despesas 2005]])</f>
        <v>841689.02999999933</v>
      </c>
      <c r="T370">
        <f>IF(Tabela3[[#This Row],[Receitas 2006]]-Tabela3[[#This Row],[Despesas 2006]]&lt;0,Tabela3[[#This Row],[Receitas 2006]]-Tabela3[[#This Row],[Despesas 2006]],Tabela3[[#This Row],[Receitas 2006]]-Tabela3[[#This Row],[Despesas 2006]])</f>
        <v>419555.24000000209</v>
      </c>
      <c r="U370">
        <f>IF(Tabela3[[#This Row],[Receitas 2008]]-Tabela3[[#This Row],[Despesas 2008]]&lt;0,Tabela3[[#This Row],[Receitas 2008]]-Tabela3[[#This Row],[Despesas 2008]],Tabela3[[#This Row],[Receitas 2008]]-Tabela3[[#This Row],[Despesas 2008]])</f>
        <v>1446571.3399999999</v>
      </c>
      <c r="V370">
        <f>IF(Tabela3[[#This Row],[Receitas 2009]]-Tabela3[[#This Row],[Despesas 2009]]&lt;0,Tabela3[[#This Row],[Receitas 2009]]-Tabela3[[#This Row],[Despesas 2009]],Tabela3[[#This Row],[Receitas 2009]]-Tabela3[[#This Row],[Despesas 2009]])</f>
        <v>123568.68999999762</v>
      </c>
    </row>
    <row r="371" spans="1:22" hidden="1">
      <c r="A371" t="s">
        <v>444</v>
      </c>
      <c r="B371" t="s">
        <v>30</v>
      </c>
      <c r="C371" t="s">
        <v>59</v>
      </c>
      <c r="D371" s="60" t="s">
        <v>25</v>
      </c>
      <c r="E371" s="61" t="s">
        <v>25</v>
      </c>
      <c r="F371" s="61" t="s">
        <v>25</v>
      </c>
      <c r="G371" s="61">
        <v>7771762.4400000004</v>
      </c>
      <c r="H371" s="61" t="s">
        <v>25</v>
      </c>
      <c r="I371" s="61" t="s">
        <v>25</v>
      </c>
      <c r="J371" s="61" t="s">
        <v>25</v>
      </c>
      <c r="K371" s="61">
        <v>8585163.4299999997</v>
      </c>
      <c r="L371">
        <v>25</v>
      </c>
      <c r="M371">
        <v>22.22</v>
      </c>
      <c r="N371">
        <v>15.06</v>
      </c>
      <c r="O371">
        <v>34.93</v>
      </c>
      <c r="P371">
        <v>0.37</v>
      </c>
      <c r="Q371">
        <v>0.32</v>
      </c>
      <c r="R371">
        <v>0.41</v>
      </c>
      <c r="S37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7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71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371">
        <f>IF(Tabela3[[#This Row],[Receitas 2009]]-Tabela3[[#This Row],[Despesas 2009]]&lt;0,Tabela3[[#This Row],[Receitas 2009]]-Tabela3[[#This Row],[Despesas 2009]],Tabela3[[#This Row],[Receitas 2009]]-Tabela3[[#This Row],[Despesas 2009]])</f>
        <v>-813400.98999999929</v>
      </c>
    </row>
    <row r="372" spans="1:22" hidden="1">
      <c r="A372" t="s">
        <v>445</v>
      </c>
      <c r="B372" t="s">
        <v>35</v>
      </c>
      <c r="C372" t="s">
        <v>67</v>
      </c>
      <c r="D372" s="60" t="s">
        <v>25</v>
      </c>
      <c r="E372" s="61">
        <v>16452022.6</v>
      </c>
      <c r="F372" s="61">
        <v>24092975.66</v>
      </c>
      <c r="G372" s="61">
        <v>23849806.609999999</v>
      </c>
      <c r="H372" s="61" t="s">
        <v>25</v>
      </c>
      <c r="I372" s="61">
        <v>16353194.32</v>
      </c>
      <c r="J372" s="61">
        <v>22659732.91</v>
      </c>
      <c r="K372" s="61">
        <v>24806207.629999999</v>
      </c>
      <c r="L372">
        <v>53.72</v>
      </c>
      <c r="M372">
        <v>53.45</v>
      </c>
      <c r="N372">
        <v>45.97</v>
      </c>
      <c r="O372">
        <v>61.46</v>
      </c>
      <c r="P372">
        <v>0.47</v>
      </c>
      <c r="Q372">
        <v>0.43</v>
      </c>
      <c r="R372">
        <v>0.5</v>
      </c>
      <c r="S37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72">
        <f>IF(Tabela3[[#This Row],[Receitas 2006]]-Tabela3[[#This Row],[Despesas 2006]]&lt;0,Tabela3[[#This Row],[Receitas 2006]]-Tabela3[[#This Row],[Despesas 2006]],Tabela3[[#This Row],[Receitas 2006]]-Tabela3[[#This Row],[Despesas 2006]])</f>
        <v>98828.279999999329</v>
      </c>
      <c r="U372">
        <f>IF(Tabela3[[#This Row],[Receitas 2008]]-Tabela3[[#This Row],[Despesas 2008]]&lt;0,Tabela3[[#This Row],[Receitas 2008]]-Tabela3[[#This Row],[Despesas 2008]],Tabela3[[#This Row],[Receitas 2008]]-Tabela3[[#This Row],[Despesas 2008]])</f>
        <v>1433242.75</v>
      </c>
      <c r="V372">
        <f>IF(Tabela3[[#This Row],[Receitas 2009]]-Tabela3[[#This Row],[Despesas 2009]]&lt;0,Tabela3[[#This Row],[Receitas 2009]]-Tabela3[[#This Row],[Despesas 2009]],Tabela3[[#This Row],[Receitas 2009]]-Tabela3[[#This Row],[Despesas 2009]])</f>
        <v>-956401.01999999955</v>
      </c>
    </row>
    <row r="373" spans="1:22" hidden="1">
      <c r="A373" t="s">
        <v>446</v>
      </c>
      <c r="B373" t="s">
        <v>76</v>
      </c>
      <c r="C373" t="s">
        <v>79</v>
      </c>
      <c r="D373" s="60" t="s">
        <v>25</v>
      </c>
      <c r="E373" s="61">
        <v>4274357.2699999996</v>
      </c>
      <c r="F373" s="61">
        <v>5636115.2400000002</v>
      </c>
      <c r="G373" s="61">
        <v>5290286.9800000004</v>
      </c>
      <c r="H373" s="61" t="s">
        <v>25</v>
      </c>
      <c r="I373" s="61">
        <v>4599689.4000000004</v>
      </c>
      <c r="J373" s="61">
        <v>5936994.6900000004</v>
      </c>
      <c r="K373" s="61">
        <v>4922696.55</v>
      </c>
      <c r="L373">
        <v>31.87</v>
      </c>
      <c r="M373">
        <v>37</v>
      </c>
      <c r="N373">
        <v>20.47</v>
      </c>
      <c r="O373">
        <v>43.28</v>
      </c>
      <c r="P373">
        <v>0.36</v>
      </c>
      <c r="Q373">
        <v>0.31</v>
      </c>
      <c r="R373">
        <v>0.41</v>
      </c>
      <c r="S37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73">
        <f>IF(Tabela3[[#This Row],[Receitas 2006]]-Tabela3[[#This Row],[Despesas 2006]]&lt;0,Tabela3[[#This Row],[Receitas 2006]]-Tabela3[[#This Row],[Despesas 2006]],Tabela3[[#This Row],[Receitas 2006]]-Tabela3[[#This Row],[Despesas 2006]])</f>
        <v>-325332.13000000082</v>
      </c>
      <c r="U373">
        <f>IF(Tabela3[[#This Row],[Receitas 2008]]-Tabela3[[#This Row],[Despesas 2008]]&lt;0,Tabela3[[#This Row],[Receitas 2008]]-Tabela3[[#This Row],[Despesas 2008]],Tabela3[[#This Row],[Receitas 2008]]-Tabela3[[#This Row],[Despesas 2008]])</f>
        <v>-300879.45000000019</v>
      </c>
      <c r="V373">
        <f>IF(Tabela3[[#This Row],[Receitas 2009]]-Tabela3[[#This Row],[Despesas 2009]]&lt;0,Tabela3[[#This Row],[Receitas 2009]]-Tabela3[[#This Row],[Despesas 2009]],Tabela3[[#This Row],[Receitas 2009]]-Tabela3[[#This Row],[Despesas 2009]])</f>
        <v>367590.43000000063</v>
      </c>
    </row>
    <row r="374" spans="1:22" hidden="1">
      <c r="A374" t="s">
        <v>447</v>
      </c>
      <c r="B374" t="s">
        <v>52</v>
      </c>
      <c r="C374" t="s">
        <v>107</v>
      </c>
      <c r="D374" s="60">
        <v>7813751.7999999998</v>
      </c>
      <c r="E374" s="61">
        <v>9369062.8499999996</v>
      </c>
      <c r="F374" s="61">
        <v>14858554.390000001</v>
      </c>
      <c r="G374" s="61">
        <v>12502580.59</v>
      </c>
      <c r="H374" s="61">
        <v>7650521.7599999998</v>
      </c>
      <c r="I374" s="61">
        <v>9127648.5199999996</v>
      </c>
      <c r="J374" s="61">
        <v>13172325.4</v>
      </c>
      <c r="K374" s="61">
        <v>12492419.460000001</v>
      </c>
      <c r="L374">
        <v>24.57</v>
      </c>
      <c r="M374">
        <v>22.6</v>
      </c>
      <c r="N374">
        <v>16.010000000000002</v>
      </c>
      <c r="O374">
        <v>33.130000000000003</v>
      </c>
      <c r="P374">
        <v>0.39</v>
      </c>
      <c r="Q374">
        <v>0.36</v>
      </c>
      <c r="R374">
        <v>0.42</v>
      </c>
      <c r="S374">
        <f>IF(Tabela3[[#This Row],[Receitas 2005]]-Tabela3[[#This Row],[Despesas 2005]]&lt;0,Tabela3[[#This Row],[Receitas 2005]]-Tabela3[[#This Row],[Despesas 2005]],Tabela3[[#This Row],[Receitas 2005]]-Tabela3[[#This Row],[Despesas 2005]])</f>
        <v>163230.04000000004</v>
      </c>
      <c r="T374">
        <f>IF(Tabela3[[#This Row],[Receitas 2006]]-Tabela3[[#This Row],[Despesas 2006]]&lt;0,Tabela3[[#This Row],[Receitas 2006]]-Tabela3[[#This Row],[Despesas 2006]],Tabela3[[#This Row],[Receitas 2006]]-Tabela3[[#This Row],[Despesas 2006]])</f>
        <v>241414.33000000007</v>
      </c>
      <c r="U374">
        <f>IF(Tabela3[[#This Row],[Receitas 2008]]-Tabela3[[#This Row],[Despesas 2008]]&lt;0,Tabela3[[#This Row],[Receitas 2008]]-Tabela3[[#This Row],[Despesas 2008]],Tabela3[[#This Row],[Receitas 2008]]-Tabela3[[#This Row],[Despesas 2008]])</f>
        <v>1686228.9900000002</v>
      </c>
      <c r="V374">
        <f>IF(Tabela3[[#This Row],[Receitas 2009]]-Tabela3[[#This Row],[Despesas 2009]]&lt;0,Tabela3[[#This Row],[Receitas 2009]]-Tabela3[[#This Row],[Despesas 2009]],Tabela3[[#This Row],[Receitas 2009]]-Tabela3[[#This Row],[Despesas 2009]])</f>
        <v>10161.129999998957</v>
      </c>
    </row>
    <row r="375" spans="1:22" hidden="1">
      <c r="A375" t="s">
        <v>448</v>
      </c>
      <c r="B375" t="s">
        <v>52</v>
      </c>
      <c r="C375" t="s">
        <v>55</v>
      </c>
      <c r="D375" s="60">
        <v>9509096.6799999997</v>
      </c>
      <c r="E375" s="61">
        <v>10597419.34</v>
      </c>
      <c r="F375" s="61">
        <v>17827645.710000001</v>
      </c>
      <c r="G375" s="61" t="s">
        <v>25</v>
      </c>
      <c r="H375" s="61">
        <v>8883034.7200000007</v>
      </c>
      <c r="I375" s="61">
        <v>11156209.199999999</v>
      </c>
      <c r="J375" s="61">
        <v>17827161.82</v>
      </c>
      <c r="K375" s="61" t="s">
        <v>25</v>
      </c>
      <c r="L375">
        <v>20.55</v>
      </c>
      <c r="M375">
        <v>20.84</v>
      </c>
      <c r="N375">
        <v>13.82</v>
      </c>
      <c r="O375">
        <v>27.28</v>
      </c>
      <c r="P375">
        <v>0.42</v>
      </c>
      <c r="Q375">
        <v>0.39</v>
      </c>
      <c r="R375">
        <v>0.45</v>
      </c>
      <c r="S375">
        <f>IF(Tabela3[[#This Row],[Receitas 2005]]-Tabela3[[#This Row],[Despesas 2005]]&lt;0,Tabela3[[#This Row],[Receitas 2005]]-Tabela3[[#This Row],[Despesas 2005]],Tabela3[[#This Row],[Receitas 2005]]-Tabela3[[#This Row],[Despesas 2005]])</f>
        <v>626061.95999999903</v>
      </c>
      <c r="T375">
        <f>IF(Tabela3[[#This Row],[Receitas 2006]]-Tabela3[[#This Row],[Despesas 2006]]&lt;0,Tabela3[[#This Row],[Receitas 2006]]-Tabela3[[#This Row],[Despesas 2006]],Tabela3[[#This Row],[Receitas 2006]]-Tabela3[[#This Row],[Despesas 2006]])</f>
        <v>-558789.8599999994</v>
      </c>
      <c r="U375">
        <f>IF(Tabela3[[#This Row],[Receitas 2008]]-Tabela3[[#This Row],[Despesas 2008]]&lt;0,Tabela3[[#This Row],[Receitas 2008]]-Tabela3[[#This Row],[Despesas 2008]],Tabela3[[#This Row],[Receitas 2008]]-Tabela3[[#This Row],[Despesas 2008]])</f>
        <v>483.89000000059605</v>
      </c>
      <c r="V375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76" spans="1:22" hidden="1">
      <c r="A376" t="s">
        <v>449</v>
      </c>
      <c r="B376" t="s">
        <v>52</v>
      </c>
      <c r="C376" t="s">
        <v>55</v>
      </c>
      <c r="D376" s="60">
        <v>11546019.369999999</v>
      </c>
      <c r="E376" s="61">
        <v>13115422.02</v>
      </c>
      <c r="F376" s="61">
        <v>18083013.530000001</v>
      </c>
      <c r="G376" s="61">
        <v>17160240.079999998</v>
      </c>
      <c r="H376" s="61">
        <v>11033870.67</v>
      </c>
      <c r="I376" s="61">
        <v>13336213.42</v>
      </c>
      <c r="J376" s="61">
        <v>17379983.050000001</v>
      </c>
      <c r="K376" s="61">
        <v>18379338.469999999</v>
      </c>
      <c r="L376">
        <v>17.670000000000002</v>
      </c>
      <c r="M376">
        <v>15.21</v>
      </c>
      <c r="N376">
        <v>10.86</v>
      </c>
      <c r="O376">
        <v>24.49</v>
      </c>
      <c r="P376">
        <v>0.41</v>
      </c>
      <c r="Q376">
        <v>0.38</v>
      </c>
      <c r="R376">
        <v>0.44</v>
      </c>
      <c r="S376">
        <f>IF(Tabela3[[#This Row],[Receitas 2005]]-Tabela3[[#This Row],[Despesas 2005]]&lt;0,Tabela3[[#This Row],[Receitas 2005]]-Tabela3[[#This Row],[Despesas 2005]],Tabela3[[#This Row],[Receitas 2005]]-Tabela3[[#This Row],[Despesas 2005]])</f>
        <v>512148.69999999925</v>
      </c>
      <c r="T376">
        <f>IF(Tabela3[[#This Row],[Receitas 2006]]-Tabela3[[#This Row],[Despesas 2006]]&lt;0,Tabela3[[#This Row],[Receitas 2006]]-Tabela3[[#This Row],[Despesas 2006]],Tabela3[[#This Row],[Receitas 2006]]-Tabela3[[#This Row],[Despesas 2006]])</f>
        <v>-220791.40000000037</v>
      </c>
      <c r="U376">
        <f>IF(Tabela3[[#This Row],[Receitas 2008]]-Tabela3[[#This Row],[Despesas 2008]]&lt;0,Tabela3[[#This Row],[Receitas 2008]]-Tabela3[[#This Row],[Despesas 2008]],Tabela3[[#This Row],[Receitas 2008]]-Tabela3[[#This Row],[Despesas 2008]])</f>
        <v>703030.48000000045</v>
      </c>
      <c r="V376">
        <f>IF(Tabela3[[#This Row],[Receitas 2009]]-Tabela3[[#This Row],[Despesas 2009]]&lt;0,Tabela3[[#This Row],[Receitas 2009]]-Tabela3[[#This Row],[Despesas 2009]],Tabela3[[#This Row],[Receitas 2009]]-Tabela3[[#This Row],[Despesas 2009]])</f>
        <v>-1219098.3900000006</v>
      </c>
    </row>
    <row r="377" spans="1:22" hidden="1">
      <c r="A377" t="s">
        <v>450</v>
      </c>
      <c r="B377" t="s">
        <v>35</v>
      </c>
      <c r="C377" t="s">
        <v>67</v>
      </c>
      <c r="D377" s="60" t="s">
        <v>25</v>
      </c>
      <c r="E377" s="61">
        <v>8105378.9800000004</v>
      </c>
      <c r="F377" s="61">
        <v>10711634.119999999</v>
      </c>
      <c r="G377" s="61">
        <v>10319939.16</v>
      </c>
      <c r="H377" s="61" t="s">
        <v>25</v>
      </c>
      <c r="I377" s="61">
        <v>8056090.4500000002</v>
      </c>
      <c r="J377" s="61">
        <v>10306378.300000001</v>
      </c>
      <c r="K377" s="61">
        <v>11229714.58</v>
      </c>
      <c r="L377">
        <v>43.76</v>
      </c>
      <c r="M377">
        <v>43.02</v>
      </c>
      <c r="N377">
        <v>35.090000000000003</v>
      </c>
      <c r="O377">
        <v>52.44</v>
      </c>
      <c r="P377">
        <v>0.43</v>
      </c>
      <c r="Q377">
        <v>0.39</v>
      </c>
      <c r="R377">
        <v>0.47</v>
      </c>
      <c r="S37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77">
        <f>IF(Tabela3[[#This Row],[Receitas 2006]]-Tabela3[[#This Row],[Despesas 2006]]&lt;0,Tabela3[[#This Row],[Receitas 2006]]-Tabela3[[#This Row],[Despesas 2006]],Tabela3[[#This Row],[Receitas 2006]]-Tabela3[[#This Row],[Despesas 2006]])</f>
        <v>49288.530000000261</v>
      </c>
      <c r="U377">
        <f>IF(Tabela3[[#This Row],[Receitas 2008]]-Tabela3[[#This Row],[Despesas 2008]]&lt;0,Tabela3[[#This Row],[Receitas 2008]]-Tabela3[[#This Row],[Despesas 2008]],Tabela3[[#This Row],[Receitas 2008]]-Tabela3[[#This Row],[Despesas 2008]])</f>
        <v>405255.81999999844</v>
      </c>
      <c r="V377">
        <f>IF(Tabela3[[#This Row],[Receitas 2009]]-Tabela3[[#This Row],[Despesas 2009]]&lt;0,Tabela3[[#This Row],[Receitas 2009]]-Tabela3[[#This Row],[Despesas 2009]],Tabela3[[#This Row],[Receitas 2009]]-Tabela3[[#This Row],[Despesas 2009]])</f>
        <v>-909775.41999999993</v>
      </c>
    </row>
    <row r="378" spans="1:22" hidden="1">
      <c r="A378" t="s">
        <v>451</v>
      </c>
      <c r="B378" t="s">
        <v>65</v>
      </c>
      <c r="C378" t="s">
        <v>83</v>
      </c>
      <c r="D378" s="60">
        <v>9964759.6400000006</v>
      </c>
      <c r="E378" s="61">
        <v>12092847.970000001</v>
      </c>
      <c r="F378" s="61">
        <v>17413635.129999999</v>
      </c>
      <c r="G378" s="61">
        <v>18139016.82</v>
      </c>
      <c r="H378" s="61">
        <v>9309883.4800000004</v>
      </c>
      <c r="I378" s="61">
        <v>12394417.359999999</v>
      </c>
      <c r="J378" s="61">
        <v>16685290.960000001</v>
      </c>
      <c r="K378" s="61">
        <v>18669690.190000001</v>
      </c>
      <c r="L378">
        <v>58.13</v>
      </c>
      <c r="M378">
        <v>55.31</v>
      </c>
      <c r="N378">
        <v>48.51</v>
      </c>
      <c r="O378">
        <v>67.75</v>
      </c>
      <c r="P378">
        <v>0.45</v>
      </c>
      <c r="Q378">
        <v>0.41</v>
      </c>
      <c r="R378">
        <v>0.49</v>
      </c>
      <c r="S378">
        <f>IF(Tabela3[[#This Row],[Receitas 2005]]-Tabela3[[#This Row],[Despesas 2005]]&lt;0,Tabela3[[#This Row],[Receitas 2005]]-Tabela3[[#This Row],[Despesas 2005]],Tabela3[[#This Row],[Receitas 2005]]-Tabela3[[#This Row],[Despesas 2005]])</f>
        <v>654876.16000000015</v>
      </c>
      <c r="T378">
        <f>IF(Tabela3[[#This Row],[Receitas 2006]]-Tabela3[[#This Row],[Despesas 2006]]&lt;0,Tabela3[[#This Row],[Receitas 2006]]-Tabela3[[#This Row],[Despesas 2006]],Tabela3[[#This Row],[Receitas 2006]]-Tabela3[[#This Row],[Despesas 2006]])</f>
        <v>-301569.38999999873</v>
      </c>
      <c r="U378">
        <f>IF(Tabela3[[#This Row],[Receitas 2008]]-Tabela3[[#This Row],[Despesas 2008]]&lt;0,Tabela3[[#This Row],[Receitas 2008]]-Tabela3[[#This Row],[Despesas 2008]],Tabela3[[#This Row],[Receitas 2008]]-Tabela3[[#This Row],[Despesas 2008]])</f>
        <v>728344.16999999806</v>
      </c>
      <c r="V378">
        <f>IF(Tabela3[[#This Row],[Receitas 2009]]-Tabela3[[#This Row],[Despesas 2009]]&lt;0,Tabela3[[#This Row],[Receitas 2009]]-Tabela3[[#This Row],[Despesas 2009]],Tabela3[[#This Row],[Receitas 2009]]-Tabela3[[#This Row],[Despesas 2009]])</f>
        <v>-530673.37000000104</v>
      </c>
    </row>
    <row r="379" spans="1:22" hidden="1">
      <c r="A379" t="s">
        <v>452</v>
      </c>
      <c r="B379" t="s">
        <v>23</v>
      </c>
      <c r="C379" t="s">
        <v>202</v>
      </c>
      <c r="D379" s="60">
        <v>11902752.890000001</v>
      </c>
      <c r="E379" s="61">
        <v>14008680.720000001</v>
      </c>
      <c r="F379" s="61">
        <v>22498831.379999999</v>
      </c>
      <c r="G379" s="61">
        <v>21806363.440000001</v>
      </c>
      <c r="H379" s="61">
        <v>11821445.01</v>
      </c>
      <c r="I379" s="61">
        <v>13928101.439999999</v>
      </c>
      <c r="J379" s="61">
        <v>18782548.809999999</v>
      </c>
      <c r="K379" s="61">
        <v>22182857.079999998</v>
      </c>
      <c r="L379">
        <v>22.71</v>
      </c>
      <c r="M379">
        <v>22.32</v>
      </c>
      <c r="N379">
        <v>15.05</v>
      </c>
      <c r="O379">
        <v>30.37</v>
      </c>
      <c r="P379">
        <v>0.39</v>
      </c>
      <c r="Q379">
        <v>0.36</v>
      </c>
      <c r="R379">
        <v>0.41</v>
      </c>
      <c r="S379">
        <f>IF(Tabela3[[#This Row],[Receitas 2005]]-Tabela3[[#This Row],[Despesas 2005]]&lt;0,Tabela3[[#This Row],[Receitas 2005]]-Tabela3[[#This Row],[Despesas 2005]],Tabela3[[#This Row],[Receitas 2005]]-Tabela3[[#This Row],[Despesas 2005]])</f>
        <v>81307.88000000082</v>
      </c>
      <c r="T379">
        <f>IF(Tabela3[[#This Row],[Receitas 2006]]-Tabela3[[#This Row],[Despesas 2006]]&lt;0,Tabela3[[#This Row],[Receitas 2006]]-Tabela3[[#This Row],[Despesas 2006]],Tabela3[[#This Row],[Receitas 2006]]-Tabela3[[#This Row],[Despesas 2006]])</f>
        <v>80579.280000001192</v>
      </c>
      <c r="U379">
        <f>IF(Tabela3[[#This Row],[Receitas 2008]]-Tabela3[[#This Row],[Despesas 2008]]&lt;0,Tabela3[[#This Row],[Receitas 2008]]-Tabela3[[#This Row],[Despesas 2008]],Tabela3[[#This Row],[Receitas 2008]]-Tabela3[[#This Row],[Despesas 2008]])</f>
        <v>3716282.5700000003</v>
      </c>
      <c r="V379">
        <f>IF(Tabela3[[#This Row],[Receitas 2009]]-Tabela3[[#This Row],[Despesas 2009]]&lt;0,Tabela3[[#This Row],[Receitas 2009]]-Tabela3[[#This Row],[Despesas 2009]],Tabela3[[#This Row],[Receitas 2009]]-Tabela3[[#This Row],[Despesas 2009]])</f>
        <v>-376493.63999999687</v>
      </c>
    </row>
    <row r="380" spans="1:22" hidden="1">
      <c r="A380" t="s">
        <v>453</v>
      </c>
      <c r="B380" t="s">
        <v>42</v>
      </c>
      <c r="C380" t="s">
        <v>109</v>
      </c>
      <c r="D380" s="60">
        <v>12381381.689999999</v>
      </c>
      <c r="E380" s="61">
        <v>13427220.98</v>
      </c>
      <c r="F380" s="61">
        <v>17989029.039999999</v>
      </c>
      <c r="G380" s="61">
        <v>17683136.73</v>
      </c>
      <c r="H380" s="61">
        <v>11831466.23</v>
      </c>
      <c r="I380" s="61">
        <v>13657567.789999999</v>
      </c>
      <c r="J380" s="61">
        <v>16578503.460000001</v>
      </c>
      <c r="K380" s="61">
        <v>18935554.210000001</v>
      </c>
      <c r="L380">
        <v>33.56</v>
      </c>
      <c r="M380">
        <v>30.99</v>
      </c>
      <c r="N380">
        <v>25.62</v>
      </c>
      <c r="O380">
        <v>41.5</v>
      </c>
      <c r="P380">
        <v>0.44</v>
      </c>
      <c r="Q380">
        <v>0.4</v>
      </c>
      <c r="R380">
        <v>0.47</v>
      </c>
      <c r="S380">
        <f>IF(Tabela3[[#This Row],[Receitas 2005]]-Tabela3[[#This Row],[Despesas 2005]]&lt;0,Tabela3[[#This Row],[Receitas 2005]]-Tabela3[[#This Row],[Despesas 2005]],Tabela3[[#This Row],[Receitas 2005]]-Tabela3[[#This Row],[Despesas 2005]])</f>
        <v>549915.45999999903</v>
      </c>
      <c r="T380">
        <f>IF(Tabela3[[#This Row],[Receitas 2006]]-Tabela3[[#This Row],[Despesas 2006]]&lt;0,Tabela3[[#This Row],[Receitas 2006]]-Tabela3[[#This Row],[Despesas 2006]],Tabela3[[#This Row],[Receitas 2006]]-Tabela3[[#This Row],[Despesas 2006]])</f>
        <v>-230346.80999999866</v>
      </c>
      <c r="U380">
        <f>IF(Tabela3[[#This Row],[Receitas 2008]]-Tabela3[[#This Row],[Despesas 2008]]&lt;0,Tabela3[[#This Row],[Receitas 2008]]-Tabela3[[#This Row],[Despesas 2008]],Tabela3[[#This Row],[Receitas 2008]]-Tabela3[[#This Row],[Despesas 2008]])</f>
        <v>1410525.5799999982</v>
      </c>
      <c r="V380">
        <f>IF(Tabela3[[#This Row],[Receitas 2009]]-Tabela3[[#This Row],[Despesas 2009]]&lt;0,Tabela3[[#This Row],[Receitas 2009]]-Tabela3[[#This Row],[Despesas 2009]],Tabela3[[#This Row],[Receitas 2009]]-Tabela3[[#This Row],[Despesas 2009]])</f>
        <v>-1252417.4800000004</v>
      </c>
    </row>
    <row r="381" spans="1:22" hidden="1">
      <c r="A381" t="s">
        <v>454</v>
      </c>
      <c r="B381" t="s">
        <v>52</v>
      </c>
      <c r="C381" t="s">
        <v>155</v>
      </c>
      <c r="D381" s="60">
        <v>6699288.9900000002</v>
      </c>
      <c r="E381" s="61">
        <v>7655407</v>
      </c>
      <c r="F381" s="61">
        <v>12243619.85</v>
      </c>
      <c r="G381" s="61">
        <v>12729801.59</v>
      </c>
      <c r="H381" s="61">
        <v>6697713.9199999999</v>
      </c>
      <c r="I381" s="61">
        <v>7313639</v>
      </c>
      <c r="J381" s="61">
        <v>10928346.9</v>
      </c>
      <c r="K381" s="61">
        <v>12264916.65</v>
      </c>
      <c r="L381">
        <v>15.67</v>
      </c>
      <c r="M381">
        <v>16.809999999999999</v>
      </c>
      <c r="N381">
        <v>8.1</v>
      </c>
      <c r="O381">
        <v>23.23</v>
      </c>
      <c r="P381">
        <v>0.39</v>
      </c>
      <c r="Q381">
        <v>0.35</v>
      </c>
      <c r="R381">
        <v>0.43</v>
      </c>
      <c r="S381">
        <f>IF(Tabela3[[#This Row],[Receitas 2005]]-Tabela3[[#This Row],[Despesas 2005]]&lt;0,Tabela3[[#This Row],[Receitas 2005]]-Tabela3[[#This Row],[Despesas 2005]],Tabela3[[#This Row],[Receitas 2005]]-Tabela3[[#This Row],[Despesas 2005]])</f>
        <v>1575.070000000298</v>
      </c>
      <c r="T381">
        <f>IF(Tabela3[[#This Row],[Receitas 2006]]-Tabela3[[#This Row],[Despesas 2006]]&lt;0,Tabela3[[#This Row],[Receitas 2006]]-Tabela3[[#This Row],[Despesas 2006]],Tabela3[[#This Row],[Receitas 2006]]-Tabela3[[#This Row],[Despesas 2006]])</f>
        <v>341768</v>
      </c>
      <c r="U381">
        <f>IF(Tabela3[[#This Row],[Receitas 2008]]-Tabela3[[#This Row],[Despesas 2008]]&lt;0,Tabela3[[#This Row],[Receitas 2008]]-Tabela3[[#This Row],[Despesas 2008]],Tabela3[[#This Row],[Receitas 2008]]-Tabela3[[#This Row],[Despesas 2008]])</f>
        <v>1315272.9499999993</v>
      </c>
      <c r="V381">
        <f>IF(Tabela3[[#This Row],[Receitas 2009]]-Tabela3[[#This Row],[Despesas 2009]]&lt;0,Tabela3[[#This Row],[Receitas 2009]]-Tabela3[[#This Row],[Despesas 2009]],Tabela3[[#This Row],[Receitas 2009]]-Tabela3[[#This Row],[Despesas 2009]])</f>
        <v>464884.93999999948</v>
      </c>
    </row>
    <row r="382" spans="1:22" hidden="1">
      <c r="A382" t="s">
        <v>455</v>
      </c>
      <c r="B382" t="s">
        <v>76</v>
      </c>
      <c r="C382" t="s">
        <v>137</v>
      </c>
      <c r="D382" s="60">
        <v>9925775.5800000001</v>
      </c>
      <c r="E382" s="61">
        <v>12912309.85</v>
      </c>
      <c r="F382" s="61">
        <v>21756365.100000001</v>
      </c>
      <c r="G382" s="61" t="s">
        <v>25</v>
      </c>
      <c r="H382" s="61">
        <v>8917355.4299999997</v>
      </c>
      <c r="I382" s="61">
        <v>13310628.869999999</v>
      </c>
      <c r="J382" s="61">
        <v>21005587.300000001</v>
      </c>
      <c r="K382" s="61" t="s">
        <v>25</v>
      </c>
      <c r="L382">
        <v>32.39</v>
      </c>
      <c r="M382">
        <v>31.62</v>
      </c>
      <c r="N382">
        <v>23.74</v>
      </c>
      <c r="O382">
        <v>41.04</v>
      </c>
      <c r="P382">
        <v>0.37</v>
      </c>
      <c r="Q382">
        <v>0.34</v>
      </c>
      <c r="R382">
        <v>0.4</v>
      </c>
      <c r="S382">
        <f>IF(Tabela3[[#This Row],[Receitas 2005]]-Tabela3[[#This Row],[Despesas 2005]]&lt;0,Tabela3[[#This Row],[Receitas 2005]]-Tabela3[[#This Row],[Despesas 2005]],Tabela3[[#This Row],[Receitas 2005]]-Tabela3[[#This Row],[Despesas 2005]])</f>
        <v>1008420.1500000004</v>
      </c>
      <c r="T382">
        <f>IF(Tabela3[[#This Row],[Receitas 2006]]-Tabela3[[#This Row],[Despesas 2006]]&lt;0,Tabela3[[#This Row],[Receitas 2006]]-Tabela3[[#This Row],[Despesas 2006]],Tabela3[[#This Row],[Receitas 2006]]-Tabela3[[#This Row],[Despesas 2006]])</f>
        <v>-398319.01999999955</v>
      </c>
      <c r="U382">
        <f>IF(Tabela3[[#This Row],[Receitas 2008]]-Tabela3[[#This Row],[Despesas 2008]]&lt;0,Tabela3[[#This Row],[Receitas 2008]]-Tabela3[[#This Row],[Despesas 2008]],Tabela3[[#This Row],[Receitas 2008]]-Tabela3[[#This Row],[Despesas 2008]])</f>
        <v>750777.80000000075</v>
      </c>
      <c r="V38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83" spans="1:22" hidden="1">
      <c r="A383" t="s">
        <v>456</v>
      </c>
      <c r="B383" t="s">
        <v>52</v>
      </c>
      <c r="C383" t="s">
        <v>69</v>
      </c>
      <c r="D383" s="60">
        <v>21349416.370000001</v>
      </c>
      <c r="E383" s="61" t="s">
        <v>25</v>
      </c>
      <c r="F383" s="61">
        <v>26465227.870000001</v>
      </c>
      <c r="G383" s="61">
        <v>26226721.719999999</v>
      </c>
      <c r="H383" s="61">
        <v>21324601.41</v>
      </c>
      <c r="I383" s="61" t="s">
        <v>25</v>
      </c>
      <c r="J383" s="61">
        <v>26416942.300000001</v>
      </c>
      <c r="K383" s="61">
        <v>27162966.469999999</v>
      </c>
      <c r="L383">
        <v>26.33</v>
      </c>
      <c r="M383">
        <v>20.58</v>
      </c>
      <c r="N383">
        <v>15.48</v>
      </c>
      <c r="O383">
        <v>37.19</v>
      </c>
      <c r="P383">
        <v>0.39</v>
      </c>
      <c r="Q383">
        <v>0.36</v>
      </c>
      <c r="R383">
        <v>0.42</v>
      </c>
      <c r="S383">
        <f>IF(Tabela3[[#This Row],[Receitas 2005]]-Tabela3[[#This Row],[Despesas 2005]]&lt;0,Tabela3[[#This Row],[Receitas 2005]]-Tabela3[[#This Row],[Despesas 2005]],Tabela3[[#This Row],[Receitas 2005]]-Tabela3[[#This Row],[Despesas 2005]])</f>
        <v>24814.960000000894</v>
      </c>
      <c r="T38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83">
        <f>IF(Tabela3[[#This Row],[Receitas 2008]]-Tabela3[[#This Row],[Despesas 2008]]&lt;0,Tabela3[[#This Row],[Receitas 2008]]-Tabela3[[#This Row],[Despesas 2008]],Tabela3[[#This Row],[Receitas 2008]]-Tabela3[[#This Row],[Despesas 2008]])</f>
        <v>48285.570000000298</v>
      </c>
      <c r="V383">
        <f>IF(Tabela3[[#This Row],[Receitas 2009]]-Tabela3[[#This Row],[Despesas 2009]]&lt;0,Tabela3[[#This Row],[Receitas 2009]]-Tabela3[[#This Row],[Despesas 2009]],Tabela3[[#This Row],[Receitas 2009]]-Tabela3[[#This Row],[Despesas 2009]])</f>
        <v>-936244.75</v>
      </c>
    </row>
    <row r="384" spans="1:22" hidden="1">
      <c r="A384" t="s">
        <v>457</v>
      </c>
      <c r="B384" t="s">
        <v>42</v>
      </c>
      <c r="C384" t="s">
        <v>234</v>
      </c>
      <c r="D384" s="60">
        <v>73818109.519999996</v>
      </c>
      <c r="E384" s="61">
        <v>86267608.900000006</v>
      </c>
      <c r="F384" s="61">
        <v>115791546.8</v>
      </c>
      <c r="G384" s="61">
        <v>112602150.43000001</v>
      </c>
      <c r="H384" s="61">
        <v>63873084.109999999</v>
      </c>
      <c r="I384" s="61">
        <v>87323818.290000007</v>
      </c>
      <c r="J384" s="61">
        <v>95610481.819999993</v>
      </c>
      <c r="K384" s="61">
        <v>118297202.97</v>
      </c>
      <c r="L384">
        <v>22.58</v>
      </c>
      <c r="M384">
        <v>17.989999999999998</v>
      </c>
      <c r="N384">
        <v>13.52</v>
      </c>
      <c r="O384">
        <v>31.64</v>
      </c>
      <c r="P384">
        <v>0.42</v>
      </c>
      <c r="Q384">
        <v>0.4</v>
      </c>
      <c r="R384">
        <v>0.43</v>
      </c>
      <c r="S384">
        <f>IF(Tabela3[[#This Row],[Receitas 2005]]-Tabela3[[#This Row],[Despesas 2005]]&lt;0,Tabela3[[#This Row],[Receitas 2005]]-Tabela3[[#This Row],[Despesas 2005]],Tabela3[[#This Row],[Receitas 2005]]-Tabela3[[#This Row],[Despesas 2005]])</f>
        <v>9945025.4099999964</v>
      </c>
      <c r="T384">
        <f>IF(Tabela3[[#This Row],[Receitas 2006]]-Tabela3[[#This Row],[Despesas 2006]]&lt;0,Tabela3[[#This Row],[Receitas 2006]]-Tabela3[[#This Row],[Despesas 2006]],Tabela3[[#This Row],[Receitas 2006]]-Tabela3[[#This Row],[Despesas 2006]])</f>
        <v>-1056209.3900000006</v>
      </c>
      <c r="U384">
        <f>IF(Tabela3[[#This Row],[Receitas 2008]]-Tabela3[[#This Row],[Despesas 2008]]&lt;0,Tabela3[[#This Row],[Receitas 2008]]-Tabela3[[#This Row],[Despesas 2008]],Tabela3[[#This Row],[Receitas 2008]]-Tabela3[[#This Row],[Despesas 2008]])</f>
        <v>20181064.980000004</v>
      </c>
      <c r="V384">
        <f>IF(Tabela3[[#This Row],[Receitas 2009]]-Tabela3[[#This Row],[Despesas 2009]]&lt;0,Tabela3[[#This Row],[Receitas 2009]]-Tabela3[[#This Row],[Despesas 2009]],Tabela3[[#This Row],[Receitas 2009]]-Tabela3[[#This Row],[Despesas 2009]])</f>
        <v>-5695052.5399999917</v>
      </c>
    </row>
    <row r="385" spans="1:22" hidden="1">
      <c r="A385" t="s">
        <v>458</v>
      </c>
      <c r="B385" t="s">
        <v>76</v>
      </c>
      <c r="C385" t="s">
        <v>244</v>
      </c>
      <c r="D385" s="60" t="s">
        <v>25</v>
      </c>
      <c r="E385" s="61" t="s">
        <v>25</v>
      </c>
      <c r="F385" s="61" t="s">
        <v>25</v>
      </c>
      <c r="G385" s="61">
        <v>6127825.8099999996</v>
      </c>
      <c r="H385" s="61" t="s">
        <v>25</v>
      </c>
      <c r="I385" s="61" t="s">
        <v>25</v>
      </c>
      <c r="J385" s="61" t="s">
        <v>25</v>
      </c>
      <c r="K385" s="61">
        <v>6635098.5999999996</v>
      </c>
      <c r="L385">
        <v>36.51</v>
      </c>
      <c r="M385">
        <v>39.94</v>
      </c>
      <c r="N385">
        <v>27.28</v>
      </c>
      <c r="O385">
        <v>45.74</v>
      </c>
      <c r="P385">
        <v>0.37</v>
      </c>
      <c r="Q385">
        <v>0.33</v>
      </c>
      <c r="R385">
        <v>0.41</v>
      </c>
      <c r="S38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8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85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385">
        <f>IF(Tabela3[[#This Row],[Receitas 2009]]-Tabela3[[#This Row],[Despesas 2009]]&lt;0,Tabela3[[#This Row],[Receitas 2009]]-Tabela3[[#This Row],[Despesas 2009]],Tabela3[[#This Row],[Receitas 2009]]-Tabela3[[#This Row],[Despesas 2009]])</f>
        <v>-507272.79000000004</v>
      </c>
    </row>
    <row r="386" spans="1:22" hidden="1">
      <c r="A386" t="s">
        <v>459</v>
      </c>
      <c r="B386" t="s">
        <v>65</v>
      </c>
      <c r="C386" t="s">
        <v>101</v>
      </c>
      <c r="D386" s="60">
        <v>7659682.8099999996</v>
      </c>
      <c r="E386" s="61">
        <v>8700203</v>
      </c>
      <c r="F386" s="61">
        <v>13831001.42</v>
      </c>
      <c r="G386" s="61">
        <v>13465501.59</v>
      </c>
      <c r="H386" s="61">
        <v>7373465.6500000004</v>
      </c>
      <c r="I386" s="61">
        <v>9238690.5299999993</v>
      </c>
      <c r="J386" s="61">
        <v>13231867.76</v>
      </c>
      <c r="K386" s="61">
        <v>13744348.970000001</v>
      </c>
      <c r="L386">
        <v>59.19</v>
      </c>
      <c r="M386">
        <v>61.89</v>
      </c>
      <c r="N386">
        <v>51.38</v>
      </c>
      <c r="O386">
        <v>67.010000000000005</v>
      </c>
      <c r="P386">
        <v>0.46</v>
      </c>
      <c r="Q386">
        <v>0.42</v>
      </c>
      <c r="R386">
        <v>0.5</v>
      </c>
      <c r="S386">
        <f>IF(Tabela3[[#This Row],[Receitas 2005]]-Tabela3[[#This Row],[Despesas 2005]]&lt;0,Tabela3[[#This Row],[Receitas 2005]]-Tabela3[[#This Row],[Despesas 2005]],Tabela3[[#This Row],[Receitas 2005]]-Tabela3[[#This Row],[Despesas 2005]])</f>
        <v>286217.15999999922</v>
      </c>
      <c r="T386">
        <f>IF(Tabela3[[#This Row],[Receitas 2006]]-Tabela3[[#This Row],[Despesas 2006]]&lt;0,Tabela3[[#This Row],[Receitas 2006]]-Tabela3[[#This Row],[Despesas 2006]],Tabela3[[#This Row],[Receitas 2006]]-Tabela3[[#This Row],[Despesas 2006]])</f>
        <v>-538487.52999999933</v>
      </c>
      <c r="U386">
        <f>IF(Tabela3[[#This Row],[Receitas 2008]]-Tabela3[[#This Row],[Despesas 2008]]&lt;0,Tabela3[[#This Row],[Receitas 2008]]-Tabela3[[#This Row],[Despesas 2008]],Tabela3[[#This Row],[Receitas 2008]]-Tabela3[[#This Row],[Despesas 2008]])</f>
        <v>599133.66000000015</v>
      </c>
      <c r="V386">
        <f>IF(Tabela3[[#This Row],[Receitas 2009]]-Tabela3[[#This Row],[Despesas 2009]]&lt;0,Tabela3[[#This Row],[Receitas 2009]]-Tabela3[[#This Row],[Despesas 2009]],Tabela3[[#This Row],[Receitas 2009]]-Tabela3[[#This Row],[Despesas 2009]])</f>
        <v>-278847.38000000082</v>
      </c>
    </row>
    <row r="387" spans="1:22" hidden="1">
      <c r="A387" t="s">
        <v>460</v>
      </c>
      <c r="B387" t="s">
        <v>35</v>
      </c>
      <c r="C387" t="s">
        <v>50</v>
      </c>
      <c r="D387" s="60">
        <v>5453769.8200000003</v>
      </c>
      <c r="E387" s="61">
        <v>6481497.0999999996</v>
      </c>
      <c r="F387" s="61">
        <v>8690051.6799999997</v>
      </c>
      <c r="G387" s="61">
        <v>8520961.75</v>
      </c>
      <c r="H387" s="61">
        <v>5407391.8200000003</v>
      </c>
      <c r="I387" s="61">
        <v>6510066.21</v>
      </c>
      <c r="J387" s="61">
        <v>8445617.7300000004</v>
      </c>
      <c r="K387" s="61">
        <v>9537006.2300000004</v>
      </c>
      <c r="L387">
        <v>21.6</v>
      </c>
      <c r="M387">
        <v>22.28</v>
      </c>
      <c r="N387">
        <v>14.17</v>
      </c>
      <c r="O387">
        <v>29.02</v>
      </c>
      <c r="P387">
        <v>0.36</v>
      </c>
      <c r="Q387">
        <v>0.32</v>
      </c>
      <c r="R387">
        <v>0.4</v>
      </c>
      <c r="S387">
        <f>IF(Tabela3[[#This Row],[Receitas 2005]]-Tabela3[[#This Row],[Despesas 2005]]&lt;0,Tabela3[[#This Row],[Receitas 2005]]-Tabela3[[#This Row],[Despesas 2005]],Tabela3[[#This Row],[Receitas 2005]]-Tabela3[[#This Row],[Despesas 2005]])</f>
        <v>46378</v>
      </c>
      <c r="T387">
        <f>IF(Tabela3[[#This Row],[Receitas 2006]]-Tabela3[[#This Row],[Despesas 2006]]&lt;0,Tabela3[[#This Row],[Receitas 2006]]-Tabela3[[#This Row],[Despesas 2006]],Tabela3[[#This Row],[Receitas 2006]]-Tabela3[[#This Row],[Despesas 2006]])</f>
        <v>-28569.110000000335</v>
      </c>
      <c r="U387">
        <f>IF(Tabela3[[#This Row],[Receitas 2008]]-Tabela3[[#This Row],[Despesas 2008]]&lt;0,Tabela3[[#This Row],[Receitas 2008]]-Tabela3[[#This Row],[Despesas 2008]],Tabela3[[#This Row],[Receitas 2008]]-Tabela3[[#This Row],[Despesas 2008]])</f>
        <v>244433.94999999925</v>
      </c>
      <c r="V387">
        <f>IF(Tabela3[[#This Row],[Receitas 2009]]-Tabela3[[#This Row],[Despesas 2009]]&lt;0,Tabela3[[#This Row],[Receitas 2009]]-Tabela3[[#This Row],[Despesas 2009]],Tabela3[[#This Row],[Receitas 2009]]-Tabela3[[#This Row],[Despesas 2009]])</f>
        <v>-1016044.4800000004</v>
      </c>
    </row>
    <row r="388" spans="1:22" hidden="1">
      <c r="A388" t="s">
        <v>188</v>
      </c>
      <c r="B388" t="s">
        <v>23</v>
      </c>
      <c r="C388" t="s">
        <v>188</v>
      </c>
      <c r="D388" s="60">
        <v>81445920.030000001</v>
      </c>
      <c r="E388" s="61">
        <v>89410090</v>
      </c>
      <c r="F388" s="61">
        <v>119000541</v>
      </c>
      <c r="G388" s="61">
        <v>122763042</v>
      </c>
      <c r="H388" s="61">
        <v>80726992.730000004</v>
      </c>
      <c r="I388" s="61">
        <v>88478190</v>
      </c>
      <c r="J388" s="61">
        <v>122738599</v>
      </c>
      <c r="K388" s="61">
        <v>129607742</v>
      </c>
      <c r="L388">
        <v>29.09</v>
      </c>
      <c r="M388">
        <v>24.05</v>
      </c>
      <c r="N388">
        <v>19.71</v>
      </c>
      <c r="O388">
        <v>38.47</v>
      </c>
      <c r="P388">
        <v>0.43</v>
      </c>
      <c r="Q388">
        <v>0.4</v>
      </c>
      <c r="R388">
        <v>0.45</v>
      </c>
      <c r="S388">
        <f>IF(Tabela3[[#This Row],[Receitas 2005]]-Tabela3[[#This Row],[Despesas 2005]]&lt;0,Tabela3[[#This Row],[Receitas 2005]]-Tabela3[[#This Row],[Despesas 2005]],Tabela3[[#This Row],[Receitas 2005]]-Tabela3[[#This Row],[Despesas 2005]])</f>
        <v>718927.29999999702</v>
      </c>
      <c r="T388">
        <f>IF(Tabela3[[#This Row],[Receitas 2006]]-Tabela3[[#This Row],[Despesas 2006]]&lt;0,Tabela3[[#This Row],[Receitas 2006]]-Tabela3[[#This Row],[Despesas 2006]],Tabela3[[#This Row],[Receitas 2006]]-Tabela3[[#This Row],[Despesas 2006]])</f>
        <v>931900</v>
      </c>
      <c r="U388">
        <f>IF(Tabela3[[#This Row],[Receitas 2008]]-Tabela3[[#This Row],[Despesas 2008]]&lt;0,Tabela3[[#This Row],[Receitas 2008]]-Tabela3[[#This Row],[Despesas 2008]],Tabela3[[#This Row],[Receitas 2008]]-Tabela3[[#This Row],[Despesas 2008]])</f>
        <v>-3738058</v>
      </c>
      <c r="V388">
        <f>IF(Tabela3[[#This Row],[Receitas 2009]]-Tabela3[[#This Row],[Despesas 2009]]&lt;0,Tabela3[[#This Row],[Receitas 2009]]-Tabela3[[#This Row],[Despesas 2009]],Tabela3[[#This Row],[Receitas 2009]]-Tabela3[[#This Row],[Despesas 2009]])</f>
        <v>-6844700</v>
      </c>
    </row>
    <row r="389" spans="1:22" hidden="1">
      <c r="A389" t="s">
        <v>461</v>
      </c>
      <c r="B389" t="s">
        <v>62</v>
      </c>
      <c r="C389" t="s">
        <v>240</v>
      </c>
      <c r="D389" s="60">
        <v>4375627.0999999996</v>
      </c>
      <c r="E389" s="61">
        <v>5362732.55</v>
      </c>
      <c r="F389" s="61">
        <v>6878774.0199999996</v>
      </c>
      <c r="G389" s="61">
        <v>6629043.1399999997</v>
      </c>
      <c r="H389" s="61">
        <v>4316571.1399999997</v>
      </c>
      <c r="I389" s="61">
        <v>5151617.6399999997</v>
      </c>
      <c r="J389" s="61">
        <v>6300230.5800000001</v>
      </c>
      <c r="K389" s="61">
        <v>6936435.6699999999</v>
      </c>
      <c r="L389">
        <v>35.32</v>
      </c>
      <c r="M389">
        <v>32.130000000000003</v>
      </c>
      <c r="N389">
        <v>26.48</v>
      </c>
      <c r="O389">
        <v>44.15</v>
      </c>
      <c r="P389">
        <v>0.4</v>
      </c>
      <c r="Q389">
        <v>0.35</v>
      </c>
      <c r="R389">
        <v>0.44</v>
      </c>
      <c r="S389">
        <f>IF(Tabela3[[#This Row],[Receitas 2005]]-Tabela3[[#This Row],[Despesas 2005]]&lt;0,Tabela3[[#This Row],[Receitas 2005]]-Tabela3[[#This Row],[Despesas 2005]],Tabela3[[#This Row],[Receitas 2005]]-Tabela3[[#This Row],[Despesas 2005]])</f>
        <v>59055.959999999963</v>
      </c>
      <c r="T389">
        <f>IF(Tabela3[[#This Row],[Receitas 2006]]-Tabela3[[#This Row],[Despesas 2006]]&lt;0,Tabela3[[#This Row],[Receitas 2006]]-Tabela3[[#This Row],[Despesas 2006]],Tabela3[[#This Row],[Receitas 2006]]-Tabela3[[#This Row],[Despesas 2006]])</f>
        <v>211114.91000000015</v>
      </c>
      <c r="U389">
        <f>IF(Tabela3[[#This Row],[Receitas 2008]]-Tabela3[[#This Row],[Despesas 2008]]&lt;0,Tabela3[[#This Row],[Receitas 2008]]-Tabela3[[#This Row],[Despesas 2008]],Tabela3[[#This Row],[Receitas 2008]]-Tabela3[[#This Row],[Despesas 2008]])</f>
        <v>578543.43999999948</v>
      </c>
      <c r="V389">
        <f>IF(Tabela3[[#This Row],[Receitas 2009]]-Tabela3[[#This Row],[Despesas 2009]]&lt;0,Tabela3[[#This Row],[Receitas 2009]]-Tabela3[[#This Row],[Despesas 2009]],Tabela3[[#This Row],[Receitas 2009]]-Tabela3[[#This Row],[Despesas 2009]])</f>
        <v>-307392.53000000026</v>
      </c>
    </row>
    <row r="390" spans="1:22" hidden="1">
      <c r="A390" t="s">
        <v>462</v>
      </c>
      <c r="B390" t="s">
        <v>23</v>
      </c>
      <c r="C390" t="s">
        <v>202</v>
      </c>
      <c r="D390" s="60">
        <v>49999554.539999999</v>
      </c>
      <c r="E390" s="61">
        <v>55783785.700000003</v>
      </c>
      <c r="F390" s="61">
        <v>71428406.579999998</v>
      </c>
      <c r="G390" s="61">
        <v>66333876.43</v>
      </c>
      <c r="H390" s="61">
        <v>48864693.450000003</v>
      </c>
      <c r="I390" s="61">
        <v>57798691.409999996</v>
      </c>
      <c r="J390" s="61">
        <v>68910579.25</v>
      </c>
      <c r="K390" s="61">
        <v>69994469.900000006</v>
      </c>
      <c r="L390">
        <v>24.57</v>
      </c>
      <c r="M390">
        <v>19.55</v>
      </c>
      <c r="N390">
        <v>15.19</v>
      </c>
      <c r="O390">
        <v>33.96</v>
      </c>
      <c r="P390">
        <v>0.39</v>
      </c>
      <c r="Q390">
        <v>0.36</v>
      </c>
      <c r="R390">
        <v>0.41</v>
      </c>
      <c r="S390">
        <f>IF(Tabela3[[#This Row],[Receitas 2005]]-Tabela3[[#This Row],[Despesas 2005]]&lt;0,Tabela3[[#This Row],[Receitas 2005]]-Tabela3[[#This Row],[Despesas 2005]],Tabela3[[#This Row],[Receitas 2005]]-Tabela3[[#This Row],[Despesas 2005]])</f>
        <v>1134861.0899999961</v>
      </c>
      <c r="T390">
        <f>IF(Tabela3[[#This Row],[Receitas 2006]]-Tabela3[[#This Row],[Despesas 2006]]&lt;0,Tabela3[[#This Row],[Receitas 2006]]-Tabela3[[#This Row],[Despesas 2006]],Tabela3[[#This Row],[Receitas 2006]]-Tabela3[[#This Row],[Despesas 2006]])</f>
        <v>-2014905.7099999934</v>
      </c>
      <c r="U390">
        <f>IF(Tabela3[[#This Row],[Receitas 2008]]-Tabela3[[#This Row],[Despesas 2008]]&lt;0,Tabela3[[#This Row],[Receitas 2008]]-Tabela3[[#This Row],[Despesas 2008]],Tabela3[[#This Row],[Receitas 2008]]-Tabela3[[#This Row],[Despesas 2008]])</f>
        <v>2517827.3299999982</v>
      </c>
      <c r="V390">
        <f>IF(Tabela3[[#This Row],[Receitas 2009]]-Tabela3[[#This Row],[Despesas 2009]]&lt;0,Tabela3[[#This Row],[Receitas 2009]]-Tabela3[[#This Row],[Despesas 2009]],Tabela3[[#This Row],[Receitas 2009]]-Tabela3[[#This Row],[Despesas 2009]])</f>
        <v>-3660593.4700000063</v>
      </c>
    </row>
    <row r="391" spans="1:22" hidden="1">
      <c r="A391" t="s">
        <v>463</v>
      </c>
      <c r="B391" t="s">
        <v>62</v>
      </c>
      <c r="C391" t="s">
        <v>240</v>
      </c>
      <c r="D391" s="60" t="s">
        <v>25</v>
      </c>
      <c r="E391" s="61">
        <v>5328412.34</v>
      </c>
      <c r="F391" s="61">
        <v>7328466.6100000003</v>
      </c>
      <c r="G391" s="61">
        <v>7770258.6500000004</v>
      </c>
      <c r="H391" s="61" t="s">
        <v>25</v>
      </c>
      <c r="I391" s="61">
        <v>5429878.6600000001</v>
      </c>
      <c r="J391" s="61">
        <v>7294518.0499999998</v>
      </c>
      <c r="K391" s="61">
        <v>7846414.8700000001</v>
      </c>
      <c r="L391">
        <v>37.549999999999997</v>
      </c>
      <c r="M391">
        <v>35.93</v>
      </c>
      <c r="N391">
        <v>27.83</v>
      </c>
      <c r="O391">
        <v>47.27</v>
      </c>
      <c r="P391">
        <v>0.43</v>
      </c>
      <c r="Q391">
        <v>0.38</v>
      </c>
      <c r="R391">
        <v>0.48</v>
      </c>
      <c r="S39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91">
        <f>IF(Tabela3[[#This Row],[Receitas 2006]]-Tabela3[[#This Row],[Despesas 2006]]&lt;0,Tabela3[[#This Row],[Receitas 2006]]-Tabela3[[#This Row],[Despesas 2006]],Tabela3[[#This Row],[Receitas 2006]]-Tabela3[[#This Row],[Despesas 2006]])</f>
        <v>-101466.3200000003</v>
      </c>
      <c r="U391">
        <f>IF(Tabela3[[#This Row],[Receitas 2008]]-Tabela3[[#This Row],[Despesas 2008]]&lt;0,Tabela3[[#This Row],[Receitas 2008]]-Tabela3[[#This Row],[Despesas 2008]],Tabela3[[#This Row],[Receitas 2008]]-Tabela3[[#This Row],[Despesas 2008]])</f>
        <v>33948.560000000522</v>
      </c>
      <c r="V391">
        <f>IF(Tabela3[[#This Row],[Receitas 2009]]-Tabela3[[#This Row],[Despesas 2009]]&lt;0,Tabela3[[#This Row],[Receitas 2009]]-Tabela3[[#This Row],[Despesas 2009]],Tabela3[[#This Row],[Receitas 2009]]-Tabela3[[#This Row],[Despesas 2009]])</f>
        <v>-76156.219999999739</v>
      </c>
    </row>
    <row r="392" spans="1:22" hidden="1">
      <c r="A392" t="s">
        <v>464</v>
      </c>
      <c r="B392" t="s">
        <v>76</v>
      </c>
      <c r="C392" t="s">
        <v>91</v>
      </c>
      <c r="D392" s="60">
        <v>10339260.48</v>
      </c>
      <c r="E392" s="61">
        <v>12203735.98</v>
      </c>
      <c r="F392" s="61">
        <v>17774752.640000001</v>
      </c>
      <c r="G392" s="61">
        <v>19263346.18</v>
      </c>
      <c r="H392" s="61">
        <v>9911279.3399999999</v>
      </c>
      <c r="I392" s="61">
        <v>12216220.6</v>
      </c>
      <c r="J392" s="61">
        <v>17323339.809999999</v>
      </c>
      <c r="K392" s="61">
        <v>22820910.75</v>
      </c>
      <c r="L392">
        <v>31.47</v>
      </c>
      <c r="M392">
        <v>32.340000000000003</v>
      </c>
      <c r="N392">
        <v>23.31</v>
      </c>
      <c r="O392">
        <v>39.64</v>
      </c>
      <c r="P392">
        <v>0.42</v>
      </c>
      <c r="Q392">
        <v>0.38</v>
      </c>
      <c r="R392">
        <v>0.46</v>
      </c>
      <c r="S392">
        <f>IF(Tabela3[[#This Row],[Receitas 2005]]-Tabela3[[#This Row],[Despesas 2005]]&lt;0,Tabela3[[#This Row],[Receitas 2005]]-Tabela3[[#This Row],[Despesas 2005]],Tabela3[[#This Row],[Receitas 2005]]-Tabela3[[#This Row],[Despesas 2005]])</f>
        <v>427981.1400000006</v>
      </c>
      <c r="T392">
        <f>IF(Tabela3[[#This Row],[Receitas 2006]]-Tabela3[[#This Row],[Despesas 2006]]&lt;0,Tabela3[[#This Row],[Receitas 2006]]-Tabela3[[#This Row],[Despesas 2006]],Tabela3[[#This Row],[Receitas 2006]]-Tabela3[[#This Row],[Despesas 2006]])</f>
        <v>-12484.61999999918</v>
      </c>
      <c r="U392">
        <f>IF(Tabela3[[#This Row],[Receitas 2008]]-Tabela3[[#This Row],[Despesas 2008]]&lt;0,Tabela3[[#This Row],[Receitas 2008]]-Tabela3[[#This Row],[Despesas 2008]],Tabela3[[#This Row],[Receitas 2008]]-Tabela3[[#This Row],[Despesas 2008]])</f>
        <v>451412.83000000194</v>
      </c>
      <c r="V392">
        <f>IF(Tabela3[[#This Row],[Receitas 2009]]-Tabela3[[#This Row],[Despesas 2009]]&lt;0,Tabela3[[#This Row],[Receitas 2009]]-Tabela3[[#This Row],[Despesas 2009]],Tabela3[[#This Row],[Receitas 2009]]-Tabela3[[#This Row],[Despesas 2009]])</f>
        <v>-3557564.5700000003</v>
      </c>
    </row>
    <row r="393" spans="1:22" hidden="1">
      <c r="A393" t="s">
        <v>465</v>
      </c>
      <c r="B393" t="s">
        <v>65</v>
      </c>
      <c r="C393" t="s">
        <v>64</v>
      </c>
      <c r="D393" s="60" t="s">
        <v>25</v>
      </c>
      <c r="E393" s="61" t="s">
        <v>25</v>
      </c>
      <c r="F393" s="61">
        <v>12070611.82</v>
      </c>
      <c r="G393" s="61">
        <v>11876294.220000001</v>
      </c>
      <c r="H393" s="61" t="s">
        <v>25</v>
      </c>
      <c r="I393" s="61" t="s">
        <v>25</v>
      </c>
      <c r="J393" s="61">
        <v>11948182.449999999</v>
      </c>
      <c r="K393" s="61">
        <v>11728174.470000001</v>
      </c>
      <c r="L393">
        <v>59.47</v>
      </c>
      <c r="M393">
        <v>57.35</v>
      </c>
      <c r="N393">
        <v>51.33</v>
      </c>
      <c r="O393">
        <v>67.62</v>
      </c>
      <c r="P393">
        <v>0.43</v>
      </c>
      <c r="Q393">
        <v>0.39</v>
      </c>
      <c r="R393">
        <v>0.47</v>
      </c>
      <c r="S39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9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93">
        <f>IF(Tabela3[[#This Row],[Receitas 2008]]-Tabela3[[#This Row],[Despesas 2008]]&lt;0,Tabela3[[#This Row],[Receitas 2008]]-Tabela3[[#This Row],[Despesas 2008]],Tabela3[[#This Row],[Receitas 2008]]-Tabela3[[#This Row],[Despesas 2008]])</f>
        <v>122429.37000000104</v>
      </c>
      <c r="V393">
        <f>IF(Tabela3[[#This Row],[Receitas 2009]]-Tabela3[[#This Row],[Despesas 2009]]&lt;0,Tabela3[[#This Row],[Receitas 2009]]-Tabela3[[#This Row],[Despesas 2009]],Tabela3[[#This Row],[Receitas 2009]]-Tabela3[[#This Row],[Despesas 2009]])</f>
        <v>148119.75</v>
      </c>
    </row>
    <row r="394" spans="1:22" hidden="1">
      <c r="A394" t="s">
        <v>466</v>
      </c>
      <c r="B394" t="s">
        <v>52</v>
      </c>
      <c r="C394" t="s">
        <v>107</v>
      </c>
      <c r="D394" s="60">
        <v>5551372.5099999998</v>
      </c>
      <c r="E394" s="61" t="s">
        <v>25</v>
      </c>
      <c r="F394" s="61">
        <v>8954546.0600000005</v>
      </c>
      <c r="G394" s="61" t="s">
        <v>25</v>
      </c>
      <c r="H394" s="61">
        <v>5503235.6900000004</v>
      </c>
      <c r="I394" s="61" t="s">
        <v>25</v>
      </c>
      <c r="J394" s="61">
        <v>8911049.0899999999</v>
      </c>
      <c r="K394" s="61" t="s">
        <v>25</v>
      </c>
      <c r="L394">
        <v>22.96</v>
      </c>
      <c r="M394">
        <v>23.59</v>
      </c>
      <c r="N394">
        <v>15.17</v>
      </c>
      <c r="O394">
        <v>30.75</v>
      </c>
      <c r="P394">
        <v>0.39</v>
      </c>
      <c r="Q394">
        <v>0.35</v>
      </c>
      <c r="R394">
        <v>0.43</v>
      </c>
      <c r="S394">
        <f>IF(Tabela3[[#This Row],[Receitas 2005]]-Tabela3[[#This Row],[Despesas 2005]]&lt;0,Tabela3[[#This Row],[Receitas 2005]]-Tabela3[[#This Row],[Despesas 2005]],Tabela3[[#This Row],[Receitas 2005]]-Tabela3[[#This Row],[Despesas 2005]])</f>
        <v>48136.819999999367</v>
      </c>
      <c r="T39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94">
        <f>IF(Tabela3[[#This Row],[Receitas 2008]]-Tabela3[[#This Row],[Despesas 2008]]&lt;0,Tabela3[[#This Row],[Receitas 2008]]-Tabela3[[#This Row],[Despesas 2008]],Tabela3[[#This Row],[Receitas 2008]]-Tabela3[[#This Row],[Despesas 2008]])</f>
        <v>43496.970000000671</v>
      </c>
      <c r="V394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95" spans="1:22" hidden="1">
      <c r="A395" t="s">
        <v>467</v>
      </c>
      <c r="B395" t="s">
        <v>52</v>
      </c>
      <c r="C395" t="s">
        <v>57</v>
      </c>
      <c r="D395" s="60">
        <v>18480504.359999999</v>
      </c>
      <c r="E395" s="61" t="s">
        <v>25</v>
      </c>
      <c r="F395" s="61">
        <v>24923693.670000002</v>
      </c>
      <c r="G395" s="61">
        <v>27073565.629999999</v>
      </c>
      <c r="H395" s="61">
        <v>15926466.050000001</v>
      </c>
      <c r="I395" s="61" t="s">
        <v>25</v>
      </c>
      <c r="J395" s="61">
        <v>24259288.66</v>
      </c>
      <c r="K395" s="61">
        <v>26163944.18</v>
      </c>
      <c r="L395">
        <v>12.95</v>
      </c>
      <c r="M395">
        <v>11.23</v>
      </c>
      <c r="N395">
        <v>6.66</v>
      </c>
      <c r="O395">
        <v>19.23</v>
      </c>
      <c r="P395">
        <v>0.4</v>
      </c>
      <c r="Q395">
        <v>0.37</v>
      </c>
      <c r="R395">
        <v>0.42</v>
      </c>
      <c r="S395">
        <f>IF(Tabela3[[#This Row],[Receitas 2005]]-Tabela3[[#This Row],[Despesas 2005]]&lt;0,Tabela3[[#This Row],[Receitas 2005]]-Tabela3[[#This Row],[Despesas 2005]],Tabela3[[#This Row],[Receitas 2005]]-Tabela3[[#This Row],[Despesas 2005]])</f>
        <v>2554038.3099999987</v>
      </c>
      <c r="T39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95">
        <f>IF(Tabela3[[#This Row],[Receitas 2008]]-Tabela3[[#This Row],[Despesas 2008]]&lt;0,Tabela3[[#This Row],[Receitas 2008]]-Tabela3[[#This Row],[Despesas 2008]],Tabela3[[#This Row],[Receitas 2008]]-Tabela3[[#This Row],[Despesas 2008]])</f>
        <v>664405.01000000164</v>
      </c>
      <c r="V395">
        <f>IF(Tabela3[[#This Row],[Receitas 2009]]-Tabela3[[#This Row],[Despesas 2009]]&lt;0,Tabela3[[#This Row],[Receitas 2009]]-Tabela3[[#This Row],[Despesas 2009]],Tabela3[[#This Row],[Receitas 2009]]-Tabela3[[#This Row],[Despesas 2009]])</f>
        <v>909621.44999999925</v>
      </c>
    </row>
    <row r="396" spans="1:22" hidden="1">
      <c r="A396" t="s">
        <v>468</v>
      </c>
      <c r="B396" t="s">
        <v>35</v>
      </c>
      <c r="C396" t="s">
        <v>36</v>
      </c>
      <c r="D396" s="60">
        <v>4070091.38</v>
      </c>
      <c r="E396" s="61">
        <v>4568644.47</v>
      </c>
      <c r="F396" s="61">
        <v>6975899.6200000001</v>
      </c>
      <c r="G396" s="61">
        <v>6870443.4400000004</v>
      </c>
      <c r="H396" s="61">
        <v>4058609.79</v>
      </c>
      <c r="I396" s="61">
        <v>4383472.09</v>
      </c>
      <c r="J396" s="61">
        <v>6860920.0700000003</v>
      </c>
      <c r="K396" s="61">
        <v>6848334.1100000003</v>
      </c>
      <c r="L396">
        <v>40.54</v>
      </c>
      <c r="M396">
        <v>36.71</v>
      </c>
      <c r="N396">
        <v>28.71</v>
      </c>
      <c r="O396">
        <v>52.37</v>
      </c>
      <c r="P396">
        <v>0.4</v>
      </c>
      <c r="Q396">
        <v>0.31</v>
      </c>
      <c r="R396">
        <v>0.48</v>
      </c>
      <c r="S396">
        <f>IF(Tabela3[[#This Row],[Receitas 2005]]-Tabela3[[#This Row],[Despesas 2005]]&lt;0,Tabela3[[#This Row],[Receitas 2005]]-Tabela3[[#This Row],[Despesas 2005]],Tabela3[[#This Row],[Receitas 2005]]-Tabela3[[#This Row],[Despesas 2005]])</f>
        <v>11481.589999999851</v>
      </c>
      <c r="T396">
        <f>IF(Tabela3[[#This Row],[Receitas 2006]]-Tabela3[[#This Row],[Despesas 2006]]&lt;0,Tabela3[[#This Row],[Receitas 2006]]-Tabela3[[#This Row],[Despesas 2006]],Tabela3[[#This Row],[Receitas 2006]]-Tabela3[[#This Row],[Despesas 2006]])</f>
        <v>185172.37999999989</v>
      </c>
      <c r="U396">
        <f>IF(Tabela3[[#This Row],[Receitas 2008]]-Tabela3[[#This Row],[Despesas 2008]]&lt;0,Tabela3[[#This Row],[Receitas 2008]]-Tabela3[[#This Row],[Despesas 2008]],Tabela3[[#This Row],[Receitas 2008]]-Tabela3[[#This Row],[Despesas 2008]])</f>
        <v>114979.54999999981</v>
      </c>
      <c r="V396">
        <f>IF(Tabela3[[#This Row],[Receitas 2009]]-Tabela3[[#This Row],[Despesas 2009]]&lt;0,Tabela3[[#This Row],[Receitas 2009]]-Tabela3[[#This Row],[Despesas 2009]],Tabela3[[#This Row],[Receitas 2009]]-Tabela3[[#This Row],[Despesas 2009]])</f>
        <v>22109.330000000075</v>
      </c>
    </row>
    <row r="397" spans="1:22" hidden="1">
      <c r="A397" t="s">
        <v>469</v>
      </c>
      <c r="B397" t="s">
        <v>48</v>
      </c>
      <c r="C397" t="s">
        <v>253</v>
      </c>
      <c r="D397" s="60">
        <v>18400565.52</v>
      </c>
      <c r="E397" s="61">
        <v>21448400.84</v>
      </c>
      <c r="F397" s="61">
        <v>29480523.68</v>
      </c>
      <c r="G397" s="61">
        <v>37779568.630000003</v>
      </c>
      <c r="H397" s="61">
        <v>18483367.32</v>
      </c>
      <c r="I397" s="61">
        <v>21502436.350000001</v>
      </c>
      <c r="J397" s="61">
        <v>31928406.870000001</v>
      </c>
      <c r="K397" s="61">
        <v>37681173.240000002</v>
      </c>
      <c r="L397">
        <v>44.18</v>
      </c>
      <c r="M397">
        <v>45.85</v>
      </c>
      <c r="N397">
        <v>34.22</v>
      </c>
      <c r="O397">
        <v>54.14</v>
      </c>
      <c r="P397">
        <v>0.36</v>
      </c>
      <c r="Q397">
        <v>0.33</v>
      </c>
      <c r="R397">
        <v>0.39</v>
      </c>
      <c r="S397">
        <f>IF(Tabela3[[#This Row],[Receitas 2005]]-Tabela3[[#This Row],[Despesas 2005]]&lt;0,Tabela3[[#This Row],[Receitas 2005]]-Tabela3[[#This Row],[Despesas 2005]],Tabela3[[#This Row],[Receitas 2005]]-Tabela3[[#This Row],[Despesas 2005]])</f>
        <v>-82801.800000000745</v>
      </c>
      <c r="T397">
        <f>IF(Tabela3[[#This Row],[Receitas 2006]]-Tabela3[[#This Row],[Despesas 2006]]&lt;0,Tabela3[[#This Row],[Receitas 2006]]-Tabela3[[#This Row],[Despesas 2006]],Tabela3[[#This Row],[Receitas 2006]]-Tabela3[[#This Row],[Despesas 2006]])</f>
        <v>-54035.510000001639</v>
      </c>
      <c r="U397">
        <f>IF(Tabela3[[#This Row],[Receitas 2008]]-Tabela3[[#This Row],[Despesas 2008]]&lt;0,Tabela3[[#This Row],[Receitas 2008]]-Tabela3[[#This Row],[Despesas 2008]],Tabela3[[#This Row],[Receitas 2008]]-Tabela3[[#This Row],[Despesas 2008]])</f>
        <v>-2447883.1900000013</v>
      </c>
      <c r="V397">
        <f>IF(Tabela3[[#This Row],[Receitas 2009]]-Tabela3[[#This Row],[Despesas 2009]]&lt;0,Tabela3[[#This Row],[Receitas 2009]]-Tabela3[[#This Row],[Despesas 2009]],Tabela3[[#This Row],[Receitas 2009]]-Tabela3[[#This Row],[Despesas 2009]])</f>
        <v>98395.390000000596</v>
      </c>
    </row>
    <row r="398" spans="1:22" hidden="1">
      <c r="A398" t="s">
        <v>470</v>
      </c>
      <c r="B398" t="s">
        <v>35</v>
      </c>
      <c r="C398" t="s">
        <v>67</v>
      </c>
      <c r="D398" s="60" t="s">
        <v>25</v>
      </c>
      <c r="E398" s="61" t="s">
        <v>25</v>
      </c>
      <c r="F398" s="61">
        <v>9257373.9199999999</v>
      </c>
      <c r="G398" s="61">
        <v>7339970.25</v>
      </c>
      <c r="H398" s="61" t="s">
        <v>25</v>
      </c>
      <c r="I398" s="61" t="s">
        <v>25</v>
      </c>
      <c r="J398" s="61">
        <v>8436510.7899999991</v>
      </c>
      <c r="K398" s="61">
        <v>8099086.3200000003</v>
      </c>
      <c r="L398">
        <v>53.85</v>
      </c>
      <c r="M398">
        <v>52.48</v>
      </c>
      <c r="N398">
        <v>43.84</v>
      </c>
      <c r="O398">
        <v>63.86</v>
      </c>
      <c r="P398">
        <v>0.39</v>
      </c>
      <c r="Q398">
        <v>0.34</v>
      </c>
      <c r="R398">
        <v>0.43</v>
      </c>
      <c r="S39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39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398">
        <f>IF(Tabela3[[#This Row],[Receitas 2008]]-Tabela3[[#This Row],[Despesas 2008]]&lt;0,Tabela3[[#This Row],[Receitas 2008]]-Tabela3[[#This Row],[Despesas 2008]],Tabela3[[#This Row],[Receitas 2008]]-Tabela3[[#This Row],[Despesas 2008]])</f>
        <v>820863.13000000082</v>
      </c>
      <c r="V398">
        <f>IF(Tabela3[[#This Row],[Receitas 2009]]-Tabela3[[#This Row],[Despesas 2009]]&lt;0,Tabela3[[#This Row],[Receitas 2009]]-Tabela3[[#This Row],[Despesas 2009]],Tabela3[[#This Row],[Receitas 2009]]-Tabela3[[#This Row],[Despesas 2009]])</f>
        <v>-759116.0700000003</v>
      </c>
    </row>
    <row r="399" spans="1:22" hidden="1">
      <c r="A399" t="s">
        <v>253</v>
      </c>
      <c r="B399" t="s">
        <v>48</v>
      </c>
      <c r="C399" t="s">
        <v>253</v>
      </c>
      <c r="D399" s="60">
        <v>43986906.07</v>
      </c>
      <c r="E399" s="61">
        <v>42698515.68</v>
      </c>
      <c r="F399" s="61">
        <v>70948507.109999999</v>
      </c>
      <c r="G399" s="61">
        <v>61238600.18</v>
      </c>
      <c r="H399" s="61">
        <v>41110174.5</v>
      </c>
      <c r="I399" s="61">
        <v>40732934.18</v>
      </c>
      <c r="J399" s="61">
        <v>71707454.799999997</v>
      </c>
      <c r="K399" s="61">
        <v>61889930.93</v>
      </c>
      <c r="L399">
        <v>54.7</v>
      </c>
      <c r="M399">
        <v>49.61</v>
      </c>
      <c r="N399">
        <v>44.12</v>
      </c>
      <c r="O399">
        <v>65.28</v>
      </c>
      <c r="P399">
        <v>0.4</v>
      </c>
      <c r="Q399">
        <v>0.38</v>
      </c>
      <c r="R399">
        <v>0.43</v>
      </c>
      <c r="S399">
        <f>IF(Tabela3[[#This Row],[Receitas 2005]]-Tabela3[[#This Row],[Despesas 2005]]&lt;0,Tabela3[[#This Row],[Receitas 2005]]-Tabela3[[#This Row],[Despesas 2005]],Tabela3[[#This Row],[Receitas 2005]]-Tabela3[[#This Row],[Despesas 2005]])</f>
        <v>2876731.5700000003</v>
      </c>
      <c r="T399">
        <f>IF(Tabela3[[#This Row],[Receitas 2006]]-Tabela3[[#This Row],[Despesas 2006]]&lt;0,Tabela3[[#This Row],[Receitas 2006]]-Tabela3[[#This Row],[Despesas 2006]],Tabela3[[#This Row],[Receitas 2006]]-Tabela3[[#This Row],[Despesas 2006]])</f>
        <v>1965581.5</v>
      </c>
      <c r="U399">
        <f>IF(Tabela3[[#This Row],[Receitas 2008]]-Tabela3[[#This Row],[Despesas 2008]]&lt;0,Tabela3[[#This Row],[Receitas 2008]]-Tabela3[[#This Row],[Despesas 2008]],Tabela3[[#This Row],[Receitas 2008]]-Tabela3[[#This Row],[Despesas 2008]])</f>
        <v>-758947.68999999762</v>
      </c>
      <c r="V399">
        <f>IF(Tabela3[[#This Row],[Receitas 2009]]-Tabela3[[#This Row],[Despesas 2009]]&lt;0,Tabela3[[#This Row],[Receitas 2009]]-Tabela3[[#This Row],[Despesas 2009]],Tabela3[[#This Row],[Receitas 2009]]-Tabela3[[#This Row],[Despesas 2009]])</f>
        <v>-651330.75</v>
      </c>
    </row>
    <row r="400" spans="1:22" hidden="1">
      <c r="A400" t="s">
        <v>161</v>
      </c>
      <c r="B400" t="s">
        <v>48</v>
      </c>
      <c r="C400" t="s">
        <v>161</v>
      </c>
      <c r="D400" s="60">
        <v>30321556.039999999</v>
      </c>
      <c r="E400" s="61">
        <v>33304093.25</v>
      </c>
      <c r="F400" s="61" t="s">
        <v>25</v>
      </c>
      <c r="G400" s="61">
        <v>45406716.140000001</v>
      </c>
      <c r="H400" s="61">
        <v>28949221.16</v>
      </c>
      <c r="I400" s="61">
        <v>32225313.690000001</v>
      </c>
      <c r="J400" s="61" t="s">
        <v>25</v>
      </c>
      <c r="K400" s="61">
        <v>47755621.039999999</v>
      </c>
      <c r="L400">
        <v>50.17</v>
      </c>
      <c r="M400">
        <v>50.36</v>
      </c>
      <c r="N400">
        <v>42.96</v>
      </c>
      <c r="O400">
        <v>57.37</v>
      </c>
      <c r="P400">
        <v>0.45</v>
      </c>
      <c r="Q400">
        <v>0.42</v>
      </c>
      <c r="R400">
        <v>0.48</v>
      </c>
      <c r="S400">
        <f>IF(Tabela3[[#This Row],[Receitas 2005]]-Tabela3[[#This Row],[Despesas 2005]]&lt;0,Tabela3[[#This Row],[Receitas 2005]]-Tabela3[[#This Row],[Despesas 2005]],Tabela3[[#This Row],[Receitas 2005]]-Tabela3[[#This Row],[Despesas 2005]])</f>
        <v>1372334.879999999</v>
      </c>
      <c r="T400">
        <f>IF(Tabela3[[#This Row],[Receitas 2006]]-Tabela3[[#This Row],[Despesas 2006]]&lt;0,Tabela3[[#This Row],[Receitas 2006]]-Tabela3[[#This Row],[Despesas 2006]],Tabela3[[#This Row],[Receitas 2006]]-Tabela3[[#This Row],[Despesas 2006]])</f>
        <v>1078779.5599999987</v>
      </c>
      <c r="U40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00">
        <f>IF(Tabela3[[#This Row],[Receitas 2009]]-Tabela3[[#This Row],[Despesas 2009]]&lt;0,Tabela3[[#This Row],[Receitas 2009]]-Tabela3[[#This Row],[Despesas 2009]],Tabela3[[#This Row],[Receitas 2009]]-Tabela3[[#This Row],[Despesas 2009]])</f>
        <v>-2348904.8999999985</v>
      </c>
    </row>
    <row r="401" spans="1:22" hidden="1">
      <c r="A401" t="s">
        <v>471</v>
      </c>
      <c r="B401" t="s">
        <v>27</v>
      </c>
      <c r="C401" t="s">
        <v>104</v>
      </c>
      <c r="D401" s="60">
        <v>4428978.7699999996</v>
      </c>
      <c r="E401" s="61">
        <v>5971457.4800000004</v>
      </c>
      <c r="F401" s="61">
        <v>6996836.2000000002</v>
      </c>
      <c r="G401" s="61">
        <v>6877870.7999999998</v>
      </c>
      <c r="H401" s="61">
        <v>4186889.56</v>
      </c>
      <c r="I401" s="61">
        <v>5725216.8600000003</v>
      </c>
      <c r="J401" s="61">
        <v>6380328.9100000001</v>
      </c>
      <c r="K401" s="61">
        <v>7011343.8799999999</v>
      </c>
      <c r="L401">
        <v>21.77</v>
      </c>
      <c r="M401">
        <v>22.43</v>
      </c>
      <c r="N401">
        <v>11.69</v>
      </c>
      <c r="O401">
        <v>31.85</v>
      </c>
      <c r="P401">
        <v>0.37</v>
      </c>
      <c r="Q401">
        <v>0.32</v>
      </c>
      <c r="R401">
        <v>0.41</v>
      </c>
      <c r="S401">
        <f>IF(Tabela3[[#This Row],[Receitas 2005]]-Tabela3[[#This Row],[Despesas 2005]]&lt;0,Tabela3[[#This Row],[Receitas 2005]]-Tabela3[[#This Row],[Despesas 2005]],Tabela3[[#This Row],[Receitas 2005]]-Tabela3[[#This Row],[Despesas 2005]])</f>
        <v>242089.2099999995</v>
      </c>
      <c r="T401">
        <f>IF(Tabela3[[#This Row],[Receitas 2006]]-Tabela3[[#This Row],[Despesas 2006]]&lt;0,Tabela3[[#This Row],[Receitas 2006]]-Tabela3[[#This Row],[Despesas 2006]],Tabela3[[#This Row],[Receitas 2006]]-Tabela3[[#This Row],[Despesas 2006]])</f>
        <v>246240.62000000011</v>
      </c>
      <c r="U401">
        <f>IF(Tabela3[[#This Row],[Receitas 2008]]-Tabela3[[#This Row],[Despesas 2008]]&lt;0,Tabela3[[#This Row],[Receitas 2008]]-Tabela3[[#This Row],[Despesas 2008]],Tabela3[[#This Row],[Receitas 2008]]-Tabela3[[#This Row],[Despesas 2008]])</f>
        <v>616507.29</v>
      </c>
      <c r="V401">
        <f>IF(Tabela3[[#This Row],[Receitas 2009]]-Tabela3[[#This Row],[Despesas 2009]]&lt;0,Tabela3[[#This Row],[Receitas 2009]]-Tabela3[[#This Row],[Despesas 2009]],Tabela3[[#This Row],[Receitas 2009]]-Tabela3[[#This Row],[Despesas 2009]])</f>
        <v>-133473.08000000007</v>
      </c>
    </row>
    <row r="402" spans="1:22" hidden="1">
      <c r="A402" t="s">
        <v>472</v>
      </c>
      <c r="B402" t="s">
        <v>48</v>
      </c>
      <c r="C402" t="s">
        <v>169</v>
      </c>
      <c r="D402" s="60" t="s">
        <v>25</v>
      </c>
      <c r="E402" s="61">
        <v>7153841.5899999999</v>
      </c>
      <c r="F402" s="61">
        <v>9173919.4800000004</v>
      </c>
      <c r="G402" s="61">
        <v>8826111.3300000001</v>
      </c>
      <c r="H402" s="61" t="s">
        <v>25</v>
      </c>
      <c r="I402" s="61">
        <v>6986778.3200000003</v>
      </c>
      <c r="J402" s="61">
        <v>9079542.0800000001</v>
      </c>
      <c r="K402" s="61">
        <v>9034346.1899999995</v>
      </c>
      <c r="L402">
        <v>64.89</v>
      </c>
      <c r="M402">
        <v>68.489999999999995</v>
      </c>
      <c r="N402">
        <v>55.9</v>
      </c>
      <c r="O402">
        <v>73.87</v>
      </c>
      <c r="P402">
        <v>0.47</v>
      </c>
      <c r="Q402">
        <v>0.41</v>
      </c>
      <c r="R402">
        <v>0.54</v>
      </c>
      <c r="S40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02">
        <f>IF(Tabela3[[#This Row],[Receitas 2006]]-Tabela3[[#This Row],[Despesas 2006]]&lt;0,Tabela3[[#This Row],[Receitas 2006]]-Tabela3[[#This Row],[Despesas 2006]],Tabela3[[#This Row],[Receitas 2006]]-Tabela3[[#This Row],[Despesas 2006]])</f>
        <v>167063.26999999955</v>
      </c>
      <c r="U402">
        <f>IF(Tabela3[[#This Row],[Receitas 2008]]-Tabela3[[#This Row],[Despesas 2008]]&lt;0,Tabela3[[#This Row],[Receitas 2008]]-Tabela3[[#This Row],[Despesas 2008]],Tabela3[[#This Row],[Receitas 2008]]-Tabela3[[#This Row],[Despesas 2008]])</f>
        <v>94377.400000000373</v>
      </c>
      <c r="V402">
        <f>IF(Tabela3[[#This Row],[Receitas 2009]]-Tabela3[[#This Row],[Despesas 2009]]&lt;0,Tabela3[[#This Row],[Receitas 2009]]-Tabela3[[#This Row],[Despesas 2009]],Tabela3[[#This Row],[Receitas 2009]]-Tabela3[[#This Row],[Despesas 2009]])</f>
        <v>-208234.8599999994</v>
      </c>
    </row>
    <row r="403" spans="1:22" hidden="1">
      <c r="A403" t="s">
        <v>473</v>
      </c>
      <c r="B403" t="s">
        <v>76</v>
      </c>
      <c r="C403" t="s">
        <v>137</v>
      </c>
      <c r="D403" s="60" t="s">
        <v>25</v>
      </c>
      <c r="E403" s="61">
        <v>4616495.8600000003</v>
      </c>
      <c r="F403" s="61" t="s">
        <v>25</v>
      </c>
      <c r="G403" s="61">
        <v>16059556.939999999</v>
      </c>
      <c r="H403" s="61" t="s">
        <v>25</v>
      </c>
      <c r="I403" s="61">
        <v>4417973.0999999996</v>
      </c>
      <c r="J403" s="61" t="s">
        <v>25</v>
      </c>
      <c r="K403" s="61">
        <v>11608652.4</v>
      </c>
      <c r="L403">
        <v>27.03</v>
      </c>
      <c r="M403">
        <v>28.92</v>
      </c>
      <c r="N403">
        <v>18.79</v>
      </c>
      <c r="O403">
        <v>35.28</v>
      </c>
      <c r="P403">
        <v>0.38</v>
      </c>
      <c r="Q403">
        <v>0.34</v>
      </c>
      <c r="R403">
        <v>0.42</v>
      </c>
      <c r="S40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03">
        <f>IF(Tabela3[[#This Row],[Receitas 2006]]-Tabela3[[#This Row],[Despesas 2006]]&lt;0,Tabela3[[#This Row],[Receitas 2006]]-Tabela3[[#This Row],[Despesas 2006]],Tabela3[[#This Row],[Receitas 2006]]-Tabela3[[#This Row],[Despesas 2006]])</f>
        <v>198522.76000000071</v>
      </c>
      <c r="U403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03">
        <f>IF(Tabela3[[#This Row],[Receitas 2009]]-Tabela3[[#This Row],[Despesas 2009]]&lt;0,Tabela3[[#This Row],[Receitas 2009]]-Tabela3[[#This Row],[Despesas 2009]],Tabela3[[#This Row],[Receitas 2009]]-Tabela3[[#This Row],[Despesas 2009]])</f>
        <v>4450904.5399999991</v>
      </c>
    </row>
    <row r="404" spans="1:22" hidden="1">
      <c r="A404" t="s">
        <v>474</v>
      </c>
      <c r="B404" t="s">
        <v>65</v>
      </c>
      <c r="C404" t="s">
        <v>85</v>
      </c>
      <c r="D404" s="60" t="s">
        <v>25</v>
      </c>
      <c r="E404" s="61">
        <v>5568299.96</v>
      </c>
      <c r="F404" s="61">
        <v>10083929.310000001</v>
      </c>
      <c r="G404" s="61">
        <v>10650796.109999999</v>
      </c>
      <c r="H404" s="61" t="s">
        <v>25</v>
      </c>
      <c r="I404" s="61">
        <v>6266520.9299999997</v>
      </c>
      <c r="J404" s="61">
        <v>9395326.25</v>
      </c>
      <c r="K404" s="61">
        <v>12175249.859999999</v>
      </c>
      <c r="L404">
        <v>59.37</v>
      </c>
      <c r="M404">
        <v>64.25</v>
      </c>
      <c r="N404">
        <v>47.07</v>
      </c>
      <c r="O404">
        <v>71.66</v>
      </c>
      <c r="P404">
        <v>0.38</v>
      </c>
      <c r="Q404">
        <v>0.34</v>
      </c>
      <c r="R404">
        <v>0.42</v>
      </c>
      <c r="S40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04">
        <f>IF(Tabela3[[#This Row],[Receitas 2006]]-Tabela3[[#This Row],[Despesas 2006]]&lt;0,Tabela3[[#This Row],[Receitas 2006]]-Tabela3[[#This Row],[Despesas 2006]],Tabela3[[#This Row],[Receitas 2006]]-Tabela3[[#This Row],[Despesas 2006]])</f>
        <v>-698220.96999999974</v>
      </c>
      <c r="U404">
        <f>IF(Tabela3[[#This Row],[Receitas 2008]]-Tabela3[[#This Row],[Despesas 2008]]&lt;0,Tabela3[[#This Row],[Receitas 2008]]-Tabela3[[#This Row],[Despesas 2008]],Tabela3[[#This Row],[Receitas 2008]]-Tabela3[[#This Row],[Despesas 2008]])</f>
        <v>688603.06000000052</v>
      </c>
      <c r="V404">
        <f>IF(Tabela3[[#This Row],[Receitas 2009]]-Tabela3[[#This Row],[Despesas 2009]]&lt;0,Tabela3[[#This Row],[Receitas 2009]]-Tabela3[[#This Row],[Despesas 2009]],Tabela3[[#This Row],[Receitas 2009]]-Tabela3[[#This Row],[Despesas 2009]])</f>
        <v>-1524453.75</v>
      </c>
    </row>
    <row r="405" spans="1:22" hidden="1">
      <c r="A405" t="s">
        <v>475</v>
      </c>
      <c r="B405" t="s">
        <v>30</v>
      </c>
      <c r="C405" t="s">
        <v>33</v>
      </c>
      <c r="D405" s="60">
        <v>8501126.3699999992</v>
      </c>
      <c r="E405" s="61">
        <v>10433990.85</v>
      </c>
      <c r="F405" s="61">
        <v>14526506.25</v>
      </c>
      <c r="G405" s="61">
        <v>16840208.59</v>
      </c>
      <c r="H405" s="61">
        <v>7917290.4100000001</v>
      </c>
      <c r="I405" s="61">
        <v>10185049.51</v>
      </c>
      <c r="J405" s="61">
        <v>14005256.66</v>
      </c>
      <c r="K405" s="61">
        <v>15379009.41</v>
      </c>
      <c r="L405">
        <v>42.52</v>
      </c>
      <c r="M405">
        <v>44.93</v>
      </c>
      <c r="N405">
        <v>35.61</v>
      </c>
      <c r="O405">
        <v>49.42</v>
      </c>
      <c r="P405">
        <v>0.42</v>
      </c>
      <c r="Q405">
        <v>0.39</v>
      </c>
      <c r="R405">
        <v>0.45</v>
      </c>
      <c r="S405">
        <f>IF(Tabela3[[#This Row],[Receitas 2005]]-Tabela3[[#This Row],[Despesas 2005]]&lt;0,Tabela3[[#This Row],[Receitas 2005]]-Tabela3[[#This Row],[Despesas 2005]],Tabela3[[#This Row],[Receitas 2005]]-Tabela3[[#This Row],[Despesas 2005]])</f>
        <v>583835.95999999903</v>
      </c>
      <c r="T405">
        <f>IF(Tabela3[[#This Row],[Receitas 2006]]-Tabela3[[#This Row],[Despesas 2006]]&lt;0,Tabela3[[#This Row],[Receitas 2006]]-Tabela3[[#This Row],[Despesas 2006]],Tabela3[[#This Row],[Receitas 2006]]-Tabela3[[#This Row],[Despesas 2006]])</f>
        <v>248941.33999999985</v>
      </c>
      <c r="U405">
        <f>IF(Tabela3[[#This Row],[Receitas 2008]]-Tabela3[[#This Row],[Despesas 2008]]&lt;0,Tabela3[[#This Row],[Receitas 2008]]-Tabela3[[#This Row],[Despesas 2008]],Tabela3[[#This Row],[Receitas 2008]]-Tabela3[[#This Row],[Despesas 2008]])</f>
        <v>521249.58999999985</v>
      </c>
      <c r="V405">
        <f>IF(Tabela3[[#This Row],[Receitas 2009]]-Tabela3[[#This Row],[Despesas 2009]]&lt;0,Tabela3[[#This Row],[Receitas 2009]]-Tabela3[[#This Row],[Despesas 2009]],Tabela3[[#This Row],[Receitas 2009]]-Tabela3[[#This Row],[Despesas 2009]])</f>
        <v>1461199.1799999997</v>
      </c>
    </row>
    <row r="406" spans="1:22" hidden="1">
      <c r="A406" t="s">
        <v>476</v>
      </c>
      <c r="B406" t="s">
        <v>48</v>
      </c>
      <c r="C406" t="s">
        <v>181</v>
      </c>
      <c r="D406" s="60">
        <v>6765767.0300000003</v>
      </c>
      <c r="E406" s="61">
        <v>7428729.4000000004</v>
      </c>
      <c r="F406" s="61">
        <v>9142704.4900000002</v>
      </c>
      <c r="G406" s="61">
        <v>8934549.0600000005</v>
      </c>
      <c r="H406" s="61">
        <v>6158890.0599999996</v>
      </c>
      <c r="I406" s="61">
        <v>7426552.5199999996</v>
      </c>
      <c r="J406" s="61">
        <v>9304776.9399999995</v>
      </c>
      <c r="K406" s="61">
        <v>9032689.4600000009</v>
      </c>
      <c r="L406">
        <v>59.81</v>
      </c>
      <c r="M406">
        <v>58.18</v>
      </c>
      <c r="N406">
        <v>50.47</v>
      </c>
      <c r="O406">
        <v>69.150000000000006</v>
      </c>
      <c r="P406">
        <v>0.41</v>
      </c>
      <c r="Q406">
        <v>0.37</v>
      </c>
      <c r="R406">
        <v>0.45</v>
      </c>
      <c r="S406">
        <f>IF(Tabela3[[#This Row],[Receitas 2005]]-Tabela3[[#This Row],[Despesas 2005]]&lt;0,Tabela3[[#This Row],[Receitas 2005]]-Tabela3[[#This Row],[Despesas 2005]],Tabela3[[#This Row],[Receitas 2005]]-Tabela3[[#This Row],[Despesas 2005]])</f>
        <v>606876.97000000067</v>
      </c>
      <c r="T406">
        <f>IF(Tabela3[[#This Row],[Receitas 2006]]-Tabela3[[#This Row],[Despesas 2006]]&lt;0,Tabela3[[#This Row],[Receitas 2006]]-Tabela3[[#This Row],[Despesas 2006]],Tabela3[[#This Row],[Receitas 2006]]-Tabela3[[#This Row],[Despesas 2006]])</f>
        <v>2176.8800000008196</v>
      </c>
      <c r="U406">
        <f>IF(Tabela3[[#This Row],[Receitas 2008]]-Tabela3[[#This Row],[Despesas 2008]]&lt;0,Tabela3[[#This Row],[Receitas 2008]]-Tabela3[[#This Row],[Despesas 2008]],Tabela3[[#This Row],[Receitas 2008]]-Tabela3[[#This Row],[Despesas 2008]])</f>
        <v>-162072.44999999925</v>
      </c>
      <c r="V406">
        <f>IF(Tabela3[[#This Row],[Receitas 2009]]-Tabela3[[#This Row],[Despesas 2009]]&lt;0,Tabela3[[#This Row],[Receitas 2009]]-Tabela3[[#This Row],[Despesas 2009]],Tabela3[[#This Row],[Receitas 2009]]-Tabela3[[#This Row],[Despesas 2009]])</f>
        <v>-98140.400000000373</v>
      </c>
    </row>
    <row r="407" spans="1:22" hidden="1">
      <c r="A407" t="s">
        <v>477</v>
      </c>
      <c r="B407" t="s">
        <v>76</v>
      </c>
      <c r="C407" t="s">
        <v>91</v>
      </c>
      <c r="D407" s="60">
        <v>5265357.38</v>
      </c>
      <c r="E407" s="61">
        <v>6557007.7000000002</v>
      </c>
      <c r="F407" s="61">
        <v>8398299.0399999991</v>
      </c>
      <c r="G407" s="61">
        <v>7699349.75</v>
      </c>
      <c r="H407" s="61">
        <v>5256130.51</v>
      </c>
      <c r="I407" s="61">
        <v>6388253.1200000001</v>
      </c>
      <c r="J407" s="61">
        <v>8936549.8100000005</v>
      </c>
      <c r="K407" s="61">
        <v>7956189.7300000004</v>
      </c>
      <c r="L407">
        <v>30.55</v>
      </c>
      <c r="M407">
        <v>34.770000000000003</v>
      </c>
      <c r="N407">
        <v>21.29</v>
      </c>
      <c r="O407">
        <v>39.81</v>
      </c>
      <c r="P407">
        <v>0.38</v>
      </c>
      <c r="Q407">
        <v>0.34</v>
      </c>
      <c r="R407">
        <v>0.42</v>
      </c>
      <c r="S407">
        <f>IF(Tabela3[[#This Row],[Receitas 2005]]-Tabela3[[#This Row],[Despesas 2005]]&lt;0,Tabela3[[#This Row],[Receitas 2005]]-Tabela3[[#This Row],[Despesas 2005]],Tabela3[[#This Row],[Receitas 2005]]-Tabela3[[#This Row],[Despesas 2005]])</f>
        <v>9226.8700000001118</v>
      </c>
      <c r="T407">
        <f>IF(Tabela3[[#This Row],[Receitas 2006]]-Tabela3[[#This Row],[Despesas 2006]]&lt;0,Tabela3[[#This Row],[Receitas 2006]]-Tabela3[[#This Row],[Despesas 2006]],Tabela3[[#This Row],[Receitas 2006]]-Tabela3[[#This Row],[Despesas 2006]])</f>
        <v>168754.58000000007</v>
      </c>
      <c r="U407">
        <f>IF(Tabela3[[#This Row],[Receitas 2008]]-Tabela3[[#This Row],[Despesas 2008]]&lt;0,Tabela3[[#This Row],[Receitas 2008]]-Tabela3[[#This Row],[Despesas 2008]],Tabela3[[#This Row],[Receitas 2008]]-Tabela3[[#This Row],[Despesas 2008]])</f>
        <v>-538250.77000000142</v>
      </c>
      <c r="V407">
        <f>IF(Tabela3[[#This Row],[Receitas 2009]]-Tabela3[[#This Row],[Despesas 2009]]&lt;0,Tabela3[[#This Row],[Receitas 2009]]-Tabela3[[#This Row],[Despesas 2009]],Tabela3[[#This Row],[Receitas 2009]]-Tabela3[[#This Row],[Despesas 2009]])</f>
        <v>-256839.98000000045</v>
      </c>
    </row>
    <row r="408" spans="1:22" hidden="1">
      <c r="A408" t="s">
        <v>65</v>
      </c>
      <c r="B408" t="s">
        <v>65</v>
      </c>
      <c r="C408" t="s">
        <v>64</v>
      </c>
      <c r="D408" s="60">
        <v>12013660.300000001</v>
      </c>
      <c r="E408" s="61">
        <v>13523959.52</v>
      </c>
      <c r="F408" s="61">
        <v>22213571.390000001</v>
      </c>
      <c r="G408" s="61">
        <v>26310311.170000002</v>
      </c>
      <c r="H408" s="61">
        <v>10522271.609999999</v>
      </c>
      <c r="I408" s="61">
        <v>14139856.199999999</v>
      </c>
      <c r="J408" s="61">
        <v>22768452.059999999</v>
      </c>
      <c r="K408" s="61">
        <v>26168755.289999999</v>
      </c>
      <c r="L408">
        <v>58.5</v>
      </c>
      <c r="M408">
        <v>56.7</v>
      </c>
      <c r="N408">
        <v>49.16</v>
      </c>
      <c r="O408">
        <v>67.83</v>
      </c>
      <c r="P408">
        <v>0.47</v>
      </c>
      <c r="Q408">
        <v>0.42</v>
      </c>
      <c r="R408">
        <v>0.52</v>
      </c>
      <c r="S408">
        <f>IF(Tabela3[[#This Row],[Receitas 2005]]-Tabela3[[#This Row],[Despesas 2005]]&lt;0,Tabela3[[#This Row],[Receitas 2005]]-Tabela3[[#This Row],[Despesas 2005]],Tabela3[[#This Row],[Receitas 2005]]-Tabela3[[#This Row],[Despesas 2005]])</f>
        <v>1491388.6900000013</v>
      </c>
      <c r="T408">
        <f>IF(Tabela3[[#This Row],[Receitas 2006]]-Tabela3[[#This Row],[Despesas 2006]]&lt;0,Tabela3[[#This Row],[Receitas 2006]]-Tabela3[[#This Row],[Despesas 2006]],Tabela3[[#This Row],[Receitas 2006]]-Tabela3[[#This Row],[Despesas 2006]])</f>
        <v>-615896.6799999997</v>
      </c>
      <c r="U408">
        <f>IF(Tabela3[[#This Row],[Receitas 2008]]-Tabela3[[#This Row],[Despesas 2008]]&lt;0,Tabela3[[#This Row],[Receitas 2008]]-Tabela3[[#This Row],[Despesas 2008]],Tabela3[[#This Row],[Receitas 2008]]-Tabela3[[#This Row],[Despesas 2008]])</f>
        <v>-554880.66999999806</v>
      </c>
      <c r="V408">
        <f>IF(Tabela3[[#This Row],[Receitas 2009]]-Tabela3[[#This Row],[Despesas 2009]]&lt;0,Tabela3[[#This Row],[Receitas 2009]]-Tabela3[[#This Row],[Despesas 2009]],Tabela3[[#This Row],[Receitas 2009]]-Tabela3[[#This Row],[Despesas 2009]])</f>
        <v>141555.88000000268</v>
      </c>
    </row>
    <row r="409" spans="1:22" hidden="1">
      <c r="A409" t="s">
        <v>478</v>
      </c>
      <c r="B409" t="s">
        <v>52</v>
      </c>
      <c r="C409" t="s">
        <v>55</v>
      </c>
      <c r="D409" s="60">
        <v>4600124.25</v>
      </c>
      <c r="E409" s="61" t="s">
        <v>25</v>
      </c>
      <c r="F409" s="61">
        <v>7190501.2699999996</v>
      </c>
      <c r="G409" s="61">
        <v>7666988.8399999999</v>
      </c>
      <c r="H409" s="61">
        <v>4241818.66</v>
      </c>
      <c r="I409" s="61" t="s">
        <v>25</v>
      </c>
      <c r="J409" s="61">
        <v>7161487.4100000001</v>
      </c>
      <c r="K409" s="61">
        <v>7910508.6299999999</v>
      </c>
      <c r="L409">
        <v>26.39</v>
      </c>
      <c r="M409">
        <v>26.06</v>
      </c>
      <c r="N409">
        <v>16.489999999999998</v>
      </c>
      <c r="O409">
        <v>36.29</v>
      </c>
      <c r="P409">
        <v>0.39</v>
      </c>
      <c r="Q409">
        <v>0.34</v>
      </c>
      <c r="R409">
        <v>0.43</v>
      </c>
      <c r="S409">
        <f>IF(Tabela3[[#This Row],[Receitas 2005]]-Tabela3[[#This Row],[Despesas 2005]]&lt;0,Tabela3[[#This Row],[Receitas 2005]]-Tabela3[[#This Row],[Despesas 2005]],Tabela3[[#This Row],[Receitas 2005]]-Tabela3[[#This Row],[Despesas 2005]])</f>
        <v>358305.58999999985</v>
      </c>
      <c r="T40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09">
        <f>IF(Tabela3[[#This Row],[Receitas 2008]]-Tabela3[[#This Row],[Despesas 2008]]&lt;0,Tabela3[[#This Row],[Receitas 2008]]-Tabela3[[#This Row],[Despesas 2008]],Tabela3[[#This Row],[Receitas 2008]]-Tabela3[[#This Row],[Despesas 2008]])</f>
        <v>29013.859999999404</v>
      </c>
      <c r="V409">
        <f>IF(Tabela3[[#This Row],[Receitas 2009]]-Tabela3[[#This Row],[Despesas 2009]]&lt;0,Tabela3[[#This Row],[Receitas 2009]]-Tabela3[[#This Row],[Despesas 2009]],Tabela3[[#This Row],[Receitas 2009]]-Tabela3[[#This Row],[Despesas 2009]])</f>
        <v>-243519.79000000004</v>
      </c>
    </row>
    <row r="410" spans="1:22" hidden="1">
      <c r="A410" t="s">
        <v>479</v>
      </c>
      <c r="B410" t="s">
        <v>65</v>
      </c>
      <c r="C410" t="s">
        <v>64</v>
      </c>
      <c r="D410" s="60">
        <v>9679440.3300000001</v>
      </c>
      <c r="E410" s="61">
        <v>10542643.609999999</v>
      </c>
      <c r="F410" s="61">
        <v>15845475.58</v>
      </c>
      <c r="G410" s="61">
        <v>16045314.970000001</v>
      </c>
      <c r="H410" s="61">
        <v>9031438</v>
      </c>
      <c r="I410" s="61">
        <v>11348951.699999999</v>
      </c>
      <c r="J410" s="61">
        <v>15071829.93</v>
      </c>
      <c r="K410" s="61">
        <v>16712194.25</v>
      </c>
      <c r="L410">
        <v>59.3</v>
      </c>
      <c r="M410">
        <v>58.29</v>
      </c>
      <c r="N410">
        <v>50.74</v>
      </c>
      <c r="O410">
        <v>67.87</v>
      </c>
      <c r="P410">
        <v>0.46</v>
      </c>
      <c r="Q410">
        <v>0.42</v>
      </c>
      <c r="R410">
        <v>0.51</v>
      </c>
      <c r="S410">
        <f>IF(Tabela3[[#This Row],[Receitas 2005]]-Tabela3[[#This Row],[Despesas 2005]]&lt;0,Tabela3[[#This Row],[Receitas 2005]]-Tabela3[[#This Row],[Despesas 2005]],Tabela3[[#This Row],[Receitas 2005]]-Tabela3[[#This Row],[Despesas 2005]])</f>
        <v>648002.33000000007</v>
      </c>
      <c r="T410">
        <f>IF(Tabela3[[#This Row],[Receitas 2006]]-Tabela3[[#This Row],[Despesas 2006]]&lt;0,Tabela3[[#This Row],[Receitas 2006]]-Tabela3[[#This Row],[Despesas 2006]],Tabela3[[#This Row],[Receitas 2006]]-Tabela3[[#This Row],[Despesas 2006]])</f>
        <v>-806308.08999999985</v>
      </c>
      <c r="U410">
        <f>IF(Tabela3[[#This Row],[Receitas 2008]]-Tabela3[[#This Row],[Despesas 2008]]&lt;0,Tabela3[[#This Row],[Receitas 2008]]-Tabela3[[#This Row],[Despesas 2008]],Tabela3[[#This Row],[Receitas 2008]]-Tabela3[[#This Row],[Despesas 2008]])</f>
        <v>773645.65000000037</v>
      </c>
      <c r="V410">
        <f>IF(Tabela3[[#This Row],[Receitas 2009]]-Tabela3[[#This Row],[Despesas 2009]]&lt;0,Tabela3[[#This Row],[Receitas 2009]]-Tabela3[[#This Row],[Despesas 2009]],Tabela3[[#This Row],[Receitas 2009]]-Tabela3[[#This Row],[Despesas 2009]])</f>
        <v>-666879.27999999933</v>
      </c>
    </row>
    <row r="411" spans="1:22" hidden="1">
      <c r="A411" t="s">
        <v>480</v>
      </c>
      <c r="B411" t="s">
        <v>35</v>
      </c>
      <c r="C411" t="s">
        <v>36</v>
      </c>
      <c r="D411" s="60">
        <v>4607334.1500000004</v>
      </c>
      <c r="E411" s="61">
        <v>5357875.25</v>
      </c>
      <c r="F411" s="61">
        <v>9037337.7799999993</v>
      </c>
      <c r="G411" s="61">
        <v>8506146.0700000003</v>
      </c>
      <c r="H411" s="61">
        <v>4393839.32</v>
      </c>
      <c r="I411" s="61">
        <v>5321412.05</v>
      </c>
      <c r="J411" s="61">
        <v>8742997.9299999997</v>
      </c>
      <c r="K411" s="61">
        <v>8547673.0600000005</v>
      </c>
      <c r="L411">
        <v>27.79</v>
      </c>
      <c r="M411">
        <v>33.369999999999997</v>
      </c>
      <c r="N411">
        <v>16.52</v>
      </c>
      <c r="O411">
        <v>39.06</v>
      </c>
      <c r="P411">
        <v>0.37</v>
      </c>
      <c r="Q411">
        <v>0.33</v>
      </c>
      <c r="R411">
        <v>0.41</v>
      </c>
      <c r="S411">
        <f>IF(Tabela3[[#This Row],[Receitas 2005]]-Tabela3[[#This Row],[Despesas 2005]]&lt;0,Tabela3[[#This Row],[Receitas 2005]]-Tabela3[[#This Row],[Despesas 2005]],Tabela3[[#This Row],[Receitas 2005]]-Tabela3[[#This Row],[Despesas 2005]])</f>
        <v>213494.83000000007</v>
      </c>
      <c r="T411">
        <f>IF(Tabela3[[#This Row],[Receitas 2006]]-Tabela3[[#This Row],[Despesas 2006]]&lt;0,Tabela3[[#This Row],[Receitas 2006]]-Tabela3[[#This Row],[Despesas 2006]],Tabela3[[#This Row],[Receitas 2006]]-Tabela3[[#This Row],[Despesas 2006]])</f>
        <v>36463.200000000186</v>
      </c>
      <c r="U411">
        <f>IF(Tabela3[[#This Row],[Receitas 2008]]-Tabela3[[#This Row],[Despesas 2008]]&lt;0,Tabela3[[#This Row],[Receitas 2008]]-Tabela3[[#This Row],[Despesas 2008]],Tabela3[[#This Row],[Receitas 2008]]-Tabela3[[#This Row],[Despesas 2008]])</f>
        <v>294339.84999999963</v>
      </c>
      <c r="V411">
        <f>IF(Tabela3[[#This Row],[Receitas 2009]]-Tabela3[[#This Row],[Despesas 2009]]&lt;0,Tabela3[[#This Row],[Receitas 2009]]-Tabela3[[#This Row],[Despesas 2009]],Tabela3[[#This Row],[Receitas 2009]]-Tabela3[[#This Row],[Despesas 2009]])</f>
        <v>-41526.990000000224</v>
      </c>
    </row>
    <row r="412" spans="1:22" hidden="1">
      <c r="A412" t="s">
        <v>481</v>
      </c>
      <c r="B412" t="s">
        <v>76</v>
      </c>
      <c r="C412" t="s">
        <v>77</v>
      </c>
      <c r="D412" s="60">
        <v>75259825.379999995</v>
      </c>
      <c r="E412" s="61" t="s">
        <v>25</v>
      </c>
      <c r="F412" s="61">
        <v>111715346</v>
      </c>
      <c r="G412" s="61">
        <v>109488288</v>
      </c>
      <c r="H412" s="61">
        <v>71430508.299999997</v>
      </c>
      <c r="I412" s="61" t="s">
        <v>25</v>
      </c>
      <c r="J412" s="61">
        <v>110178184</v>
      </c>
      <c r="K412" s="61">
        <v>115738650</v>
      </c>
      <c r="L412">
        <v>23.68</v>
      </c>
      <c r="M412">
        <v>18.07</v>
      </c>
      <c r="N412">
        <v>14.12</v>
      </c>
      <c r="O412">
        <v>33.25</v>
      </c>
      <c r="P412">
        <v>0.38</v>
      </c>
      <c r="Q412">
        <v>0.36</v>
      </c>
      <c r="R412">
        <v>0.4</v>
      </c>
      <c r="S412">
        <f>IF(Tabela3[[#This Row],[Receitas 2005]]-Tabela3[[#This Row],[Despesas 2005]]&lt;0,Tabela3[[#This Row],[Receitas 2005]]-Tabela3[[#This Row],[Despesas 2005]],Tabela3[[#This Row],[Receitas 2005]]-Tabela3[[#This Row],[Despesas 2005]])</f>
        <v>3829317.0799999982</v>
      </c>
      <c r="T41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12">
        <f>IF(Tabela3[[#This Row],[Receitas 2008]]-Tabela3[[#This Row],[Despesas 2008]]&lt;0,Tabela3[[#This Row],[Receitas 2008]]-Tabela3[[#This Row],[Despesas 2008]],Tabela3[[#This Row],[Receitas 2008]]-Tabela3[[#This Row],[Despesas 2008]])</f>
        <v>1537162</v>
      </c>
      <c r="V412">
        <f>IF(Tabela3[[#This Row],[Receitas 2009]]-Tabela3[[#This Row],[Despesas 2009]]&lt;0,Tabela3[[#This Row],[Receitas 2009]]-Tabela3[[#This Row],[Despesas 2009]],Tabela3[[#This Row],[Receitas 2009]]-Tabela3[[#This Row],[Despesas 2009]])</f>
        <v>-6250362</v>
      </c>
    </row>
    <row r="413" spans="1:22" hidden="1">
      <c r="A413" t="s">
        <v>482</v>
      </c>
      <c r="B413" t="s">
        <v>114</v>
      </c>
      <c r="C413" t="s">
        <v>167</v>
      </c>
      <c r="D413" s="60">
        <v>30713579.620000001</v>
      </c>
      <c r="E413" s="61">
        <v>30841118.469999999</v>
      </c>
      <c r="F413" s="61">
        <v>51022042.850000001</v>
      </c>
      <c r="G413" s="61">
        <v>49651041.18</v>
      </c>
      <c r="H413" s="61">
        <v>30846270.280000001</v>
      </c>
      <c r="I413" s="61">
        <v>31108062.899999999</v>
      </c>
      <c r="J413" s="61">
        <v>49347899.240000002</v>
      </c>
      <c r="K413" s="61">
        <v>49411222.409999996</v>
      </c>
      <c r="L413">
        <v>40.21</v>
      </c>
      <c r="M413">
        <v>36.64</v>
      </c>
      <c r="N413">
        <v>32.020000000000003</v>
      </c>
      <c r="O413">
        <v>48.4</v>
      </c>
      <c r="P413">
        <v>0.41</v>
      </c>
      <c r="Q413">
        <v>0.38</v>
      </c>
      <c r="R413">
        <v>0.43</v>
      </c>
      <c r="S413">
        <f>IF(Tabela3[[#This Row],[Receitas 2005]]-Tabela3[[#This Row],[Despesas 2005]]&lt;0,Tabela3[[#This Row],[Receitas 2005]]-Tabela3[[#This Row],[Despesas 2005]],Tabela3[[#This Row],[Receitas 2005]]-Tabela3[[#This Row],[Despesas 2005]])</f>
        <v>-132690.66000000015</v>
      </c>
      <c r="T413">
        <f>IF(Tabela3[[#This Row],[Receitas 2006]]-Tabela3[[#This Row],[Despesas 2006]]&lt;0,Tabela3[[#This Row],[Receitas 2006]]-Tabela3[[#This Row],[Despesas 2006]],Tabela3[[#This Row],[Receitas 2006]]-Tabela3[[#This Row],[Despesas 2006]])</f>
        <v>-266944.4299999997</v>
      </c>
      <c r="U413">
        <f>IF(Tabela3[[#This Row],[Receitas 2008]]-Tabela3[[#This Row],[Despesas 2008]]&lt;0,Tabela3[[#This Row],[Receitas 2008]]-Tabela3[[#This Row],[Despesas 2008]],Tabela3[[#This Row],[Receitas 2008]]-Tabela3[[#This Row],[Despesas 2008]])</f>
        <v>1674143.6099999994</v>
      </c>
      <c r="V413">
        <f>IF(Tabela3[[#This Row],[Receitas 2009]]-Tabela3[[#This Row],[Despesas 2009]]&lt;0,Tabela3[[#This Row],[Receitas 2009]]-Tabela3[[#This Row],[Despesas 2009]],Tabela3[[#This Row],[Receitas 2009]]-Tabela3[[#This Row],[Despesas 2009]])</f>
        <v>239818.77000000328</v>
      </c>
    </row>
    <row r="414" spans="1:22" hidden="1">
      <c r="A414" t="s">
        <v>483</v>
      </c>
      <c r="B414" t="s">
        <v>27</v>
      </c>
      <c r="C414" t="s">
        <v>121</v>
      </c>
      <c r="D414" s="60">
        <v>4441730.4400000004</v>
      </c>
      <c r="E414" s="61">
        <v>5292675.4000000004</v>
      </c>
      <c r="F414" s="61">
        <v>7424851.29</v>
      </c>
      <c r="G414" s="61">
        <v>7833308.9199999999</v>
      </c>
      <c r="H414" s="61">
        <v>4804160.21</v>
      </c>
      <c r="I414" s="61">
        <v>5802592.0800000001</v>
      </c>
      <c r="J414" s="61">
        <v>7036778.7999999998</v>
      </c>
      <c r="K414" s="61">
        <v>7541363.8200000003</v>
      </c>
      <c r="L414">
        <v>48.53</v>
      </c>
      <c r="M414">
        <v>48.69</v>
      </c>
      <c r="N414">
        <v>37.93</v>
      </c>
      <c r="O414">
        <v>59.13</v>
      </c>
      <c r="P414">
        <v>0.42</v>
      </c>
      <c r="Q414">
        <v>0.37</v>
      </c>
      <c r="R414">
        <v>0.47</v>
      </c>
      <c r="S414">
        <f>IF(Tabela3[[#This Row],[Receitas 2005]]-Tabela3[[#This Row],[Despesas 2005]]&lt;0,Tabela3[[#This Row],[Receitas 2005]]-Tabela3[[#This Row],[Despesas 2005]],Tabela3[[#This Row],[Receitas 2005]]-Tabela3[[#This Row],[Despesas 2005]])</f>
        <v>-362429.76999999955</v>
      </c>
      <c r="T414">
        <f>IF(Tabela3[[#This Row],[Receitas 2006]]-Tabela3[[#This Row],[Despesas 2006]]&lt;0,Tabela3[[#This Row],[Receitas 2006]]-Tabela3[[#This Row],[Despesas 2006]],Tabela3[[#This Row],[Receitas 2006]]-Tabela3[[#This Row],[Despesas 2006]])</f>
        <v>-509916.6799999997</v>
      </c>
      <c r="U414">
        <f>IF(Tabela3[[#This Row],[Receitas 2008]]-Tabela3[[#This Row],[Despesas 2008]]&lt;0,Tabela3[[#This Row],[Receitas 2008]]-Tabela3[[#This Row],[Despesas 2008]],Tabela3[[#This Row],[Receitas 2008]]-Tabela3[[#This Row],[Despesas 2008]])</f>
        <v>388072.49000000022</v>
      </c>
      <c r="V414">
        <f>IF(Tabela3[[#This Row],[Receitas 2009]]-Tabela3[[#This Row],[Despesas 2009]]&lt;0,Tabela3[[#This Row],[Receitas 2009]]-Tabela3[[#This Row],[Despesas 2009]],Tabela3[[#This Row],[Receitas 2009]]-Tabela3[[#This Row],[Despesas 2009]])</f>
        <v>291945.09999999963</v>
      </c>
    </row>
    <row r="415" spans="1:22" hidden="1">
      <c r="A415" t="s">
        <v>484</v>
      </c>
      <c r="B415" t="s">
        <v>65</v>
      </c>
      <c r="C415" t="s">
        <v>64</v>
      </c>
      <c r="D415" s="60">
        <v>4636360.3499999996</v>
      </c>
      <c r="E415" s="61">
        <v>5839445.7199999997</v>
      </c>
      <c r="F415" s="61">
        <v>9946529.0399999991</v>
      </c>
      <c r="G415" s="61">
        <v>10252622.710000001</v>
      </c>
      <c r="H415" s="61">
        <v>4805897.0199999996</v>
      </c>
      <c r="I415" s="61">
        <v>5988743.1500000004</v>
      </c>
      <c r="J415" s="61">
        <v>9263620.25</v>
      </c>
      <c r="K415" s="61">
        <v>10714239.119999999</v>
      </c>
      <c r="L415">
        <v>55.91</v>
      </c>
      <c r="M415">
        <v>53.33</v>
      </c>
      <c r="N415">
        <v>46.57</v>
      </c>
      <c r="O415">
        <v>65.25</v>
      </c>
      <c r="P415">
        <v>0.42</v>
      </c>
      <c r="Q415">
        <v>0.38</v>
      </c>
      <c r="R415">
        <v>0.46</v>
      </c>
      <c r="S415">
        <f>IF(Tabela3[[#This Row],[Receitas 2005]]-Tabela3[[#This Row],[Despesas 2005]]&lt;0,Tabela3[[#This Row],[Receitas 2005]]-Tabela3[[#This Row],[Despesas 2005]],Tabela3[[#This Row],[Receitas 2005]]-Tabela3[[#This Row],[Despesas 2005]])</f>
        <v>-169536.66999999993</v>
      </c>
      <c r="T415">
        <f>IF(Tabela3[[#This Row],[Receitas 2006]]-Tabela3[[#This Row],[Despesas 2006]]&lt;0,Tabela3[[#This Row],[Receitas 2006]]-Tabela3[[#This Row],[Despesas 2006]],Tabela3[[#This Row],[Receitas 2006]]-Tabela3[[#This Row],[Despesas 2006]])</f>
        <v>-149297.43000000063</v>
      </c>
      <c r="U415">
        <f>IF(Tabela3[[#This Row],[Receitas 2008]]-Tabela3[[#This Row],[Despesas 2008]]&lt;0,Tabela3[[#This Row],[Receitas 2008]]-Tabela3[[#This Row],[Despesas 2008]],Tabela3[[#This Row],[Receitas 2008]]-Tabela3[[#This Row],[Despesas 2008]])</f>
        <v>682908.78999999911</v>
      </c>
      <c r="V415">
        <f>IF(Tabela3[[#This Row],[Receitas 2009]]-Tabela3[[#This Row],[Despesas 2009]]&lt;0,Tabela3[[#This Row],[Receitas 2009]]-Tabela3[[#This Row],[Despesas 2009]],Tabela3[[#This Row],[Receitas 2009]]-Tabela3[[#This Row],[Despesas 2009]])</f>
        <v>-461616.40999999829</v>
      </c>
    </row>
    <row r="416" spans="1:22" hidden="1">
      <c r="A416" t="s">
        <v>485</v>
      </c>
      <c r="B416" t="s">
        <v>65</v>
      </c>
      <c r="C416" t="s">
        <v>85</v>
      </c>
      <c r="D416" s="60">
        <v>4595202.13</v>
      </c>
      <c r="E416" s="61">
        <v>5350228.3899999997</v>
      </c>
      <c r="F416" s="61">
        <v>7684778.04</v>
      </c>
      <c r="G416" s="61">
        <v>8094391.4100000001</v>
      </c>
      <c r="H416" s="61">
        <v>4647520.59</v>
      </c>
      <c r="I416" s="61">
        <v>5487213.9299999997</v>
      </c>
      <c r="J416" s="61">
        <v>6551540.0599999996</v>
      </c>
      <c r="K416" s="61">
        <v>7939742.4699999997</v>
      </c>
      <c r="L416">
        <v>55.32</v>
      </c>
      <c r="M416">
        <v>62.2</v>
      </c>
      <c r="N416">
        <v>43.95</v>
      </c>
      <c r="O416">
        <v>66.7</v>
      </c>
      <c r="P416">
        <v>0.38</v>
      </c>
      <c r="Q416">
        <v>0.34</v>
      </c>
      <c r="R416">
        <v>0.43</v>
      </c>
      <c r="S416">
        <f>IF(Tabela3[[#This Row],[Receitas 2005]]-Tabela3[[#This Row],[Despesas 2005]]&lt;0,Tabela3[[#This Row],[Receitas 2005]]-Tabela3[[#This Row],[Despesas 2005]],Tabela3[[#This Row],[Receitas 2005]]-Tabela3[[#This Row],[Despesas 2005]])</f>
        <v>-52318.459999999963</v>
      </c>
      <c r="T416">
        <f>IF(Tabela3[[#This Row],[Receitas 2006]]-Tabela3[[#This Row],[Despesas 2006]]&lt;0,Tabela3[[#This Row],[Receitas 2006]]-Tabela3[[#This Row],[Despesas 2006]],Tabela3[[#This Row],[Receitas 2006]]-Tabela3[[#This Row],[Despesas 2006]])</f>
        <v>-136985.54000000004</v>
      </c>
      <c r="U416">
        <f>IF(Tabela3[[#This Row],[Receitas 2008]]-Tabela3[[#This Row],[Despesas 2008]]&lt;0,Tabela3[[#This Row],[Receitas 2008]]-Tabela3[[#This Row],[Despesas 2008]],Tabela3[[#This Row],[Receitas 2008]]-Tabela3[[#This Row],[Despesas 2008]])</f>
        <v>1133237.9800000004</v>
      </c>
      <c r="V416">
        <f>IF(Tabela3[[#This Row],[Receitas 2009]]-Tabela3[[#This Row],[Despesas 2009]]&lt;0,Tabela3[[#This Row],[Receitas 2009]]-Tabela3[[#This Row],[Despesas 2009]],Tabela3[[#This Row],[Receitas 2009]]-Tabela3[[#This Row],[Despesas 2009]])</f>
        <v>154648.94000000041</v>
      </c>
    </row>
    <row r="417" spans="1:22" hidden="1">
      <c r="A417" t="s">
        <v>486</v>
      </c>
      <c r="B417" t="s">
        <v>35</v>
      </c>
      <c r="C417" t="s">
        <v>38</v>
      </c>
      <c r="D417" s="60">
        <v>4628979.49</v>
      </c>
      <c r="E417" s="61">
        <v>5121242.1399999997</v>
      </c>
      <c r="F417" s="61">
        <v>6407289.4500000002</v>
      </c>
      <c r="G417" s="61">
        <v>6096828.25</v>
      </c>
      <c r="H417" s="61">
        <v>4481089.83</v>
      </c>
      <c r="I417" s="61">
        <v>5212080.6500000004</v>
      </c>
      <c r="J417" s="61">
        <v>6502029</v>
      </c>
      <c r="K417" s="61">
        <v>5859425.4500000002</v>
      </c>
      <c r="L417">
        <v>41.33</v>
      </c>
      <c r="M417">
        <v>47.24</v>
      </c>
      <c r="N417">
        <v>27.13</v>
      </c>
      <c r="O417">
        <v>55.53</v>
      </c>
      <c r="P417">
        <v>0.4</v>
      </c>
      <c r="Q417">
        <v>0.32</v>
      </c>
      <c r="R417">
        <v>0.49</v>
      </c>
      <c r="S417">
        <f>IF(Tabela3[[#This Row],[Receitas 2005]]-Tabela3[[#This Row],[Despesas 2005]]&lt;0,Tabela3[[#This Row],[Receitas 2005]]-Tabela3[[#This Row],[Despesas 2005]],Tabela3[[#This Row],[Receitas 2005]]-Tabela3[[#This Row],[Despesas 2005]])</f>
        <v>147889.66000000015</v>
      </c>
      <c r="T417">
        <f>IF(Tabela3[[#This Row],[Receitas 2006]]-Tabela3[[#This Row],[Despesas 2006]]&lt;0,Tabela3[[#This Row],[Receitas 2006]]-Tabela3[[#This Row],[Despesas 2006]],Tabela3[[#This Row],[Receitas 2006]]-Tabela3[[#This Row],[Despesas 2006]])</f>
        <v>-90838.510000000708</v>
      </c>
      <c r="U417">
        <f>IF(Tabela3[[#This Row],[Receitas 2008]]-Tabela3[[#This Row],[Despesas 2008]]&lt;0,Tabela3[[#This Row],[Receitas 2008]]-Tabela3[[#This Row],[Despesas 2008]],Tabela3[[#This Row],[Receitas 2008]]-Tabela3[[#This Row],[Despesas 2008]])</f>
        <v>-94739.549999999814</v>
      </c>
      <c r="V417">
        <f>IF(Tabela3[[#This Row],[Receitas 2009]]-Tabela3[[#This Row],[Despesas 2009]]&lt;0,Tabela3[[#This Row],[Receitas 2009]]-Tabela3[[#This Row],[Despesas 2009]],Tabela3[[#This Row],[Receitas 2009]]-Tabela3[[#This Row],[Despesas 2009]])</f>
        <v>237402.79999999981</v>
      </c>
    </row>
    <row r="418" spans="1:22" hidden="1">
      <c r="A418" t="s">
        <v>487</v>
      </c>
      <c r="B418" t="s">
        <v>48</v>
      </c>
      <c r="C418" t="s">
        <v>165</v>
      </c>
      <c r="D418" s="60">
        <v>4307013.66</v>
      </c>
      <c r="E418" s="61">
        <v>5087571</v>
      </c>
      <c r="F418" s="61">
        <v>7212805.5800000001</v>
      </c>
      <c r="G418" s="61">
        <v>7249234.4299999997</v>
      </c>
      <c r="H418" s="61">
        <v>4231345.92</v>
      </c>
      <c r="I418" s="61">
        <v>5623140</v>
      </c>
      <c r="J418" s="61">
        <v>7319154.6399999997</v>
      </c>
      <c r="K418" s="61">
        <v>7186035.9400000004</v>
      </c>
      <c r="L418">
        <v>70.83</v>
      </c>
      <c r="M418">
        <v>72.91</v>
      </c>
      <c r="N418">
        <v>60.57</v>
      </c>
      <c r="O418">
        <v>81.08</v>
      </c>
      <c r="P418">
        <v>0.42</v>
      </c>
      <c r="Q418">
        <v>0.33</v>
      </c>
      <c r="R418">
        <v>0.5</v>
      </c>
      <c r="S418">
        <f>IF(Tabela3[[#This Row],[Receitas 2005]]-Tabela3[[#This Row],[Despesas 2005]]&lt;0,Tabela3[[#This Row],[Receitas 2005]]-Tabela3[[#This Row],[Despesas 2005]],Tabela3[[#This Row],[Receitas 2005]]-Tabela3[[#This Row],[Despesas 2005]])</f>
        <v>75667.740000000224</v>
      </c>
      <c r="T418">
        <f>IF(Tabela3[[#This Row],[Receitas 2006]]-Tabela3[[#This Row],[Despesas 2006]]&lt;0,Tabela3[[#This Row],[Receitas 2006]]-Tabela3[[#This Row],[Despesas 2006]],Tabela3[[#This Row],[Receitas 2006]]-Tabela3[[#This Row],[Despesas 2006]])</f>
        <v>-535569</v>
      </c>
      <c r="U418">
        <f>IF(Tabela3[[#This Row],[Receitas 2008]]-Tabela3[[#This Row],[Despesas 2008]]&lt;0,Tabela3[[#This Row],[Receitas 2008]]-Tabela3[[#This Row],[Despesas 2008]],Tabela3[[#This Row],[Receitas 2008]]-Tabela3[[#This Row],[Despesas 2008]])</f>
        <v>-106349.05999999959</v>
      </c>
      <c r="V418">
        <f>IF(Tabela3[[#This Row],[Receitas 2009]]-Tabela3[[#This Row],[Despesas 2009]]&lt;0,Tabela3[[#This Row],[Receitas 2009]]-Tabela3[[#This Row],[Despesas 2009]],Tabela3[[#This Row],[Receitas 2009]]-Tabela3[[#This Row],[Despesas 2009]])</f>
        <v>63198.489999999292</v>
      </c>
    </row>
    <row r="419" spans="1:22" hidden="1">
      <c r="A419" t="s">
        <v>488</v>
      </c>
      <c r="B419" t="s">
        <v>76</v>
      </c>
      <c r="C419" t="s">
        <v>77</v>
      </c>
      <c r="D419" s="60">
        <v>4772050.6399999997</v>
      </c>
      <c r="E419" s="61">
        <v>5975178.0999999996</v>
      </c>
      <c r="F419" s="61">
        <v>7330328.5300000003</v>
      </c>
      <c r="G419" s="61">
        <v>6797824.3600000003</v>
      </c>
      <c r="H419" s="61">
        <v>4297965.9400000004</v>
      </c>
      <c r="I419" s="61">
        <v>5755949.25</v>
      </c>
      <c r="J419" s="61">
        <v>6790565.1100000003</v>
      </c>
      <c r="K419" s="61">
        <v>7668935.54</v>
      </c>
      <c r="L419">
        <v>19.27</v>
      </c>
      <c r="M419">
        <v>24.24</v>
      </c>
      <c r="N419">
        <v>10.17</v>
      </c>
      <c r="O419">
        <v>28.37</v>
      </c>
      <c r="P419">
        <v>0.35</v>
      </c>
      <c r="Q419">
        <v>0.31</v>
      </c>
      <c r="R419">
        <v>0.4</v>
      </c>
      <c r="S419">
        <f>IF(Tabela3[[#This Row],[Receitas 2005]]-Tabela3[[#This Row],[Despesas 2005]]&lt;0,Tabela3[[#This Row],[Receitas 2005]]-Tabela3[[#This Row],[Despesas 2005]],Tabela3[[#This Row],[Receitas 2005]]-Tabela3[[#This Row],[Despesas 2005]])</f>
        <v>474084.69999999925</v>
      </c>
      <c r="T419">
        <f>IF(Tabela3[[#This Row],[Receitas 2006]]-Tabela3[[#This Row],[Despesas 2006]]&lt;0,Tabela3[[#This Row],[Receitas 2006]]-Tabela3[[#This Row],[Despesas 2006]],Tabela3[[#This Row],[Receitas 2006]]-Tabela3[[#This Row],[Despesas 2006]])</f>
        <v>219228.84999999963</v>
      </c>
      <c r="U419">
        <f>IF(Tabela3[[#This Row],[Receitas 2008]]-Tabela3[[#This Row],[Despesas 2008]]&lt;0,Tabela3[[#This Row],[Receitas 2008]]-Tabela3[[#This Row],[Despesas 2008]],Tabela3[[#This Row],[Receitas 2008]]-Tabela3[[#This Row],[Despesas 2008]])</f>
        <v>539763.41999999993</v>
      </c>
      <c r="V419">
        <f>IF(Tabela3[[#This Row],[Receitas 2009]]-Tabela3[[#This Row],[Despesas 2009]]&lt;0,Tabela3[[#This Row],[Receitas 2009]]-Tabela3[[#This Row],[Despesas 2009]],Tabela3[[#This Row],[Receitas 2009]]-Tabela3[[#This Row],[Despesas 2009]])</f>
        <v>-871111.1799999997</v>
      </c>
    </row>
    <row r="420" spans="1:22" hidden="1">
      <c r="A420" t="s">
        <v>489</v>
      </c>
      <c r="B420" t="s">
        <v>76</v>
      </c>
      <c r="C420" t="s">
        <v>134</v>
      </c>
      <c r="D420" s="60">
        <v>24985975.440000001</v>
      </c>
      <c r="E420" s="61">
        <v>29333757.219999999</v>
      </c>
      <c r="F420" s="61">
        <v>41677634.850000001</v>
      </c>
      <c r="G420" s="61">
        <v>39407448.829999998</v>
      </c>
      <c r="H420" s="61">
        <v>24438942.420000002</v>
      </c>
      <c r="I420" s="61">
        <v>30343454.050000001</v>
      </c>
      <c r="J420" s="61">
        <v>39662585.060000002</v>
      </c>
      <c r="K420" s="61">
        <v>41784449.210000001</v>
      </c>
      <c r="L420">
        <v>17.34</v>
      </c>
      <c r="M420">
        <v>12.52</v>
      </c>
      <c r="N420">
        <v>8.33</v>
      </c>
      <c r="O420">
        <v>26.34</v>
      </c>
      <c r="P420">
        <v>0.36</v>
      </c>
      <c r="Q420">
        <v>0.33</v>
      </c>
      <c r="R420">
        <v>0.38</v>
      </c>
      <c r="S420">
        <f>IF(Tabela3[[#This Row],[Receitas 2005]]-Tabela3[[#This Row],[Despesas 2005]]&lt;0,Tabela3[[#This Row],[Receitas 2005]]-Tabela3[[#This Row],[Despesas 2005]],Tabela3[[#This Row],[Receitas 2005]]-Tabela3[[#This Row],[Despesas 2005]])</f>
        <v>547033.01999999955</v>
      </c>
      <c r="T420">
        <f>IF(Tabela3[[#This Row],[Receitas 2006]]-Tabela3[[#This Row],[Despesas 2006]]&lt;0,Tabela3[[#This Row],[Receitas 2006]]-Tabela3[[#This Row],[Despesas 2006]],Tabela3[[#This Row],[Receitas 2006]]-Tabela3[[#This Row],[Despesas 2006]])</f>
        <v>-1009696.8300000019</v>
      </c>
      <c r="U420">
        <f>IF(Tabela3[[#This Row],[Receitas 2008]]-Tabela3[[#This Row],[Despesas 2008]]&lt;0,Tabela3[[#This Row],[Receitas 2008]]-Tabela3[[#This Row],[Despesas 2008]],Tabela3[[#This Row],[Receitas 2008]]-Tabela3[[#This Row],[Despesas 2008]])</f>
        <v>2015049.7899999991</v>
      </c>
      <c r="V420">
        <f>IF(Tabela3[[#This Row],[Receitas 2009]]-Tabela3[[#This Row],[Despesas 2009]]&lt;0,Tabela3[[#This Row],[Receitas 2009]]-Tabela3[[#This Row],[Despesas 2009]],Tabela3[[#This Row],[Receitas 2009]]-Tabela3[[#This Row],[Despesas 2009]])</f>
        <v>-2377000.3800000027</v>
      </c>
    </row>
    <row r="421" spans="1:22" hidden="1">
      <c r="A421" t="s">
        <v>93</v>
      </c>
      <c r="B421" t="s">
        <v>30</v>
      </c>
      <c r="C421" t="s">
        <v>93</v>
      </c>
      <c r="D421" s="60">
        <v>467538341.36000001</v>
      </c>
      <c r="E421" s="61">
        <v>516710282.63</v>
      </c>
      <c r="F421" s="61">
        <v>659335586.60000002</v>
      </c>
      <c r="G421" s="61">
        <v>731379703.23000002</v>
      </c>
      <c r="H421" s="61">
        <v>449387996.38999999</v>
      </c>
      <c r="I421" s="61">
        <v>533692214.19</v>
      </c>
      <c r="J421" s="61">
        <v>660703775.20000005</v>
      </c>
      <c r="K421" s="61">
        <v>688319701.14999998</v>
      </c>
      <c r="L421">
        <v>12.86</v>
      </c>
      <c r="M421">
        <v>9.4499999999999993</v>
      </c>
      <c r="N421">
        <v>5.82</v>
      </c>
      <c r="O421">
        <v>19.91</v>
      </c>
      <c r="P421">
        <v>0.41</v>
      </c>
      <c r="Q421">
        <v>0.4</v>
      </c>
      <c r="R421">
        <v>0.43</v>
      </c>
      <c r="S421">
        <f>IF(Tabela3[[#This Row],[Receitas 2005]]-Tabela3[[#This Row],[Despesas 2005]]&lt;0,Tabela3[[#This Row],[Receitas 2005]]-Tabela3[[#This Row],[Despesas 2005]],Tabela3[[#This Row],[Receitas 2005]]-Tabela3[[#This Row],[Despesas 2005]])</f>
        <v>18150344.970000029</v>
      </c>
      <c r="T421">
        <f>IF(Tabela3[[#This Row],[Receitas 2006]]-Tabela3[[#This Row],[Despesas 2006]]&lt;0,Tabela3[[#This Row],[Receitas 2006]]-Tabela3[[#This Row],[Despesas 2006]],Tabela3[[#This Row],[Receitas 2006]]-Tabela3[[#This Row],[Despesas 2006]])</f>
        <v>-16981931.560000002</v>
      </c>
      <c r="U421">
        <f>IF(Tabela3[[#This Row],[Receitas 2008]]-Tabela3[[#This Row],[Despesas 2008]]&lt;0,Tabela3[[#This Row],[Receitas 2008]]-Tabela3[[#This Row],[Despesas 2008]],Tabela3[[#This Row],[Receitas 2008]]-Tabela3[[#This Row],[Despesas 2008]])</f>
        <v>-1368188.6000000238</v>
      </c>
      <c r="V421">
        <f>IF(Tabela3[[#This Row],[Receitas 2009]]-Tabela3[[#This Row],[Despesas 2009]]&lt;0,Tabela3[[#This Row],[Receitas 2009]]-Tabela3[[#This Row],[Despesas 2009]],Tabela3[[#This Row],[Receitas 2009]]-Tabela3[[#This Row],[Despesas 2009]])</f>
        <v>43060002.080000043</v>
      </c>
    </row>
    <row r="422" spans="1:22" hidden="1">
      <c r="A422" t="s">
        <v>490</v>
      </c>
      <c r="B422" t="s">
        <v>48</v>
      </c>
      <c r="C422" t="s">
        <v>169</v>
      </c>
      <c r="D422" s="60" t="s">
        <v>25</v>
      </c>
      <c r="E422" s="61">
        <v>4869443.08</v>
      </c>
      <c r="F422" s="61">
        <v>7059893.8499999996</v>
      </c>
      <c r="G422" s="61">
        <v>6118887.0099999998</v>
      </c>
      <c r="H422" s="61" t="s">
        <v>25</v>
      </c>
      <c r="I422" s="61">
        <v>4832131.99</v>
      </c>
      <c r="J422" s="61">
        <v>6705698.0199999996</v>
      </c>
      <c r="K422" s="61">
        <v>6769261.5499999998</v>
      </c>
      <c r="L422">
        <v>48.94</v>
      </c>
      <c r="M422">
        <v>50.4</v>
      </c>
      <c r="N422">
        <v>37.94</v>
      </c>
      <c r="O422">
        <v>59.93</v>
      </c>
      <c r="P422">
        <v>0.38</v>
      </c>
      <c r="Q422">
        <v>0.33</v>
      </c>
      <c r="R422">
        <v>0.43</v>
      </c>
      <c r="S42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22">
        <f>IF(Tabela3[[#This Row],[Receitas 2006]]-Tabela3[[#This Row],[Despesas 2006]]&lt;0,Tabela3[[#This Row],[Receitas 2006]]-Tabela3[[#This Row],[Despesas 2006]],Tabela3[[#This Row],[Receitas 2006]]-Tabela3[[#This Row],[Despesas 2006]])</f>
        <v>37311.089999999851</v>
      </c>
      <c r="U422">
        <f>IF(Tabela3[[#This Row],[Receitas 2008]]-Tabela3[[#This Row],[Despesas 2008]]&lt;0,Tabela3[[#This Row],[Receitas 2008]]-Tabela3[[#This Row],[Despesas 2008]],Tabela3[[#This Row],[Receitas 2008]]-Tabela3[[#This Row],[Despesas 2008]])</f>
        <v>354195.83000000007</v>
      </c>
      <c r="V422">
        <f>IF(Tabela3[[#This Row],[Receitas 2009]]-Tabela3[[#This Row],[Despesas 2009]]&lt;0,Tabela3[[#This Row],[Receitas 2009]]-Tabela3[[#This Row],[Despesas 2009]],Tabela3[[#This Row],[Receitas 2009]]-Tabela3[[#This Row],[Despesas 2009]])</f>
        <v>-650374.54</v>
      </c>
    </row>
    <row r="423" spans="1:22" hidden="1">
      <c r="A423" t="s">
        <v>491</v>
      </c>
      <c r="B423" t="s">
        <v>52</v>
      </c>
      <c r="C423" t="s">
        <v>107</v>
      </c>
      <c r="D423" s="60">
        <v>5529449.2699999996</v>
      </c>
      <c r="E423" s="61" t="s">
        <v>25</v>
      </c>
      <c r="F423" s="61">
        <v>9848629.3399999999</v>
      </c>
      <c r="G423" s="61">
        <v>9421432.9700000007</v>
      </c>
      <c r="H423" s="61">
        <v>5527939.79</v>
      </c>
      <c r="I423" s="61" t="s">
        <v>25</v>
      </c>
      <c r="J423" s="61">
        <v>9680811.5899999999</v>
      </c>
      <c r="K423" s="61">
        <v>10009835.380000001</v>
      </c>
      <c r="L423">
        <v>17.52</v>
      </c>
      <c r="M423">
        <v>19.71</v>
      </c>
      <c r="N423">
        <v>10.48</v>
      </c>
      <c r="O423">
        <v>24.55</v>
      </c>
      <c r="P423">
        <v>0.38</v>
      </c>
      <c r="Q423">
        <v>0.34</v>
      </c>
      <c r="R423">
        <v>0.42</v>
      </c>
      <c r="S423">
        <f>IF(Tabela3[[#This Row],[Receitas 2005]]-Tabela3[[#This Row],[Despesas 2005]]&lt;0,Tabela3[[#This Row],[Receitas 2005]]-Tabela3[[#This Row],[Despesas 2005]],Tabela3[[#This Row],[Receitas 2005]]-Tabela3[[#This Row],[Despesas 2005]])</f>
        <v>1509.4799999995157</v>
      </c>
      <c r="T42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23">
        <f>IF(Tabela3[[#This Row],[Receitas 2008]]-Tabela3[[#This Row],[Despesas 2008]]&lt;0,Tabela3[[#This Row],[Receitas 2008]]-Tabela3[[#This Row],[Despesas 2008]],Tabela3[[#This Row],[Receitas 2008]]-Tabela3[[#This Row],[Despesas 2008]])</f>
        <v>167817.75</v>
      </c>
      <c r="V423">
        <f>IF(Tabela3[[#This Row],[Receitas 2009]]-Tabela3[[#This Row],[Despesas 2009]]&lt;0,Tabela3[[#This Row],[Receitas 2009]]-Tabela3[[#This Row],[Despesas 2009]],Tabela3[[#This Row],[Receitas 2009]]-Tabela3[[#This Row],[Despesas 2009]])</f>
        <v>-588402.41000000015</v>
      </c>
    </row>
    <row r="424" spans="1:22" hidden="1">
      <c r="A424" t="s">
        <v>492</v>
      </c>
      <c r="B424" t="s">
        <v>48</v>
      </c>
      <c r="C424" t="s">
        <v>161</v>
      </c>
      <c r="D424" s="60">
        <v>4860256.58</v>
      </c>
      <c r="E424" s="61">
        <v>6174749.4400000004</v>
      </c>
      <c r="F424" s="61">
        <v>7884421.8300000001</v>
      </c>
      <c r="G424" s="61">
        <v>7386044.3200000003</v>
      </c>
      <c r="H424" s="61">
        <v>4306702.53</v>
      </c>
      <c r="I424" s="61">
        <v>6275953.71</v>
      </c>
      <c r="J424" s="61">
        <v>6728376.8799999999</v>
      </c>
      <c r="K424" s="61">
        <v>8183819.8200000003</v>
      </c>
      <c r="L424">
        <v>59.19</v>
      </c>
      <c r="M424">
        <v>59.36</v>
      </c>
      <c r="N424">
        <v>50.86</v>
      </c>
      <c r="O424">
        <v>67.52</v>
      </c>
      <c r="P424">
        <v>0.39</v>
      </c>
      <c r="Q424">
        <v>0.36</v>
      </c>
      <c r="R424">
        <v>0.43</v>
      </c>
      <c r="S424">
        <f>IF(Tabela3[[#This Row],[Receitas 2005]]-Tabela3[[#This Row],[Despesas 2005]]&lt;0,Tabela3[[#This Row],[Receitas 2005]]-Tabela3[[#This Row],[Despesas 2005]],Tabela3[[#This Row],[Receitas 2005]]-Tabela3[[#This Row],[Despesas 2005]])</f>
        <v>553554.04999999981</v>
      </c>
      <c r="T424">
        <f>IF(Tabela3[[#This Row],[Receitas 2006]]-Tabela3[[#This Row],[Despesas 2006]]&lt;0,Tabela3[[#This Row],[Receitas 2006]]-Tabela3[[#This Row],[Despesas 2006]],Tabela3[[#This Row],[Receitas 2006]]-Tabela3[[#This Row],[Despesas 2006]])</f>
        <v>-101204.26999999955</v>
      </c>
      <c r="U424">
        <f>IF(Tabela3[[#This Row],[Receitas 2008]]-Tabela3[[#This Row],[Despesas 2008]]&lt;0,Tabela3[[#This Row],[Receitas 2008]]-Tabela3[[#This Row],[Despesas 2008]],Tabela3[[#This Row],[Receitas 2008]]-Tabela3[[#This Row],[Despesas 2008]])</f>
        <v>1156044.9500000002</v>
      </c>
      <c r="V424">
        <f>IF(Tabela3[[#This Row],[Receitas 2009]]-Tabela3[[#This Row],[Despesas 2009]]&lt;0,Tabela3[[#This Row],[Receitas 2009]]-Tabela3[[#This Row],[Despesas 2009]],Tabela3[[#This Row],[Receitas 2009]]-Tabela3[[#This Row],[Despesas 2009]])</f>
        <v>-797775.5</v>
      </c>
    </row>
    <row r="425" spans="1:22" hidden="1">
      <c r="A425" t="s">
        <v>493</v>
      </c>
      <c r="B425" t="s">
        <v>45</v>
      </c>
      <c r="C425" t="s">
        <v>119</v>
      </c>
      <c r="D425" s="60">
        <v>9110385.6300000008</v>
      </c>
      <c r="E425" s="61">
        <v>10094366.699999999</v>
      </c>
      <c r="F425" s="61">
        <v>14963833.060000001</v>
      </c>
      <c r="G425" s="61">
        <v>15901149.73</v>
      </c>
      <c r="H425" s="61">
        <v>8795546.7200000007</v>
      </c>
      <c r="I425" s="61">
        <v>10176513.189999999</v>
      </c>
      <c r="J425" s="61">
        <v>14582255.48</v>
      </c>
      <c r="K425" s="61">
        <v>16135668.6</v>
      </c>
      <c r="L425">
        <v>52.77</v>
      </c>
      <c r="M425">
        <v>59.07</v>
      </c>
      <c r="N425">
        <v>42.27</v>
      </c>
      <c r="O425">
        <v>63.27</v>
      </c>
      <c r="P425">
        <v>0.41</v>
      </c>
      <c r="Q425">
        <v>0.38</v>
      </c>
      <c r="R425">
        <v>0.44</v>
      </c>
      <c r="S425">
        <f>IF(Tabela3[[#This Row],[Receitas 2005]]-Tabela3[[#This Row],[Despesas 2005]]&lt;0,Tabela3[[#This Row],[Receitas 2005]]-Tabela3[[#This Row],[Despesas 2005]],Tabela3[[#This Row],[Receitas 2005]]-Tabela3[[#This Row],[Despesas 2005]])</f>
        <v>314838.91000000015</v>
      </c>
      <c r="T425">
        <f>IF(Tabela3[[#This Row],[Receitas 2006]]-Tabela3[[#This Row],[Despesas 2006]]&lt;0,Tabela3[[#This Row],[Receitas 2006]]-Tabela3[[#This Row],[Despesas 2006]],Tabela3[[#This Row],[Receitas 2006]]-Tabela3[[#This Row],[Despesas 2006]])</f>
        <v>-82146.490000000224</v>
      </c>
      <c r="U425">
        <f>IF(Tabela3[[#This Row],[Receitas 2008]]-Tabela3[[#This Row],[Despesas 2008]]&lt;0,Tabela3[[#This Row],[Receitas 2008]]-Tabela3[[#This Row],[Despesas 2008]],Tabela3[[#This Row],[Receitas 2008]]-Tabela3[[#This Row],[Despesas 2008]])</f>
        <v>381577.58000000007</v>
      </c>
      <c r="V425">
        <f>IF(Tabela3[[#This Row],[Receitas 2009]]-Tabela3[[#This Row],[Despesas 2009]]&lt;0,Tabela3[[#This Row],[Receitas 2009]]-Tabela3[[#This Row],[Despesas 2009]],Tabela3[[#This Row],[Receitas 2009]]-Tabela3[[#This Row],[Despesas 2009]])</f>
        <v>-234518.86999999918</v>
      </c>
    </row>
    <row r="426" spans="1:22" hidden="1">
      <c r="A426" t="s">
        <v>494</v>
      </c>
      <c r="B426" t="s">
        <v>114</v>
      </c>
      <c r="C426" t="s">
        <v>167</v>
      </c>
      <c r="D426" s="60">
        <v>5897774</v>
      </c>
      <c r="E426" s="61">
        <v>7411648</v>
      </c>
      <c r="F426" s="61">
        <v>10424526</v>
      </c>
      <c r="G426" s="61">
        <v>10409305</v>
      </c>
      <c r="H426" s="61">
        <v>5504885</v>
      </c>
      <c r="I426" s="61">
        <v>7793126</v>
      </c>
      <c r="J426" s="61">
        <v>9647085</v>
      </c>
      <c r="K426" s="61">
        <v>10798073</v>
      </c>
      <c r="L426">
        <v>31.93</v>
      </c>
      <c r="M426">
        <v>31.49</v>
      </c>
      <c r="N426">
        <v>24.05</v>
      </c>
      <c r="O426">
        <v>39.799999999999997</v>
      </c>
      <c r="P426">
        <v>0.41</v>
      </c>
      <c r="Q426">
        <v>0.38</v>
      </c>
      <c r="R426">
        <v>0.45</v>
      </c>
      <c r="S426">
        <f>IF(Tabela3[[#This Row],[Receitas 2005]]-Tabela3[[#This Row],[Despesas 2005]]&lt;0,Tabela3[[#This Row],[Receitas 2005]]-Tabela3[[#This Row],[Despesas 2005]],Tabela3[[#This Row],[Receitas 2005]]-Tabela3[[#This Row],[Despesas 2005]])</f>
        <v>392889</v>
      </c>
      <c r="T426">
        <f>IF(Tabela3[[#This Row],[Receitas 2006]]-Tabela3[[#This Row],[Despesas 2006]]&lt;0,Tabela3[[#This Row],[Receitas 2006]]-Tabela3[[#This Row],[Despesas 2006]],Tabela3[[#This Row],[Receitas 2006]]-Tabela3[[#This Row],[Despesas 2006]])</f>
        <v>-381478</v>
      </c>
      <c r="U426">
        <f>IF(Tabela3[[#This Row],[Receitas 2008]]-Tabela3[[#This Row],[Despesas 2008]]&lt;0,Tabela3[[#This Row],[Receitas 2008]]-Tabela3[[#This Row],[Despesas 2008]],Tabela3[[#This Row],[Receitas 2008]]-Tabela3[[#This Row],[Despesas 2008]])</f>
        <v>777441</v>
      </c>
      <c r="V426">
        <f>IF(Tabela3[[#This Row],[Receitas 2009]]-Tabela3[[#This Row],[Despesas 2009]]&lt;0,Tabela3[[#This Row],[Receitas 2009]]-Tabela3[[#This Row],[Despesas 2009]],Tabela3[[#This Row],[Receitas 2009]]-Tabela3[[#This Row],[Despesas 2009]])</f>
        <v>-388768</v>
      </c>
    </row>
    <row r="427" spans="1:22" hidden="1">
      <c r="A427" t="s">
        <v>495</v>
      </c>
      <c r="B427" t="s">
        <v>27</v>
      </c>
      <c r="C427" t="s">
        <v>104</v>
      </c>
      <c r="D427" s="60">
        <v>28086379.960000001</v>
      </c>
      <c r="E427" s="61">
        <v>37066314.07</v>
      </c>
      <c r="F427" s="61">
        <v>45431744.659999996</v>
      </c>
      <c r="G427" s="61">
        <v>54673873.200000003</v>
      </c>
      <c r="H427" s="61">
        <v>25461314.760000002</v>
      </c>
      <c r="I427" s="61">
        <v>32585522.260000002</v>
      </c>
      <c r="J427" s="61">
        <v>46177219.140000001</v>
      </c>
      <c r="K427" s="61">
        <v>46144661.93</v>
      </c>
      <c r="L427">
        <v>31.58</v>
      </c>
      <c r="M427">
        <v>25.34</v>
      </c>
      <c r="N427">
        <v>20.25</v>
      </c>
      <c r="O427">
        <v>42.91</v>
      </c>
      <c r="P427">
        <v>0.39</v>
      </c>
      <c r="Q427">
        <v>0.37</v>
      </c>
      <c r="R427">
        <v>0.41</v>
      </c>
      <c r="S427">
        <f>IF(Tabela3[[#This Row],[Receitas 2005]]-Tabela3[[#This Row],[Despesas 2005]]&lt;0,Tabela3[[#This Row],[Receitas 2005]]-Tabela3[[#This Row],[Despesas 2005]],Tabela3[[#This Row],[Receitas 2005]]-Tabela3[[#This Row],[Despesas 2005]])</f>
        <v>2625065.1999999993</v>
      </c>
      <c r="T427">
        <f>IF(Tabela3[[#This Row],[Receitas 2006]]-Tabela3[[#This Row],[Despesas 2006]]&lt;0,Tabela3[[#This Row],[Receitas 2006]]-Tabela3[[#This Row],[Despesas 2006]],Tabela3[[#This Row],[Receitas 2006]]-Tabela3[[#This Row],[Despesas 2006]])</f>
        <v>4480791.8099999987</v>
      </c>
      <c r="U427">
        <f>IF(Tabela3[[#This Row],[Receitas 2008]]-Tabela3[[#This Row],[Despesas 2008]]&lt;0,Tabela3[[#This Row],[Receitas 2008]]-Tabela3[[#This Row],[Despesas 2008]],Tabela3[[#This Row],[Receitas 2008]]-Tabela3[[#This Row],[Despesas 2008]])</f>
        <v>-745474.48000000417</v>
      </c>
      <c r="V427">
        <f>IF(Tabela3[[#This Row],[Receitas 2009]]-Tabela3[[#This Row],[Despesas 2009]]&lt;0,Tabela3[[#This Row],[Receitas 2009]]-Tabela3[[#This Row],[Despesas 2009]],Tabela3[[#This Row],[Receitas 2009]]-Tabela3[[#This Row],[Despesas 2009]])</f>
        <v>8529211.2700000033</v>
      </c>
    </row>
    <row r="428" spans="1:22" hidden="1">
      <c r="A428" t="s">
        <v>496</v>
      </c>
      <c r="B428" t="s">
        <v>48</v>
      </c>
      <c r="C428" t="s">
        <v>181</v>
      </c>
      <c r="D428" s="60">
        <v>4929322.55</v>
      </c>
      <c r="E428" s="61">
        <v>5373438.1699999999</v>
      </c>
      <c r="F428" s="61">
        <v>8488430.1099999994</v>
      </c>
      <c r="G428" s="61">
        <v>6658671.4100000001</v>
      </c>
      <c r="H428" s="61">
        <v>4929293.1900000004</v>
      </c>
      <c r="I428" s="61">
        <v>5327651.21</v>
      </c>
      <c r="J428" s="61">
        <v>8753975.4199999999</v>
      </c>
      <c r="K428" s="61">
        <v>7035191.3899999997</v>
      </c>
      <c r="L428">
        <v>60.38</v>
      </c>
      <c r="M428">
        <v>59.04</v>
      </c>
      <c r="N428">
        <v>48.53</v>
      </c>
      <c r="O428">
        <v>72.239999999999995</v>
      </c>
      <c r="P428">
        <v>0.38</v>
      </c>
      <c r="Q428">
        <v>0.33</v>
      </c>
      <c r="R428">
        <v>0.43</v>
      </c>
      <c r="S428">
        <f>IF(Tabela3[[#This Row],[Receitas 2005]]-Tabela3[[#This Row],[Despesas 2005]]&lt;0,Tabela3[[#This Row],[Receitas 2005]]-Tabela3[[#This Row],[Despesas 2005]],Tabela3[[#This Row],[Receitas 2005]]-Tabela3[[#This Row],[Despesas 2005]])</f>
        <v>29.359999999403954</v>
      </c>
      <c r="T428">
        <f>IF(Tabela3[[#This Row],[Receitas 2006]]-Tabela3[[#This Row],[Despesas 2006]]&lt;0,Tabela3[[#This Row],[Receitas 2006]]-Tabela3[[#This Row],[Despesas 2006]],Tabela3[[#This Row],[Receitas 2006]]-Tabela3[[#This Row],[Despesas 2006]])</f>
        <v>45786.959999999963</v>
      </c>
      <c r="U428">
        <f>IF(Tabela3[[#This Row],[Receitas 2008]]-Tabela3[[#This Row],[Despesas 2008]]&lt;0,Tabela3[[#This Row],[Receitas 2008]]-Tabela3[[#This Row],[Despesas 2008]],Tabela3[[#This Row],[Receitas 2008]]-Tabela3[[#This Row],[Despesas 2008]])</f>
        <v>-265545.31000000052</v>
      </c>
      <c r="V428">
        <f>IF(Tabela3[[#This Row],[Receitas 2009]]-Tabela3[[#This Row],[Despesas 2009]]&lt;0,Tabela3[[#This Row],[Receitas 2009]]-Tabela3[[#This Row],[Despesas 2009]],Tabela3[[#This Row],[Receitas 2009]]-Tabela3[[#This Row],[Despesas 2009]])</f>
        <v>-376519.97999999952</v>
      </c>
    </row>
    <row r="429" spans="1:22" hidden="1">
      <c r="A429" t="s">
        <v>497</v>
      </c>
      <c r="B429" t="s">
        <v>62</v>
      </c>
      <c r="C429" t="s">
        <v>248</v>
      </c>
      <c r="D429" s="60">
        <v>7702127.3700000001</v>
      </c>
      <c r="E429" s="61">
        <v>8350392.4500000002</v>
      </c>
      <c r="F429" s="61">
        <v>12288182.09</v>
      </c>
      <c r="G429" s="61">
        <v>12823175.449999999</v>
      </c>
      <c r="H429" s="61">
        <v>7631745.0099999998</v>
      </c>
      <c r="I429" s="61">
        <v>8380383.3399999999</v>
      </c>
      <c r="J429" s="61">
        <v>12453460.09</v>
      </c>
      <c r="K429" s="61">
        <v>12746448.17</v>
      </c>
      <c r="L429">
        <v>38.47</v>
      </c>
      <c r="M429">
        <v>39.19</v>
      </c>
      <c r="N429">
        <v>29.33</v>
      </c>
      <c r="O429">
        <v>47.61</v>
      </c>
      <c r="P429">
        <v>0.42</v>
      </c>
      <c r="Q429">
        <v>0.39</v>
      </c>
      <c r="R429">
        <v>0.46</v>
      </c>
      <c r="S429">
        <f>IF(Tabela3[[#This Row],[Receitas 2005]]-Tabela3[[#This Row],[Despesas 2005]]&lt;0,Tabela3[[#This Row],[Receitas 2005]]-Tabela3[[#This Row],[Despesas 2005]],Tabela3[[#This Row],[Receitas 2005]]-Tabela3[[#This Row],[Despesas 2005]])</f>
        <v>70382.360000000335</v>
      </c>
      <c r="T429">
        <f>IF(Tabela3[[#This Row],[Receitas 2006]]-Tabela3[[#This Row],[Despesas 2006]]&lt;0,Tabela3[[#This Row],[Receitas 2006]]-Tabela3[[#This Row],[Despesas 2006]],Tabela3[[#This Row],[Receitas 2006]]-Tabela3[[#This Row],[Despesas 2006]])</f>
        <v>-29990.889999999665</v>
      </c>
      <c r="U429">
        <f>IF(Tabela3[[#This Row],[Receitas 2008]]-Tabela3[[#This Row],[Despesas 2008]]&lt;0,Tabela3[[#This Row],[Receitas 2008]]-Tabela3[[#This Row],[Despesas 2008]],Tabela3[[#This Row],[Receitas 2008]]-Tabela3[[#This Row],[Despesas 2008]])</f>
        <v>-165278</v>
      </c>
      <c r="V429">
        <f>IF(Tabela3[[#This Row],[Receitas 2009]]-Tabela3[[#This Row],[Despesas 2009]]&lt;0,Tabela3[[#This Row],[Receitas 2009]]-Tabela3[[#This Row],[Despesas 2009]],Tabela3[[#This Row],[Receitas 2009]]-Tabela3[[#This Row],[Despesas 2009]])</f>
        <v>76727.279999999329</v>
      </c>
    </row>
    <row r="430" spans="1:22" hidden="1">
      <c r="A430" t="s">
        <v>498</v>
      </c>
      <c r="B430" t="s">
        <v>23</v>
      </c>
      <c r="C430" t="s">
        <v>102</v>
      </c>
      <c r="D430" s="60">
        <v>11769230.34</v>
      </c>
      <c r="E430" s="61">
        <v>12234903.6</v>
      </c>
      <c r="F430" s="61">
        <v>18971038.579999998</v>
      </c>
      <c r="G430" s="61">
        <v>20780639.73</v>
      </c>
      <c r="H430" s="61">
        <v>11280235.01</v>
      </c>
      <c r="I430" s="61">
        <v>12316668.5</v>
      </c>
      <c r="J430" s="61">
        <v>18293371.289999999</v>
      </c>
      <c r="K430" s="61">
        <v>20280976.82</v>
      </c>
      <c r="L430">
        <v>31.47</v>
      </c>
      <c r="M430">
        <v>30.34</v>
      </c>
      <c r="N430">
        <v>22.9</v>
      </c>
      <c r="O430">
        <v>40.03</v>
      </c>
      <c r="P430">
        <v>0.42</v>
      </c>
      <c r="Q430">
        <v>0.38</v>
      </c>
      <c r="R430">
        <v>0.46</v>
      </c>
      <c r="S430">
        <f>IF(Tabela3[[#This Row],[Receitas 2005]]-Tabela3[[#This Row],[Despesas 2005]]&lt;0,Tabela3[[#This Row],[Receitas 2005]]-Tabela3[[#This Row],[Despesas 2005]],Tabela3[[#This Row],[Receitas 2005]]-Tabela3[[#This Row],[Despesas 2005]])</f>
        <v>488995.33000000007</v>
      </c>
      <c r="T430">
        <f>IF(Tabela3[[#This Row],[Receitas 2006]]-Tabela3[[#This Row],[Despesas 2006]]&lt;0,Tabela3[[#This Row],[Receitas 2006]]-Tabela3[[#This Row],[Despesas 2006]],Tabela3[[#This Row],[Receitas 2006]]-Tabela3[[#This Row],[Despesas 2006]])</f>
        <v>-81764.900000000373</v>
      </c>
      <c r="U430">
        <f>IF(Tabela3[[#This Row],[Receitas 2008]]-Tabela3[[#This Row],[Despesas 2008]]&lt;0,Tabela3[[#This Row],[Receitas 2008]]-Tabela3[[#This Row],[Despesas 2008]],Tabela3[[#This Row],[Receitas 2008]]-Tabela3[[#This Row],[Despesas 2008]])</f>
        <v>677667.28999999911</v>
      </c>
      <c r="V430">
        <f>IF(Tabela3[[#This Row],[Receitas 2009]]-Tabela3[[#This Row],[Despesas 2009]]&lt;0,Tabela3[[#This Row],[Receitas 2009]]-Tabela3[[#This Row],[Despesas 2009]],Tabela3[[#This Row],[Receitas 2009]]-Tabela3[[#This Row],[Despesas 2009]])</f>
        <v>499662.91000000015</v>
      </c>
    </row>
    <row r="431" spans="1:22" hidden="1">
      <c r="A431" t="s">
        <v>499</v>
      </c>
      <c r="B431" t="s">
        <v>114</v>
      </c>
      <c r="C431" t="s">
        <v>167</v>
      </c>
      <c r="D431" s="60" t="s">
        <v>25</v>
      </c>
      <c r="E431" s="61">
        <v>6940550</v>
      </c>
      <c r="F431" s="61">
        <v>10243557.26</v>
      </c>
      <c r="G431" s="61">
        <v>8299552.0800000001</v>
      </c>
      <c r="H431" s="61" t="s">
        <v>25</v>
      </c>
      <c r="I431" s="61">
        <v>6880550</v>
      </c>
      <c r="J431" s="61">
        <v>10118620.15</v>
      </c>
      <c r="K431" s="61">
        <v>9891265.8200000003</v>
      </c>
      <c r="L431">
        <v>37.83</v>
      </c>
      <c r="M431">
        <v>34.770000000000003</v>
      </c>
      <c r="N431">
        <v>27.59</v>
      </c>
      <c r="O431">
        <v>48.07</v>
      </c>
      <c r="P431">
        <v>0.36</v>
      </c>
      <c r="Q431">
        <v>0.32</v>
      </c>
      <c r="R431">
        <v>0.39</v>
      </c>
      <c r="S43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31">
        <f>IF(Tabela3[[#This Row],[Receitas 2006]]-Tabela3[[#This Row],[Despesas 2006]]&lt;0,Tabela3[[#This Row],[Receitas 2006]]-Tabela3[[#This Row],[Despesas 2006]],Tabela3[[#This Row],[Receitas 2006]]-Tabela3[[#This Row],[Despesas 2006]])</f>
        <v>60000</v>
      </c>
      <c r="U431">
        <f>IF(Tabela3[[#This Row],[Receitas 2008]]-Tabela3[[#This Row],[Despesas 2008]]&lt;0,Tabela3[[#This Row],[Receitas 2008]]-Tabela3[[#This Row],[Despesas 2008]],Tabela3[[#This Row],[Receitas 2008]]-Tabela3[[#This Row],[Despesas 2008]])</f>
        <v>124937.1099999994</v>
      </c>
      <c r="V431">
        <f>IF(Tabela3[[#This Row],[Receitas 2009]]-Tabela3[[#This Row],[Despesas 2009]]&lt;0,Tabela3[[#This Row],[Receitas 2009]]-Tabela3[[#This Row],[Despesas 2009]],Tabela3[[#This Row],[Receitas 2009]]-Tabela3[[#This Row],[Despesas 2009]])</f>
        <v>-1591713.7400000002</v>
      </c>
    </row>
    <row r="432" spans="1:22" hidden="1">
      <c r="A432" t="s">
        <v>500</v>
      </c>
      <c r="B432" t="s">
        <v>76</v>
      </c>
      <c r="C432" t="s">
        <v>134</v>
      </c>
      <c r="D432" s="60" t="s">
        <v>25</v>
      </c>
      <c r="E432" s="61">
        <v>41346768</v>
      </c>
      <c r="F432" s="61">
        <v>63194113.359999999</v>
      </c>
      <c r="G432" s="61">
        <v>73404044.890000001</v>
      </c>
      <c r="H432" s="61" t="s">
        <v>25</v>
      </c>
      <c r="I432" s="61">
        <v>40923360</v>
      </c>
      <c r="J432" s="61">
        <v>63803607.119999997</v>
      </c>
      <c r="K432" s="61">
        <v>76486936.989999995</v>
      </c>
      <c r="L432">
        <v>16.28</v>
      </c>
      <c r="M432">
        <v>12.61</v>
      </c>
      <c r="N432">
        <v>9.02</v>
      </c>
      <c r="O432">
        <v>23.53</v>
      </c>
      <c r="P432">
        <v>0.4</v>
      </c>
      <c r="Q432">
        <v>0.37</v>
      </c>
      <c r="R432">
        <v>0.43</v>
      </c>
      <c r="S43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32">
        <f>IF(Tabela3[[#This Row],[Receitas 2006]]-Tabela3[[#This Row],[Despesas 2006]]&lt;0,Tabela3[[#This Row],[Receitas 2006]]-Tabela3[[#This Row],[Despesas 2006]],Tabela3[[#This Row],[Receitas 2006]]-Tabela3[[#This Row],[Despesas 2006]])</f>
        <v>423408</v>
      </c>
      <c r="U432">
        <f>IF(Tabela3[[#This Row],[Receitas 2008]]-Tabela3[[#This Row],[Despesas 2008]]&lt;0,Tabela3[[#This Row],[Receitas 2008]]-Tabela3[[#This Row],[Despesas 2008]],Tabela3[[#This Row],[Receitas 2008]]-Tabela3[[#This Row],[Despesas 2008]])</f>
        <v>-609493.75999999791</v>
      </c>
      <c r="V432">
        <f>IF(Tabela3[[#This Row],[Receitas 2009]]-Tabela3[[#This Row],[Despesas 2009]]&lt;0,Tabela3[[#This Row],[Receitas 2009]]-Tabela3[[#This Row],[Despesas 2009]],Tabela3[[#This Row],[Receitas 2009]]-Tabela3[[#This Row],[Despesas 2009]])</f>
        <v>-3082892.099999994</v>
      </c>
    </row>
    <row r="433" spans="1:22" hidden="1">
      <c r="A433" t="s">
        <v>501</v>
      </c>
      <c r="B433" t="s">
        <v>30</v>
      </c>
      <c r="C433" t="s">
        <v>31</v>
      </c>
      <c r="D433" s="60">
        <v>10962058</v>
      </c>
      <c r="E433" s="61">
        <v>12847434</v>
      </c>
      <c r="F433" s="61">
        <v>18935457.09</v>
      </c>
      <c r="G433" s="61">
        <v>18821133.75</v>
      </c>
      <c r="H433" s="61">
        <v>10742565</v>
      </c>
      <c r="I433" s="61">
        <v>12647337</v>
      </c>
      <c r="J433" s="61">
        <v>18829929.129999999</v>
      </c>
      <c r="K433" s="61">
        <v>21330673.309999999</v>
      </c>
      <c r="L433">
        <v>30.81</v>
      </c>
      <c r="M433">
        <v>31.2</v>
      </c>
      <c r="N433">
        <v>23.72</v>
      </c>
      <c r="O433">
        <v>37.89</v>
      </c>
      <c r="P433">
        <v>0.41</v>
      </c>
      <c r="Q433">
        <v>0.38</v>
      </c>
      <c r="R433">
        <v>0.43</v>
      </c>
      <c r="S433">
        <f>IF(Tabela3[[#This Row],[Receitas 2005]]-Tabela3[[#This Row],[Despesas 2005]]&lt;0,Tabela3[[#This Row],[Receitas 2005]]-Tabela3[[#This Row],[Despesas 2005]],Tabela3[[#This Row],[Receitas 2005]]-Tabela3[[#This Row],[Despesas 2005]])</f>
        <v>219493</v>
      </c>
      <c r="T433">
        <f>IF(Tabela3[[#This Row],[Receitas 2006]]-Tabela3[[#This Row],[Despesas 2006]]&lt;0,Tabela3[[#This Row],[Receitas 2006]]-Tabela3[[#This Row],[Despesas 2006]],Tabela3[[#This Row],[Receitas 2006]]-Tabela3[[#This Row],[Despesas 2006]])</f>
        <v>200097</v>
      </c>
      <c r="U433">
        <f>IF(Tabela3[[#This Row],[Receitas 2008]]-Tabela3[[#This Row],[Despesas 2008]]&lt;0,Tabela3[[#This Row],[Receitas 2008]]-Tabela3[[#This Row],[Despesas 2008]],Tabela3[[#This Row],[Receitas 2008]]-Tabela3[[#This Row],[Despesas 2008]])</f>
        <v>105527.96000000089</v>
      </c>
      <c r="V433">
        <f>IF(Tabela3[[#This Row],[Receitas 2009]]-Tabela3[[#This Row],[Despesas 2009]]&lt;0,Tabela3[[#This Row],[Receitas 2009]]-Tabela3[[#This Row],[Despesas 2009]],Tabela3[[#This Row],[Receitas 2009]]-Tabela3[[#This Row],[Despesas 2009]])</f>
        <v>-2509539.5599999987</v>
      </c>
    </row>
    <row r="434" spans="1:22" hidden="1">
      <c r="A434" t="s">
        <v>502</v>
      </c>
      <c r="B434" t="s">
        <v>52</v>
      </c>
      <c r="C434" t="s">
        <v>55</v>
      </c>
      <c r="D434" s="60">
        <v>13636162.550000001</v>
      </c>
      <c r="E434" s="61" t="s">
        <v>25</v>
      </c>
      <c r="F434" s="61">
        <v>21566746.609999999</v>
      </c>
      <c r="G434" s="61">
        <v>22086571.109999999</v>
      </c>
      <c r="H434" s="61">
        <v>13376517.16</v>
      </c>
      <c r="I434" s="61" t="s">
        <v>25</v>
      </c>
      <c r="J434" s="61">
        <v>19151356.100000001</v>
      </c>
      <c r="K434" s="61">
        <v>21066643.859999999</v>
      </c>
      <c r="L434">
        <v>20.89</v>
      </c>
      <c r="M434">
        <v>18.579999999999998</v>
      </c>
      <c r="N434">
        <v>13.22</v>
      </c>
      <c r="O434">
        <v>28.55</v>
      </c>
      <c r="P434">
        <v>0.41</v>
      </c>
      <c r="Q434">
        <v>0.38</v>
      </c>
      <c r="R434">
        <v>0.44</v>
      </c>
      <c r="S434">
        <f>IF(Tabela3[[#This Row],[Receitas 2005]]-Tabela3[[#This Row],[Despesas 2005]]&lt;0,Tabela3[[#This Row],[Receitas 2005]]-Tabela3[[#This Row],[Despesas 2005]],Tabela3[[#This Row],[Receitas 2005]]-Tabela3[[#This Row],[Despesas 2005]])</f>
        <v>259645.3900000006</v>
      </c>
      <c r="T43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34">
        <f>IF(Tabela3[[#This Row],[Receitas 2008]]-Tabela3[[#This Row],[Despesas 2008]]&lt;0,Tabela3[[#This Row],[Receitas 2008]]-Tabela3[[#This Row],[Despesas 2008]],Tabela3[[#This Row],[Receitas 2008]]-Tabela3[[#This Row],[Despesas 2008]])</f>
        <v>2415390.5099999979</v>
      </c>
      <c r="V434">
        <f>IF(Tabela3[[#This Row],[Receitas 2009]]-Tabela3[[#This Row],[Despesas 2009]]&lt;0,Tabela3[[#This Row],[Receitas 2009]]-Tabela3[[#This Row],[Despesas 2009]],Tabela3[[#This Row],[Receitas 2009]]-Tabela3[[#This Row],[Despesas 2009]])</f>
        <v>1019927.25</v>
      </c>
    </row>
    <row r="435" spans="1:22" hidden="1">
      <c r="A435" t="s">
        <v>503</v>
      </c>
      <c r="B435" t="s">
        <v>30</v>
      </c>
      <c r="C435" t="s">
        <v>73</v>
      </c>
      <c r="D435" s="60">
        <v>3833935.31</v>
      </c>
      <c r="E435" s="61">
        <v>4390243.55</v>
      </c>
      <c r="F435" s="61">
        <v>5940882.5499999998</v>
      </c>
      <c r="G435" s="61">
        <v>5557878.4000000004</v>
      </c>
      <c r="H435" s="61">
        <v>3746534.79</v>
      </c>
      <c r="I435" s="61">
        <v>4252749.1500000004</v>
      </c>
      <c r="J435" s="61">
        <v>5990055.4100000001</v>
      </c>
      <c r="K435" s="61">
        <v>5833997.5300000003</v>
      </c>
      <c r="L435">
        <v>27.08</v>
      </c>
      <c r="M435">
        <v>31.23</v>
      </c>
      <c r="N435">
        <v>15.87</v>
      </c>
      <c r="O435">
        <v>38.299999999999997</v>
      </c>
      <c r="P435">
        <v>0.36</v>
      </c>
      <c r="Q435">
        <v>0.31</v>
      </c>
      <c r="R435">
        <v>0.4</v>
      </c>
      <c r="S435">
        <f>IF(Tabela3[[#This Row],[Receitas 2005]]-Tabela3[[#This Row],[Despesas 2005]]&lt;0,Tabela3[[#This Row],[Receitas 2005]]-Tabela3[[#This Row],[Despesas 2005]],Tabela3[[#This Row],[Receitas 2005]]-Tabela3[[#This Row],[Despesas 2005]])</f>
        <v>87400.520000000019</v>
      </c>
      <c r="T435">
        <f>IF(Tabela3[[#This Row],[Receitas 2006]]-Tabela3[[#This Row],[Despesas 2006]]&lt;0,Tabela3[[#This Row],[Receitas 2006]]-Tabela3[[#This Row],[Despesas 2006]],Tabela3[[#This Row],[Receitas 2006]]-Tabela3[[#This Row],[Despesas 2006]])</f>
        <v>137494.39999999944</v>
      </c>
      <c r="U435">
        <f>IF(Tabela3[[#This Row],[Receitas 2008]]-Tabela3[[#This Row],[Despesas 2008]]&lt;0,Tabela3[[#This Row],[Receitas 2008]]-Tabela3[[#This Row],[Despesas 2008]],Tabela3[[#This Row],[Receitas 2008]]-Tabela3[[#This Row],[Despesas 2008]])</f>
        <v>-49172.860000000335</v>
      </c>
      <c r="V435">
        <f>IF(Tabela3[[#This Row],[Receitas 2009]]-Tabela3[[#This Row],[Despesas 2009]]&lt;0,Tabela3[[#This Row],[Receitas 2009]]-Tabela3[[#This Row],[Despesas 2009]],Tabela3[[#This Row],[Receitas 2009]]-Tabela3[[#This Row],[Despesas 2009]])</f>
        <v>-276119.12999999989</v>
      </c>
    </row>
    <row r="436" spans="1:22" hidden="1">
      <c r="A436" t="s">
        <v>504</v>
      </c>
      <c r="B436" t="s">
        <v>30</v>
      </c>
      <c r="C436" t="s">
        <v>59</v>
      </c>
      <c r="D436" s="60">
        <v>4853432.68</v>
      </c>
      <c r="E436" s="61">
        <v>5649885.2999999998</v>
      </c>
      <c r="F436" s="61">
        <v>9010420.3499999996</v>
      </c>
      <c r="G436" s="61">
        <v>8834478.2899999991</v>
      </c>
      <c r="H436" s="61">
        <v>4462325.67</v>
      </c>
      <c r="I436" s="61">
        <v>5728965.4699999997</v>
      </c>
      <c r="J436" s="61">
        <v>9207920.8499999996</v>
      </c>
      <c r="K436" s="61">
        <v>8933207.6099999994</v>
      </c>
      <c r="L436">
        <v>28.8</v>
      </c>
      <c r="M436">
        <v>27.5</v>
      </c>
      <c r="N436">
        <v>19.399999999999999</v>
      </c>
      <c r="O436">
        <v>38.200000000000003</v>
      </c>
      <c r="P436">
        <v>0.42</v>
      </c>
      <c r="Q436">
        <v>0.38</v>
      </c>
      <c r="R436">
        <v>0.45</v>
      </c>
      <c r="S436">
        <f>IF(Tabela3[[#This Row],[Receitas 2005]]-Tabela3[[#This Row],[Despesas 2005]]&lt;0,Tabela3[[#This Row],[Receitas 2005]]-Tabela3[[#This Row],[Despesas 2005]],Tabela3[[#This Row],[Receitas 2005]]-Tabela3[[#This Row],[Despesas 2005]])</f>
        <v>391107.00999999978</v>
      </c>
      <c r="T436">
        <f>IF(Tabela3[[#This Row],[Receitas 2006]]-Tabela3[[#This Row],[Despesas 2006]]&lt;0,Tabela3[[#This Row],[Receitas 2006]]-Tabela3[[#This Row],[Despesas 2006]],Tabela3[[#This Row],[Receitas 2006]]-Tabela3[[#This Row],[Despesas 2006]])</f>
        <v>-79080.169999999925</v>
      </c>
      <c r="U436">
        <f>IF(Tabela3[[#This Row],[Receitas 2008]]-Tabela3[[#This Row],[Despesas 2008]]&lt;0,Tabela3[[#This Row],[Receitas 2008]]-Tabela3[[#This Row],[Despesas 2008]],Tabela3[[#This Row],[Receitas 2008]]-Tabela3[[#This Row],[Despesas 2008]])</f>
        <v>-197500.5</v>
      </c>
      <c r="V436">
        <f>IF(Tabela3[[#This Row],[Receitas 2009]]-Tabela3[[#This Row],[Despesas 2009]]&lt;0,Tabela3[[#This Row],[Receitas 2009]]-Tabela3[[#This Row],[Despesas 2009]],Tabela3[[#This Row],[Receitas 2009]]-Tabela3[[#This Row],[Despesas 2009]])</f>
        <v>-98729.320000000298</v>
      </c>
    </row>
    <row r="437" spans="1:22" hidden="1">
      <c r="A437" t="s">
        <v>505</v>
      </c>
      <c r="B437" t="s">
        <v>48</v>
      </c>
      <c r="C437" t="s">
        <v>181</v>
      </c>
      <c r="D437" s="60" t="s">
        <v>25</v>
      </c>
      <c r="E437" s="61" t="s">
        <v>25</v>
      </c>
      <c r="F437" s="61">
        <v>11187911</v>
      </c>
      <c r="G437" s="61">
        <v>10611848.1</v>
      </c>
      <c r="H437" s="61" t="s">
        <v>25</v>
      </c>
      <c r="I437" s="61" t="s">
        <v>25</v>
      </c>
      <c r="J437" s="61">
        <v>11602336</v>
      </c>
      <c r="K437" s="61">
        <v>10400699.039999999</v>
      </c>
      <c r="L437">
        <v>42.36</v>
      </c>
      <c r="M437">
        <v>44.17</v>
      </c>
      <c r="N437">
        <v>32.380000000000003</v>
      </c>
      <c r="O437">
        <v>52.34</v>
      </c>
      <c r="P437">
        <v>0.38</v>
      </c>
      <c r="Q437">
        <v>0.34</v>
      </c>
      <c r="R437">
        <v>0.42</v>
      </c>
      <c r="S43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3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37">
        <f>IF(Tabela3[[#This Row],[Receitas 2008]]-Tabela3[[#This Row],[Despesas 2008]]&lt;0,Tabela3[[#This Row],[Receitas 2008]]-Tabela3[[#This Row],[Despesas 2008]],Tabela3[[#This Row],[Receitas 2008]]-Tabela3[[#This Row],[Despesas 2008]])</f>
        <v>-414425</v>
      </c>
      <c r="V437">
        <f>IF(Tabela3[[#This Row],[Receitas 2009]]-Tabela3[[#This Row],[Despesas 2009]]&lt;0,Tabela3[[#This Row],[Receitas 2009]]-Tabela3[[#This Row],[Despesas 2009]],Tabela3[[#This Row],[Receitas 2009]]-Tabela3[[#This Row],[Despesas 2009]])</f>
        <v>211149.06000000052</v>
      </c>
    </row>
    <row r="438" spans="1:22" hidden="1">
      <c r="A438" t="s">
        <v>240</v>
      </c>
      <c r="B438" t="s">
        <v>62</v>
      </c>
      <c r="C438" t="s">
        <v>240</v>
      </c>
      <c r="D438" s="60">
        <v>65372925.079999998</v>
      </c>
      <c r="E438" s="61">
        <v>72620760.680000007</v>
      </c>
      <c r="F438" s="61">
        <v>120900989.59999999</v>
      </c>
      <c r="G438" s="61">
        <v>113885502.5</v>
      </c>
      <c r="H438" s="61">
        <v>60576454.560000002</v>
      </c>
      <c r="I438" s="61">
        <v>74606144.030000001</v>
      </c>
      <c r="J438" s="61">
        <v>112121308.09999999</v>
      </c>
      <c r="K438" s="61">
        <v>117231935.47</v>
      </c>
      <c r="L438">
        <v>21.5</v>
      </c>
      <c r="M438">
        <v>17.11</v>
      </c>
      <c r="N438">
        <v>13.42</v>
      </c>
      <c r="O438">
        <v>29.58</v>
      </c>
      <c r="P438">
        <v>0.43</v>
      </c>
      <c r="Q438">
        <v>0.41</v>
      </c>
      <c r="R438">
        <v>0.45</v>
      </c>
      <c r="S438">
        <f>IF(Tabela3[[#This Row],[Receitas 2005]]-Tabela3[[#This Row],[Despesas 2005]]&lt;0,Tabela3[[#This Row],[Receitas 2005]]-Tabela3[[#This Row],[Despesas 2005]],Tabela3[[#This Row],[Receitas 2005]]-Tabela3[[#This Row],[Despesas 2005]])</f>
        <v>4796470.5199999958</v>
      </c>
      <c r="T438">
        <f>IF(Tabela3[[#This Row],[Receitas 2006]]-Tabela3[[#This Row],[Despesas 2006]]&lt;0,Tabela3[[#This Row],[Receitas 2006]]-Tabela3[[#This Row],[Despesas 2006]],Tabela3[[#This Row],[Receitas 2006]]-Tabela3[[#This Row],[Despesas 2006]])</f>
        <v>-1985383.349999994</v>
      </c>
      <c r="U438">
        <f>IF(Tabela3[[#This Row],[Receitas 2008]]-Tabela3[[#This Row],[Despesas 2008]]&lt;0,Tabela3[[#This Row],[Receitas 2008]]-Tabela3[[#This Row],[Despesas 2008]],Tabela3[[#This Row],[Receitas 2008]]-Tabela3[[#This Row],[Despesas 2008]])</f>
        <v>8779681.5</v>
      </c>
      <c r="V438">
        <f>IF(Tabela3[[#This Row],[Receitas 2009]]-Tabela3[[#This Row],[Despesas 2009]]&lt;0,Tabela3[[#This Row],[Receitas 2009]]-Tabela3[[#This Row],[Despesas 2009]],Tabela3[[#This Row],[Receitas 2009]]-Tabela3[[#This Row],[Despesas 2009]])</f>
        <v>-3346432.9699999988</v>
      </c>
    </row>
    <row r="439" spans="1:22" hidden="1">
      <c r="A439" t="s">
        <v>506</v>
      </c>
      <c r="B439" t="s">
        <v>27</v>
      </c>
      <c r="C439" t="s">
        <v>104</v>
      </c>
      <c r="D439" s="60">
        <v>3836766.84</v>
      </c>
      <c r="E439" s="61">
        <v>4468059.12</v>
      </c>
      <c r="F439" s="61">
        <v>5852384.5599999996</v>
      </c>
      <c r="G439" s="61">
        <v>6190498.0499999998</v>
      </c>
      <c r="H439" s="61">
        <v>3555445.39</v>
      </c>
      <c r="I439" s="61">
        <v>4355290.2300000004</v>
      </c>
      <c r="J439" s="61">
        <v>5820278.0800000001</v>
      </c>
      <c r="K439" s="61">
        <v>6180994.2800000003</v>
      </c>
      <c r="L439">
        <v>25.14</v>
      </c>
      <c r="M439">
        <v>24.55</v>
      </c>
      <c r="N439">
        <v>15.43</v>
      </c>
      <c r="O439">
        <v>34.85</v>
      </c>
      <c r="P439">
        <v>0.37</v>
      </c>
      <c r="Q439">
        <v>0.32</v>
      </c>
      <c r="R439">
        <v>0.41</v>
      </c>
      <c r="S439">
        <f>IF(Tabela3[[#This Row],[Receitas 2005]]-Tabela3[[#This Row],[Despesas 2005]]&lt;0,Tabela3[[#This Row],[Receitas 2005]]-Tabela3[[#This Row],[Despesas 2005]],Tabela3[[#This Row],[Receitas 2005]]-Tabela3[[#This Row],[Despesas 2005]])</f>
        <v>281321.44999999972</v>
      </c>
      <c r="T439">
        <f>IF(Tabela3[[#This Row],[Receitas 2006]]-Tabela3[[#This Row],[Despesas 2006]]&lt;0,Tabela3[[#This Row],[Receitas 2006]]-Tabela3[[#This Row],[Despesas 2006]],Tabela3[[#This Row],[Receitas 2006]]-Tabela3[[#This Row],[Despesas 2006]])</f>
        <v>112768.88999999966</v>
      </c>
      <c r="U439">
        <f>IF(Tabela3[[#This Row],[Receitas 2008]]-Tabela3[[#This Row],[Despesas 2008]]&lt;0,Tabela3[[#This Row],[Receitas 2008]]-Tabela3[[#This Row],[Despesas 2008]],Tabela3[[#This Row],[Receitas 2008]]-Tabela3[[#This Row],[Despesas 2008]])</f>
        <v>32106.479999999516</v>
      </c>
      <c r="V439">
        <f>IF(Tabela3[[#This Row],[Receitas 2009]]-Tabela3[[#This Row],[Despesas 2009]]&lt;0,Tabela3[[#This Row],[Receitas 2009]]-Tabela3[[#This Row],[Despesas 2009]],Tabela3[[#This Row],[Receitas 2009]]-Tabela3[[#This Row],[Despesas 2009]])</f>
        <v>9503.769999999553</v>
      </c>
    </row>
    <row r="440" spans="1:22" hidden="1">
      <c r="A440" t="s">
        <v>507</v>
      </c>
      <c r="B440" t="s">
        <v>65</v>
      </c>
      <c r="C440" t="s">
        <v>85</v>
      </c>
      <c r="D440" s="60" t="s">
        <v>25</v>
      </c>
      <c r="E440" s="61">
        <v>4984549.9000000004</v>
      </c>
      <c r="F440" s="61">
        <v>7910869</v>
      </c>
      <c r="G440" s="61">
        <v>7787045.7599999998</v>
      </c>
      <c r="H440" s="61" t="s">
        <v>25</v>
      </c>
      <c r="I440" s="61">
        <v>5258890.0999999996</v>
      </c>
      <c r="J440" s="61">
        <v>7934486.9900000002</v>
      </c>
      <c r="K440" s="61">
        <v>7388312.29</v>
      </c>
      <c r="L440">
        <v>48.84</v>
      </c>
      <c r="M440">
        <v>53.33</v>
      </c>
      <c r="N440">
        <v>38.090000000000003</v>
      </c>
      <c r="O440">
        <v>59.59</v>
      </c>
      <c r="P440">
        <v>0.43</v>
      </c>
      <c r="Q440">
        <v>0.37</v>
      </c>
      <c r="R440">
        <v>0.49</v>
      </c>
      <c r="S44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40">
        <f>IF(Tabela3[[#This Row],[Receitas 2006]]-Tabela3[[#This Row],[Despesas 2006]]&lt;0,Tabela3[[#This Row],[Receitas 2006]]-Tabela3[[#This Row],[Despesas 2006]],Tabela3[[#This Row],[Receitas 2006]]-Tabela3[[#This Row],[Despesas 2006]])</f>
        <v>-274340.19999999925</v>
      </c>
      <c r="U440">
        <f>IF(Tabela3[[#This Row],[Receitas 2008]]-Tabela3[[#This Row],[Despesas 2008]]&lt;0,Tabela3[[#This Row],[Receitas 2008]]-Tabela3[[#This Row],[Despesas 2008]],Tabela3[[#This Row],[Receitas 2008]]-Tabela3[[#This Row],[Despesas 2008]])</f>
        <v>-23617.990000000224</v>
      </c>
      <c r="V440">
        <f>IF(Tabela3[[#This Row],[Receitas 2009]]-Tabela3[[#This Row],[Despesas 2009]]&lt;0,Tabela3[[#This Row],[Receitas 2009]]-Tabela3[[#This Row],[Despesas 2009]],Tabela3[[#This Row],[Receitas 2009]]-Tabela3[[#This Row],[Despesas 2009]])</f>
        <v>398733.46999999974</v>
      </c>
    </row>
    <row r="441" spans="1:22" hidden="1">
      <c r="A441" t="s">
        <v>508</v>
      </c>
      <c r="B441" t="s">
        <v>30</v>
      </c>
      <c r="C441" t="s">
        <v>59</v>
      </c>
      <c r="D441" s="60">
        <v>27520490.07</v>
      </c>
      <c r="E441" s="61">
        <v>30458844.829999998</v>
      </c>
      <c r="F441" s="61">
        <v>39218316.289999999</v>
      </c>
      <c r="G441" s="61">
        <v>42657165.539999999</v>
      </c>
      <c r="H441" s="61">
        <v>27388615.670000002</v>
      </c>
      <c r="I441" s="61">
        <v>31233962.210000001</v>
      </c>
      <c r="J441" s="61">
        <v>40956398.640000001</v>
      </c>
      <c r="K441" s="61">
        <v>44573075.649999999</v>
      </c>
      <c r="L441">
        <v>30.46</v>
      </c>
      <c r="M441">
        <v>26.38</v>
      </c>
      <c r="N441">
        <v>22.02</v>
      </c>
      <c r="O441">
        <v>38.9</v>
      </c>
      <c r="P441">
        <v>0.45</v>
      </c>
      <c r="Q441">
        <v>0.42</v>
      </c>
      <c r="R441">
        <v>0.47</v>
      </c>
      <c r="S441">
        <f>IF(Tabela3[[#This Row],[Receitas 2005]]-Tabela3[[#This Row],[Despesas 2005]]&lt;0,Tabela3[[#This Row],[Receitas 2005]]-Tabela3[[#This Row],[Despesas 2005]],Tabela3[[#This Row],[Receitas 2005]]-Tabela3[[#This Row],[Despesas 2005]])</f>
        <v>131874.39999999851</v>
      </c>
      <c r="T441">
        <f>IF(Tabela3[[#This Row],[Receitas 2006]]-Tabela3[[#This Row],[Despesas 2006]]&lt;0,Tabela3[[#This Row],[Receitas 2006]]-Tabela3[[#This Row],[Despesas 2006]],Tabela3[[#This Row],[Receitas 2006]]-Tabela3[[#This Row],[Despesas 2006]])</f>
        <v>-775117.38000000268</v>
      </c>
      <c r="U441">
        <f>IF(Tabela3[[#This Row],[Receitas 2008]]-Tabela3[[#This Row],[Despesas 2008]]&lt;0,Tabela3[[#This Row],[Receitas 2008]]-Tabela3[[#This Row],[Despesas 2008]],Tabela3[[#This Row],[Receitas 2008]]-Tabela3[[#This Row],[Despesas 2008]])</f>
        <v>-1738082.3500000015</v>
      </c>
      <c r="V441">
        <f>IF(Tabela3[[#This Row],[Receitas 2009]]-Tabela3[[#This Row],[Despesas 2009]]&lt;0,Tabela3[[#This Row],[Receitas 2009]]-Tabela3[[#This Row],[Despesas 2009]],Tabela3[[#This Row],[Receitas 2009]]-Tabela3[[#This Row],[Despesas 2009]])</f>
        <v>-1915910.1099999994</v>
      </c>
    </row>
    <row r="442" spans="1:22" hidden="1">
      <c r="A442" t="s">
        <v>509</v>
      </c>
      <c r="B442" t="s">
        <v>52</v>
      </c>
      <c r="C442" t="s">
        <v>53</v>
      </c>
      <c r="D442" s="60">
        <v>4660307.42</v>
      </c>
      <c r="E442" s="61">
        <v>5370002.1799999997</v>
      </c>
      <c r="F442" s="61">
        <v>7302794.96</v>
      </c>
      <c r="G442" s="61">
        <v>6995862.8600000003</v>
      </c>
      <c r="H442" s="61">
        <v>4508429.71</v>
      </c>
      <c r="I442" s="61">
        <v>5316061.1500000004</v>
      </c>
      <c r="J442" s="61">
        <v>7204358.7599999998</v>
      </c>
      <c r="K442" s="61">
        <v>8064220.79</v>
      </c>
      <c r="L442">
        <v>40.92</v>
      </c>
      <c r="M442">
        <v>39.9</v>
      </c>
      <c r="N442">
        <v>30.71</v>
      </c>
      <c r="O442">
        <v>51.14</v>
      </c>
      <c r="P442">
        <v>0.46</v>
      </c>
      <c r="Q442">
        <v>0.4</v>
      </c>
      <c r="R442">
        <v>0.52</v>
      </c>
      <c r="S442">
        <f>IF(Tabela3[[#This Row],[Receitas 2005]]-Tabela3[[#This Row],[Despesas 2005]]&lt;0,Tabela3[[#This Row],[Receitas 2005]]-Tabela3[[#This Row],[Despesas 2005]],Tabela3[[#This Row],[Receitas 2005]]-Tabela3[[#This Row],[Despesas 2005]])</f>
        <v>151877.70999999996</v>
      </c>
      <c r="T442">
        <f>IF(Tabela3[[#This Row],[Receitas 2006]]-Tabela3[[#This Row],[Despesas 2006]]&lt;0,Tabela3[[#This Row],[Receitas 2006]]-Tabela3[[#This Row],[Despesas 2006]],Tabela3[[#This Row],[Receitas 2006]]-Tabela3[[#This Row],[Despesas 2006]])</f>
        <v>53941.029999999329</v>
      </c>
      <c r="U442">
        <f>IF(Tabela3[[#This Row],[Receitas 2008]]-Tabela3[[#This Row],[Despesas 2008]]&lt;0,Tabela3[[#This Row],[Receitas 2008]]-Tabela3[[#This Row],[Despesas 2008]],Tabela3[[#This Row],[Receitas 2008]]-Tabela3[[#This Row],[Despesas 2008]])</f>
        <v>98436.200000000186</v>
      </c>
      <c r="V442">
        <f>IF(Tabela3[[#This Row],[Receitas 2009]]-Tabela3[[#This Row],[Despesas 2009]]&lt;0,Tabela3[[#This Row],[Receitas 2009]]-Tabela3[[#This Row],[Despesas 2009]],Tabela3[[#This Row],[Receitas 2009]]-Tabela3[[#This Row],[Despesas 2009]])</f>
        <v>-1068357.9299999997</v>
      </c>
    </row>
    <row r="443" spans="1:22" hidden="1">
      <c r="A443" t="s">
        <v>510</v>
      </c>
      <c r="B443" t="s">
        <v>30</v>
      </c>
      <c r="C443" t="s">
        <v>93</v>
      </c>
      <c r="D443" s="60">
        <v>10837024.050000001</v>
      </c>
      <c r="E443" s="61">
        <v>13531819.33</v>
      </c>
      <c r="F443" s="61">
        <v>17216083.449999999</v>
      </c>
      <c r="G443" s="61">
        <v>17644254.75</v>
      </c>
      <c r="H443" s="61">
        <v>9370980.7200000007</v>
      </c>
      <c r="I443" s="61">
        <v>14857730.199999999</v>
      </c>
      <c r="J443" s="61">
        <v>18005331.48</v>
      </c>
      <c r="K443" s="61">
        <v>16910913.460000001</v>
      </c>
      <c r="L443">
        <v>35.4</v>
      </c>
      <c r="M443">
        <v>33.36</v>
      </c>
      <c r="N443">
        <v>27.02</v>
      </c>
      <c r="O443">
        <v>43.79</v>
      </c>
      <c r="P443">
        <v>0.44</v>
      </c>
      <c r="Q443">
        <v>0.4</v>
      </c>
      <c r="R443">
        <v>0.47</v>
      </c>
      <c r="S443">
        <f>IF(Tabela3[[#This Row],[Receitas 2005]]-Tabela3[[#This Row],[Despesas 2005]]&lt;0,Tabela3[[#This Row],[Receitas 2005]]-Tabela3[[#This Row],[Despesas 2005]],Tabela3[[#This Row],[Receitas 2005]]-Tabela3[[#This Row],[Despesas 2005]])</f>
        <v>1466043.33</v>
      </c>
      <c r="T443">
        <f>IF(Tabela3[[#This Row],[Receitas 2006]]-Tabela3[[#This Row],[Despesas 2006]]&lt;0,Tabela3[[#This Row],[Receitas 2006]]-Tabela3[[#This Row],[Despesas 2006]],Tabela3[[#This Row],[Receitas 2006]]-Tabela3[[#This Row],[Despesas 2006]])</f>
        <v>-1325910.8699999992</v>
      </c>
      <c r="U443">
        <f>IF(Tabela3[[#This Row],[Receitas 2008]]-Tabela3[[#This Row],[Despesas 2008]]&lt;0,Tabela3[[#This Row],[Receitas 2008]]-Tabela3[[#This Row],[Despesas 2008]],Tabela3[[#This Row],[Receitas 2008]]-Tabela3[[#This Row],[Despesas 2008]])</f>
        <v>-789248.03000000119</v>
      </c>
      <c r="V443">
        <f>IF(Tabela3[[#This Row],[Receitas 2009]]-Tabela3[[#This Row],[Despesas 2009]]&lt;0,Tabela3[[#This Row],[Receitas 2009]]-Tabela3[[#This Row],[Despesas 2009]],Tabela3[[#This Row],[Receitas 2009]]-Tabela3[[#This Row],[Despesas 2009]])</f>
        <v>733341.28999999911</v>
      </c>
    </row>
    <row r="444" spans="1:22" hidden="1">
      <c r="A444" t="s">
        <v>511</v>
      </c>
      <c r="B444" t="s">
        <v>23</v>
      </c>
      <c r="C444" t="s">
        <v>202</v>
      </c>
      <c r="D444" s="60">
        <v>10376250.220000001</v>
      </c>
      <c r="E444" s="61">
        <v>11562441.18</v>
      </c>
      <c r="F444" s="61">
        <v>15603168.51</v>
      </c>
      <c r="G444" s="61">
        <v>15547413.710000001</v>
      </c>
      <c r="H444" s="61">
        <v>10313245.51</v>
      </c>
      <c r="I444" s="61">
        <v>11080430.640000001</v>
      </c>
      <c r="J444" s="61">
        <v>13763840.92</v>
      </c>
      <c r="K444" s="61">
        <v>15520880.310000001</v>
      </c>
      <c r="L444">
        <v>23.27</v>
      </c>
      <c r="M444">
        <v>21.84</v>
      </c>
      <c r="N444">
        <v>13.2</v>
      </c>
      <c r="O444">
        <v>33.35</v>
      </c>
      <c r="P444">
        <v>0.33</v>
      </c>
      <c r="Q444">
        <v>0.3</v>
      </c>
      <c r="R444">
        <v>0.36</v>
      </c>
      <c r="S444">
        <f>IF(Tabela3[[#This Row],[Receitas 2005]]-Tabela3[[#This Row],[Despesas 2005]]&lt;0,Tabela3[[#This Row],[Receitas 2005]]-Tabela3[[#This Row],[Despesas 2005]],Tabela3[[#This Row],[Receitas 2005]]-Tabela3[[#This Row],[Despesas 2005]])</f>
        <v>63004.710000000894</v>
      </c>
      <c r="T444">
        <f>IF(Tabela3[[#This Row],[Receitas 2006]]-Tabela3[[#This Row],[Despesas 2006]]&lt;0,Tabela3[[#This Row],[Receitas 2006]]-Tabela3[[#This Row],[Despesas 2006]],Tabela3[[#This Row],[Receitas 2006]]-Tabela3[[#This Row],[Despesas 2006]])</f>
        <v>482010.53999999911</v>
      </c>
      <c r="U444">
        <f>IF(Tabela3[[#This Row],[Receitas 2008]]-Tabela3[[#This Row],[Despesas 2008]]&lt;0,Tabela3[[#This Row],[Receitas 2008]]-Tabela3[[#This Row],[Despesas 2008]],Tabela3[[#This Row],[Receitas 2008]]-Tabela3[[#This Row],[Despesas 2008]])</f>
        <v>1839327.5899999999</v>
      </c>
      <c r="V444">
        <f>IF(Tabela3[[#This Row],[Receitas 2009]]-Tabela3[[#This Row],[Despesas 2009]]&lt;0,Tabela3[[#This Row],[Receitas 2009]]-Tabela3[[#This Row],[Despesas 2009]],Tabela3[[#This Row],[Receitas 2009]]-Tabela3[[#This Row],[Despesas 2009]])</f>
        <v>26533.400000000373</v>
      </c>
    </row>
    <row r="445" spans="1:22" hidden="1">
      <c r="A445" t="s">
        <v>512</v>
      </c>
      <c r="B445" t="s">
        <v>48</v>
      </c>
      <c r="C445" t="s">
        <v>169</v>
      </c>
      <c r="D445" s="60" t="s">
        <v>25</v>
      </c>
      <c r="E445" s="61">
        <v>6184198.8700000001</v>
      </c>
      <c r="F445" s="61">
        <v>9295638.5</v>
      </c>
      <c r="G445" s="61">
        <v>9899800.75</v>
      </c>
      <c r="H445" s="61" t="s">
        <v>25</v>
      </c>
      <c r="I445" s="61">
        <v>5809021.9000000004</v>
      </c>
      <c r="J445" s="61">
        <v>9649553.5</v>
      </c>
      <c r="K445" s="61">
        <v>9703151.8000000007</v>
      </c>
      <c r="L445">
        <v>56.29</v>
      </c>
      <c r="M445">
        <v>54.89</v>
      </c>
      <c r="N445">
        <v>46.8</v>
      </c>
      <c r="O445">
        <v>65.78</v>
      </c>
      <c r="P445">
        <v>0.43</v>
      </c>
      <c r="Q445">
        <v>0.39</v>
      </c>
      <c r="R445">
        <v>0.47</v>
      </c>
      <c r="S44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45">
        <f>IF(Tabela3[[#This Row],[Receitas 2006]]-Tabela3[[#This Row],[Despesas 2006]]&lt;0,Tabela3[[#This Row],[Receitas 2006]]-Tabela3[[#This Row],[Despesas 2006]],Tabela3[[#This Row],[Receitas 2006]]-Tabela3[[#This Row],[Despesas 2006]])</f>
        <v>375176.96999999974</v>
      </c>
      <c r="U445">
        <f>IF(Tabela3[[#This Row],[Receitas 2008]]-Tabela3[[#This Row],[Despesas 2008]]&lt;0,Tabela3[[#This Row],[Receitas 2008]]-Tabela3[[#This Row],[Despesas 2008]],Tabela3[[#This Row],[Receitas 2008]]-Tabela3[[#This Row],[Despesas 2008]])</f>
        <v>-353915</v>
      </c>
      <c r="V445">
        <f>IF(Tabela3[[#This Row],[Receitas 2009]]-Tabela3[[#This Row],[Despesas 2009]]&lt;0,Tabela3[[#This Row],[Receitas 2009]]-Tabela3[[#This Row],[Despesas 2009]],Tabela3[[#This Row],[Receitas 2009]]-Tabela3[[#This Row],[Despesas 2009]])</f>
        <v>196648.94999999925</v>
      </c>
    </row>
    <row r="446" spans="1:22" hidden="1">
      <c r="A446" t="s">
        <v>513</v>
      </c>
      <c r="B446" t="s">
        <v>30</v>
      </c>
      <c r="C446" t="s">
        <v>31</v>
      </c>
      <c r="D446" s="60">
        <v>4802435.9800000004</v>
      </c>
      <c r="E446" s="61">
        <v>5574279.7599999998</v>
      </c>
      <c r="F446" s="61">
        <v>7664293.5999999996</v>
      </c>
      <c r="G446" s="61">
        <v>7421274.7400000002</v>
      </c>
      <c r="H446" s="61">
        <v>4541216.24</v>
      </c>
      <c r="I446" s="61">
        <v>5223794.47</v>
      </c>
      <c r="J446" s="61">
        <v>7555675.1200000001</v>
      </c>
      <c r="K446" s="61">
        <v>8071872.96</v>
      </c>
      <c r="L446">
        <v>15.62</v>
      </c>
      <c r="M446">
        <v>19.72</v>
      </c>
      <c r="N446">
        <v>7.05</v>
      </c>
      <c r="O446">
        <v>24.2</v>
      </c>
      <c r="P446">
        <v>0.33</v>
      </c>
      <c r="Q446">
        <v>0.28999999999999998</v>
      </c>
      <c r="R446">
        <v>0.37</v>
      </c>
      <c r="S446">
        <f>IF(Tabela3[[#This Row],[Receitas 2005]]-Tabela3[[#This Row],[Despesas 2005]]&lt;0,Tabela3[[#This Row],[Receitas 2005]]-Tabela3[[#This Row],[Despesas 2005]],Tabela3[[#This Row],[Receitas 2005]]-Tabela3[[#This Row],[Despesas 2005]])</f>
        <v>261219.74000000022</v>
      </c>
      <c r="T446">
        <f>IF(Tabela3[[#This Row],[Receitas 2006]]-Tabela3[[#This Row],[Despesas 2006]]&lt;0,Tabela3[[#This Row],[Receitas 2006]]-Tabela3[[#This Row],[Despesas 2006]],Tabela3[[#This Row],[Receitas 2006]]-Tabela3[[#This Row],[Despesas 2006]])</f>
        <v>350485.29000000004</v>
      </c>
      <c r="U446">
        <f>IF(Tabela3[[#This Row],[Receitas 2008]]-Tabela3[[#This Row],[Despesas 2008]]&lt;0,Tabela3[[#This Row],[Receitas 2008]]-Tabela3[[#This Row],[Despesas 2008]],Tabela3[[#This Row],[Receitas 2008]]-Tabela3[[#This Row],[Despesas 2008]])</f>
        <v>108618.47999999952</v>
      </c>
      <c r="V446">
        <f>IF(Tabela3[[#This Row],[Receitas 2009]]-Tabela3[[#This Row],[Despesas 2009]]&lt;0,Tabela3[[#This Row],[Receitas 2009]]-Tabela3[[#This Row],[Despesas 2009]],Tabela3[[#This Row],[Receitas 2009]]-Tabela3[[#This Row],[Despesas 2009]])</f>
        <v>-650598.21999999974</v>
      </c>
    </row>
    <row r="447" spans="1:22" hidden="1">
      <c r="A447" t="s">
        <v>514</v>
      </c>
      <c r="B447" t="s">
        <v>48</v>
      </c>
      <c r="C447" t="s">
        <v>169</v>
      </c>
      <c r="D447" s="60">
        <v>4399519.5</v>
      </c>
      <c r="E447" s="61">
        <v>4922619.1399999997</v>
      </c>
      <c r="F447" s="61">
        <v>7045123.4500000002</v>
      </c>
      <c r="G447" s="61">
        <v>7344608.4800000004</v>
      </c>
      <c r="H447" s="61">
        <v>4392544.01</v>
      </c>
      <c r="I447" s="61">
        <v>4917100.01</v>
      </c>
      <c r="J447" s="61">
        <v>7072101.6500000004</v>
      </c>
      <c r="K447" s="61">
        <v>8179642.0800000001</v>
      </c>
      <c r="L447">
        <v>58.64</v>
      </c>
      <c r="M447">
        <v>62.29</v>
      </c>
      <c r="N447">
        <v>47.28</v>
      </c>
      <c r="O447">
        <v>70.010000000000005</v>
      </c>
      <c r="P447">
        <v>0.42</v>
      </c>
      <c r="Q447">
        <v>0.36</v>
      </c>
      <c r="R447">
        <v>0.48</v>
      </c>
      <c r="S447">
        <f>IF(Tabela3[[#This Row],[Receitas 2005]]-Tabela3[[#This Row],[Despesas 2005]]&lt;0,Tabela3[[#This Row],[Receitas 2005]]-Tabela3[[#This Row],[Despesas 2005]],Tabela3[[#This Row],[Receitas 2005]]-Tabela3[[#This Row],[Despesas 2005]])</f>
        <v>6975.4900000002235</v>
      </c>
      <c r="T447">
        <f>IF(Tabela3[[#This Row],[Receitas 2006]]-Tabela3[[#This Row],[Despesas 2006]]&lt;0,Tabela3[[#This Row],[Receitas 2006]]-Tabela3[[#This Row],[Despesas 2006]],Tabela3[[#This Row],[Receitas 2006]]-Tabela3[[#This Row],[Despesas 2006]])</f>
        <v>5519.1299999998882</v>
      </c>
      <c r="U447">
        <f>IF(Tabela3[[#This Row],[Receitas 2008]]-Tabela3[[#This Row],[Despesas 2008]]&lt;0,Tabela3[[#This Row],[Receitas 2008]]-Tabela3[[#This Row],[Despesas 2008]],Tabela3[[#This Row],[Receitas 2008]]-Tabela3[[#This Row],[Despesas 2008]])</f>
        <v>-26978.200000000186</v>
      </c>
      <c r="V447">
        <f>IF(Tabela3[[#This Row],[Receitas 2009]]-Tabela3[[#This Row],[Despesas 2009]]&lt;0,Tabela3[[#This Row],[Receitas 2009]]-Tabela3[[#This Row],[Despesas 2009]],Tabela3[[#This Row],[Receitas 2009]]-Tabela3[[#This Row],[Despesas 2009]])</f>
        <v>-835033.59999999963</v>
      </c>
    </row>
    <row r="448" spans="1:22" hidden="1">
      <c r="A448" t="s">
        <v>515</v>
      </c>
      <c r="B448" t="s">
        <v>62</v>
      </c>
      <c r="C448" t="s">
        <v>240</v>
      </c>
      <c r="D448" s="60">
        <v>4386612.83</v>
      </c>
      <c r="E448" s="61">
        <v>5184673.04</v>
      </c>
      <c r="F448" s="61">
        <v>8147456.46</v>
      </c>
      <c r="G448" s="61">
        <v>7221220.7699999996</v>
      </c>
      <c r="H448" s="61">
        <v>4104483.14</v>
      </c>
      <c r="I448" s="61">
        <v>4476680.74</v>
      </c>
      <c r="J448" s="61">
        <v>7352058.5999999996</v>
      </c>
      <c r="K448" s="61">
        <v>6711422.75</v>
      </c>
      <c r="L448">
        <v>27.3</v>
      </c>
      <c r="M448">
        <v>25.7</v>
      </c>
      <c r="N448">
        <v>17.79</v>
      </c>
      <c r="O448">
        <v>36.81</v>
      </c>
      <c r="P448">
        <v>0.41</v>
      </c>
      <c r="Q448">
        <v>0.37</v>
      </c>
      <c r="R448">
        <v>0.45</v>
      </c>
      <c r="S448">
        <f>IF(Tabela3[[#This Row],[Receitas 2005]]-Tabela3[[#This Row],[Despesas 2005]]&lt;0,Tabela3[[#This Row],[Receitas 2005]]-Tabela3[[#This Row],[Despesas 2005]],Tabela3[[#This Row],[Receitas 2005]]-Tabela3[[#This Row],[Despesas 2005]])</f>
        <v>282129.68999999994</v>
      </c>
      <c r="T448">
        <f>IF(Tabela3[[#This Row],[Receitas 2006]]-Tabela3[[#This Row],[Despesas 2006]]&lt;0,Tabela3[[#This Row],[Receitas 2006]]-Tabela3[[#This Row],[Despesas 2006]],Tabela3[[#This Row],[Receitas 2006]]-Tabela3[[#This Row],[Despesas 2006]])</f>
        <v>707992.29999999981</v>
      </c>
      <c r="U448">
        <f>IF(Tabela3[[#This Row],[Receitas 2008]]-Tabela3[[#This Row],[Despesas 2008]]&lt;0,Tabela3[[#This Row],[Receitas 2008]]-Tabela3[[#This Row],[Despesas 2008]],Tabela3[[#This Row],[Receitas 2008]]-Tabela3[[#This Row],[Despesas 2008]])</f>
        <v>795397.86000000034</v>
      </c>
      <c r="V448">
        <f>IF(Tabela3[[#This Row],[Receitas 2009]]-Tabela3[[#This Row],[Despesas 2009]]&lt;0,Tabela3[[#This Row],[Receitas 2009]]-Tabela3[[#This Row],[Despesas 2009]],Tabela3[[#This Row],[Receitas 2009]]-Tabela3[[#This Row],[Despesas 2009]])</f>
        <v>509798.01999999955</v>
      </c>
    </row>
    <row r="449" spans="1:22" hidden="1">
      <c r="A449" t="s">
        <v>516</v>
      </c>
      <c r="B449" t="s">
        <v>27</v>
      </c>
      <c r="C449" t="s">
        <v>104</v>
      </c>
      <c r="D449" s="60">
        <v>11988377.99</v>
      </c>
      <c r="E449" s="61">
        <v>13572527.109999999</v>
      </c>
      <c r="F449" s="61">
        <v>20325440.050000001</v>
      </c>
      <c r="G449" s="61">
        <v>19324578.23</v>
      </c>
      <c r="H449" s="61">
        <v>11777430.859999999</v>
      </c>
      <c r="I449" s="61">
        <v>13545147.949999999</v>
      </c>
      <c r="J449" s="61">
        <v>20260960.640000001</v>
      </c>
      <c r="K449" s="61">
        <v>18942094.27</v>
      </c>
      <c r="L449">
        <v>22.13</v>
      </c>
      <c r="M449">
        <v>18.579999999999998</v>
      </c>
      <c r="N449">
        <v>13.4</v>
      </c>
      <c r="O449">
        <v>30.86</v>
      </c>
      <c r="P449">
        <v>0.4</v>
      </c>
      <c r="Q449">
        <v>0.36</v>
      </c>
      <c r="R449">
        <v>0.43</v>
      </c>
      <c r="S449">
        <f>IF(Tabela3[[#This Row],[Receitas 2005]]-Tabela3[[#This Row],[Despesas 2005]]&lt;0,Tabela3[[#This Row],[Receitas 2005]]-Tabela3[[#This Row],[Despesas 2005]],Tabela3[[#This Row],[Receitas 2005]]-Tabela3[[#This Row],[Despesas 2005]])</f>
        <v>210947.13000000082</v>
      </c>
      <c r="T449">
        <f>IF(Tabela3[[#This Row],[Receitas 2006]]-Tabela3[[#This Row],[Despesas 2006]]&lt;0,Tabela3[[#This Row],[Receitas 2006]]-Tabela3[[#This Row],[Despesas 2006]],Tabela3[[#This Row],[Receitas 2006]]-Tabela3[[#This Row],[Despesas 2006]])</f>
        <v>27379.160000000149</v>
      </c>
      <c r="U449">
        <f>IF(Tabela3[[#This Row],[Receitas 2008]]-Tabela3[[#This Row],[Despesas 2008]]&lt;0,Tabela3[[#This Row],[Receitas 2008]]-Tabela3[[#This Row],[Despesas 2008]],Tabela3[[#This Row],[Receitas 2008]]-Tabela3[[#This Row],[Despesas 2008]])</f>
        <v>64479.410000000149</v>
      </c>
      <c r="V449">
        <f>IF(Tabela3[[#This Row],[Receitas 2009]]-Tabela3[[#This Row],[Despesas 2009]]&lt;0,Tabela3[[#This Row],[Receitas 2009]]-Tabela3[[#This Row],[Despesas 2009]],Tabela3[[#This Row],[Receitas 2009]]-Tabela3[[#This Row],[Despesas 2009]])</f>
        <v>382483.96000000089</v>
      </c>
    </row>
    <row r="450" spans="1:22" hidden="1">
      <c r="A450" t="s">
        <v>517</v>
      </c>
      <c r="B450" t="s">
        <v>45</v>
      </c>
      <c r="C450" t="s">
        <v>46</v>
      </c>
      <c r="D450" s="60" t="s">
        <v>25</v>
      </c>
      <c r="E450" s="61">
        <v>5759024.9000000004</v>
      </c>
      <c r="F450" s="61">
        <v>8162308.7300000004</v>
      </c>
      <c r="G450" s="61">
        <v>7917623.4699999997</v>
      </c>
      <c r="H450" s="61" t="s">
        <v>25</v>
      </c>
      <c r="I450" s="61">
        <v>6025159.2000000002</v>
      </c>
      <c r="J450" s="61">
        <v>8872149.4900000002</v>
      </c>
      <c r="K450" s="61">
        <v>8465733.5</v>
      </c>
      <c r="L450">
        <v>56.04</v>
      </c>
      <c r="M450">
        <v>51.43</v>
      </c>
      <c r="N450">
        <v>44.8</v>
      </c>
      <c r="O450">
        <v>67.28</v>
      </c>
      <c r="P450">
        <v>0.4</v>
      </c>
      <c r="Q450">
        <v>0.36</v>
      </c>
      <c r="R450">
        <v>0.44</v>
      </c>
      <c r="S45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50">
        <f>IF(Tabela3[[#This Row],[Receitas 2006]]-Tabela3[[#This Row],[Despesas 2006]]&lt;0,Tabela3[[#This Row],[Receitas 2006]]-Tabela3[[#This Row],[Despesas 2006]],Tabela3[[#This Row],[Receitas 2006]]-Tabela3[[#This Row],[Despesas 2006]])</f>
        <v>-266134.29999999981</v>
      </c>
      <c r="U450">
        <f>IF(Tabela3[[#This Row],[Receitas 2008]]-Tabela3[[#This Row],[Despesas 2008]]&lt;0,Tabela3[[#This Row],[Receitas 2008]]-Tabela3[[#This Row],[Despesas 2008]],Tabela3[[#This Row],[Receitas 2008]]-Tabela3[[#This Row],[Despesas 2008]])</f>
        <v>-709840.75999999978</v>
      </c>
      <c r="V450">
        <f>IF(Tabela3[[#This Row],[Receitas 2009]]-Tabela3[[#This Row],[Despesas 2009]]&lt;0,Tabela3[[#This Row],[Receitas 2009]]-Tabela3[[#This Row],[Despesas 2009]],Tabela3[[#This Row],[Receitas 2009]]-Tabela3[[#This Row],[Despesas 2009]])</f>
        <v>-548110.03000000026</v>
      </c>
    </row>
    <row r="451" spans="1:22" hidden="1">
      <c r="A451" t="s">
        <v>518</v>
      </c>
      <c r="B451" t="s">
        <v>52</v>
      </c>
      <c r="C451" t="s">
        <v>60</v>
      </c>
      <c r="D451" s="60">
        <v>28508422</v>
      </c>
      <c r="E451" s="61">
        <v>27708388.609999999</v>
      </c>
      <c r="F451" s="61">
        <v>35972775.939999998</v>
      </c>
      <c r="G451" s="61">
        <v>36458049.5</v>
      </c>
      <c r="H451" s="61">
        <v>23664917.100000001</v>
      </c>
      <c r="I451" s="61">
        <v>26604916.91</v>
      </c>
      <c r="J451" s="61">
        <v>35242820.710000001</v>
      </c>
      <c r="K451" s="61">
        <v>39764909.549999997</v>
      </c>
      <c r="L451">
        <v>23.17</v>
      </c>
      <c r="M451">
        <v>20.69</v>
      </c>
      <c r="N451">
        <v>15.26</v>
      </c>
      <c r="O451">
        <v>31.09</v>
      </c>
      <c r="P451">
        <v>0.43</v>
      </c>
      <c r="Q451">
        <v>0.4</v>
      </c>
      <c r="R451">
        <v>0.45</v>
      </c>
      <c r="S451">
        <f>IF(Tabela3[[#This Row],[Receitas 2005]]-Tabela3[[#This Row],[Despesas 2005]]&lt;0,Tabela3[[#This Row],[Receitas 2005]]-Tabela3[[#This Row],[Despesas 2005]],Tabela3[[#This Row],[Receitas 2005]]-Tabela3[[#This Row],[Despesas 2005]])</f>
        <v>4843504.8999999985</v>
      </c>
      <c r="T451">
        <f>IF(Tabela3[[#This Row],[Receitas 2006]]-Tabela3[[#This Row],[Despesas 2006]]&lt;0,Tabela3[[#This Row],[Receitas 2006]]-Tabela3[[#This Row],[Despesas 2006]],Tabela3[[#This Row],[Receitas 2006]]-Tabela3[[#This Row],[Despesas 2006]])</f>
        <v>1103471.6999999993</v>
      </c>
      <c r="U451">
        <f>IF(Tabela3[[#This Row],[Receitas 2008]]-Tabela3[[#This Row],[Despesas 2008]]&lt;0,Tabela3[[#This Row],[Receitas 2008]]-Tabela3[[#This Row],[Despesas 2008]],Tabela3[[#This Row],[Receitas 2008]]-Tabela3[[#This Row],[Despesas 2008]])</f>
        <v>729955.22999999672</v>
      </c>
      <c r="V451">
        <f>IF(Tabela3[[#This Row],[Receitas 2009]]-Tabela3[[#This Row],[Despesas 2009]]&lt;0,Tabela3[[#This Row],[Receitas 2009]]-Tabela3[[#This Row],[Despesas 2009]],Tabela3[[#This Row],[Receitas 2009]]-Tabela3[[#This Row],[Despesas 2009]])</f>
        <v>-3306860.049999997</v>
      </c>
    </row>
    <row r="452" spans="1:22" hidden="1">
      <c r="A452" t="s">
        <v>519</v>
      </c>
      <c r="B452" t="s">
        <v>62</v>
      </c>
      <c r="C452" t="s">
        <v>248</v>
      </c>
      <c r="D452" s="60">
        <v>4508721.29</v>
      </c>
      <c r="E452" s="61">
        <v>5648796.3799999999</v>
      </c>
      <c r="F452" s="61">
        <v>8119384.8300000001</v>
      </c>
      <c r="G452" s="61">
        <v>6966207.21</v>
      </c>
      <c r="H452" s="61">
        <v>4401159.71</v>
      </c>
      <c r="I452" s="61">
        <v>5513180.5800000001</v>
      </c>
      <c r="J452" s="61">
        <v>8037004.4699999997</v>
      </c>
      <c r="K452" s="61">
        <v>7372442.4400000004</v>
      </c>
      <c r="L452">
        <v>32.56</v>
      </c>
      <c r="M452">
        <v>30</v>
      </c>
      <c r="N452">
        <v>21.15</v>
      </c>
      <c r="O452">
        <v>43.98</v>
      </c>
      <c r="P452">
        <v>0.4</v>
      </c>
      <c r="Q452">
        <v>0.36</v>
      </c>
      <c r="R452">
        <v>0.44</v>
      </c>
      <c r="S452">
        <f>IF(Tabela3[[#This Row],[Receitas 2005]]-Tabela3[[#This Row],[Despesas 2005]]&lt;0,Tabela3[[#This Row],[Receitas 2005]]-Tabela3[[#This Row],[Despesas 2005]],Tabela3[[#This Row],[Receitas 2005]]-Tabela3[[#This Row],[Despesas 2005]])</f>
        <v>107561.58000000007</v>
      </c>
      <c r="T452">
        <f>IF(Tabela3[[#This Row],[Receitas 2006]]-Tabela3[[#This Row],[Despesas 2006]]&lt;0,Tabela3[[#This Row],[Receitas 2006]]-Tabela3[[#This Row],[Despesas 2006]],Tabela3[[#This Row],[Receitas 2006]]-Tabela3[[#This Row],[Despesas 2006]])</f>
        <v>135615.79999999981</v>
      </c>
      <c r="U452">
        <f>IF(Tabela3[[#This Row],[Receitas 2008]]-Tabela3[[#This Row],[Despesas 2008]]&lt;0,Tabela3[[#This Row],[Receitas 2008]]-Tabela3[[#This Row],[Despesas 2008]],Tabela3[[#This Row],[Receitas 2008]]-Tabela3[[#This Row],[Despesas 2008]])</f>
        <v>82380.360000000335</v>
      </c>
      <c r="V452">
        <f>IF(Tabela3[[#This Row],[Receitas 2009]]-Tabela3[[#This Row],[Despesas 2009]]&lt;0,Tabela3[[#This Row],[Receitas 2009]]-Tabela3[[#This Row],[Despesas 2009]],Tabela3[[#This Row],[Receitas 2009]]-Tabela3[[#This Row],[Despesas 2009]])</f>
        <v>-406235.23000000045</v>
      </c>
    </row>
    <row r="453" spans="1:22" hidden="1">
      <c r="A453" t="s">
        <v>520</v>
      </c>
      <c r="B453" t="s">
        <v>45</v>
      </c>
      <c r="C453" t="s">
        <v>119</v>
      </c>
      <c r="D453" s="60">
        <v>13288101.220000001</v>
      </c>
      <c r="E453" s="61">
        <v>13930111.24</v>
      </c>
      <c r="F453" s="61">
        <v>19220842.370000001</v>
      </c>
      <c r="G453" s="61">
        <v>19745347.449999999</v>
      </c>
      <c r="H453" s="61">
        <v>12987396.539999999</v>
      </c>
      <c r="I453" s="61">
        <v>13927405.199999999</v>
      </c>
      <c r="J453" s="61">
        <v>18308819.539999999</v>
      </c>
      <c r="K453" s="61">
        <v>20371197.309999999</v>
      </c>
      <c r="L453">
        <v>53.97</v>
      </c>
      <c r="M453">
        <v>54.53</v>
      </c>
      <c r="N453">
        <v>46.47</v>
      </c>
      <c r="O453">
        <v>61.48</v>
      </c>
      <c r="P453">
        <v>0.44</v>
      </c>
      <c r="Q453">
        <v>0.41</v>
      </c>
      <c r="R453">
        <v>0.48</v>
      </c>
      <c r="S453">
        <f>IF(Tabela3[[#This Row],[Receitas 2005]]-Tabela3[[#This Row],[Despesas 2005]]&lt;0,Tabela3[[#This Row],[Receitas 2005]]-Tabela3[[#This Row],[Despesas 2005]],Tabela3[[#This Row],[Receitas 2005]]-Tabela3[[#This Row],[Despesas 2005]])</f>
        <v>300704.68000000156</v>
      </c>
      <c r="T453">
        <f>IF(Tabela3[[#This Row],[Receitas 2006]]-Tabela3[[#This Row],[Despesas 2006]]&lt;0,Tabela3[[#This Row],[Receitas 2006]]-Tabela3[[#This Row],[Despesas 2006]],Tabela3[[#This Row],[Receitas 2006]]-Tabela3[[#This Row],[Despesas 2006]])</f>
        <v>2706.0400000009686</v>
      </c>
      <c r="U453">
        <f>IF(Tabela3[[#This Row],[Receitas 2008]]-Tabela3[[#This Row],[Despesas 2008]]&lt;0,Tabela3[[#This Row],[Receitas 2008]]-Tabela3[[#This Row],[Despesas 2008]],Tabela3[[#This Row],[Receitas 2008]]-Tabela3[[#This Row],[Despesas 2008]])</f>
        <v>912022.83000000194</v>
      </c>
      <c r="V453">
        <f>IF(Tabela3[[#This Row],[Receitas 2009]]-Tabela3[[#This Row],[Despesas 2009]]&lt;0,Tabela3[[#This Row],[Receitas 2009]]-Tabela3[[#This Row],[Despesas 2009]],Tabela3[[#This Row],[Receitas 2009]]-Tabela3[[#This Row],[Despesas 2009]])</f>
        <v>-625849.8599999994</v>
      </c>
    </row>
    <row r="454" spans="1:22" hidden="1">
      <c r="A454" t="s">
        <v>521</v>
      </c>
      <c r="B454" t="s">
        <v>48</v>
      </c>
      <c r="C454" t="s">
        <v>253</v>
      </c>
      <c r="D454" s="60">
        <v>5006479.0599999996</v>
      </c>
      <c r="E454" s="61">
        <v>5677042.46</v>
      </c>
      <c r="F454" s="61" t="s">
        <v>25</v>
      </c>
      <c r="G454" s="61">
        <v>7578694.7999999998</v>
      </c>
      <c r="H454" s="61">
        <v>5015892.74</v>
      </c>
      <c r="I454" s="61">
        <v>5784411.6799999997</v>
      </c>
      <c r="J454" s="61" t="s">
        <v>25</v>
      </c>
      <c r="K454" s="61">
        <v>8301171.9100000001</v>
      </c>
      <c r="L454">
        <v>47.41</v>
      </c>
      <c r="M454">
        <v>52.63</v>
      </c>
      <c r="N454">
        <v>35.19</v>
      </c>
      <c r="O454">
        <v>59.63</v>
      </c>
      <c r="P454">
        <v>0.39</v>
      </c>
      <c r="Q454">
        <v>0.34</v>
      </c>
      <c r="R454">
        <v>0.44</v>
      </c>
      <c r="S454">
        <f>IF(Tabela3[[#This Row],[Receitas 2005]]-Tabela3[[#This Row],[Despesas 2005]]&lt;0,Tabela3[[#This Row],[Receitas 2005]]-Tabela3[[#This Row],[Despesas 2005]],Tabela3[[#This Row],[Receitas 2005]]-Tabela3[[#This Row],[Despesas 2005]])</f>
        <v>-9413.6800000006333</v>
      </c>
      <c r="T454">
        <f>IF(Tabela3[[#This Row],[Receitas 2006]]-Tabela3[[#This Row],[Despesas 2006]]&lt;0,Tabela3[[#This Row],[Receitas 2006]]-Tabela3[[#This Row],[Despesas 2006]],Tabela3[[#This Row],[Receitas 2006]]-Tabela3[[#This Row],[Despesas 2006]])</f>
        <v>-107369.21999999974</v>
      </c>
      <c r="U454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54">
        <f>IF(Tabela3[[#This Row],[Receitas 2009]]-Tabela3[[#This Row],[Despesas 2009]]&lt;0,Tabela3[[#This Row],[Receitas 2009]]-Tabela3[[#This Row],[Despesas 2009]],Tabela3[[#This Row],[Receitas 2009]]-Tabela3[[#This Row],[Despesas 2009]])</f>
        <v>-722477.11000000034</v>
      </c>
    </row>
    <row r="455" spans="1:22" hidden="1">
      <c r="A455" t="s">
        <v>522</v>
      </c>
      <c r="B455" t="s">
        <v>48</v>
      </c>
      <c r="C455" t="s">
        <v>161</v>
      </c>
      <c r="D455" s="60">
        <v>12331675.82</v>
      </c>
      <c r="E455" s="61" t="s">
        <v>25</v>
      </c>
      <c r="F455" s="61">
        <v>20708109.18</v>
      </c>
      <c r="G455" s="61">
        <v>19044365.75</v>
      </c>
      <c r="H455" s="61">
        <v>10995161.890000001</v>
      </c>
      <c r="I455" s="61" t="s">
        <v>25</v>
      </c>
      <c r="J455" s="61">
        <v>19863528.59</v>
      </c>
      <c r="K455" s="61">
        <v>20466013.030000001</v>
      </c>
      <c r="L455">
        <v>66.040000000000006</v>
      </c>
      <c r="M455">
        <v>65.28</v>
      </c>
      <c r="N455">
        <v>57.65</v>
      </c>
      <c r="O455">
        <v>74.430000000000007</v>
      </c>
      <c r="P455">
        <v>0.47</v>
      </c>
      <c r="Q455">
        <v>0.42</v>
      </c>
      <c r="R455">
        <v>0.53</v>
      </c>
      <c r="S455">
        <f>IF(Tabela3[[#This Row],[Receitas 2005]]-Tabela3[[#This Row],[Despesas 2005]]&lt;0,Tabela3[[#This Row],[Receitas 2005]]-Tabela3[[#This Row],[Despesas 2005]],Tabela3[[#This Row],[Receitas 2005]]-Tabela3[[#This Row],[Despesas 2005]])</f>
        <v>1336513.9299999997</v>
      </c>
      <c r="T45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55">
        <f>IF(Tabela3[[#This Row],[Receitas 2008]]-Tabela3[[#This Row],[Despesas 2008]]&lt;0,Tabela3[[#This Row],[Receitas 2008]]-Tabela3[[#This Row],[Despesas 2008]],Tabela3[[#This Row],[Receitas 2008]]-Tabela3[[#This Row],[Despesas 2008]])</f>
        <v>844580.58999999985</v>
      </c>
      <c r="V455">
        <f>IF(Tabela3[[#This Row],[Receitas 2009]]-Tabela3[[#This Row],[Despesas 2009]]&lt;0,Tabela3[[#This Row],[Receitas 2009]]-Tabela3[[#This Row],[Despesas 2009]],Tabela3[[#This Row],[Receitas 2009]]-Tabela3[[#This Row],[Despesas 2009]])</f>
        <v>-1421647.2800000012</v>
      </c>
    </row>
    <row r="456" spans="1:22" hidden="1">
      <c r="A456" t="s">
        <v>31</v>
      </c>
      <c r="B456" t="s">
        <v>30</v>
      </c>
      <c r="C456" t="s">
        <v>31</v>
      </c>
      <c r="D456" s="60">
        <v>47767194.490000002</v>
      </c>
      <c r="E456" s="61">
        <v>56365391.810000002</v>
      </c>
      <c r="F456" s="61" t="s">
        <v>25</v>
      </c>
      <c r="G456" s="61" t="s">
        <v>25</v>
      </c>
      <c r="H456" s="61">
        <v>47762810.539999999</v>
      </c>
      <c r="I456" s="61">
        <v>55380065.899999999</v>
      </c>
      <c r="J456" s="61" t="s">
        <v>25</v>
      </c>
      <c r="K456" s="61" t="s">
        <v>25</v>
      </c>
      <c r="L456">
        <v>23.21</v>
      </c>
      <c r="M456">
        <v>20.48</v>
      </c>
      <c r="N456">
        <v>16.86</v>
      </c>
      <c r="O456">
        <v>29.56</v>
      </c>
      <c r="P456">
        <v>0.4</v>
      </c>
      <c r="Q456">
        <v>0.38</v>
      </c>
      <c r="R456">
        <v>0.42</v>
      </c>
      <c r="S456">
        <f>IF(Tabela3[[#This Row],[Receitas 2005]]-Tabela3[[#This Row],[Despesas 2005]]&lt;0,Tabela3[[#This Row],[Receitas 2005]]-Tabela3[[#This Row],[Despesas 2005]],Tabela3[[#This Row],[Receitas 2005]]-Tabela3[[#This Row],[Despesas 2005]])</f>
        <v>4383.9500000029802</v>
      </c>
      <c r="T456">
        <f>IF(Tabela3[[#This Row],[Receitas 2006]]-Tabela3[[#This Row],[Despesas 2006]]&lt;0,Tabela3[[#This Row],[Receitas 2006]]-Tabela3[[#This Row],[Despesas 2006]],Tabela3[[#This Row],[Receitas 2006]]-Tabela3[[#This Row],[Despesas 2006]])</f>
        <v>985325.91000000387</v>
      </c>
      <c r="U45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56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57" spans="1:22" hidden="1">
      <c r="A457" t="s">
        <v>523</v>
      </c>
      <c r="B457" t="s">
        <v>30</v>
      </c>
      <c r="C457" t="s">
        <v>31</v>
      </c>
      <c r="D457" s="60">
        <v>12559423.85</v>
      </c>
      <c r="E457" s="61" t="s">
        <v>25</v>
      </c>
      <c r="F457" s="61">
        <v>20680773.890000001</v>
      </c>
      <c r="G457" s="61">
        <v>22028987.710000001</v>
      </c>
      <c r="H457" s="61">
        <v>12181587.57</v>
      </c>
      <c r="I457" s="61" t="s">
        <v>25</v>
      </c>
      <c r="J457" s="61">
        <v>21016861.379999999</v>
      </c>
      <c r="K457" s="61">
        <v>21741443.25</v>
      </c>
      <c r="L457">
        <v>31.79</v>
      </c>
      <c r="M457">
        <v>28.83</v>
      </c>
      <c r="N457">
        <v>22.59</v>
      </c>
      <c r="O457">
        <v>40.98</v>
      </c>
      <c r="P457">
        <v>0.43</v>
      </c>
      <c r="Q457">
        <v>0.4</v>
      </c>
      <c r="R457">
        <v>0.46</v>
      </c>
      <c r="S457">
        <f>IF(Tabela3[[#This Row],[Receitas 2005]]-Tabela3[[#This Row],[Despesas 2005]]&lt;0,Tabela3[[#This Row],[Receitas 2005]]-Tabela3[[#This Row],[Despesas 2005]],Tabela3[[#This Row],[Receitas 2005]]-Tabela3[[#This Row],[Despesas 2005]])</f>
        <v>377836.27999999933</v>
      </c>
      <c r="T45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57">
        <f>IF(Tabela3[[#This Row],[Receitas 2008]]-Tabela3[[#This Row],[Despesas 2008]]&lt;0,Tabela3[[#This Row],[Receitas 2008]]-Tabela3[[#This Row],[Despesas 2008]],Tabela3[[#This Row],[Receitas 2008]]-Tabela3[[#This Row],[Despesas 2008]])</f>
        <v>-336087.48999999836</v>
      </c>
      <c r="V457">
        <f>IF(Tabela3[[#This Row],[Receitas 2009]]-Tabela3[[#This Row],[Despesas 2009]]&lt;0,Tabela3[[#This Row],[Receitas 2009]]-Tabela3[[#This Row],[Despesas 2009]],Tabela3[[#This Row],[Receitas 2009]]-Tabela3[[#This Row],[Despesas 2009]])</f>
        <v>287544.46000000089</v>
      </c>
    </row>
    <row r="458" spans="1:22" hidden="1">
      <c r="A458" t="s">
        <v>257</v>
      </c>
      <c r="B458" t="s">
        <v>35</v>
      </c>
      <c r="C458" t="s">
        <v>257</v>
      </c>
      <c r="D458" s="60" t="s">
        <v>25</v>
      </c>
      <c r="E458" s="61">
        <v>22213295.940000001</v>
      </c>
      <c r="F458" s="61">
        <v>32668420.079999998</v>
      </c>
      <c r="G458" s="61">
        <v>32716807.809999999</v>
      </c>
      <c r="H458" s="61" t="s">
        <v>25</v>
      </c>
      <c r="I458" s="61">
        <v>21895357.350000001</v>
      </c>
      <c r="J458" s="61">
        <v>30003720.440000001</v>
      </c>
      <c r="K458" s="61">
        <v>32772242.460000001</v>
      </c>
      <c r="L458">
        <v>34.86</v>
      </c>
      <c r="M458">
        <v>32.840000000000003</v>
      </c>
      <c r="N458">
        <v>25.78</v>
      </c>
      <c r="O458">
        <v>43.94</v>
      </c>
      <c r="P458">
        <v>0.44</v>
      </c>
      <c r="Q458">
        <v>0.4</v>
      </c>
      <c r="R458">
        <v>0.47</v>
      </c>
      <c r="S45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58">
        <f>IF(Tabela3[[#This Row],[Receitas 2006]]-Tabela3[[#This Row],[Despesas 2006]]&lt;0,Tabela3[[#This Row],[Receitas 2006]]-Tabela3[[#This Row],[Despesas 2006]],Tabela3[[#This Row],[Receitas 2006]]-Tabela3[[#This Row],[Despesas 2006]])</f>
        <v>317938.58999999985</v>
      </c>
      <c r="U458">
        <f>IF(Tabela3[[#This Row],[Receitas 2008]]-Tabela3[[#This Row],[Despesas 2008]]&lt;0,Tabela3[[#This Row],[Receitas 2008]]-Tabela3[[#This Row],[Despesas 2008]],Tabela3[[#This Row],[Receitas 2008]]-Tabela3[[#This Row],[Despesas 2008]])</f>
        <v>2664699.6399999969</v>
      </c>
      <c r="V458">
        <f>IF(Tabela3[[#This Row],[Receitas 2009]]-Tabela3[[#This Row],[Despesas 2009]]&lt;0,Tabela3[[#This Row],[Receitas 2009]]-Tabela3[[#This Row],[Despesas 2009]],Tabela3[[#This Row],[Receitas 2009]]-Tabela3[[#This Row],[Despesas 2009]])</f>
        <v>-55434.650000002235</v>
      </c>
    </row>
    <row r="459" spans="1:22" hidden="1">
      <c r="A459" t="s">
        <v>524</v>
      </c>
      <c r="B459" t="s">
        <v>76</v>
      </c>
      <c r="C459" t="s">
        <v>91</v>
      </c>
      <c r="D459" s="60">
        <v>5179795.41</v>
      </c>
      <c r="E459" s="61">
        <v>6499499.7199999997</v>
      </c>
      <c r="F459" s="61">
        <v>8783684.8399999999</v>
      </c>
      <c r="G459" s="61">
        <v>8964273.9100000001</v>
      </c>
      <c r="H459" s="61">
        <v>5173912.7</v>
      </c>
      <c r="I459" s="61">
        <v>6339188.0899999999</v>
      </c>
      <c r="J459" s="61">
        <v>9260903.3699999992</v>
      </c>
      <c r="K459" s="61">
        <v>9182727.3699999992</v>
      </c>
      <c r="L459">
        <v>36.26</v>
      </c>
      <c r="M459">
        <v>34.380000000000003</v>
      </c>
      <c r="N459">
        <v>25.2</v>
      </c>
      <c r="O459">
        <v>47.32</v>
      </c>
      <c r="P459">
        <v>0.39</v>
      </c>
      <c r="Q459">
        <v>0.35</v>
      </c>
      <c r="R459">
        <v>0.44</v>
      </c>
      <c r="S459">
        <f>IF(Tabela3[[#This Row],[Receitas 2005]]-Tabela3[[#This Row],[Despesas 2005]]&lt;0,Tabela3[[#This Row],[Receitas 2005]]-Tabela3[[#This Row],[Despesas 2005]],Tabela3[[#This Row],[Receitas 2005]]-Tabela3[[#This Row],[Despesas 2005]])</f>
        <v>5882.7099999999627</v>
      </c>
      <c r="T459">
        <f>IF(Tabela3[[#This Row],[Receitas 2006]]-Tabela3[[#This Row],[Despesas 2006]]&lt;0,Tabela3[[#This Row],[Receitas 2006]]-Tabela3[[#This Row],[Despesas 2006]],Tabela3[[#This Row],[Receitas 2006]]-Tabela3[[#This Row],[Despesas 2006]])</f>
        <v>160311.62999999989</v>
      </c>
      <c r="U459">
        <f>IF(Tabela3[[#This Row],[Receitas 2008]]-Tabela3[[#This Row],[Despesas 2008]]&lt;0,Tabela3[[#This Row],[Receitas 2008]]-Tabela3[[#This Row],[Despesas 2008]],Tabela3[[#This Row],[Receitas 2008]]-Tabela3[[#This Row],[Despesas 2008]])</f>
        <v>-477218.52999999933</v>
      </c>
      <c r="V459">
        <f>IF(Tabela3[[#This Row],[Receitas 2009]]-Tabela3[[#This Row],[Despesas 2009]]&lt;0,Tabela3[[#This Row],[Receitas 2009]]-Tabela3[[#This Row],[Despesas 2009]],Tabela3[[#This Row],[Receitas 2009]]-Tabela3[[#This Row],[Despesas 2009]])</f>
        <v>-218453.45999999903</v>
      </c>
    </row>
    <row r="460" spans="1:22" hidden="1">
      <c r="A460" t="s">
        <v>525</v>
      </c>
      <c r="B460" t="s">
        <v>30</v>
      </c>
      <c r="C460" t="s">
        <v>93</v>
      </c>
      <c r="D460" s="60">
        <v>46356230.5</v>
      </c>
      <c r="E460" s="61">
        <v>7529071.5</v>
      </c>
      <c r="F460" s="61">
        <v>11567179.99</v>
      </c>
      <c r="G460" s="61">
        <v>10941827.310000001</v>
      </c>
      <c r="H460" s="61">
        <v>5857758.9100000001</v>
      </c>
      <c r="I460" s="61">
        <v>6977051.29</v>
      </c>
      <c r="J460" s="61">
        <v>10889621.6</v>
      </c>
      <c r="K460" s="61">
        <v>11739061.390000001</v>
      </c>
      <c r="L460">
        <v>30.01</v>
      </c>
      <c r="M460">
        <v>25.96</v>
      </c>
      <c r="N460">
        <v>21.31</v>
      </c>
      <c r="O460">
        <v>38.71</v>
      </c>
      <c r="P460">
        <v>0.42</v>
      </c>
      <c r="Q460">
        <v>0.39</v>
      </c>
      <c r="R460">
        <v>0.45</v>
      </c>
      <c r="S460">
        <f>IF(Tabela3[[#This Row],[Receitas 2005]]-Tabela3[[#This Row],[Despesas 2005]]&lt;0,Tabela3[[#This Row],[Receitas 2005]]-Tabela3[[#This Row],[Despesas 2005]],Tabela3[[#This Row],[Receitas 2005]]-Tabela3[[#This Row],[Despesas 2005]])</f>
        <v>40498471.590000004</v>
      </c>
      <c r="T460">
        <f>IF(Tabela3[[#This Row],[Receitas 2006]]-Tabela3[[#This Row],[Despesas 2006]]&lt;0,Tabela3[[#This Row],[Receitas 2006]]-Tabela3[[#This Row],[Despesas 2006]],Tabela3[[#This Row],[Receitas 2006]]-Tabela3[[#This Row],[Despesas 2006]])</f>
        <v>552020.21</v>
      </c>
      <c r="U460">
        <f>IF(Tabela3[[#This Row],[Receitas 2008]]-Tabela3[[#This Row],[Despesas 2008]]&lt;0,Tabela3[[#This Row],[Receitas 2008]]-Tabela3[[#This Row],[Despesas 2008]],Tabela3[[#This Row],[Receitas 2008]]-Tabela3[[#This Row],[Despesas 2008]])</f>
        <v>677558.3900000006</v>
      </c>
      <c r="V460">
        <f>IF(Tabela3[[#This Row],[Receitas 2009]]-Tabela3[[#This Row],[Despesas 2009]]&lt;0,Tabela3[[#This Row],[Receitas 2009]]-Tabela3[[#This Row],[Despesas 2009]],Tabela3[[#This Row],[Receitas 2009]]-Tabela3[[#This Row],[Despesas 2009]])</f>
        <v>-797234.08000000007</v>
      </c>
    </row>
    <row r="461" spans="1:22" hidden="1">
      <c r="A461" t="s">
        <v>526</v>
      </c>
      <c r="B461" t="s">
        <v>52</v>
      </c>
      <c r="C461" t="s">
        <v>174</v>
      </c>
      <c r="D461" s="60">
        <v>8689516.4900000002</v>
      </c>
      <c r="E461" s="61">
        <v>9634756.0199999996</v>
      </c>
      <c r="F461" s="61">
        <v>12765065.140000001</v>
      </c>
      <c r="G461" s="61">
        <v>13304871.43</v>
      </c>
      <c r="H461" s="61">
        <v>8243930.7400000002</v>
      </c>
      <c r="I461" s="61">
        <v>9388291.4100000001</v>
      </c>
      <c r="J461" s="61">
        <v>12775030.779999999</v>
      </c>
      <c r="K461" s="61">
        <v>12978273.359999999</v>
      </c>
      <c r="L461">
        <v>24.9</v>
      </c>
      <c r="M461">
        <v>25.16</v>
      </c>
      <c r="N461">
        <v>16.48</v>
      </c>
      <c r="O461">
        <v>33.31</v>
      </c>
      <c r="P461">
        <v>0.4</v>
      </c>
      <c r="Q461">
        <v>0.37</v>
      </c>
      <c r="R461">
        <v>0.44</v>
      </c>
      <c r="S461">
        <f>IF(Tabela3[[#This Row],[Receitas 2005]]-Tabela3[[#This Row],[Despesas 2005]]&lt;0,Tabela3[[#This Row],[Receitas 2005]]-Tabela3[[#This Row],[Despesas 2005]],Tabela3[[#This Row],[Receitas 2005]]-Tabela3[[#This Row],[Despesas 2005]])</f>
        <v>445585.75</v>
      </c>
      <c r="T461">
        <f>IF(Tabela3[[#This Row],[Receitas 2006]]-Tabela3[[#This Row],[Despesas 2006]]&lt;0,Tabela3[[#This Row],[Receitas 2006]]-Tabela3[[#This Row],[Despesas 2006]],Tabela3[[#This Row],[Receitas 2006]]-Tabela3[[#This Row],[Despesas 2006]])</f>
        <v>246464.6099999994</v>
      </c>
      <c r="U461">
        <f>IF(Tabela3[[#This Row],[Receitas 2008]]-Tabela3[[#This Row],[Despesas 2008]]&lt;0,Tabela3[[#This Row],[Receitas 2008]]-Tabela3[[#This Row],[Despesas 2008]],Tabela3[[#This Row],[Receitas 2008]]-Tabela3[[#This Row],[Despesas 2008]])</f>
        <v>-9965.6399999987334</v>
      </c>
      <c r="V461">
        <f>IF(Tabela3[[#This Row],[Receitas 2009]]-Tabela3[[#This Row],[Despesas 2009]]&lt;0,Tabela3[[#This Row],[Receitas 2009]]-Tabela3[[#This Row],[Despesas 2009]],Tabela3[[#This Row],[Receitas 2009]]-Tabela3[[#This Row],[Despesas 2009]])</f>
        <v>326598.0700000003</v>
      </c>
    </row>
    <row r="462" spans="1:22" hidden="1">
      <c r="A462" t="s">
        <v>527</v>
      </c>
      <c r="B462" t="s">
        <v>76</v>
      </c>
      <c r="C462" t="s">
        <v>323</v>
      </c>
      <c r="D462" s="60" t="s">
        <v>25</v>
      </c>
      <c r="E462" s="61">
        <v>93198503.040000007</v>
      </c>
      <c r="F462" s="61">
        <v>164027515.40000001</v>
      </c>
      <c r="G462" s="61">
        <v>138584089.94</v>
      </c>
      <c r="H462" s="61" t="s">
        <v>25</v>
      </c>
      <c r="I462" s="61">
        <v>86297187.430000007</v>
      </c>
      <c r="J462" s="61">
        <v>183273678.80000001</v>
      </c>
      <c r="K462" s="61">
        <v>136804928.34</v>
      </c>
      <c r="L462">
        <v>32.06</v>
      </c>
      <c r="M462">
        <v>28.24</v>
      </c>
      <c r="N462">
        <v>24.8</v>
      </c>
      <c r="O462">
        <v>39.32</v>
      </c>
      <c r="P462">
        <v>0.42</v>
      </c>
      <c r="Q462">
        <v>0.39</v>
      </c>
      <c r="R462">
        <v>0.44</v>
      </c>
      <c r="S46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62">
        <f>IF(Tabela3[[#This Row],[Receitas 2006]]-Tabela3[[#This Row],[Despesas 2006]]&lt;0,Tabela3[[#This Row],[Receitas 2006]]-Tabela3[[#This Row],[Despesas 2006]],Tabela3[[#This Row],[Receitas 2006]]-Tabela3[[#This Row],[Despesas 2006]])</f>
        <v>6901315.6099999994</v>
      </c>
      <c r="U462">
        <f>IF(Tabela3[[#This Row],[Receitas 2008]]-Tabela3[[#This Row],[Despesas 2008]]&lt;0,Tabela3[[#This Row],[Receitas 2008]]-Tabela3[[#This Row],[Despesas 2008]],Tabela3[[#This Row],[Receitas 2008]]-Tabela3[[#This Row],[Despesas 2008]])</f>
        <v>-19246163.400000006</v>
      </c>
      <c r="V462">
        <f>IF(Tabela3[[#This Row],[Receitas 2009]]-Tabela3[[#This Row],[Despesas 2009]]&lt;0,Tabela3[[#This Row],[Receitas 2009]]-Tabela3[[#This Row],[Despesas 2009]],Tabela3[[#This Row],[Receitas 2009]]-Tabela3[[#This Row],[Despesas 2009]])</f>
        <v>1779161.599999994</v>
      </c>
    </row>
    <row r="463" spans="1:22" hidden="1">
      <c r="A463" t="s">
        <v>528</v>
      </c>
      <c r="B463" t="s">
        <v>35</v>
      </c>
      <c r="C463" t="s">
        <v>67</v>
      </c>
      <c r="D463" s="60" t="s">
        <v>25</v>
      </c>
      <c r="E463" s="61">
        <v>5969284.4400000004</v>
      </c>
      <c r="F463" s="61">
        <v>9506004.7300000004</v>
      </c>
      <c r="G463" s="61">
        <v>9157407.6400000006</v>
      </c>
      <c r="H463" s="61" t="s">
        <v>25</v>
      </c>
      <c r="I463" s="61">
        <v>5681732.1699999999</v>
      </c>
      <c r="J463" s="61">
        <v>8673456</v>
      </c>
      <c r="K463" s="61">
        <v>10095939.65</v>
      </c>
      <c r="L463">
        <v>57.54</v>
      </c>
      <c r="M463">
        <v>54.67</v>
      </c>
      <c r="N463">
        <v>46.46</v>
      </c>
      <c r="O463">
        <v>68.61</v>
      </c>
      <c r="P463">
        <v>0.41</v>
      </c>
      <c r="Q463">
        <v>0.37</v>
      </c>
      <c r="R463">
        <v>0.46</v>
      </c>
      <c r="S46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63">
        <f>IF(Tabela3[[#This Row],[Receitas 2006]]-Tabela3[[#This Row],[Despesas 2006]]&lt;0,Tabela3[[#This Row],[Receitas 2006]]-Tabela3[[#This Row],[Despesas 2006]],Tabela3[[#This Row],[Receitas 2006]]-Tabela3[[#This Row],[Despesas 2006]])</f>
        <v>287552.27000000048</v>
      </c>
      <c r="U463">
        <f>IF(Tabela3[[#This Row],[Receitas 2008]]-Tabela3[[#This Row],[Despesas 2008]]&lt;0,Tabela3[[#This Row],[Receitas 2008]]-Tabela3[[#This Row],[Despesas 2008]],Tabela3[[#This Row],[Receitas 2008]]-Tabela3[[#This Row],[Despesas 2008]])</f>
        <v>832548.73000000045</v>
      </c>
      <c r="V463">
        <f>IF(Tabela3[[#This Row],[Receitas 2009]]-Tabela3[[#This Row],[Despesas 2009]]&lt;0,Tabela3[[#This Row],[Receitas 2009]]-Tabela3[[#This Row],[Despesas 2009]],Tabela3[[#This Row],[Receitas 2009]]-Tabela3[[#This Row],[Despesas 2009]])</f>
        <v>-938532.00999999978</v>
      </c>
    </row>
    <row r="464" spans="1:22" hidden="1">
      <c r="A464" t="s">
        <v>529</v>
      </c>
      <c r="B464" t="s">
        <v>76</v>
      </c>
      <c r="C464" t="s">
        <v>134</v>
      </c>
      <c r="D464" s="60">
        <v>6824999.7800000003</v>
      </c>
      <c r="E464" s="61">
        <v>9020374.4100000001</v>
      </c>
      <c r="F464" s="61">
        <v>11681836.529999999</v>
      </c>
      <c r="G464" s="61">
        <v>10764650.26</v>
      </c>
      <c r="H464" s="61">
        <v>6596665.1299999999</v>
      </c>
      <c r="I464" s="61">
        <v>8662222.1799999997</v>
      </c>
      <c r="J464" s="61">
        <v>12054285.060000001</v>
      </c>
      <c r="K464" s="61">
        <v>13812838.07</v>
      </c>
      <c r="L464">
        <v>25.72</v>
      </c>
      <c r="M464">
        <v>22.56</v>
      </c>
      <c r="N464">
        <v>15.55</v>
      </c>
      <c r="O464">
        <v>35.89</v>
      </c>
      <c r="P464">
        <v>0.35</v>
      </c>
      <c r="Q464">
        <v>0.32</v>
      </c>
      <c r="R464">
        <v>0.39</v>
      </c>
      <c r="S464">
        <f>IF(Tabela3[[#This Row],[Receitas 2005]]-Tabela3[[#This Row],[Despesas 2005]]&lt;0,Tabela3[[#This Row],[Receitas 2005]]-Tabela3[[#This Row],[Despesas 2005]],Tabela3[[#This Row],[Receitas 2005]]-Tabela3[[#This Row],[Despesas 2005]])</f>
        <v>228334.65000000037</v>
      </c>
      <c r="T464">
        <f>IF(Tabela3[[#This Row],[Receitas 2006]]-Tabela3[[#This Row],[Despesas 2006]]&lt;0,Tabela3[[#This Row],[Receitas 2006]]-Tabela3[[#This Row],[Despesas 2006]],Tabela3[[#This Row],[Receitas 2006]]-Tabela3[[#This Row],[Despesas 2006]])</f>
        <v>358152.23000000045</v>
      </c>
      <c r="U464">
        <f>IF(Tabela3[[#This Row],[Receitas 2008]]-Tabela3[[#This Row],[Despesas 2008]]&lt;0,Tabela3[[#This Row],[Receitas 2008]]-Tabela3[[#This Row],[Despesas 2008]],Tabela3[[#This Row],[Receitas 2008]]-Tabela3[[#This Row],[Despesas 2008]])</f>
        <v>-372448.53000000119</v>
      </c>
      <c r="V464">
        <f>IF(Tabela3[[#This Row],[Receitas 2009]]-Tabela3[[#This Row],[Despesas 2009]]&lt;0,Tabela3[[#This Row],[Receitas 2009]]-Tabela3[[#This Row],[Despesas 2009]],Tabela3[[#This Row],[Receitas 2009]]-Tabela3[[#This Row],[Despesas 2009]])</f>
        <v>-3048187.8100000005</v>
      </c>
    </row>
    <row r="465" spans="1:22" hidden="1">
      <c r="A465" t="s">
        <v>530</v>
      </c>
      <c r="B465" t="s">
        <v>30</v>
      </c>
      <c r="C465" t="s">
        <v>93</v>
      </c>
      <c r="D465" s="60">
        <v>3971762.49</v>
      </c>
      <c r="E465" s="61">
        <v>4772108.96</v>
      </c>
      <c r="F465" s="61">
        <v>6237661.8899999997</v>
      </c>
      <c r="G465" s="61">
        <v>6020339.1100000003</v>
      </c>
      <c r="H465" s="61">
        <v>4014733.18</v>
      </c>
      <c r="I465" s="61">
        <v>4728177.01</v>
      </c>
      <c r="J465" s="61">
        <v>6232238.1799999997</v>
      </c>
      <c r="K465" s="61">
        <v>6223547.8399999999</v>
      </c>
      <c r="L465">
        <v>22.68</v>
      </c>
      <c r="M465">
        <v>19.170000000000002</v>
      </c>
      <c r="N465">
        <v>11.88</v>
      </c>
      <c r="O465">
        <v>33.47</v>
      </c>
      <c r="P465">
        <v>0.38</v>
      </c>
      <c r="Q465">
        <v>0.33</v>
      </c>
      <c r="R465">
        <v>0.43</v>
      </c>
      <c r="S465">
        <f>IF(Tabela3[[#This Row],[Receitas 2005]]-Tabela3[[#This Row],[Despesas 2005]]&lt;0,Tabela3[[#This Row],[Receitas 2005]]-Tabela3[[#This Row],[Despesas 2005]],Tabela3[[#This Row],[Receitas 2005]]-Tabela3[[#This Row],[Despesas 2005]])</f>
        <v>-42970.689999999944</v>
      </c>
      <c r="T465">
        <f>IF(Tabela3[[#This Row],[Receitas 2006]]-Tabela3[[#This Row],[Despesas 2006]]&lt;0,Tabela3[[#This Row],[Receitas 2006]]-Tabela3[[#This Row],[Despesas 2006]],Tabela3[[#This Row],[Receitas 2006]]-Tabela3[[#This Row],[Despesas 2006]])</f>
        <v>43931.950000000186</v>
      </c>
      <c r="U465">
        <f>IF(Tabela3[[#This Row],[Receitas 2008]]-Tabela3[[#This Row],[Despesas 2008]]&lt;0,Tabela3[[#This Row],[Receitas 2008]]-Tabela3[[#This Row],[Despesas 2008]],Tabela3[[#This Row],[Receitas 2008]]-Tabela3[[#This Row],[Despesas 2008]])</f>
        <v>5423.7099999999627</v>
      </c>
      <c r="V465">
        <f>IF(Tabela3[[#This Row],[Receitas 2009]]-Tabela3[[#This Row],[Despesas 2009]]&lt;0,Tabela3[[#This Row],[Receitas 2009]]-Tabela3[[#This Row],[Despesas 2009]],Tabela3[[#This Row],[Receitas 2009]]-Tabela3[[#This Row],[Despesas 2009]])</f>
        <v>-203208.72999999952</v>
      </c>
    </row>
    <row r="466" spans="1:22" hidden="1">
      <c r="A466" t="s">
        <v>531</v>
      </c>
      <c r="B466" t="s">
        <v>35</v>
      </c>
      <c r="C466" t="s">
        <v>36</v>
      </c>
      <c r="D466" s="60">
        <v>4253907.1399999997</v>
      </c>
      <c r="E466" s="61">
        <v>5408256.9100000001</v>
      </c>
      <c r="F466" s="61">
        <v>8526652.9399999995</v>
      </c>
      <c r="G466" s="61">
        <v>7526680.9000000004</v>
      </c>
      <c r="H466" s="61">
        <v>4248431.03</v>
      </c>
      <c r="I466" s="61">
        <v>5512968.5499999998</v>
      </c>
      <c r="J466" s="61">
        <v>8903781.5800000001</v>
      </c>
      <c r="K466" s="61">
        <v>7895065.2800000003</v>
      </c>
      <c r="L466">
        <v>18.96</v>
      </c>
      <c r="M466">
        <v>23.94</v>
      </c>
      <c r="N466">
        <v>10.33</v>
      </c>
      <c r="O466">
        <v>27.6</v>
      </c>
      <c r="P466">
        <v>0.38</v>
      </c>
      <c r="Q466">
        <v>0.33</v>
      </c>
      <c r="R466">
        <v>0.43</v>
      </c>
      <c r="S466">
        <f>IF(Tabela3[[#This Row],[Receitas 2005]]-Tabela3[[#This Row],[Despesas 2005]]&lt;0,Tabela3[[#This Row],[Receitas 2005]]-Tabela3[[#This Row],[Despesas 2005]],Tabela3[[#This Row],[Receitas 2005]]-Tabela3[[#This Row],[Despesas 2005]])</f>
        <v>5476.109999999404</v>
      </c>
      <c r="T466">
        <f>IF(Tabela3[[#This Row],[Receitas 2006]]-Tabela3[[#This Row],[Despesas 2006]]&lt;0,Tabela3[[#This Row],[Receitas 2006]]-Tabela3[[#This Row],[Despesas 2006]],Tabela3[[#This Row],[Receitas 2006]]-Tabela3[[#This Row],[Despesas 2006]])</f>
        <v>-104711.63999999966</v>
      </c>
      <c r="U466">
        <f>IF(Tabela3[[#This Row],[Receitas 2008]]-Tabela3[[#This Row],[Despesas 2008]]&lt;0,Tabela3[[#This Row],[Receitas 2008]]-Tabela3[[#This Row],[Despesas 2008]],Tabela3[[#This Row],[Receitas 2008]]-Tabela3[[#This Row],[Despesas 2008]])</f>
        <v>-377128.6400000006</v>
      </c>
      <c r="V466">
        <f>IF(Tabela3[[#This Row],[Receitas 2009]]-Tabela3[[#This Row],[Despesas 2009]]&lt;0,Tabela3[[#This Row],[Receitas 2009]]-Tabela3[[#This Row],[Despesas 2009]],Tabela3[[#This Row],[Receitas 2009]]-Tabela3[[#This Row],[Despesas 2009]])</f>
        <v>-368384.37999999989</v>
      </c>
    </row>
    <row r="467" spans="1:22" hidden="1">
      <c r="A467" t="s">
        <v>532</v>
      </c>
      <c r="B467" t="s">
        <v>52</v>
      </c>
      <c r="C467" t="s">
        <v>174</v>
      </c>
      <c r="D467" s="60" t="s">
        <v>25</v>
      </c>
      <c r="E467" s="61">
        <v>4080597.47</v>
      </c>
      <c r="F467" s="61">
        <v>5966154.8600000003</v>
      </c>
      <c r="G467" s="61">
        <v>5684337.8899999997</v>
      </c>
      <c r="H467" s="61" t="s">
        <v>25</v>
      </c>
      <c r="I467" s="61">
        <v>4262832.29</v>
      </c>
      <c r="J467" s="61">
        <v>5747972.5599999996</v>
      </c>
      <c r="K467" s="61">
        <v>5673981.7800000003</v>
      </c>
      <c r="L467">
        <v>25.55</v>
      </c>
      <c r="M467">
        <v>28.15</v>
      </c>
      <c r="N467">
        <v>15.04</v>
      </c>
      <c r="O467">
        <v>36.07</v>
      </c>
      <c r="P467">
        <v>0.36</v>
      </c>
      <c r="Q467">
        <v>0.32</v>
      </c>
      <c r="R467">
        <v>0.41</v>
      </c>
      <c r="S46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67">
        <f>IF(Tabela3[[#This Row],[Receitas 2006]]-Tabela3[[#This Row],[Despesas 2006]]&lt;0,Tabela3[[#This Row],[Receitas 2006]]-Tabela3[[#This Row],[Despesas 2006]],Tabela3[[#This Row],[Receitas 2006]]-Tabela3[[#This Row],[Despesas 2006]])</f>
        <v>-182234.81999999983</v>
      </c>
      <c r="U467">
        <f>IF(Tabela3[[#This Row],[Receitas 2008]]-Tabela3[[#This Row],[Despesas 2008]]&lt;0,Tabela3[[#This Row],[Receitas 2008]]-Tabela3[[#This Row],[Despesas 2008]],Tabela3[[#This Row],[Receitas 2008]]-Tabela3[[#This Row],[Despesas 2008]])</f>
        <v>218182.30000000075</v>
      </c>
      <c r="V467">
        <f>IF(Tabela3[[#This Row],[Receitas 2009]]-Tabela3[[#This Row],[Despesas 2009]]&lt;0,Tabela3[[#This Row],[Receitas 2009]]-Tabela3[[#This Row],[Despesas 2009]],Tabela3[[#This Row],[Receitas 2009]]-Tabela3[[#This Row],[Despesas 2009]])</f>
        <v>10356.109999999404</v>
      </c>
    </row>
    <row r="468" spans="1:22" hidden="1">
      <c r="A468" t="s">
        <v>533</v>
      </c>
      <c r="B468" t="s">
        <v>27</v>
      </c>
      <c r="C468" t="s">
        <v>104</v>
      </c>
      <c r="D468" s="60" t="s">
        <v>25</v>
      </c>
      <c r="E468" s="61">
        <v>11082687.83</v>
      </c>
      <c r="F468" s="61">
        <v>17980537.460000001</v>
      </c>
      <c r="G468" s="61">
        <v>16878932.989999998</v>
      </c>
      <c r="H468" s="61" t="s">
        <v>25</v>
      </c>
      <c r="I468" s="61">
        <v>11990349.380000001</v>
      </c>
      <c r="J468" s="61">
        <v>15161992.34</v>
      </c>
      <c r="K468" s="61">
        <v>16957206.73</v>
      </c>
      <c r="L468">
        <v>38.26</v>
      </c>
      <c r="M468">
        <v>34.56</v>
      </c>
      <c r="N468">
        <v>29.31</v>
      </c>
      <c r="O468">
        <v>47.21</v>
      </c>
      <c r="P468">
        <v>0.4</v>
      </c>
      <c r="Q468">
        <v>0.37</v>
      </c>
      <c r="R468">
        <v>0.44</v>
      </c>
      <c r="S46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68">
        <f>IF(Tabela3[[#This Row],[Receitas 2006]]-Tabela3[[#This Row],[Despesas 2006]]&lt;0,Tabela3[[#This Row],[Receitas 2006]]-Tabela3[[#This Row],[Despesas 2006]],Tabela3[[#This Row],[Receitas 2006]]-Tabela3[[#This Row],[Despesas 2006]])</f>
        <v>-907661.55000000075</v>
      </c>
      <c r="U468">
        <f>IF(Tabela3[[#This Row],[Receitas 2008]]-Tabela3[[#This Row],[Despesas 2008]]&lt;0,Tabela3[[#This Row],[Receitas 2008]]-Tabela3[[#This Row],[Despesas 2008]],Tabela3[[#This Row],[Receitas 2008]]-Tabela3[[#This Row],[Despesas 2008]])</f>
        <v>2818545.120000001</v>
      </c>
      <c r="V468">
        <f>IF(Tabela3[[#This Row],[Receitas 2009]]-Tabela3[[#This Row],[Despesas 2009]]&lt;0,Tabela3[[#This Row],[Receitas 2009]]-Tabela3[[#This Row],[Despesas 2009]],Tabela3[[#This Row],[Receitas 2009]]-Tabela3[[#This Row],[Despesas 2009]])</f>
        <v>-78273.740000002086</v>
      </c>
    </row>
    <row r="469" spans="1:22" hidden="1">
      <c r="A469" t="s">
        <v>534</v>
      </c>
      <c r="B469" t="s">
        <v>30</v>
      </c>
      <c r="C469" t="s">
        <v>31</v>
      </c>
      <c r="D469" s="60" t="s">
        <v>25</v>
      </c>
      <c r="E469" s="61">
        <v>5669754.7699999996</v>
      </c>
      <c r="F469" s="61">
        <v>7866564.4800000004</v>
      </c>
      <c r="G469" s="61">
        <v>8491443.1799999997</v>
      </c>
      <c r="H469" s="61" t="s">
        <v>25</v>
      </c>
      <c r="I469" s="61">
        <v>6235451.4100000001</v>
      </c>
      <c r="J469" s="61">
        <v>7435393.9100000001</v>
      </c>
      <c r="K469" s="61">
        <v>9010914.1999999993</v>
      </c>
      <c r="L469">
        <v>17.989999999999998</v>
      </c>
      <c r="M469">
        <v>19.899999999999999</v>
      </c>
      <c r="N469">
        <v>10.49</v>
      </c>
      <c r="O469">
        <v>25.49</v>
      </c>
      <c r="P469">
        <v>0.34</v>
      </c>
      <c r="Q469">
        <v>0.3</v>
      </c>
      <c r="R469">
        <v>0.38</v>
      </c>
      <c r="S46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69">
        <f>IF(Tabela3[[#This Row],[Receitas 2006]]-Tabela3[[#This Row],[Despesas 2006]]&lt;0,Tabela3[[#This Row],[Receitas 2006]]-Tabela3[[#This Row],[Despesas 2006]],Tabela3[[#This Row],[Receitas 2006]]-Tabela3[[#This Row],[Despesas 2006]])</f>
        <v>-565696.6400000006</v>
      </c>
      <c r="U469">
        <f>IF(Tabela3[[#This Row],[Receitas 2008]]-Tabela3[[#This Row],[Despesas 2008]]&lt;0,Tabela3[[#This Row],[Receitas 2008]]-Tabela3[[#This Row],[Despesas 2008]],Tabela3[[#This Row],[Receitas 2008]]-Tabela3[[#This Row],[Despesas 2008]])</f>
        <v>431170.5700000003</v>
      </c>
      <c r="V469">
        <f>IF(Tabela3[[#This Row],[Receitas 2009]]-Tabela3[[#This Row],[Despesas 2009]]&lt;0,Tabela3[[#This Row],[Receitas 2009]]-Tabela3[[#This Row],[Despesas 2009]],Tabela3[[#This Row],[Receitas 2009]]-Tabela3[[#This Row],[Despesas 2009]])</f>
        <v>-519471.01999999955</v>
      </c>
    </row>
    <row r="470" spans="1:22" hidden="1">
      <c r="A470" t="s">
        <v>535</v>
      </c>
      <c r="B470" t="s">
        <v>65</v>
      </c>
      <c r="C470" t="s">
        <v>64</v>
      </c>
      <c r="D470" s="60">
        <v>4814948.9800000004</v>
      </c>
      <c r="E470" s="61" t="s">
        <v>25</v>
      </c>
      <c r="F470" s="61" t="s">
        <v>25</v>
      </c>
      <c r="G470" s="61">
        <v>8359657.1399999997</v>
      </c>
      <c r="H470" s="61">
        <v>4728972.8899999997</v>
      </c>
      <c r="I470" s="61" t="s">
        <v>25</v>
      </c>
      <c r="J470" s="61" t="s">
        <v>25</v>
      </c>
      <c r="K470" s="61">
        <v>8160574.8899999997</v>
      </c>
      <c r="L470">
        <v>53.33</v>
      </c>
      <c r="M470">
        <v>48.88</v>
      </c>
      <c r="N470">
        <v>41.42</v>
      </c>
      <c r="O470">
        <v>65.239999999999995</v>
      </c>
      <c r="P470">
        <v>0.37</v>
      </c>
      <c r="Q470">
        <v>0.34</v>
      </c>
      <c r="R470">
        <v>0.4</v>
      </c>
      <c r="S470">
        <f>IF(Tabela3[[#This Row],[Receitas 2005]]-Tabela3[[#This Row],[Despesas 2005]]&lt;0,Tabela3[[#This Row],[Receitas 2005]]-Tabela3[[#This Row],[Despesas 2005]],Tabela3[[#This Row],[Receitas 2005]]-Tabela3[[#This Row],[Despesas 2005]])</f>
        <v>85976.090000000782</v>
      </c>
      <c r="T47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7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70">
        <f>IF(Tabela3[[#This Row],[Receitas 2009]]-Tabela3[[#This Row],[Despesas 2009]]&lt;0,Tabela3[[#This Row],[Receitas 2009]]-Tabela3[[#This Row],[Despesas 2009]],Tabela3[[#This Row],[Receitas 2009]]-Tabela3[[#This Row],[Despesas 2009]])</f>
        <v>199082.25</v>
      </c>
    </row>
    <row r="471" spans="1:22" hidden="1">
      <c r="A471" t="s">
        <v>536</v>
      </c>
      <c r="B471" t="s">
        <v>35</v>
      </c>
      <c r="C471" t="s">
        <v>172</v>
      </c>
      <c r="D471" s="60">
        <v>4500181.6399999997</v>
      </c>
      <c r="E471" s="61">
        <v>5505141.2300000004</v>
      </c>
      <c r="F471" s="61">
        <v>7838189.8700000001</v>
      </c>
      <c r="G471" s="61">
        <v>7208780.3499999996</v>
      </c>
      <c r="H471" s="61">
        <v>4591207.1100000003</v>
      </c>
      <c r="I471" s="61">
        <v>5390529.2999999998</v>
      </c>
      <c r="J471" s="61">
        <v>7508555.8600000003</v>
      </c>
      <c r="K471" s="61">
        <v>7025712.8799999999</v>
      </c>
      <c r="L471">
        <v>43.69</v>
      </c>
      <c r="M471">
        <v>48.13</v>
      </c>
      <c r="N471">
        <v>32.159999999999997</v>
      </c>
      <c r="O471">
        <v>55.22</v>
      </c>
      <c r="P471">
        <v>0.39</v>
      </c>
      <c r="Q471">
        <v>0.34</v>
      </c>
      <c r="R471">
        <v>0.44</v>
      </c>
      <c r="S471">
        <f>IF(Tabela3[[#This Row],[Receitas 2005]]-Tabela3[[#This Row],[Despesas 2005]]&lt;0,Tabela3[[#This Row],[Receitas 2005]]-Tabela3[[#This Row],[Despesas 2005]],Tabela3[[#This Row],[Receitas 2005]]-Tabela3[[#This Row],[Despesas 2005]])</f>
        <v>-91025.470000000671</v>
      </c>
      <c r="T471">
        <f>IF(Tabela3[[#This Row],[Receitas 2006]]-Tabela3[[#This Row],[Despesas 2006]]&lt;0,Tabela3[[#This Row],[Receitas 2006]]-Tabela3[[#This Row],[Despesas 2006]],Tabela3[[#This Row],[Receitas 2006]]-Tabela3[[#This Row],[Despesas 2006]])</f>
        <v>114611.93000000063</v>
      </c>
      <c r="U471">
        <f>IF(Tabela3[[#This Row],[Receitas 2008]]-Tabela3[[#This Row],[Despesas 2008]]&lt;0,Tabela3[[#This Row],[Receitas 2008]]-Tabela3[[#This Row],[Despesas 2008]],Tabela3[[#This Row],[Receitas 2008]]-Tabela3[[#This Row],[Despesas 2008]])</f>
        <v>329634.00999999978</v>
      </c>
      <c r="V471">
        <f>IF(Tabela3[[#This Row],[Receitas 2009]]-Tabela3[[#This Row],[Despesas 2009]]&lt;0,Tabela3[[#This Row],[Receitas 2009]]-Tabela3[[#This Row],[Despesas 2009]],Tabela3[[#This Row],[Receitas 2009]]-Tabela3[[#This Row],[Despesas 2009]])</f>
        <v>183067.46999999974</v>
      </c>
    </row>
    <row r="472" spans="1:22" hidden="1">
      <c r="A472" t="s">
        <v>537</v>
      </c>
      <c r="B472" t="s">
        <v>76</v>
      </c>
      <c r="C472" t="s">
        <v>134</v>
      </c>
      <c r="D472" s="60">
        <v>16250158.08</v>
      </c>
      <c r="E472" s="61">
        <v>19167741.379999999</v>
      </c>
      <c r="F472" s="61">
        <v>27599113.059999999</v>
      </c>
      <c r="G472" s="61">
        <v>27821542.059999999</v>
      </c>
      <c r="H472" s="61">
        <v>15695374.49</v>
      </c>
      <c r="I472" s="61">
        <v>19098663.739999998</v>
      </c>
      <c r="J472" s="61">
        <v>27592022.16</v>
      </c>
      <c r="K472" s="61">
        <v>27067483.649999999</v>
      </c>
      <c r="L472">
        <v>18.440000000000001</v>
      </c>
      <c r="M472">
        <v>15.18</v>
      </c>
      <c r="N472">
        <v>11.25</v>
      </c>
      <c r="O472">
        <v>25.62</v>
      </c>
      <c r="P472">
        <v>0.39</v>
      </c>
      <c r="Q472">
        <v>0.36</v>
      </c>
      <c r="R472">
        <v>0.42</v>
      </c>
      <c r="S472">
        <f>IF(Tabela3[[#This Row],[Receitas 2005]]-Tabela3[[#This Row],[Despesas 2005]]&lt;0,Tabela3[[#This Row],[Receitas 2005]]-Tabela3[[#This Row],[Despesas 2005]],Tabela3[[#This Row],[Receitas 2005]]-Tabela3[[#This Row],[Despesas 2005]])</f>
        <v>554783.58999999985</v>
      </c>
      <c r="T472">
        <f>IF(Tabela3[[#This Row],[Receitas 2006]]-Tabela3[[#This Row],[Despesas 2006]]&lt;0,Tabela3[[#This Row],[Receitas 2006]]-Tabela3[[#This Row],[Despesas 2006]],Tabela3[[#This Row],[Receitas 2006]]-Tabela3[[#This Row],[Despesas 2006]])</f>
        <v>69077.640000000596</v>
      </c>
      <c r="U472">
        <f>IF(Tabela3[[#This Row],[Receitas 2008]]-Tabela3[[#This Row],[Despesas 2008]]&lt;0,Tabela3[[#This Row],[Receitas 2008]]-Tabela3[[#This Row],[Despesas 2008]],Tabela3[[#This Row],[Receitas 2008]]-Tabela3[[#This Row],[Despesas 2008]])</f>
        <v>7090.8999999985099</v>
      </c>
      <c r="V472">
        <f>IF(Tabela3[[#This Row],[Receitas 2009]]-Tabela3[[#This Row],[Despesas 2009]]&lt;0,Tabela3[[#This Row],[Receitas 2009]]-Tabela3[[#This Row],[Despesas 2009]],Tabela3[[#This Row],[Receitas 2009]]-Tabela3[[#This Row],[Despesas 2009]])</f>
        <v>754058.41000000015</v>
      </c>
    </row>
    <row r="473" spans="1:22" hidden="1">
      <c r="A473" t="s">
        <v>538</v>
      </c>
      <c r="B473" t="s">
        <v>30</v>
      </c>
      <c r="C473" t="s">
        <v>93</v>
      </c>
      <c r="D473" s="60">
        <v>13099220.109999999</v>
      </c>
      <c r="E473" s="61">
        <v>17092615.640000001</v>
      </c>
      <c r="F473" s="61">
        <v>30594242.449999999</v>
      </c>
      <c r="G473" s="61">
        <v>28894725.539999999</v>
      </c>
      <c r="H473" s="61">
        <v>12276425.92</v>
      </c>
      <c r="I473" s="61">
        <v>17889046.129999999</v>
      </c>
      <c r="J473" s="61">
        <v>27270064.460000001</v>
      </c>
      <c r="K473" s="61">
        <v>28705701.550000001</v>
      </c>
      <c r="L473">
        <v>23.9</v>
      </c>
      <c r="M473">
        <v>18.93</v>
      </c>
      <c r="N473">
        <v>14.8</v>
      </c>
      <c r="O473">
        <v>33.01</v>
      </c>
      <c r="P473">
        <v>0.39</v>
      </c>
      <c r="Q473">
        <v>0.36</v>
      </c>
      <c r="R473">
        <v>0.41</v>
      </c>
      <c r="S473">
        <f>IF(Tabela3[[#This Row],[Receitas 2005]]-Tabela3[[#This Row],[Despesas 2005]]&lt;0,Tabela3[[#This Row],[Receitas 2005]]-Tabela3[[#This Row],[Despesas 2005]],Tabela3[[#This Row],[Receitas 2005]]-Tabela3[[#This Row],[Despesas 2005]])</f>
        <v>822794.18999999948</v>
      </c>
      <c r="T473">
        <f>IF(Tabela3[[#This Row],[Receitas 2006]]-Tabela3[[#This Row],[Despesas 2006]]&lt;0,Tabela3[[#This Row],[Receitas 2006]]-Tabela3[[#This Row],[Despesas 2006]],Tabela3[[#This Row],[Receitas 2006]]-Tabela3[[#This Row],[Despesas 2006]])</f>
        <v>-796430.48999999836</v>
      </c>
      <c r="U473">
        <f>IF(Tabela3[[#This Row],[Receitas 2008]]-Tabela3[[#This Row],[Despesas 2008]]&lt;0,Tabela3[[#This Row],[Receitas 2008]]-Tabela3[[#This Row],[Despesas 2008]],Tabela3[[#This Row],[Receitas 2008]]-Tabela3[[#This Row],[Despesas 2008]])</f>
        <v>3324177.9899999984</v>
      </c>
      <c r="V473">
        <f>IF(Tabela3[[#This Row],[Receitas 2009]]-Tabela3[[#This Row],[Despesas 2009]]&lt;0,Tabela3[[#This Row],[Receitas 2009]]-Tabela3[[#This Row],[Despesas 2009]],Tabela3[[#This Row],[Receitas 2009]]-Tabela3[[#This Row],[Despesas 2009]])</f>
        <v>189023.98999999836</v>
      </c>
    </row>
    <row r="474" spans="1:22" hidden="1">
      <c r="A474" t="s">
        <v>539</v>
      </c>
      <c r="B474" t="s">
        <v>48</v>
      </c>
      <c r="C474" t="s">
        <v>161</v>
      </c>
      <c r="D474" s="60">
        <v>7170460.8700000001</v>
      </c>
      <c r="E474" s="61">
        <v>9185234.0899999999</v>
      </c>
      <c r="F474" s="61">
        <v>11926258.949999999</v>
      </c>
      <c r="G474" s="61">
        <v>16626633.18</v>
      </c>
      <c r="H474" s="61">
        <v>7108244.7800000003</v>
      </c>
      <c r="I474" s="61">
        <v>8274157.71</v>
      </c>
      <c r="J474" s="61">
        <v>11926258.949999999</v>
      </c>
      <c r="K474" s="61">
        <v>10703789.73</v>
      </c>
      <c r="L474">
        <v>60.1</v>
      </c>
      <c r="M474">
        <v>62.67</v>
      </c>
      <c r="N474">
        <v>51.46</v>
      </c>
      <c r="O474">
        <v>68.739999999999995</v>
      </c>
      <c r="P474">
        <v>0.39</v>
      </c>
      <c r="Q474">
        <v>0.34</v>
      </c>
      <c r="R474">
        <v>0.43</v>
      </c>
      <c r="S474">
        <f>IF(Tabela3[[#This Row],[Receitas 2005]]-Tabela3[[#This Row],[Despesas 2005]]&lt;0,Tabela3[[#This Row],[Receitas 2005]]-Tabela3[[#This Row],[Despesas 2005]],Tabela3[[#This Row],[Receitas 2005]]-Tabela3[[#This Row],[Despesas 2005]])</f>
        <v>62216.089999999851</v>
      </c>
      <c r="T474">
        <f>IF(Tabela3[[#This Row],[Receitas 2006]]-Tabela3[[#This Row],[Despesas 2006]]&lt;0,Tabela3[[#This Row],[Receitas 2006]]-Tabela3[[#This Row],[Despesas 2006]],Tabela3[[#This Row],[Receitas 2006]]-Tabela3[[#This Row],[Despesas 2006]])</f>
        <v>911076.37999999989</v>
      </c>
      <c r="U474">
        <f>IF(Tabela3[[#This Row],[Receitas 2008]]-Tabela3[[#This Row],[Despesas 2008]]&lt;0,Tabela3[[#This Row],[Receitas 2008]]-Tabela3[[#This Row],[Despesas 2008]],Tabela3[[#This Row],[Receitas 2008]]-Tabela3[[#This Row],[Despesas 2008]])</f>
        <v>0</v>
      </c>
      <c r="V474">
        <f>IF(Tabela3[[#This Row],[Receitas 2009]]-Tabela3[[#This Row],[Despesas 2009]]&lt;0,Tabela3[[#This Row],[Receitas 2009]]-Tabela3[[#This Row],[Despesas 2009]],Tabela3[[#This Row],[Receitas 2009]]-Tabela3[[#This Row],[Despesas 2009]])</f>
        <v>5922843.4499999993</v>
      </c>
    </row>
    <row r="475" spans="1:22" hidden="1">
      <c r="A475" t="s">
        <v>540</v>
      </c>
      <c r="B475" t="s">
        <v>30</v>
      </c>
      <c r="C475" t="s">
        <v>31</v>
      </c>
      <c r="D475" s="60">
        <v>10394872.689999999</v>
      </c>
      <c r="E475" s="61">
        <v>12481870.91</v>
      </c>
      <c r="F475" s="61">
        <v>16756002.699999999</v>
      </c>
      <c r="G475" s="61">
        <v>15844085.699999999</v>
      </c>
      <c r="H475" s="61">
        <v>9163060.7799999993</v>
      </c>
      <c r="I475" s="61">
        <v>11093804.67</v>
      </c>
      <c r="J475" s="61">
        <v>17831604.309999999</v>
      </c>
      <c r="K475" s="61">
        <v>17124984.02</v>
      </c>
      <c r="L475">
        <v>42.21</v>
      </c>
      <c r="M475">
        <v>39.85</v>
      </c>
      <c r="N475">
        <v>32.58</v>
      </c>
      <c r="O475">
        <v>51.85</v>
      </c>
      <c r="P475">
        <v>0.41</v>
      </c>
      <c r="Q475">
        <v>0.38</v>
      </c>
      <c r="R475">
        <v>0.44</v>
      </c>
      <c r="S475">
        <f>IF(Tabela3[[#This Row],[Receitas 2005]]-Tabela3[[#This Row],[Despesas 2005]]&lt;0,Tabela3[[#This Row],[Receitas 2005]]-Tabela3[[#This Row],[Despesas 2005]],Tabela3[[#This Row],[Receitas 2005]]-Tabela3[[#This Row],[Despesas 2005]])</f>
        <v>1231811.9100000001</v>
      </c>
      <c r="T475">
        <f>IF(Tabela3[[#This Row],[Receitas 2006]]-Tabela3[[#This Row],[Despesas 2006]]&lt;0,Tabela3[[#This Row],[Receitas 2006]]-Tabela3[[#This Row],[Despesas 2006]],Tabela3[[#This Row],[Receitas 2006]]-Tabela3[[#This Row],[Despesas 2006]])</f>
        <v>1388066.2400000002</v>
      </c>
      <c r="U475">
        <f>IF(Tabela3[[#This Row],[Receitas 2008]]-Tabela3[[#This Row],[Despesas 2008]]&lt;0,Tabela3[[#This Row],[Receitas 2008]]-Tabela3[[#This Row],[Despesas 2008]],Tabela3[[#This Row],[Receitas 2008]]-Tabela3[[#This Row],[Despesas 2008]])</f>
        <v>-1075601.6099999994</v>
      </c>
      <c r="V475">
        <f>IF(Tabela3[[#This Row],[Receitas 2009]]-Tabela3[[#This Row],[Despesas 2009]]&lt;0,Tabela3[[#This Row],[Receitas 2009]]-Tabela3[[#This Row],[Despesas 2009]],Tabela3[[#This Row],[Receitas 2009]]-Tabela3[[#This Row],[Despesas 2009]])</f>
        <v>-1280898.3200000003</v>
      </c>
    </row>
    <row r="476" spans="1:22" hidden="1">
      <c r="A476" t="s">
        <v>541</v>
      </c>
      <c r="B476" t="s">
        <v>48</v>
      </c>
      <c r="C476" t="s">
        <v>253</v>
      </c>
      <c r="D476" s="60" t="s">
        <v>25</v>
      </c>
      <c r="E476" s="61">
        <v>9654378.7200000007</v>
      </c>
      <c r="F476" s="61" t="s">
        <v>25</v>
      </c>
      <c r="G476" s="61">
        <v>10576796.970000001</v>
      </c>
      <c r="H476" s="61" t="s">
        <v>25</v>
      </c>
      <c r="I476" s="61">
        <v>9637260.2699999996</v>
      </c>
      <c r="J476" s="61" t="s">
        <v>25</v>
      </c>
      <c r="K476" s="61">
        <v>11310038.390000001</v>
      </c>
      <c r="L476">
        <v>57.52</v>
      </c>
      <c r="M476">
        <v>55.67</v>
      </c>
      <c r="N476">
        <v>48.33</v>
      </c>
      <c r="O476">
        <v>66.72</v>
      </c>
      <c r="P476">
        <v>0.42</v>
      </c>
      <c r="Q476">
        <v>0.39</v>
      </c>
      <c r="R476">
        <v>0.46</v>
      </c>
      <c r="S47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76">
        <f>IF(Tabela3[[#This Row],[Receitas 2006]]-Tabela3[[#This Row],[Despesas 2006]]&lt;0,Tabela3[[#This Row],[Receitas 2006]]-Tabela3[[#This Row],[Despesas 2006]],Tabela3[[#This Row],[Receitas 2006]]-Tabela3[[#This Row],[Despesas 2006]])</f>
        <v>17118.450000001118</v>
      </c>
      <c r="U47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76">
        <f>IF(Tabela3[[#This Row],[Receitas 2009]]-Tabela3[[#This Row],[Despesas 2009]]&lt;0,Tabela3[[#This Row],[Receitas 2009]]-Tabela3[[#This Row],[Despesas 2009]],Tabela3[[#This Row],[Receitas 2009]]-Tabela3[[#This Row],[Despesas 2009]])</f>
        <v>-733241.41999999993</v>
      </c>
    </row>
    <row r="477" spans="1:22" hidden="1">
      <c r="A477" t="s">
        <v>542</v>
      </c>
      <c r="B477" t="s">
        <v>76</v>
      </c>
      <c r="C477" t="s">
        <v>91</v>
      </c>
      <c r="D477" s="60">
        <v>24982952.620000001</v>
      </c>
      <c r="E477" s="61" t="s">
        <v>25</v>
      </c>
      <c r="F477" s="61">
        <v>35679486.039999999</v>
      </c>
      <c r="G477" s="61">
        <v>37079494.789999999</v>
      </c>
      <c r="H477" s="61">
        <v>24611179.07</v>
      </c>
      <c r="I477" s="61" t="s">
        <v>25</v>
      </c>
      <c r="J477" s="61">
        <v>36811949.170000002</v>
      </c>
      <c r="K477" s="61">
        <v>36845074.479999997</v>
      </c>
      <c r="L477">
        <v>21.97</v>
      </c>
      <c r="M477">
        <v>17.45</v>
      </c>
      <c r="N477">
        <v>13.14</v>
      </c>
      <c r="O477">
        <v>30.8</v>
      </c>
      <c r="P477">
        <v>0.38</v>
      </c>
      <c r="Q477">
        <v>0.35</v>
      </c>
      <c r="R477">
        <v>0.4</v>
      </c>
      <c r="S477">
        <f>IF(Tabela3[[#This Row],[Receitas 2005]]-Tabela3[[#This Row],[Despesas 2005]]&lt;0,Tabela3[[#This Row],[Receitas 2005]]-Tabela3[[#This Row],[Despesas 2005]],Tabela3[[#This Row],[Receitas 2005]]-Tabela3[[#This Row],[Despesas 2005]])</f>
        <v>371773.55000000075</v>
      </c>
      <c r="T47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77">
        <f>IF(Tabela3[[#This Row],[Receitas 2008]]-Tabela3[[#This Row],[Despesas 2008]]&lt;0,Tabela3[[#This Row],[Receitas 2008]]-Tabela3[[#This Row],[Despesas 2008]],Tabela3[[#This Row],[Receitas 2008]]-Tabela3[[#This Row],[Despesas 2008]])</f>
        <v>-1132463.1300000027</v>
      </c>
      <c r="V477">
        <f>IF(Tabela3[[#This Row],[Receitas 2009]]-Tabela3[[#This Row],[Despesas 2009]]&lt;0,Tabela3[[#This Row],[Receitas 2009]]-Tabela3[[#This Row],[Despesas 2009]],Tabela3[[#This Row],[Receitas 2009]]-Tabela3[[#This Row],[Despesas 2009]])</f>
        <v>234420.31000000238</v>
      </c>
    </row>
    <row r="478" spans="1:22" hidden="1">
      <c r="A478" t="s">
        <v>543</v>
      </c>
      <c r="B478" t="s">
        <v>23</v>
      </c>
      <c r="C478" t="s">
        <v>102</v>
      </c>
      <c r="D478" s="60">
        <v>4841092.46</v>
      </c>
      <c r="E478" s="61">
        <v>5403034.4400000004</v>
      </c>
      <c r="F478" s="61">
        <v>8843909.8599999994</v>
      </c>
      <c r="G478" s="61">
        <v>7130257.71</v>
      </c>
      <c r="H478" s="61">
        <v>4740574.6100000003</v>
      </c>
      <c r="I478" s="61">
        <v>5445735.9299999997</v>
      </c>
      <c r="J478" s="61">
        <v>8321241.29</v>
      </c>
      <c r="K478" s="61">
        <v>7634120.2199999997</v>
      </c>
      <c r="L478">
        <v>34.83</v>
      </c>
      <c r="M478">
        <v>32.729999999999997</v>
      </c>
      <c r="N478">
        <v>23.92</v>
      </c>
      <c r="O478">
        <v>45.75</v>
      </c>
      <c r="P478">
        <v>0.43</v>
      </c>
      <c r="Q478">
        <v>0.37</v>
      </c>
      <c r="R478">
        <v>0.49</v>
      </c>
      <c r="S478">
        <f>IF(Tabela3[[#This Row],[Receitas 2005]]-Tabela3[[#This Row],[Despesas 2005]]&lt;0,Tabela3[[#This Row],[Receitas 2005]]-Tabela3[[#This Row],[Despesas 2005]],Tabela3[[#This Row],[Receitas 2005]]-Tabela3[[#This Row],[Despesas 2005]])</f>
        <v>100517.84999999963</v>
      </c>
      <c r="T478">
        <f>IF(Tabela3[[#This Row],[Receitas 2006]]-Tabela3[[#This Row],[Despesas 2006]]&lt;0,Tabela3[[#This Row],[Receitas 2006]]-Tabela3[[#This Row],[Despesas 2006]],Tabela3[[#This Row],[Receitas 2006]]-Tabela3[[#This Row],[Despesas 2006]])</f>
        <v>-42701.489999999292</v>
      </c>
      <c r="U478">
        <f>IF(Tabela3[[#This Row],[Receitas 2008]]-Tabela3[[#This Row],[Despesas 2008]]&lt;0,Tabela3[[#This Row],[Receitas 2008]]-Tabela3[[#This Row],[Despesas 2008]],Tabela3[[#This Row],[Receitas 2008]]-Tabela3[[#This Row],[Despesas 2008]])</f>
        <v>522668.56999999937</v>
      </c>
      <c r="V478">
        <f>IF(Tabela3[[#This Row],[Receitas 2009]]-Tabela3[[#This Row],[Despesas 2009]]&lt;0,Tabela3[[#This Row],[Receitas 2009]]-Tabela3[[#This Row],[Despesas 2009]],Tabela3[[#This Row],[Receitas 2009]]-Tabela3[[#This Row],[Despesas 2009]])</f>
        <v>-503862.50999999978</v>
      </c>
    </row>
    <row r="479" spans="1:22" hidden="1">
      <c r="A479" t="s">
        <v>544</v>
      </c>
      <c r="B479" t="s">
        <v>42</v>
      </c>
      <c r="C479" t="s">
        <v>125</v>
      </c>
      <c r="D479" s="60">
        <v>4553133.63</v>
      </c>
      <c r="E479" s="61">
        <v>5091868</v>
      </c>
      <c r="F479" s="61">
        <v>7404186</v>
      </c>
      <c r="G479" s="61">
        <v>7338671</v>
      </c>
      <c r="H479" s="61">
        <v>4487071.8899999997</v>
      </c>
      <c r="I479" s="61">
        <v>5286186</v>
      </c>
      <c r="J479" s="61">
        <v>7551036</v>
      </c>
      <c r="K479" s="61">
        <v>7367150</v>
      </c>
      <c r="L479">
        <v>17.77</v>
      </c>
      <c r="M479">
        <v>18.850000000000001</v>
      </c>
      <c r="N479">
        <v>8.52</v>
      </c>
      <c r="O479">
        <v>27.01</v>
      </c>
      <c r="P479">
        <v>0.36</v>
      </c>
      <c r="Q479">
        <v>0.31</v>
      </c>
      <c r="R479">
        <v>0.41</v>
      </c>
      <c r="S479">
        <f>IF(Tabela3[[#This Row],[Receitas 2005]]-Tabela3[[#This Row],[Despesas 2005]]&lt;0,Tabela3[[#This Row],[Receitas 2005]]-Tabela3[[#This Row],[Despesas 2005]],Tabela3[[#This Row],[Receitas 2005]]-Tabela3[[#This Row],[Despesas 2005]])</f>
        <v>66061.740000000224</v>
      </c>
      <c r="T479">
        <f>IF(Tabela3[[#This Row],[Receitas 2006]]-Tabela3[[#This Row],[Despesas 2006]]&lt;0,Tabela3[[#This Row],[Receitas 2006]]-Tabela3[[#This Row],[Despesas 2006]],Tabela3[[#This Row],[Receitas 2006]]-Tabela3[[#This Row],[Despesas 2006]])</f>
        <v>-194318</v>
      </c>
      <c r="U479">
        <f>IF(Tabela3[[#This Row],[Receitas 2008]]-Tabela3[[#This Row],[Despesas 2008]]&lt;0,Tabela3[[#This Row],[Receitas 2008]]-Tabela3[[#This Row],[Despesas 2008]],Tabela3[[#This Row],[Receitas 2008]]-Tabela3[[#This Row],[Despesas 2008]])</f>
        <v>-146850</v>
      </c>
      <c r="V479">
        <f>IF(Tabela3[[#This Row],[Receitas 2009]]-Tabela3[[#This Row],[Despesas 2009]]&lt;0,Tabela3[[#This Row],[Receitas 2009]]-Tabela3[[#This Row],[Despesas 2009]],Tabela3[[#This Row],[Receitas 2009]]-Tabela3[[#This Row],[Despesas 2009]])</f>
        <v>-28479</v>
      </c>
    </row>
    <row r="480" spans="1:22" hidden="1">
      <c r="A480" t="s">
        <v>545</v>
      </c>
      <c r="B480" t="s">
        <v>65</v>
      </c>
      <c r="C480" t="s">
        <v>83</v>
      </c>
      <c r="D480" s="60">
        <v>10941636.800000001</v>
      </c>
      <c r="E480" s="61" t="s">
        <v>25</v>
      </c>
      <c r="F480" s="61">
        <v>18347535.030000001</v>
      </c>
      <c r="G480" s="61">
        <v>16992502.43</v>
      </c>
      <c r="H480" s="61">
        <v>10269122.279999999</v>
      </c>
      <c r="I480" s="61" t="s">
        <v>25</v>
      </c>
      <c r="J480" s="61">
        <v>18342977.100000001</v>
      </c>
      <c r="K480" s="61">
        <v>16880523.82</v>
      </c>
      <c r="L480">
        <v>56.24</v>
      </c>
      <c r="M480">
        <v>54.54</v>
      </c>
      <c r="N480">
        <v>47.43</v>
      </c>
      <c r="O480">
        <v>65.05</v>
      </c>
      <c r="P480">
        <v>0.45</v>
      </c>
      <c r="Q480">
        <v>0.4</v>
      </c>
      <c r="R480">
        <v>0.49</v>
      </c>
      <c r="S480">
        <f>IF(Tabela3[[#This Row],[Receitas 2005]]-Tabela3[[#This Row],[Despesas 2005]]&lt;0,Tabela3[[#This Row],[Receitas 2005]]-Tabela3[[#This Row],[Despesas 2005]],Tabela3[[#This Row],[Receitas 2005]]-Tabela3[[#This Row],[Despesas 2005]])</f>
        <v>672514.52000000142</v>
      </c>
      <c r="T48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80">
        <f>IF(Tabela3[[#This Row],[Receitas 2008]]-Tabela3[[#This Row],[Despesas 2008]]&lt;0,Tabela3[[#This Row],[Receitas 2008]]-Tabela3[[#This Row],[Despesas 2008]],Tabela3[[#This Row],[Receitas 2008]]-Tabela3[[#This Row],[Despesas 2008]])</f>
        <v>4557.929999999702</v>
      </c>
      <c r="V480">
        <f>IF(Tabela3[[#This Row],[Receitas 2009]]-Tabela3[[#This Row],[Despesas 2009]]&lt;0,Tabela3[[#This Row],[Receitas 2009]]-Tabela3[[#This Row],[Despesas 2009]],Tabela3[[#This Row],[Receitas 2009]]-Tabela3[[#This Row],[Despesas 2009]])</f>
        <v>111978.6099999994</v>
      </c>
    </row>
    <row r="481" spans="1:22" hidden="1">
      <c r="A481" t="s">
        <v>546</v>
      </c>
      <c r="B481" t="s">
        <v>35</v>
      </c>
      <c r="C481" t="s">
        <v>257</v>
      </c>
      <c r="D481" s="60">
        <v>5476.72</v>
      </c>
      <c r="E481" s="61">
        <v>6313576.1200000001</v>
      </c>
      <c r="F481" s="61">
        <v>8308034.9000000004</v>
      </c>
      <c r="G481" s="61">
        <v>7938629.29</v>
      </c>
      <c r="H481" s="61">
        <v>5365.52</v>
      </c>
      <c r="I481" s="61">
        <v>6136726.96</v>
      </c>
      <c r="J481" s="61">
        <v>7703672.0800000001</v>
      </c>
      <c r="K481" s="61">
        <v>8765520.1799999997</v>
      </c>
      <c r="L481">
        <v>39.229999999999997</v>
      </c>
      <c r="M481">
        <v>41.25</v>
      </c>
      <c r="N481">
        <v>29.39</v>
      </c>
      <c r="O481">
        <v>49.08</v>
      </c>
      <c r="P481">
        <v>0.4</v>
      </c>
      <c r="Q481">
        <v>0.36</v>
      </c>
      <c r="R481">
        <v>0.44</v>
      </c>
      <c r="S481">
        <f>IF(Tabela3[[#This Row],[Receitas 2005]]-Tabela3[[#This Row],[Despesas 2005]]&lt;0,Tabela3[[#This Row],[Receitas 2005]]-Tabela3[[#This Row],[Despesas 2005]],Tabela3[[#This Row],[Receitas 2005]]-Tabela3[[#This Row],[Despesas 2005]])</f>
        <v>111.19999999999982</v>
      </c>
      <c r="T481">
        <f>IF(Tabela3[[#This Row],[Receitas 2006]]-Tabela3[[#This Row],[Despesas 2006]]&lt;0,Tabela3[[#This Row],[Receitas 2006]]-Tabela3[[#This Row],[Despesas 2006]],Tabela3[[#This Row],[Receitas 2006]]-Tabela3[[#This Row],[Despesas 2006]])</f>
        <v>176849.16000000015</v>
      </c>
      <c r="U481">
        <f>IF(Tabela3[[#This Row],[Receitas 2008]]-Tabela3[[#This Row],[Despesas 2008]]&lt;0,Tabela3[[#This Row],[Receitas 2008]]-Tabela3[[#This Row],[Despesas 2008]],Tabela3[[#This Row],[Receitas 2008]]-Tabela3[[#This Row],[Despesas 2008]])</f>
        <v>604362.8200000003</v>
      </c>
      <c r="V481">
        <f>IF(Tabela3[[#This Row],[Receitas 2009]]-Tabela3[[#This Row],[Despesas 2009]]&lt;0,Tabela3[[#This Row],[Receitas 2009]]-Tabela3[[#This Row],[Despesas 2009]],Tabela3[[#This Row],[Receitas 2009]]-Tabela3[[#This Row],[Despesas 2009]])</f>
        <v>-826890.88999999966</v>
      </c>
    </row>
    <row r="482" spans="1:22" hidden="1">
      <c r="A482" t="s">
        <v>547</v>
      </c>
      <c r="B482" t="s">
        <v>30</v>
      </c>
      <c r="C482" t="s">
        <v>117</v>
      </c>
      <c r="D482" s="60">
        <v>5463616.4100000001</v>
      </c>
      <c r="E482" s="61" t="s">
        <v>25</v>
      </c>
      <c r="F482" s="61">
        <v>9871621.4100000001</v>
      </c>
      <c r="G482" s="61">
        <v>10291626.060000001</v>
      </c>
      <c r="H482" s="61">
        <v>4818002.37</v>
      </c>
      <c r="I482" s="61" t="s">
        <v>25</v>
      </c>
      <c r="J482" s="61">
        <v>9887749.4299999997</v>
      </c>
      <c r="K482" s="61">
        <v>9767497.1300000008</v>
      </c>
      <c r="L482">
        <v>36.380000000000003</v>
      </c>
      <c r="M482">
        <v>36.06</v>
      </c>
      <c r="N482">
        <v>28.22</v>
      </c>
      <c r="O482">
        <v>44.55</v>
      </c>
      <c r="P482">
        <v>0.44</v>
      </c>
      <c r="Q482">
        <v>0.4</v>
      </c>
      <c r="R482">
        <v>0.48</v>
      </c>
      <c r="S482">
        <f>IF(Tabela3[[#This Row],[Receitas 2005]]-Tabela3[[#This Row],[Despesas 2005]]&lt;0,Tabela3[[#This Row],[Receitas 2005]]-Tabela3[[#This Row],[Despesas 2005]],Tabela3[[#This Row],[Receitas 2005]]-Tabela3[[#This Row],[Despesas 2005]])</f>
        <v>645614.04</v>
      </c>
      <c r="T48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82">
        <f>IF(Tabela3[[#This Row],[Receitas 2008]]-Tabela3[[#This Row],[Despesas 2008]]&lt;0,Tabela3[[#This Row],[Receitas 2008]]-Tabela3[[#This Row],[Despesas 2008]],Tabela3[[#This Row],[Receitas 2008]]-Tabela3[[#This Row],[Despesas 2008]])</f>
        <v>-16128.019999999553</v>
      </c>
      <c r="V482">
        <f>IF(Tabela3[[#This Row],[Receitas 2009]]-Tabela3[[#This Row],[Despesas 2009]]&lt;0,Tabela3[[#This Row],[Receitas 2009]]-Tabela3[[#This Row],[Despesas 2009]],Tabela3[[#This Row],[Receitas 2009]]-Tabela3[[#This Row],[Despesas 2009]])</f>
        <v>524128.9299999997</v>
      </c>
    </row>
    <row r="483" spans="1:22" hidden="1">
      <c r="A483" t="s">
        <v>548</v>
      </c>
      <c r="B483" t="s">
        <v>35</v>
      </c>
      <c r="C483" t="s">
        <v>36</v>
      </c>
      <c r="D483" s="60" t="s">
        <v>25</v>
      </c>
      <c r="E483" s="61">
        <v>5443156.5800000001</v>
      </c>
      <c r="F483" s="61" t="s">
        <v>25</v>
      </c>
      <c r="G483" s="61" t="s">
        <v>25</v>
      </c>
      <c r="H483" s="61" t="s">
        <v>25</v>
      </c>
      <c r="I483" s="61">
        <v>5702688.3600000003</v>
      </c>
      <c r="J483" s="61" t="s">
        <v>25</v>
      </c>
      <c r="K483" s="61" t="s">
        <v>25</v>
      </c>
      <c r="L483">
        <v>39.5</v>
      </c>
      <c r="M483">
        <v>41.18</v>
      </c>
      <c r="N483">
        <v>29.05</v>
      </c>
      <c r="O483">
        <v>49.94</v>
      </c>
      <c r="P483">
        <v>0.43</v>
      </c>
      <c r="Q483">
        <v>0.37</v>
      </c>
      <c r="R483">
        <v>0.49</v>
      </c>
      <c r="S48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83">
        <f>IF(Tabela3[[#This Row],[Receitas 2006]]-Tabela3[[#This Row],[Despesas 2006]]&lt;0,Tabela3[[#This Row],[Receitas 2006]]-Tabela3[[#This Row],[Despesas 2006]],Tabela3[[#This Row],[Receitas 2006]]-Tabela3[[#This Row],[Despesas 2006]])</f>
        <v>-259531.78000000026</v>
      </c>
      <c r="U483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83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84" spans="1:22" hidden="1">
      <c r="A484" t="s">
        <v>549</v>
      </c>
      <c r="B484" t="s">
        <v>65</v>
      </c>
      <c r="C484" t="s">
        <v>85</v>
      </c>
      <c r="D484" s="60">
        <v>16200639.32</v>
      </c>
      <c r="E484" s="61">
        <v>17273121.550000001</v>
      </c>
      <c r="F484" s="61">
        <v>26393196.91</v>
      </c>
      <c r="G484" s="61">
        <v>25836309.48</v>
      </c>
      <c r="H484" s="61">
        <v>16302313.35</v>
      </c>
      <c r="I484" s="61">
        <v>18165003.280000001</v>
      </c>
      <c r="J484" s="61">
        <v>26037725.359999999</v>
      </c>
      <c r="K484" s="61">
        <v>26199694.129999999</v>
      </c>
      <c r="L484">
        <v>63.06</v>
      </c>
      <c r="M484">
        <v>67.92</v>
      </c>
      <c r="N484">
        <v>53.54</v>
      </c>
      <c r="O484">
        <v>72.59</v>
      </c>
      <c r="P484">
        <v>0.45</v>
      </c>
      <c r="Q484">
        <v>0.41</v>
      </c>
      <c r="R484">
        <v>0.49</v>
      </c>
      <c r="S484">
        <f>IF(Tabela3[[#This Row],[Receitas 2005]]-Tabela3[[#This Row],[Despesas 2005]]&lt;0,Tabela3[[#This Row],[Receitas 2005]]-Tabela3[[#This Row],[Despesas 2005]],Tabela3[[#This Row],[Receitas 2005]]-Tabela3[[#This Row],[Despesas 2005]])</f>
        <v>-101674.02999999933</v>
      </c>
      <c r="T484">
        <f>IF(Tabela3[[#This Row],[Receitas 2006]]-Tabela3[[#This Row],[Despesas 2006]]&lt;0,Tabela3[[#This Row],[Receitas 2006]]-Tabela3[[#This Row],[Despesas 2006]],Tabela3[[#This Row],[Receitas 2006]]-Tabela3[[#This Row],[Despesas 2006]])</f>
        <v>-891881.73000000045</v>
      </c>
      <c r="U484">
        <f>IF(Tabela3[[#This Row],[Receitas 2008]]-Tabela3[[#This Row],[Despesas 2008]]&lt;0,Tabela3[[#This Row],[Receitas 2008]]-Tabela3[[#This Row],[Despesas 2008]],Tabela3[[#This Row],[Receitas 2008]]-Tabela3[[#This Row],[Despesas 2008]])</f>
        <v>355471.55000000075</v>
      </c>
      <c r="V484">
        <f>IF(Tabela3[[#This Row],[Receitas 2009]]-Tabela3[[#This Row],[Despesas 2009]]&lt;0,Tabela3[[#This Row],[Receitas 2009]]-Tabela3[[#This Row],[Despesas 2009]],Tabela3[[#This Row],[Receitas 2009]]-Tabela3[[#This Row],[Despesas 2009]])</f>
        <v>-363384.64999999851</v>
      </c>
    </row>
    <row r="485" spans="1:22" hidden="1">
      <c r="A485" t="s">
        <v>550</v>
      </c>
      <c r="B485" t="s">
        <v>52</v>
      </c>
      <c r="C485" t="s">
        <v>53</v>
      </c>
      <c r="D485" s="60">
        <v>4566831.8</v>
      </c>
      <c r="E485" s="61">
        <v>5353326.5599999996</v>
      </c>
      <c r="F485" s="61">
        <v>7377554.4000000004</v>
      </c>
      <c r="G485" s="61">
        <v>7428913.7599999998</v>
      </c>
      <c r="H485" s="61">
        <v>4505120.6900000004</v>
      </c>
      <c r="I485" s="61">
        <v>4865107.0199999996</v>
      </c>
      <c r="J485" s="61">
        <v>6751700.9100000001</v>
      </c>
      <c r="K485" s="61">
        <v>8487913.9499999993</v>
      </c>
      <c r="L485">
        <v>39.58</v>
      </c>
      <c r="M485">
        <v>34.82</v>
      </c>
      <c r="N485">
        <v>27.66</v>
      </c>
      <c r="O485">
        <v>51.5</v>
      </c>
      <c r="P485">
        <v>0.41</v>
      </c>
      <c r="Q485">
        <v>0.36</v>
      </c>
      <c r="R485">
        <v>0.46</v>
      </c>
      <c r="S485">
        <f>IF(Tabela3[[#This Row],[Receitas 2005]]-Tabela3[[#This Row],[Despesas 2005]]&lt;0,Tabela3[[#This Row],[Receitas 2005]]-Tabela3[[#This Row],[Despesas 2005]],Tabela3[[#This Row],[Receitas 2005]]-Tabela3[[#This Row],[Despesas 2005]])</f>
        <v>61711.109999999404</v>
      </c>
      <c r="T485">
        <f>IF(Tabela3[[#This Row],[Receitas 2006]]-Tabela3[[#This Row],[Despesas 2006]]&lt;0,Tabela3[[#This Row],[Receitas 2006]]-Tabela3[[#This Row],[Despesas 2006]],Tabela3[[#This Row],[Receitas 2006]]-Tabela3[[#This Row],[Despesas 2006]])</f>
        <v>488219.54000000004</v>
      </c>
      <c r="U485">
        <f>IF(Tabela3[[#This Row],[Receitas 2008]]-Tabela3[[#This Row],[Despesas 2008]]&lt;0,Tabela3[[#This Row],[Receitas 2008]]-Tabela3[[#This Row],[Despesas 2008]],Tabela3[[#This Row],[Receitas 2008]]-Tabela3[[#This Row],[Despesas 2008]])</f>
        <v>625853.49000000022</v>
      </c>
      <c r="V485">
        <f>IF(Tabela3[[#This Row],[Receitas 2009]]-Tabela3[[#This Row],[Despesas 2009]]&lt;0,Tabela3[[#This Row],[Receitas 2009]]-Tabela3[[#This Row],[Despesas 2009]],Tabela3[[#This Row],[Receitas 2009]]-Tabela3[[#This Row],[Despesas 2009]])</f>
        <v>-1059000.1899999995</v>
      </c>
    </row>
    <row r="486" spans="1:22" hidden="1">
      <c r="A486" t="s">
        <v>551</v>
      </c>
      <c r="B486" t="s">
        <v>48</v>
      </c>
      <c r="C486" t="s">
        <v>169</v>
      </c>
      <c r="D486" s="60">
        <v>9415648.75</v>
      </c>
      <c r="E486" s="61">
        <v>10496749.93</v>
      </c>
      <c r="F486" s="61">
        <v>14410077.99</v>
      </c>
      <c r="G486" s="61">
        <v>13498669.82</v>
      </c>
      <c r="H486" s="61">
        <v>9083352.3000000007</v>
      </c>
      <c r="I486" s="61">
        <v>10446660.65</v>
      </c>
      <c r="J486" s="61">
        <v>14433747.810000001</v>
      </c>
      <c r="K486" s="61">
        <v>12660477.82</v>
      </c>
      <c r="L486">
        <v>59.9</v>
      </c>
      <c r="M486">
        <v>57.39</v>
      </c>
      <c r="N486">
        <v>50.83</v>
      </c>
      <c r="O486">
        <v>68.98</v>
      </c>
      <c r="P486">
        <v>0.42</v>
      </c>
      <c r="Q486">
        <v>0.39</v>
      </c>
      <c r="R486">
        <v>0.45</v>
      </c>
      <c r="S486">
        <f>IF(Tabela3[[#This Row],[Receitas 2005]]-Tabela3[[#This Row],[Despesas 2005]]&lt;0,Tabela3[[#This Row],[Receitas 2005]]-Tabela3[[#This Row],[Despesas 2005]],Tabela3[[#This Row],[Receitas 2005]]-Tabela3[[#This Row],[Despesas 2005]])</f>
        <v>332296.44999999925</v>
      </c>
      <c r="T486">
        <f>IF(Tabela3[[#This Row],[Receitas 2006]]-Tabela3[[#This Row],[Despesas 2006]]&lt;0,Tabela3[[#This Row],[Receitas 2006]]-Tabela3[[#This Row],[Despesas 2006]],Tabela3[[#This Row],[Receitas 2006]]-Tabela3[[#This Row],[Despesas 2006]])</f>
        <v>50089.279999999329</v>
      </c>
      <c r="U486">
        <f>IF(Tabela3[[#This Row],[Receitas 2008]]-Tabela3[[#This Row],[Despesas 2008]]&lt;0,Tabela3[[#This Row],[Receitas 2008]]-Tabela3[[#This Row],[Despesas 2008]],Tabela3[[#This Row],[Receitas 2008]]-Tabela3[[#This Row],[Despesas 2008]])</f>
        <v>-23669.820000000298</v>
      </c>
      <c r="V486">
        <f>IF(Tabela3[[#This Row],[Receitas 2009]]-Tabela3[[#This Row],[Despesas 2009]]&lt;0,Tabela3[[#This Row],[Receitas 2009]]-Tabela3[[#This Row],[Despesas 2009]],Tabela3[[#This Row],[Receitas 2009]]-Tabela3[[#This Row],[Despesas 2009]])</f>
        <v>838192</v>
      </c>
    </row>
    <row r="487" spans="1:22" hidden="1">
      <c r="A487" t="s">
        <v>552</v>
      </c>
      <c r="B487" t="s">
        <v>30</v>
      </c>
      <c r="C487" t="s">
        <v>89</v>
      </c>
      <c r="D487" s="60" t="s">
        <v>25</v>
      </c>
      <c r="E487" s="61">
        <v>7469686.9199999999</v>
      </c>
      <c r="F487" s="61">
        <v>11918143.720000001</v>
      </c>
      <c r="G487" s="61">
        <v>12155742.869999999</v>
      </c>
      <c r="H487" s="61" t="s">
        <v>25</v>
      </c>
      <c r="I487" s="61">
        <v>7658713.2300000004</v>
      </c>
      <c r="J487" s="61">
        <v>11798687.48</v>
      </c>
      <c r="K487" s="61">
        <v>12855115.949999999</v>
      </c>
      <c r="L487">
        <v>31.65</v>
      </c>
      <c r="M487">
        <v>33.200000000000003</v>
      </c>
      <c r="N487">
        <v>22.99</v>
      </c>
      <c r="O487">
        <v>40.31</v>
      </c>
      <c r="P487">
        <v>0.41</v>
      </c>
      <c r="Q487">
        <v>0.38</v>
      </c>
      <c r="R487">
        <v>0.45</v>
      </c>
      <c r="S48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87">
        <f>IF(Tabela3[[#This Row],[Receitas 2006]]-Tabela3[[#This Row],[Despesas 2006]]&lt;0,Tabela3[[#This Row],[Receitas 2006]]-Tabela3[[#This Row],[Despesas 2006]],Tabela3[[#This Row],[Receitas 2006]]-Tabela3[[#This Row],[Despesas 2006]])</f>
        <v>-189026.31000000052</v>
      </c>
      <c r="U487">
        <f>IF(Tabela3[[#This Row],[Receitas 2008]]-Tabela3[[#This Row],[Despesas 2008]]&lt;0,Tabela3[[#This Row],[Receitas 2008]]-Tabela3[[#This Row],[Despesas 2008]],Tabela3[[#This Row],[Receitas 2008]]-Tabela3[[#This Row],[Despesas 2008]])</f>
        <v>119456.24000000022</v>
      </c>
      <c r="V487">
        <f>IF(Tabela3[[#This Row],[Receitas 2009]]-Tabela3[[#This Row],[Despesas 2009]]&lt;0,Tabela3[[#This Row],[Receitas 2009]]-Tabela3[[#This Row],[Despesas 2009]],Tabela3[[#This Row],[Receitas 2009]]-Tabela3[[#This Row],[Despesas 2009]])</f>
        <v>-699373.08000000007</v>
      </c>
    </row>
    <row r="488" spans="1:22" hidden="1">
      <c r="A488" t="s">
        <v>553</v>
      </c>
      <c r="B488" t="s">
        <v>30</v>
      </c>
      <c r="C488" t="s">
        <v>89</v>
      </c>
      <c r="D488" s="60">
        <v>8294911.7300000004</v>
      </c>
      <c r="E488" s="61" t="s">
        <v>25</v>
      </c>
      <c r="F488" s="61">
        <v>15811786.199999999</v>
      </c>
      <c r="G488" s="61">
        <v>11530676.470000001</v>
      </c>
      <c r="H488" s="61">
        <v>8936945.6199999992</v>
      </c>
      <c r="I488" s="61" t="s">
        <v>25</v>
      </c>
      <c r="J488" s="61">
        <v>16324130.07</v>
      </c>
      <c r="K488" s="61">
        <v>13994005.970000001</v>
      </c>
      <c r="L488">
        <v>37.51</v>
      </c>
      <c r="M488">
        <v>35.04</v>
      </c>
      <c r="N488">
        <v>27.08</v>
      </c>
      <c r="O488">
        <v>47.94</v>
      </c>
      <c r="P488">
        <v>0.43</v>
      </c>
      <c r="Q488">
        <v>0.38</v>
      </c>
      <c r="R488">
        <v>0.48</v>
      </c>
      <c r="S488">
        <f>IF(Tabela3[[#This Row],[Receitas 2005]]-Tabela3[[#This Row],[Despesas 2005]]&lt;0,Tabela3[[#This Row],[Receitas 2005]]-Tabela3[[#This Row],[Despesas 2005]],Tabela3[[#This Row],[Receitas 2005]]-Tabela3[[#This Row],[Despesas 2005]])</f>
        <v>-642033.88999999873</v>
      </c>
      <c r="T48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88">
        <f>IF(Tabela3[[#This Row],[Receitas 2008]]-Tabela3[[#This Row],[Despesas 2008]]&lt;0,Tabela3[[#This Row],[Receitas 2008]]-Tabela3[[#This Row],[Despesas 2008]],Tabela3[[#This Row],[Receitas 2008]]-Tabela3[[#This Row],[Despesas 2008]])</f>
        <v>-512343.87000000104</v>
      </c>
      <c r="V488">
        <f>IF(Tabela3[[#This Row],[Receitas 2009]]-Tabela3[[#This Row],[Despesas 2009]]&lt;0,Tabela3[[#This Row],[Receitas 2009]]-Tabela3[[#This Row],[Despesas 2009]],Tabela3[[#This Row],[Receitas 2009]]-Tabela3[[#This Row],[Despesas 2009]])</f>
        <v>-2463329.5</v>
      </c>
    </row>
    <row r="489" spans="1:22" hidden="1">
      <c r="A489" t="s">
        <v>554</v>
      </c>
      <c r="B489" t="s">
        <v>48</v>
      </c>
      <c r="C489" t="s">
        <v>161</v>
      </c>
      <c r="D489" s="60">
        <v>5419679.5700000003</v>
      </c>
      <c r="E489" s="61">
        <v>5394437.3200000003</v>
      </c>
      <c r="F489" s="61">
        <v>7546981.2000000002</v>
      </c>
      <c r="G489" s="61">
        <v>6971094.2300000004</v>
      </c>
      <c r="H489" s="61">
        <v>4835745.37</v>
      </c>
      <c r="I489" s="61">
        <v>6198524.8099999996</v>
      </c>
      <c r="J489" s="61">
        <v>7579507.9100000001</v>
      </c>
      <c r="K489" s="61">
        <v>7267890.0300000003</v>
      </c>
      <c r="L489">
        <v>56.59</v>
      </c>
      <c r="M489">
        <v>63.72</v>
      </c>
      <c r="N489">
        <v>45.47</v>
      </c>
      <c r="O489">
        <v>67.709999999999994</v>
      </c>
      <c r="P489">
        <v>0.43</v>
      </c>
      <c r="Q489">
        <v>0.37</v>
      </c>
      <c r="R489">
        <v>0.48</v>
      </c>
      <c r="S489">
        <f>IF(Tabela3[[#This Row],[Receitas 2005]]-Tabela3[[#This Row],[Despesas 2005]]&lt;0,Tabela3[[#This Row],[Receitas 2005]]-Tabela3[[#This Row],[Despesas 2005]],Tabela3[[#This Row],[Receitas 2005]]-Tabela3[[#This Row],[Despesas 2005]])</f>
        <v>583934.20000000019</v>
      </c>
      <c r="T489">
        <f>IF(Tabela3[[#This Row],[Receitas 2006]]-Tabela3[[#This Row],[Despesas 2006]]&lt;0,Tabela3[[#This Row],[Receitas 2006]]-Tabela3[[#This Row],[Despesas 2006]],Tabela3[[#This Row],[Receitas 2006]]-Tabela3[[#This Row],[Despesas 2006]])</f>
        <v>-804087.48999999929</v>
      </c>
      <c r="U489">
        <f>IF(Tabela3[[#This Row],[Receitas 2008]]-Tabela3[[#This Row],[Despesas 2008]]&lt;0,Tabela3[[#This Row],[Receitas 2008]]-Tabela3[[#This Row],[Despesas 2008]],Tabela3[[#This Row],[Receitas 2008]]-Tabela3[[#This Row],[Despesas 2008]])</f>
        <v>-32526.709999999963</v>
      </c>
      <c r="V489">
        <f>IF(Tabela3[[#This Row],[Receitas 2009]]-Tabela3[[#This Row],[Despesas 2009]]&lt;0,Tabela3[[#This Row],[Receitas 2009]]-Tabela3[[#This Row],[Despesas 2009]],Tabela3[[#This Row],[Receitas 2009]]-Tabela3[[#This Row],[Despesas 2009]])</f>
        <v>-296795.79999999981</v>
      </c>
    </row>
    <row r="490" spans="1:22" hidden="1">
      <c r="A490" t="s">
        <v>555</v>
      </c>
      <c r="B490" t="s">
        <v>76</v>
      </c>
      <c r="C490" t="s">
        <v>137</v>
      </c>
      <c r="D490" s="60" t="s">
        <v>25</v>
      </c>
      <c r="E490" s="61" t="s">
        <v>25</v>
      </c>
      <c r="F490" s="61">
        <v>7115138.6500000004</v>
      </c>
      <c r="G490" s="61">
        <v>6754138</v>
      </c>
      <c r="H490" s="61" t="s">
        <v>25</v>
      </c>
      <c r="I490" s="61" t="s">
        <v>25</v>
      </c>
      <c r="J490" s="61">
        <v>8128556.1900000004</v>
      </c>
      <c r="K490" s="61">
        <v>6545398.0800000001</v>
      </c>
      <c r="L490">
        <v>18.16</v>
      </c>
      <c r="M490">
        <v>21.13</v>
      </c>
      <c r="N490">
        <v>10.08</v>
      </c>
      <c r="O490">
        <v>26.23</v>
      </c>
      <c r="P490">
        <v>0.38</v>
      </c>
      <c r="Q490">
        <v>0.34</v>
      </c>
      <c r="R490">
        <v>0.43</v>
      </c>
      <c r="S49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9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490">
        <f>IF(Tabela3[[#This Row],[Receitas 2008]]-Tabela3[[#This Row],[Despesas 2008]]&lt;0,Tabela3[[#This Row],[Receitas 2008]]-Tabela3[[#This Row],[Despesas 2008]],Tabela3[[#This Row],[Receitas 2008]]-Tabela3[[#This Row],[Despesas 2008]])</f>
        <v>-1013417.54</v>
      </c>
      <c r="V490">
        <f>IF(Tabela3[[#This Row],[Receitas 2009]]-Tabela3[[#This Row],[Despesas 2009]]&lt;0,Tabela3[[#This Row],[Receitas 2009]]-Tabela3[[#This Row],[Despesas 2009]],Tabela3[[#This Row],[Receitas 2009]]-Tabela3[[#This Row],[Despesas 2009]])</f>
        <v>208739.91999999993</v>
      </c>
    </row>
    <row r="491" spans="1:22" hidden="1">
      <c r="A491" t="s">
        <v>556</v>
      </c>
      <c r="B491" t="s">
        <v>27</v>
      </c>
      <c r="C491" t="s">
        <v>104</v>
      </c>
      <c r="D491" s="60" t="s">
        <v>25</v>
      </c>
      <c r="E491" s="61">
        <v>5984373.6200000001</v>
      </c>
      <c r="F491" s="61">
        <v>9633735.0199999996</v>
      </c>
      <c r="G491" s="61">
        <v>8548746.6300000008</v>
      </c>
      <c r="H491" s="61" t="s">
        <v>25</v>
      </c>
      <c r="I491" s="61">
        <v>6066190.9299999997</v>
      </c>
      <c r="J491" s="61">
        <v>8796374.7300000004</v>
      </c>
      <c r="K491" s="61">
        <v>8900848.7699999996</v>
      </c>
      <c r="L491">
        <v>28.29</v>
      </c>
      <c r="M491">
        <v>23.35</v>
      </c>
      <c r="N491">
        <v>17.5</v>
      </c>
      <c r="O491">
        <v>39.07</v>
      </c>
      <c r="P491">
        <v>0.38</v>
      </c>
      <c r="Q491">
        <v>0.34</v>
      </c>
      <c r="R491">
        <v>0.41</v>
      </c>
      <c r="S49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91">
        <f>IF(Tabela3[[#This Row],[Receitas 2006]]-Tabela3[[#This Row],[Despesas 2006]]&lt;0,Tabela3[[#This Row],[Receitas 2006]]-Tabela3[[#This Row],[Despesas 2006]],Tabela3[[#This Row],[Receitas 2006]]-Tabela3[[#This Row],[Despesas 2006]])</f>
        <v>-81817.30999999959</v>
      </c>
      <c r="U491">
        <f>IF(Tabela3[[#This Row],[Receitas 2008]]-Tabela3[[#This Row],[Despesas 2008]]&lt;0,Tabela3[[#This Row],[Receitas 2008]]-Tabela3[[#This Row],[Despesas 2008]],Tabela3[[#This Row],[Receitas 2008]]-Tabela3[[#This Row],[Despesas 2008]])</f>
        <v>837360.28999999911</v>
      </c>
      <c r="V491">
        <f>IF(Tabela3[[#This Row],[Receitas 2009]]-Tabela3[[#This Row],[Despesas 2009]]&lt;0,Tabela3[[#This Row],[Receitas 2009]]-Tabela3[[#This Row],[Despesas 2009]],Tabela3[[#This Row],[Receitas 2009]]-Tabela3[[#This Row],[Despesas 2009]])</f>
        <v>-352102.13999999873</v>
      </c>
    </row>
    <row r="492" spans="1:22" hidden="1">
      <c r="A492" t="s">
        <v>557</v>
      </c>
      <c r="B492" t="s">
        <v>27</v>
      </c>
      <c r="C492" t="s">
        <v>121</v>
      </c>
      <c r="D492" s="60">
        <v>3892187.08</v>
      </c>
      <c r="E492" s="61">
        <v>4710840.67</v>
      </c>
      <c r="F492" s="61">
        <v>6411411.4900000002</v>
      </c>
      <c r="G492" s="61">
        <v>5988574.9800000004</v>
      </c>
      <c r="H492" s="61">
        <v>3792592.47</v>
      </c>
      <c r="I492" s="61">
        <v>4615108.5999999996</v>
      </c>
      <c r="J492" s="61">
        <v>6031106.8799999999</v>
      </c>
      <c r="K492" s="61">
        <v>6351250.0800000001</v>
      </c>
      <c r="L492">
        <v>42.23</v>
      </c>
      <c r="M492">
        <v>42.99</v>
      </c>
      <c r="N492">
        <v>31.22</v>
      </c>
      <c r="O492">
        <v>53.25</v>
      </c>
      <c r="P492">
        <v>0.38</v>
      </c>
      <c r="Q492">
        <v>0.33</v>
      </c>
      <c r="R492">
        <v>0.44</v>
      </c>
      <c r="S492">
        <f>IF(Tabela3[[#This Row],[Receitas 2005]]-Tabela3[[#This Row],[Despesas 2005]]&lt;0,Tabela3[[#This Row],[Receitas 2005]]-Tabela3[[#This Row],[Despesas 2005]],Tabela3[[#This Row],[Receitas 2005]]-Tabela3[[#This Row],[Despesas 2005]])</f>
        <v>99594.60999999987</v>
      </c>
      <c r="T492">
        <f>IF(Tabela3[[#This Row],[Receitas 2006]]-Tabela3[[#This Row],[Despesas 2006]]&lt;0,Tabela3[[#This Row],[Receitas 2006]]-Tabela3[[#This Row],[Despesas 2006]],Tabela3[[#This Row],[Receitas 2006]]-Tabela3[[#This Row],[Despesas 2006]])</f>
        <v>95732.070000000298</v>
      </c>
      <c r="U492">
        <f>IF(Tabela3[[#This Row],[Receitas 2008]]-Tabela3[[#This Row],[Despesas 2008]]&lt;0,Tabela3[[#This Row],[Receitas 2008]]-Tabela3[[#This Row],[Despesas 2008]],Tabela3[[#This Row],[Receitas 2008]]-Tabela3[[#This Row],[Despesas 2008]])</f>
        <v>380304.61000000034</v>
      </c>
      <c r="V492">
        <f>IF(Tabela3[[#This Row],[Receitas 2009]]-Tabela3[[#This Row],[Despesas 2009]]&lt;0,Tabela3[[#This Row],[Receitas 2009]]-Tabela3[[#This Row],[Despesas 2009]],Tabela3[[#This Row],[Receitas 2009]]-Tabela3[[#This Row],[Despesas 2009]])</f>
        <v>-362675.09999999963</v>
      </c>
    </row>
    <row r="493" spans="1:22" hidden="1">
      <c r="A493" t="s">
        <v>558</v>
      </c>
      <c r="B493" t="s">
        <v>52</v>
      </c>
      <c r="C493" t="s">
        <v>146</v>
      </c>
      <c r="D493" s="60" t="s">
        <v>25</v>
      </c>
      <c r="E493" s="61">
        <v>5973945.6799999997</v>
      </c>
      <c r="F493" s="61" t="s">
        <v>25</v>
      </c>
      <c r="G493" s="61">
        <v>9412313.5099999998</v>
      </c>
      <c r="H493" s="61" t="s">
        <v>25</v>
      </c>
      <c r="I493" s="61">
        <v>6670113.2300000004</v>
      </c>
      <c r="J493" s="61" t="s">
        <v>25</v>
      </c>
      <c r="K493" s="61">
        <v>9127470.5700000003</v>
      </c>
      <c r="L493">
        <v>24.58</v>
      </c>
      <c r="M493">
        <v>22.85</v>
      </c>
      <c r="N493">
        <v>15.93</v>
      </c>
      <c r="O493">
        <v>33.229999999999997</v>
      </c>
      <c r="P493">
        <v>0.41</v>
      </c>
      <c r="Q493">
        <v>0.37</v>
      </c>
      <c r="R493">
        <v>0.44</v>
      </c>
      <c r="S49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93">
        <f>IF(Tabela3[[#This Row],[Receitas 2006]]-Tabela3[[#This Row],[Despesas 2006]]&lt;0,Tabela3[[#This Row],[Receitas 2006]]-Tabela3[[#This Row],[Despesas 2006]],Tabela3[[#This Row],[Receitas 2006]]-Tabela3[[#This Row],[Despesas 2006]])</f>
        <v>-696167.55000000075</v>
      </c>
      <c r="U493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493">
        <f>IF(Tabela3[[#This Row],[Receitas 2009]]-Tabela3[[#This Row],[Despesas 2009]]&lt;0,Tabela3[[#This Row],[Receitas 2009]]-Tabela3[[#This Row],[Despesas 2009]],Tabela3[[#This Row],[Receitas 2009]]-Tabela3[[#This Row],[Despesas 2009]])</f>
        <v>284842.93999999948</v>
      </c>
    </row>
    <row r="494" spans="1:22" hidden="1">
      <c r="A494" t="s">
        <v>559</v>
      </c>
      <c r="B494" t="s">
        <v>48</v>
      </c>
      <c r="C494" t="s">
        <v>161</v>
      </c>
      <c r="D494" s="60">
        <v>8895752.2200000007</v>
      </c>
      <c r="E494" s="61">
        <v>10099612.140000001</v>
      </c>
      <c r="F494" s="61">
        <v>12604176.970000001</v>
      </c>
      <c r="G494" s="61">
        <v>13399937.73</v>
      </c>
      <c r="H494" s="61">
        <v>8393977.1999999993</v>
      </c>
      <c r="I494" s="61">
        <v>10223541.18</v>
      </c>
      <c r="J494" s="61">
        <v>12713355.439999999</v>
      </c>
      <c r="K494" s="61">
        <v>12766186.529999999</v>
      </c>
      <c r="L494">
        <v>58.73</v>
      </c>
      <c r="M494">
        <v>59.85</v>
      </c>
      <c r="N494">
        <v>50.97</v>
      </c>
      <c r="O494">
        <v>66.48</v>
      </c>
      <c r="P494">
        <v>0.47</v>
      </c>
      <c r="Q494">
        <v>0.4</v>
      </c>
      <c r="R494">
        <v>0.54</v>
      </c>
      <c r="S494">
        <f>IF(Tabela3[[#This Row],[Receitas 2005]]-Tabela3[[#This Row],[Despesas 2005]]&lt;0,Tabela3[[#This Row],[Receitas 2005]]-Tabela3[[#This Row],[Despesas 2005]],Tabela3[[#This Row],[Receitas 2005]]-Tabela3[[#This Row],[Despesas 2005]])</f>
        <v>501775.02000000142</v>
      </c>
      <c r="T494">
        <f>IF(Tabela3[[#This Row],[Receitas 2006]]-Tabela3[[#This Row],[Despesas 2006]]&lt;0,Tabela3[[#This Row],[Receitas 2006]]-Tabela3[[#This Row],[Despesas 2006]],Tabela3[[#This Row],[Receitas 2006]]-Tabela3[[#This Row],[Despesas 2006]])</f>
        <v>-123929.03999999911</v>
      </c>
      <c r="U494">
        <f>IF(Tabela3[[#This Row],[Receitas 2008]]-Tabela3[[#This Row],[Despesas 2008]]&lt;0,Tabela3[[#This Row],[Receitas 2008]]-Tabela3[[#This Row],[Despesas 2008]],Tabela3[[#This Row],[Receitas 2008]]-Tabela3[[#This Row],[Despesas 2008]])</f>
        <v>-109178.46999999881</v>
      </c>
      <c r="V494">
        <f>IF(Tabela3[[#This Row],[Receitas 2009]]-Tabela3[[#This Row],[Despesas 2009]]&lt;0,Tabela3[[#This Row],[Receitas 2009]]-Tabela3[[#This Row],[Despesas 2009]],Tabela3[[#This Row],[Receitas 2009]]-Tabela3[[#This Row],[Despesas 2009]])</f>
        <v>633751.20000000112</v>
      </c>
    </row>
    <row r="495" spans="1:22" hidden="1">
      <c r="A495" t="s">
        <v>560</v>
      </c>
      <c r="B495" t="s">
        <v>23</v>
      </c>
      <c r="C495" t="s">
        <v>97</v>
      </c>
      <c r="D495" s="60">
        <v>16924298.690000001</v>
      </c>
      <c r="E495" s="61">
        <v>20633259.309999999</v>
      </c>
      <c r="F495" s="61">
        <v>31341343.629999999</v>
      </c>
      <c r="G495" s="61">
        <v>28319601.039999999</v>
      </c>
      <c r="H495" s="61">
        <v>15638759.699999999</v>
      </c>
      <c r="I495" s="61">
        <v>20476526.32</v>
      </c>
      <c r="J495" s="61">
        <v>29141610.73</v>
      </c>
      <c r="K495" s="61">
        <v>27640013.219999999</v>
      </c>
      <c r="L495">
        <v>29.03</v>
      </c>
      <c r="M495">
        <v>27.28</v>
      </c>
      <c r="N495">
        <v>20.38</v>
      </c>
      <c r="O495">
        <v>37.69</v>
      </c>
      <c r="P495">
        <v>0.41</v>
      </c>
      <c r="Q495">
        <v>0.37</v>
      </c>
      <c r="R495">
        <v>0.44</v>
      </c>
      <c r="S495">
        <f>IF(Tabela3[[#This Row],[Receitas 2005]]-Tabela3[[#This Row],[Despesas 2005]]&lt;0,Tabela3[[#This Row],[Receitas 2005]]-Tabela3[[#This Row],[Despesas 2005]],Tabela3[[#This Row],[Receitas 2005]]-Tabela3[[#This Row],[Despesas 2005]])</f>
        <v>1285538.9900000021</v>
      </c>
      <c r="T495">
        <f>IF(Tabela3[[#This Row],[Receitas 2006]]-Tabela3[[#This Row],[Despesas 2006]]&lt;0,Tabela3[[#This Row],[Receitas 2006]]-Tabela3[[#This Row],[Despesas 2006]],Tabela3[[#This Row],[Receitas 2006]]-Tabela3[[#This Row],[Despesas 2006]])</f>
        <v>156732.98999999836</v>
      </c>
      <c r="U495">
        <f>IF(Tabela3[[#This Row],[Receitas 2008]]-Tabela3[[#This Row],[Despesas 2008]]&lt;0,Tabela3[[#This Row],[Receitas 2008]]-Tabela3[[#This Row],[Despesas 2008]],Tabela3[[#This Row],[Receitas 2008]]-Tabela3[[#This Row],[Despesas 2008]])</f>
        <v>2199732.8999999985</v>
      </c>
      <c r="V495">
        <f>IF(Tabela3[[#This Row],[Receitas 2009]]-Tabela3[[#This Row],[Despesas 2009]]&lt;0,Tabela3[[#This Row],[Receitas 2009]]-Tabela3[[#This Row],[Despesas 2009]],Tabela3[[#This Row],[Receitas 2009]]-Tabela3[[#This Row],[Despesas 2009]])</f>
        <v>679587.8200000003</v>
      </c>
    </row>
    <row r="496" spans="1:22" hidden="1">
      <c r="A496" t="s">
        <v>561</v>
      </c>
      <c r="B496" t="s">
        <v>48</v>
      </c>
      <c r="C496" t="s">
        <v>253</v>
      </c>
      <c r="D496" s="60">
        <v>12346586.380000001</v>
      </c>
      <c r="E496" s="61">
        <v>13803072.609999999</v>
      </c>
      <c r="F496" s="61">
        <v>18760975.530000001</v>
      </c>
      <c r="G496" s="61">
        <v>19421272.690000001</v>
      </c>
      <c r="H496" s="61">
        <v>12298508.529999999</v>
      </c>
      <c r="I496" s="61">
        <v>14524786.130000001</v>
      </c>
      <c r="J496" s="61">
        <v>18482094.670000002</v>
      </c>
      <c r="K496" s="61">
        <v>20601948.43</v>
      </c>
      <c r="L496">
        <v>47.59</v>
      </c>
      <c r="M496">
        <v>49.53</v>
      </c>
      <c r="N496">
        <v>38.75</v>
      </c>
      <c r="O496">
        <v>56.43</v>
      </c>
      <c r="P496">
        <v>0.41</v>
      </c>
      <c r="Q496">
        <v>0.37</v>
      </c>
      <c r="R496">
        <v>0.45</v>
      </c>
      <c r="S496">
        <f>IF(Tabela3[[#This Row],[Receitas 2005]]-Tabela3[[#This Row],[Despesas 2005]]&lt;0,Tabela3[[#This Row],[Receitas 2005]]-Tabela3[[#This Row],[Despesas 2005]],Tabela3[[#This Row],[Receitas 2005]]-Tabela3[[#This Row],[Despesas 2005]])</f>
        <v>48077.85000000149</v>
      </c>
      <c r="T496">
        <f>IF(Tabela3[[#This Row],[Receitas 2006]]-Tabela3[[#This Row],[Despesas 2006]]&lt;0,Tabela3[[#This Row],[Receitas 2006]]-Tabela3[[#This Row],[Despesas 2006]],Tabela3[[#This Row],[Receitas 2006]]-Tabela3[[#This Row],[Despesas 2006]])</f>
        <v>-721713.52000000142</v>
      </c>
      <c r="U496">
        <f>IF(Tabela3[[#This Row],[Receitas 2008]]-Tabela3[[#This Row],[Despesas 2008]]&lt;0,Tabela3[[#This Row],[Receitas 2008]]-Tabela3[[#This Row],[Despesas 2008]],Tabela3[[#This Row],[Receitas 2008]]-Tabela3[[#This Row],[Despesas 2008]])</f>
        <v>278880.8599999994</v>
      </c>
      <c r="V496">
        <f>IF(Tabela3[[#This Row],[Receitas 2009]]-Tabela3[[#This Row],[Despesas 2009]]&lt;0,Tabela3[[#This Row],[Receitas 2009]]-Tabela3[[#This Row],[Despesas 2009]],Tabela3[[#This Row],[Receitas 2009]]-Tabela3[[#This Row],[Despesas 2009]])</f>
        <v>-1180675.7399999984</v>
      </c>
    </row>
    <row r="497" spans="1:22" hidden="1">
      <c r="A497" t="s">
        <v>562</v>
      </c>
      <c r="B497" t="s">
        <v>52</v>
      </c>
      <c r="C497" t="s">
        <v>107</v>
      </c>
      <c r="D497" s="60">
        <v>8412613.6999999993</v>
      </c>
      <c r="E497" s="61">
        <v>9008111.0299999993</v>
      </c>
      <c r="F497" s="61">
        <v>16066374.5</v>
      </c>
      <c r="G497" s="61">
        <v>16623296.83</v>
      </c>
      <c r="H497" s="61">
        <v>7589571.5999999996</v>
      </c>
      <c r="I497" s="61">
        <v>9657802.4100000001</v>
      </c>
      <c r="J497" s="61">
        <v>12865565.75</v>
      </c>
      <c r="K497" s="61">
        <v>13995946.609999999</v>
      </c>
      <c r="L497">
        <v>30.28</v>
      </c>
      <c r="M497">
        <v>29.35</v>
      </c>
      <c r="N497">
        <v>23.56</v>
      </c>
      <c r="O497">
        <v>37</v>
      </c>
      <c r="P497">
        <v>0.42</v>
      </c>
      <c r="Q497">
        <v>0.39</v>
      </c>
      <c r="R497">
        <v>0.44</v>
      </c>
      <c r="S497">
        <f>IF(Tabela3[[#This Row],[Receitas 2005]]-Tabela3[[#This Row],[Despesas 2005]]&lt;0,Tabela3[[#This Row],[Receitas 2005]]-Tabela3[[#This Row],[Despesas 2005]],Tabela3[[#This Row],[Receitas 2005]]-Tabela3[[#This Row],[Despesas 2005]])</f>
        <v>823042.09999999963</v>
      </c>
      <c r="T497">
        <f>IF(Tabela3[[#This Row],[Receitas 2006]]-Tabela3[[#This Row],[Despesas 2006]]&lt;0,Tabela3[[#This Row],[Receitas 2006]]-Tabela3[[#This Row],[Despesas 2006]],Tabela3[[#This Row],[Receitas 2006]]-Tabela3[[#This Row],[Despesas 2006]])</f>
        <v>-649691.38000000082</v>
      </c>
      <c r="U497">
        <f>IF(Tabela3[[#This Row],[Receitas 2008]]-Tabela3[[#This Row],[Despesas 2008]]&lt;0,Tabela3[[#This Row],[Receitas 2008]]-Tabela3[[#This Row],[Despesas 2008]],Tabela3[[#This Row],[Receitas 2008]]-Tabela3[[#This Row],[Despesas 2008]])</f>
        <v>3200808.75</v>
      </c>
      <c r="V497">
        <f>IF(Tabela3[[#This Row],[Receitas 2009]]-Tabela3[[#This Row],[Despesas 2009]]&lt;0,Tabela3[[#This Row],[Receitas 2009]]-Tabela3[[#This Row],[Despesas 2009]],Tabela3[[#This Row],[Receitas 2009]]-Tabela3[[#This Row],[Despesas 2009]])</f>
        <v>2627350.2200000007</v>
      </c>
    </row>
    <row r="498" spans="1:22" hidden="1">
      <c r="A498" t="s">
        <v>563</v>
      </c>
      <c r="B498" t="s">
        <v>23</v>
      </c>
      <c r="C498" t="s">
        <v>24</v>
      </c>
      <c r="D498" s="60">
        <v>29469832.510000002</v>
      </c>
      <c r="E498" s="61">
        <v>35152372.549999997</v>
      </c>
      <c r="F498" s="61">
        <v>47763413.240000002</v>
      </c>
      <c r="G498" s="61">
        <v>56142296.049999997</v>
      </c>
      <c r="H498" s="61">
        <v>27164695.579999998</v>
      </c>
      <c r="I498" s="61">
        <v>35013582.710000001</v>
      </c>
      <c r="J498" s="61">
        <v>46300550.920000002</v>
      </c>
      <c r="K498" s="61">
        <v>61195589.359999999</v>
      </c>
      <c r="L498">
        <v>25.57</v>
      </c>
      <c r="M498">
        <v>21.29</v>
      </c>
      <c r="N498">
        <v>15.79</v>
      </c>
      <c r="O498">
        <v>35.35</v>
      </c>
      <c r="P498">
        <v>0.38</v>
      </c>
      <c r="Q498">
        <v>0.36</v>
      </c>
      <c r="R498">
        <v>0.4</v>
      </c>
      <c r="S498">
        <f>IF(Tabela3[[#This Row],[Receitas 2005]]-Tabela3[[#This Row],[Despesas 2005]]&lt;0,Tabela3[[#This Row],[Receitas 2005]]-Tabela3[[#This Row],[Despesas 2005]],Tabela3[[#This Row],[Receitas 2005]]-Tabela3[[#This Row],[Despesas 2005]])</f>
        <v>2305136.9300000034</v>
      </c>
      <c r="T498">
        <f>IF(Tabela3[[#This Row],[Receitas 2006]]-Tabela3[[#This Row],[Despesas 2006]]&lt;0,Tabela3[[#This Row],[Receitas 2006]]-Tabela3[[#This Row],[Despesas 2006]],Tabela3[[#This Row],[Receitas 2006]]-Tabela3[[#This Row],[Despesas 2006]])</f>
        <v>138789.83999999613</v>
      </c>
      <c r="U498">
        <f>IF(Tabela3[[#This Row],[Receitas 2008]]-Tabela3[[#This Row],[Despesas 2008]]&lt;0,Tabela3[[#This Row],[Receitas 2008]]-Tabela3[[#This Row],[Despesas 2008]],Tabela3[[#This Row],[Receitas 2008]]-Tabela3[[#This Row],[Despesas 2008]])</f>
        <v>1462862.3200000003</v>
      </c>
      <c r="V498">
        <f>IF(Tabela3[[#This Row],[Receitas 2009]]-Tabela3[[#This Row],[Despesas 2009]]&lt;0,Tabela3[[#This Row],[Receitas 2009]]-Tabela3[[#This Row],[Despesas 2009]],Tabela3[[#This Row],[Receitas 2009]]-Tabela3[[#This Row],[Despesas 2009]])</f>
        <v>-5053293.3100000024</v>
      </c>
    </row>
    <row r="499" spans="1:22" hidden="1">
      <c r="A499" t="s">
        <v>564</v>
      </c>
      <c r="B499" t="s">
        <v>65</v>
      </c>
      <c r="C499" t="s">
        <v>64</v>
      </c>
      <c r="D499" s="60" t="s">
        <v>25</v>
      </c>
      <c r="E499" s="61">
        <v>4806108.04</v>
      </c>
      <c r="F499" s="61">
        <v>6858366.1699999999</v>
      </c>
      <c r="G499" s="61" t="s">
        <v>25</v>
      </c>
      <c r="H499" s="61" t="s">
        <v>25</v>
      </c>
      <c r="I499" s="61">
        <v>4752294.7300000004</v>
      </c>
      <c r="J499" s="61">
        <v>6534207.7999999998</v>
      </c>
      <c r="K499" s="61" t="s">
        <v>25</v>
      </c>
      <c r="L499">
        <v>64.349999999999994</v>
      </c>
      <c r="M499">
        <v>68.83</v>
      </c>
      <c r="N499">
        <v>51.67</v>
      </c>
      <c r="O499">
        <v>77.03</v>
      </c>
      <c r="P499">
        <v>0.38</v>
      </c>
      <c r="Q499">
        <v>0.33</v>
      </c>
      <c r="R499">
        <v>0.44</v>
      </c>
      <c r="S49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499">
        <f>IF(Tabela3[[#This Row],[Receitas 2006]]-Tabela3[[#This Row],[Despesas 2006]]&lt;0,Tabela3[[#This Row],[Receitas 2006]]-Tabela3[[#This Row],[Despesas 2006]],Tabela3[[#This Row],[Receitas 2006]]-Tabela3[[#This Row],[Despesas 2006]])</f>
        <v>53813.30999999959</v>
      </c>
      <c r="U499">
        <f>IF(Tabela3[[#This Row],[Receitas 2008]]-Tabela3[[#This Row],[Despesas 2008]]&lt;0,Tabela3[[#This Row],[Receitas 2008]]-Tabela3[[#This Row],[Despesas 2008]],Tabela3[[#This Row],[Receitas 2008]]-Tabela3[[#This Row],[Despesas 2008]])</f>
        <v>324158.37000000011</v>
      </c>
      <c r="V499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00" spans="1:22" hidden="1">
      <c r="A500" t="s">
        <v>565</v>
      </c>
      <c r="B500" t="s">
        <v>52</v>
      </c>
      <c r="C500" t="s">
        <v>107</v>
      </c>
      <c r="D500" s="60">
        <v>14660850.449999999</v>
      </c>
      <c r="E500" s="61">
        <v>15973407.939999999</v>
      </c>
      <c r="F500" s="61">
        <v>22724882.579999998</v>
      </c>
      <c r="G500" s="61">
        <v>22426530.850000001</v>
      </c>
      <c r="H500" s="61">
        <v>14169807.84</v>
      </c>
      <c r="I500" s="61">
        <v>15742126.050000001</v>
      </c>
      <c r="J500" s="61">
        <v>21235511.190000001</v>
      </c>
      <c r="K500" s="61">
        <v>22134695.850000001</v>
      </c>
      <c r="L500">
        <v>29.18</v>
      </c>
      <c r="M500">
        <v>26.92</v>
      </c>
      <c r="N500">
        <v>21.33</v>
      </c>
      <c r="O500">
        <v>37.020000000000003</v>
      </c>
      <c r="P500">
        <v>0.43</v>
      </c>
      <c r="Q500">
        <v>0.4</v>
      </c>
      <c r="R500">
        <v>0.46</v>
      </c>
      <c r="S500">
        <f>IF(Tabela3[[#This Row],[Receitas 2005]]-Tabela3[[#This Row],[Despesas 2005]]&lt;0,Tabela3[[#This Row],[Receitas 2005]]-Tabela3[[#This Row],[Despesas 2005]],Tabela3[[#This Row],[Receitas 2005]]-Tabela3[[#This Row],[Despesas 2005]])</f>
        <v>491042.6099999994</v>
      </c>
      <c r="T500">
        <f>IF(Tabela3[[#This Row],[Receitas 2006]]-Tabela3[[#This Row],[Despesas 2006]]&lt;0,Tabela3[[#This Row],[Receitas 2006]]-Tabela3[[#This Row],[Despesas 2006]],Tabela3[[#This Row],[Receitas 2006]]-Tabela3[[#This Row],[Despesas 2006]])</f>
        <v>231281.88999999873</v>
      </c>
      <c r="U500">
        <f>IF(Tabela3[[#This Row],[Receitas 2008]]-Tabela3[[#This Row],[Despesas 2008]]&lt;0,Tabela3[[#This Row],[Receitas 2008]]-Tabela3[[#This Row],[Despesas 2008]],Tabela3[[#This Row],[Receitas 2008]]-Tabela3[[#This Row],[Despesas 2008]])</f>
        <v>1489371.3899999969</v>
      </c>
      <c r="V500">
        <f>IF(Tabela3[[#This Row],[Receitas 2009]]-Tabela3[[#This Row],[Despesas 2009]]&lt;0,Tabela3[[#This Row],[Receitas 2009]]-Tabela3[[#This Row],[Despesas 2009]],Tabela3[[#This Row],[Receitas 2009]]-Tabela3[[#This Row],[Despesas 2009]])</f>
        <v>291835</v>
      </c>
    </row>
    <row r="501" spans="1:22" hidden="1">
      <c r="A501" t="s">
        <v>169</v>
      </c>
      <c r="B501" t="s">
        <v>48</v>
      </c>
      <c r="C501" t="s">
        <v>169</v>
      </c>
      <c r="D501" s="60">
        <v>217215390.66</v>
      </c>
      <c r="E501" s="61">
        <v>262495674.06999999</v>
      </c>
      <c r="F501" s="61">
        <v>398117220</v>
      </c>
      <c r="G501" s="61">
        <v>381904663.72000003</v>
      </c>
      <c r="H501" s="61">
        <v>214456143.43000001</v>
      </c>
      <c r="I501" s="61">
        <v>267290342.94</v>
      </c>
      <c r="J501" s="61">
        <v>415135887.69999999</v>
      </c>
      <c r="K501" s="61">
        <v>412162187.81999999</v>
      </c>
      <c r="L501">
        <v>31.37</v>
      </c>
      <c r="M501">
        <v>26.03</v>
      </c>
      <c r="N501">
        <v>21.74</v>
      </c>
      <c r="O501">
        <v>41</v>
      </c>
      <c r="P501">
        <v>0.41</v>
      </c>
      <c r="Q501">
        <v>0.4</v>
      </c>
      <c r="R501">
        <v>0.43</v>
      </c>
      <c r="S501">
        <f>IF(Tabela3[[#This Row],[Receitas 2005]]-Tabela3[[#This Row],[Despesas 2005]]&lt;0,Tabela3[[#This Row],[Receitas 2005]]-Tabela3[[#This Row],[Despesas 2005]],Tabela3[[#This Row],[Receitas 2005]]-Tabela3[[#This Row],[Despesas 2005]])</f>
        <v>2759247.2299999893</v>
      </c>
      <c r="T501">
        <f>IF(Tabela3[[#This Row],[Receitas 2006]]-Tabela3[[#This Row],[Despesas 2006]]&lt;0,Tabela3[[#This Row],[Receitas 2006]]-Tabela3[[#This Row],[Despesas 2006]],Tabela3[[#This Row],[Receitas 2006]]-Tabela3[[#This Row],[Despesas 2006]])</f>
        <v>-4794668.8700000048</v>
      </c>
      <c r="U501">
        <f>IF(Tabela3[[#This Row],[Receitas 2008]]-Tabela3[[#This Row],[Despesas 2008]]&lt;0,Tabela3[[#This Row],[Receitas 2008]]-Tabela3[[#This Row],[Despesas 2008]],Tabela3[[#This Row],[Receitas 2008]]-Tabela3[[#This Row],[Despesas 2008]])</f>
        <v>-17018667.699999988</v>
      </c>
      <c r="V501">
        <f>IF(Tabela3[[#This Row],[Receitas 2009]]-Tabela3[[#This Row],[Despesas 2009]]&lt;0,Tabela3[[#This Row],[Receitas 2009]]-Tabela3[[#This Row],[Despesas 2009]],Tabela3[[#This Row],[Receitas 2009]]-Tabela3[[#This Row],[Despesas 2009]])</f>
        <v>-30257524.099999964</v>
      </c>
    </row>
    <row r="502" spans="1:22" hidden="1">
      <c r="A502" t="s">
        <v>566</v>
      </c>
      <c r="B502" t="s">
        <v>52</v>
      </c>
      <c r="C502" t="s">
        <v>57</v>
      </c>
      <c r="D502" s="60">
        <v>19746694.370000001</v>
      </c>
      <c r="E502" s="61">
        <v>24330812.559999999</v>
      </c>
      <c r="F502" s="61">
        <v>24309658.649999999</v>
      </c>
      <c r="G502" s="61">
        <v>24640139.18</v>
      </c>
      <c r="H502" s="61">
        <v>18359271.219999999</v>
      </c>
      <c r="I502" s="61">
        <v>22321515.370000001</v>
      </c>
      <c r="J502" s="61">
        <v>23827168.699999999</v>
      </c>
      <c r="K502" s="61">
        <v>25678145.18</v>
      </c>
      <c r="L502">
        <v>10.29</v>
      </c>
      <c r="M502">
        <v>9.2200000000000006</v>
      </c>
      <c r="N502">
        <v>3.89</v>
      </c>
      <c r="O502">
        <v>16.690000000000001</v>
      </c>
      <c r="P502">
        <v>0.37</v>
      </c>
      <c r="Q502">
        <v>0.34</v>
      </c>
      <c r="R502">
        <v>0.4</v>
      </c>
      <c r="S502">
        <f>IF(Tabela3[[#This Row],[Receitas 2005]]-Tabela3[[#This Row],[Despesas 2005]]&lt;0,Tabela3[[#This Row],[Receitas 2005]]-Tabela3[[#This Row],[Despesas 2005]],Tabela3[[#This Row],[Receitas 2005]]-Tabela3[[#This Row],[Despesas 2005]])</f>
        <v>1387423.1500000022</v>
      </c>
      <c r="T502">
        <f>IF(Tabela3[[#This Row],[Receitas 2006]]-Tabela3[[#This Row],[Despesas 2006]]&lt;0,Tabela3[[#This Row],[Receitas 2006]]-Tabela3[[#This Row],[Despesas 2006]],Tabela3[[#This Row],[Receitas 2006]]-Tabela3[[#This Row],[Despesas 2006]])</f>
        <v>2009297.1899999976</v>
      </c>
      <c r="U502">
        <f>IF(Tabela3[[#This Row],[Receitas 2008]]-Tabela3[[#This Row],[Despesas 2008]]&lt;0,Tabela3[[#This Row],[Receitas 2008]]-Tabela3[[#This Row],[Despesas 2008]],Tabela3[[#This Row],[Receitas 2008]]-Tabela3[[#This Row],[Despesas 2008]])</f>
        <v>482489.94999999925</v>
      </c>
      <c r="V502">
        <f>IF(Tabela3[[#This Row],[Receitas 2009]]-Tabela3[[#This Row],[Despesas 2009]]&lt;0,Tabela3[[#This Row],[Receitas 2009]]-Tabela3[[#This Row],[Despesas 2009]],Tabela3[[#This Row],[Receitas 2009]]-Tabela3[[#This Row],[Despesas 2009]])</f>
        <v>-1038006</v>
      </c>
    </row>
    <row r="503" spans="1:22" hidden="1">
      <c r="A503" t="s">
        <v>567</v>
      </c>
      <c r="B503" t="s">
        <v>48</v>
      </c>
      <c r="C503" t="s">
        <v>49</v>
      </c>
      <c r="D503" s="60">
        <v>5085690.1900000004</v>
      </c>
      <c r="E503" s="61">
        <v>5826357.29</v>
      </c>
      <c r="F503" s="61">
        <v>7584243.2999999998</v>
      </c>
      <c r="G503" s="61">
        <v>8132960.5800000001</v>
      </c>
      <c r="H503" s="61">
        <v>5033947.32</v>
      </c>
      <c r="I503" s="61">
        <v>5807667.9400000004</v>
      </c>
      <c r="J503" s="61">
        <v>7210589.1200000001</v>
      </c>
      <c r="K503" s="61">
        <v>7394102.6799999997</v>
      </c>
      <c r="L503">
        <v>53.3</v>
      </c>
      <c r="M503">
        <v>57.53</v>
      </c>
      <c r="N503">
        <v>41.12</v>
      </c>
      <c r="O503">
        <v>65.48</v>
      </c>
      <c r="P503">
        <v>0.38</v>
      </c>
      <c r="Q503">
        <v>0.33</v>
      </c>
      <c r="R503">
        <v>0.42</v>
      </c>
      <c r="S503">
        <f>IF(Tabela3[[#This Row],[Receitas 2005]]-Tabela3[[#This Row],[Despesas 2005]]&lt;0,Tabela3[[#This Row],[Receitas 2005]]-Tabela3[[#This Row],[Despesas 2005]],Tabela3[[#This Row],[Receitas 2005]]-Tabela3[[#This Row],[Despesas 2005]])</f>
        <v>51742.870000000112</v>
      </c>
      <c r="T503">
        <f>IF(Tabela3[[#This Row],[Receitas 2006]]-Tabela3[[#This Row],[Despesas 2006]]&lt;0,Tabela3[[#This Row],[Receitas 2006]]-Tabela3[[#This Row],[Despesas 2006]],Tabela3[[#This Row],[Receitas 2006]]-Tabela3[[#This Row],[Despesas 2006]])</f>
        <v>18689.349999999627</v>
      </c>
      <c r="U503">
        <f>IF(Tabela3[[#This Row],[Receitas 2008]]-Tabela3[[#This Row],[Despesas 2008]]&lt;0,Tabela3[[#This Row],[Receitas 2008]]-Tabela3[[#This Row],[Despesas 2008]],Tabela3[[#This Row],[Receitas 2008]]-Tabela3[[#This Row],[Despesas 2008]])</f>
        <v>373654.1799999997</v>
      </c>
      <c r="V503">
        <f>IF(Tabela3[[#This Row],[Receitas 2009]]-Tabela3[[#This Row],[Despesas 2009]]&lt;0,Tabela3[[#This Row],[Receitas 2009]]-Tabela3[[#This Row],[Despesas 2009]],Tabela3[[#This Row],[Receitas 2009]]-Tabela3[[#This Row],[Despesas 2009]])</f>
        <v>738857.90000000037</v>
      </c>
    </row>
    <row r="504" spans="1:22" hidden="1">
      <c r="A504" t="s">
        <v>568</v>
      </c>
      <c r="B504" t="s">
        <v>27</v>
      </c>
      <c r="C504" t="s">
        <v>28</v>
      </c>
      <c r="D504" s="60">
        <v>12898660.630000001</v>
      </c>
      <c r="E504" s="61">
        <v>14710668.789999999</v>
      </c>
      <c r="F504" s="61">
        <v>20808760.5</v>
      </c>
      <c r="G504" s="61">
        <v>21053213.780000001</v>
      </c>
      <c r="H504" s="61">
        <v>11274133.890000001</v>
      </c>
      <c r="I504" s="61">
        <v>14704262.23</v>
      </c>
      <c r="J504" s="61">
        <v>19404097.170000002</v>
      </c>
      <c r="K504" s="61">
        <v>20423617.399999999</v>
      </c>
      <c r="L504">
        <v>49.24</v>
      </c>
      <c r="M504">
        <v>45.92</v>
      </c>
      <c r="N504">
        <v>39.22</v>
      </c>
      <c r="O504">
        <v>59.25</v>
      </c>
      <c r="P504">
        <v>0.4</v>
      </c>
      <c r="Q504">
        <v>0.36</v>
      </c>
      <c r="R504">
        <v>0.44</v>
      </c>
      <c r="S504">
        <f>IF(Tabela3[[#This Row],[Receitas 2005]]-Tabela3[[#This Row],[Despesas 2005]]&lt;0,Tabela3[[#This Row],[Receitas 2005]]-Tabela3[[#This Row],[Despesas 2005]],Tabela3[[#This Row],[Receitas 2005]]-Tabela3[[#This Row],[Despesas 2005]])</f>
        <v>1624526.7400000002</v>
      </c>
      <c r="T504">
        <f>IF(Tabela3[[#This Row],[Receitas 2006]]-Tabela3[[#This Row],[Despesas 2006]]&lt;0,Tabela3[[#This Row],[Receitas 2006]]-Tabela3[[#This Row],[Despesas 2006]],Tabela3[[#This Row],[Receitas 2006]]-Tabela3[[#This Row],[Despesas 2006]])</f>
        <v>6406.5599999986589</v>
      </c>
      <c r="U504">
        <f>IF(Tabela3[[#This Row],[Receitas 2008]]-Tabela3[[#This Row],[Despesas 2008]]&lt;0,Tabela3[[#This Row],[Receitas 2008]]-Tabela3[[#This Row],[Despesas 2008]],Tabela3[[#This Row],[Receitas 2008]]-Tabela3[[#This Row],[Despesas 2008]])</f>
        <v>1404663.3299999982</v>
      </c>
      <c r="V504">
        <f>IF(Tabela3[[#This Row],[Receitas 2009]]-Tabela3[[#This Row],[Despesas 2009]]&lt;0,Tabela3[[#This Row],[Receitas 2009]]-Tabela3[[#This Row],[Despesas 2009]],Tabela3[[#This Row],[Receitas 2009]]-Tabela3[[#This Row],[Despesas 2009]])</f>
        <v>629596.38000000268</v>
      </c>
    </row>
    <row r="505" spans="1:22" hidden="1">
      <c r="A505" t="s">
        <v>569</v>
      </c>
      <c r="B505" t="s">
        <v>27</v>
      </c>
      <c r="C505" t="s">
        <v>121</v>
      </c>
      <c r="D505" s="60" t="s">
        <v>25</v>
      </c>
      <c r="E505" s="61">
        <v>6331151.9500000002</v>
      </c>
      <c r="F505" s="61">
        <v>7471585.0199999996</v>
      </c>
      <c r="G505" s="61">
        <v>7172349.7300000004</v>
      </c>
      <c r="H505" s="61" t="s">
        <v>25</v>
      </c>
      <c r="I505" s="61">
        <v>6036257.21</v>
      </c>
      <c r="J505" s="61">
        <v>7316108.2199999997</v>
      </c>
      <c r="K505" s="61">
        <v>7795790.8600000003</v>
      </c>
      <c r="L505">
        <v>32.94</v>
      </c>
      <c r="M505">
        <v>34.18</v>
      </c>
      <c r="N505">
        <v>22.47</v>
      </c>
      <c r="O505">
        <v>43.4</v>
      </c>
      <c r="P505">
        <v>0.35</v>
      </c>
      <c r="Q505">
        <v>0.3</v>
      </c>
      <c r="R505">
        <v>0.4</v>
      </c>
      <c r="S50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05">
        <f>IF(Tabela3[[#This Row],[Receitas 2006]]-Tabela3[[#This Row],[Despesas 2006]]&lt;0,Tabela3[[#This Row],[Receitas 2006]]-Tabela3[[#This Row],[Despesas 2006]],Tabela3[[#This Row],[Receitas 2006]]-Tabela3[[#This Row],[Despesas 2006]])</f>
        <v>294894.74000000022</v>
      </c>
      <c r="U505">
        <f>IF(Tabela3[[#This Row],[Receitas 2008]]-Tabela3[[#This Row],[Despesas 2008]]&lt;0,Tabela3[[#This Row],[Receitas 2008]]-Tabela3[[#This Row],[Despesas 2008]],Tabela3[[#This Row],[Receitas 2008]]-Tabela3[[#This Row],[Despesas 2008]])</f>
        <v>155476.79999999981</v>
      </c>
      <c r="V505">
        <f>IF(Tabela3[[#This Row],[Receitas 2009]]-Tabela3[[#This Row],[Despesas 2009]]&lt;0,Tabela3[[#This Row],[Receitas 2009]]-Tabela3[[#This Row],[Despesas 2009]],Tabela3[[#This Row],[Receitas 2009]]-Tabela3[[#This Row],[Despesas 2009]])</f>
        <v>-623441.12999999989</v>
      </c>
    </row>
    <row r="506" spans="1:22" hidden="1">
      <c r="A506" t="s">
        <v>570</v>
      </c>
      <c r="B506" t="s">
        <v>76</v>
      </c>
      <c r="C506" t="s">
        <v>79</v>
      </c>
      <c r="D506" s="60">
        <v>3990215.74</v>
      </c>
      <c r="E506" s="61">
        <v>5577027.1600000001</v>
      </c>
      <c r="F506" s="61">
        <v>6572494.2199999997</v>
      </c>
      <c r="G506" s="61">
        <v>6665881.8399999999</v>
      </c>
      <c r="H506" s="61">
        <v>4030592.55</v>
      </c>
      <c r="I506" s="61">
        <v>5844999.5199999996</v>
      </c>
      <c r="J506" s="61">
        <v>6408892.5499999998</v>
      </c>
      <c r="K506" s="61">
        <v>5979480.9500000002</v>
      </c>
      <c r="L506">
        <v>59.47</v>
      </c>
      <c r="M506">
        <v>57.76</v>
      </c>
      <c r="N506">
        <v>46.85</v>
      </c>
      <c r="O506">
        <v>72.099999999999994</v>
      </c>
      <c r="P506">
        <v>0.54</v>
      </c>
      <c r="Q506">
        <v>0.39</v>
      </c>
      <c r="R506">
        <v>0.69</v>
      </c>
      <c r="S506">
        <f>IF(Tabela3[[#This Row],[Receitas 2005]]-Tabela3[[#This Row],[Despesas 2005]]&lt;0,Tabela3[[#This Row],[Receitas 2005]]-Tabela3[[#This Row],[Despesas 2005]],Tabela3[[#This Row],[Receitas 2005]]-Tabela3[[#This Row],[Despesas 2005]])</f>
        <v>-40376.80999999959</v>
      </c>
      <c r="T506">
        <f>IF(Tabela3[[#This Row],[Receitas 2006]]-Tabela3[[#This Row],[Despesas 2006]]&lt;0,Tabela3[[#This Row],[Receitas 2006]]-Tabela3[[#This Row],[Despesas 2006]],Tabela3[[#This Row],[Receitas 2006]]-Tabela3[[#This Row],[Despesas 2006]])</f>
        <v>-267972.3599999994</v>
      </c>
      <c r="U506">
        <f>IF(Tabela3[[#This Row],[Receitas 2008]]-Tabela3[[#This Row],[Despesas 2008]]&lt;0,Tabela3[[#This Row],[Receitas 2008]]-Tabela3[[#This Row],[Despesas 2008]],Tabela3[[#This Row],[Receitas 2008]]-Tabela3[[#This Row],[Despesas 2008]])</f>
        <v>163601.66999999993</v>
      </c>
      <c r="V506">
        <f>IF(Tabela3[[#This Row],[Receitas 2009]]-Tabela3[[#This Row],[Despesas 2009]]&lt;0,Tabela3[[#This Row],[Receitas 2009]]-Tabela3[[#This Row],[Despesas 2009]],Tabela3[[#This Row],[Receitas 2009]]-Tabela3[[#This Row],[Despesas 2009]])</f>
        <v>686400.88999999966</v>
      </c>
    </row>
    <row r="507" spans="1:22" hidden="1">
      <c r="A507" t="s">
        <v>571</v>
      </c>
      <c r="B507" t="s">
        <v>52</v>
      </c>
      <c r="C507" t="s">
        <v>155</v>
      </c>
      <c r="D507" s="60">
        <v>4260849.2300000004</v>
      </c>
      <c r="E507" s="61" t="s">
        <v>25</v>
      </c>
      <c r="F507" s="61" t="s">
        <v>25</v>
      </c>
      <c r="G507" s="61">
        <v>7051981.1200000001</v>
      </c>
      <c r="H507" s="61">
        <v>4143132.94</v>
      </c>
      <c r="I507" s="61" t="s">
        <v>25</v>
      </c>
      <c r="J507" s="61" t="s">
        <v>25</v>
      </c>
      <c r="K507" s="61">
        <v>6993313.2000000002</v>
      </c>
      <c r="L507">
        <v>23.18</v>
      </c>
      <c r="M507">
        <v>23.47</v>
      </c>
      <c r="N507">
        <v>14.52</v>
      </c>
      <c r="O507">
        <v>31.83</v>
      </c>
      <c r="P507">
        <v>0.38</v>
      </c>
      <c r="Q507">
        <v>0.34</v>
      </c>
      <c r="R507">
        <v>0.41</v>
      </c>
      <c r="S507">
        <f>IF(Tabela3[[#This Row],[Receitas 2005]]-Tabela3[[#This Row],[Despesas 2005]]&lt;0,Tabela3[[#This Row],[Receitas 2005]]-Tabela3[[#This Row],[Despesas 2005]],Tabela3[[#This Row],[Receitas 2005]]-Tabela3[[#This Row],[Despesas 2005]])</f>
        <v>117716.2900000005</v>
      </c>
      <c r="T50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07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07">
        <f>IF(Tabela3[[#This Row],[Receitas 2009]]-Tabela3[[#This Row],[Despesas 2009]]&lt;0,Tabela3[[#This Row],[Receitas 2009]]-Tabela3[[#This Row],[Despesas 2009]],Tabela3[[#This Row],[Receitas 2009]]-Tabela3[[#This Row],[Despesas 2009]])</f>
        <v>58667.919999999925</v>
      </c>
    </row>
    <row r="508" spans="1:22" hidden="1">
      <c r="A508" t="s">
        <v>89</v>
      </c>
      <c r="B508" t="s">
        <v>30</v>
      </c>
      <c r="C508" t="s">
        <v>89</v>
      </c>
      <c r="D508" s="60">
        <v>64817968.869999997</v>
      </c>
      <c r="E508" s="61">
        <v>70021408.5</v>
      </c>
      <c r="F508" s="61">
        <v>124025154.5</v>
      </c>
      <c r="G508" s="61">
        <v>118970139.98</v>
      </c>
      <c r="H508" s="61">
        <v>56225106.600000001</v>
      </c>
      <c r="I508" s="61">
        <v>68911281.730000004</v>
      </c>
      <c r="J508" s="61">
        <v>109522320.8</v>
      </c>
      <c r="K508" s="61">
        <v>110802908.31999999</v>
      </c>
      <c r="L508">
        <v>32.29</v>
      </c>
      <c r="M508">
        <v>27.46</v>
      </c>
      <c r="N508">
        <v>22.88</v>
      </c>
      <c r="O508">
        <v>41.69</v>
      </c>
      <c r="P508">
        <v>0.44</v>
      </c>
      <c r="Q508">
        <v>0.41</v>
      </c>
      <c r="R508">
        <v>0.46</v>
      </c>
      <c r="S508">
        <f>IF(Tabela3[[#This Row],[Receitas 2005]]-Tabela3[[#This Row],[Despesas 2005]]&lt;0,Tabela3[[#This Row],[Receitas 2005]]-Tabela3[[#This Row],[Despesas 2005]],Tabela3[[#This Row],[Receitas 2005]]-Tabela3[[#This Row],[Despesas 2005]])</f>
        <v>8592862.2699999958</v>
      </c>
      <c r="T508">
        <f>IF(Tabela3[[#This Row],[Receitas 2006]]-Tabela3[[#This Row],[Despesas 2006]]&lt;0,Tabela3[[#This Row],[Receitas 2006]]-Tabela3[[#This Row],[Despesas 2006]],Tabela3[[#This Row],[Receitas 2006]]-Tabela3[[#This Row],[Despesas 2006]])</f>
        <v>1110126.7699999958</v>
      </c>
      <c r="U508">
        <f>IF(Tabela3[[#This Row],[Receitas 2008]]-Tabela3[[#This Row],[Despesas 2008]]&lt;0,Tabela3[[#This Row],[Receitas 2008]]-Tabela3[[#This Row],[Despesas 2008]],Tabela3[[#This Row],[Receitas 2008]]-Tabela3[[#This Row],[Despesas 2008]])</f>
        <v>14502833.700000003</v>
      </c>
      <c r="V508">
        <f>IF(Tabela3[[#This Row],[Receitas 2009]]-Tabela3[[#This Row],[Despesas 2009]]&lt;0,Tabela3[[#This Row],[Receitas 2009]]-Tabela3[[#This Row],[Despesas 2009]],Tabela3[[#This Row],[Receitas 2009]]-Tabela3[[#This Row],[Despesas 2009]])</f>
        <v>8167231.6600000113</v>
      </c>
    </row>
    <row r="509" spans="1:22" hidden="1">
      <c r="A509" t="s">
        <v>572</v>
      </c>
      <c r="B509" t="s">
        <v>35</v>
      </c>
      <c r="C509" t="s">
        <v>50</v>
      </c>
      <c r="D509" s="60" t="s">
        <v>25</v>
      </c>
      <c r="E509" s="61">
        <v>14624930</v>
      </c>
      <c r="F509" s="61">
        <v>20615621.460000001</v>
      </c>
      <c r="G509" s="61">
        <v>20563423.16</v>
      </c>
      <c r="H509" s="61" t="s">
        <v>25</v>
      </c>
      <c r="I509" s="61">
        <v>14536563</v>
      </c>
      <c r="J509" s="61">
        <v>20698432.559999999</v>
      </c>
      <c r="K509" s="61">
        <v>22506777.25</v>
      </c>
      <c r="L509">
        <v>30.69</v>
      </c>
      <c r="M509">
        <v>33.340000000000003</v>
      </c>
      <c r="N509">
        <v>23.91</v>
      </c>
      <c r="O509">
        <v>37.47</v>
      </c>
      <c r="P509">
        <v>0.41</v>
      </c>
      <c r="Q509">
        <v>0.38</v>
      </c>
      <c r="R509">
        <v>0.44</v>
      </c>
      <c r="S50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09">
        <f>IF(Tabela3[[#This Row],[Receitas 2006]]-Tabela3[[#This Row],[Despesas 2006]]&lt;0,Tabela3[[#This Row],[Receitas 2006]]-Tabela3[[#This Row],[Despesas 2006]],Tabela3[[#This Row],[Receitas 2006]]-Tabela3[[#This Row],[Despesas 2006]])</f>
        <v>88367</v>
      </c>
      <c r="U509">
        <f>IF(Tabela3[[#This Row],[Receitas 2008]]-Tabela3[[#This Row],[Despesas 2008]]&lt;0,Tabela3[[#This Row],[Receitas 2008]]-Tabela3[[#This Row],[Despesas 2008]],Tabela3[[#This Row],[Receitas 2008]]-Tabela3[[#This Row],[Despesas 2008]])</f>
        <v>-82811.099999997765</v>
      </c>
      <c r="V509">
        <f>IF(Tabela3[[#This Row],[Receitas 2009]]-Tabela3[[#This Row],[Despesas 2009]]&lt;0,Tabela3[[#This Row],[Receitas 2009]]-Tabela3[[#This Row],[Despesas 2009]],Tabela3[[#This Row],[Receitas 2009]]-Tabela3[[#This Row],[Despesas 2009]])</f>
        <v>-1943354.0899999999</v>
      </c>
    </row>
    <row r="510" spans="1:22" hidden="1">
      <c r="A510" t="s">
        <v>573</v>
      </c>
      <c r="B510" t="s">
        <v>52</v>
      </c>
      <c r="C510" t="s">
        <v>107</v>
      </c>
      <c r="D510" s="60" t="s">
        <v>25</v>
      </c>
      <c r="E510" s="61">
        <v>14134612.32</v>
      </c>
      <c r="F510" s="61" t="s">
        <v>25</v>
      </c>
      <c r="G510" s="61">
        <v>19826245.84</v>
      </c>
      <c r="H510" s="61" t="s">
        <v>25</v>
      </c>
      <c r="I510" s="61">
        <v>12705295.74</v>
      </c>
      <c r="J510" s="61" t="s">
        <v>25</v>
      </c>
      <c r="K510" s="61">
        <v>19212667.969999999</v>
      </c>
      <c r="L510">
        <v>17.97</v>
      </c>
      <c r="M510">
        <v>16.8</v>
      </c>
      <c r="N510">
        <v>10.89</v>
      </c>
      <c r="O510">
        <v>25.05</v>
      </c>
      <c r="P510">
        <v>0.43</v>
      </c>
      <c r="Q510">
        <v>0.4</v>
      </c>
      <c r="R510">
        <v>0.45</v>
      </c>
      <c r="S51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10">
        <f>IF(Tabela3[[#This Row],[Receitas 2006]]-Tabela3[[#This Row],[Despesas 2006]]&lt;0,Tabela3[[#This Row],[Receitas 2006]]-Tabela3[[#This Row],[Despesas 2006]],Tabela3[[#This Row],[Receitas 2006]]-Tabela3[[#This Row],[Despesas 2006]])</f>
        <v>1429316.58</v>
      </c>
      <c r="U51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10">
        <f>IF(Tabela3[[#This Row],[Receitas 2009]]-Tabela3[[#This Row],[Despesas 2009]]&lt;0,Tabela3[[#This Row],[Receitas 2009]]-Tabela3[[#This Row],[Despesas 2009]],Tabela3[[#This Row],[Receitas 2009]]-Tabela3[[#This Row],[Despesas 2009]])</f>
        <v>613577.87000000104</v>
      </c>
    </row>
    <row r="511" spans="1:22" hidden="1">
      <c r="A511" t="s">
        <v>574</v>
      </c>
      <c r="B511" t="s">
        <v>35</v>
      </c>
      <c r="C511" t="s">
        <v>67</v>
      </c>
      <c r="D511" s="60" t="s">
        <v>25</v>
      </c>
      <c r="E511" s="61">
        <v>4283055.58</v>
      </c>
      <c r="F511" s="61">
        <v>6000751.8600000003</v>
      </c>
      <c r="G511" s="61">
        <v>6197584.6500000004</v>
      </c>
      <c r="H511" s="61" t="s">
        <v>25</v>
      </c>
      <c r="I511" s="61">
        <v>4193834.3</v>
      </c>
      <c r="J511" s="61">
        <v>5925113.6299999999</v>
      </c>
      <c r="K511" s="61">
        <v>6333643.6799999997</v>
      </c>
      <c r="L511">
        <v>51.74</v>
      </c>
      <c r="M511">
        <v>50.21</v>
      </c>
      <c r="N511">
        <v>39.32</v>
      </c>
      <c r="O511">
        <v>64.16</v>
      </c>
      <c r="P511">
        <v>0.37</v>
      </c>
      <c r="Q511">
        <v>0.32</v>
      </c>
      <c r="R511">
        <v>0.41</v>
      </c>
      <c r="S51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11">
        <f>IF(Tabela3[[#This Row],[Receitas 2006]]-Tabela3[[#This Row],[Despesas 2006]]&lt;0,Tabela3[[#This Row],[Receitas 2006]]-Tabela3[[#This Row],[Despesas 2006]],Tabela3[[#This Row],[Receitas 2006]]-Tabela3[[#This Row],[Despesas 2006]])</f>
        <v>89221.280000000261</v>
      </c>
      <c r="U511">
        <f>IF(Tabela3[[#This Row],[Receitas 2008]]-Tabela3[[#This Row],[Despesas 2008]]&lt;0,Tabela3[[#This Row],[Receitas 2008]]-Tabela3[[#This Row],[Despesas 2008]],Tabela3[[#This Row],[Receitas 2008]]-Tabela3[[#This Row],[Despesas 2008]])</f>
        <v>75638.230000000447</v>
      </c>
      <c r="V511">
        <f>IF(Tabela3[[#This Row],[Receitas 2009]]-Tabela3[[#This Row],[Despesas 2009]]&lt;0,Tabela3[[#This Row],[Receitas 2009]]-Tabela3[[#This Row],[Despesas 2009]],Tabela3[[#This Row],[Receitas 2009]]-Tabela3[[#This Row],[Despesas 2009]])</f>
        <v>-136059.02999999933</v>
      </c>
    </row>
    <row r="512" spans="1:22" hidden="1">
      <c r="A512" t="s">
        <v>46</v>
      </c>
      <c r="B512" t="s">
        <v>45</v>
      </c>
      <c r="C512" t="s">
        <v>46</v>
      </c>
      <c r="D512" s="60">
        <v>23480453.27</v>
      </c>
      <c r="E512" s="61">
        <v>25939979.289999999</v>
      </c>
      <c r="F512" s="61">
        <v>35025770.920000002</v>
      </c>
      <c r="G512" s="61">
        <v>34894326.170000002</v>
      </c>
      <c r="H512" s="61">
        <v>23344638.48</v>
      </c>
      <c r="I512" s="61">
        <v>26734698.27</v>
      </c>
      <c r="J512" s="61">
        <v>37707945.060000002</v>
      </c>
      <c r="K512" s="61">
        <v>34964400.560000002</v>
      </c>
      <c r="L512">
        <v>39.5</v>
      </c>
      <c r="M512">
        <v>34.07</v>
      </c>
      <c r="N512">
        <v>26.82</v>
      </c>
      <c r="O512">
        <v>52.17</v>
      </c>
      <c r="P512">
        <v>0.41</v>
      </c>
      <c r="Q512">
        <v>0.38</v>
      </c>
      <c r="R512">
        <v>0.44</v>
      </c>
      <c r="S512">
        <f>IF(Tabela3[[#This Row],[Receitas 2005]]-Tabela3[[#This Row],[Despesas 2005]]&lt;0,Tabela3[[#This Row],[Receitas 2005]]-Tabela3[[#This Row],[Despesas 2005]],Tabela3[[#This Row],[Receitas 2005]]-Tabela3[[#This Row],[Despesas 2005]])</f>
        <v>135814.78999999911</v>
      </c>
      <c r="T512">
        <f>IF(Tabela3[[#This Row],[Receitas 2006]]-Tabela3[[#This Row],[Despesas 2006]]&lt;0,Tabela3[[#This Row],[Receitas 2006]]-Tabela3[[#This Row],[Despesas 2006]],Tabela3[[#This Row],[Receitas 2006]]-Tabela3[[#This Row],[Despesas 2006]])</f>
        <v>-794718.98000000045</v>
      </c>
      <c r="U512">
        <f>IF(Tabela3[[#This Row],[Receitas 2008]]-Tabela3[[#This Row],[Despesas 2008]]&lt;0,Tabela3[[#This Row],[Receitas 2008]]-Tabela3[[#This Row],[Despesas 2008]],Tabela3[[#This Row],[Receitas 2008]]-Tabela3[[#This Row],[Despesas 2008]])</f>
        <v>-2682174.1400000006</v>
      </c>
      <c r="V512">
        <f>IF(Tabela3[[#This Row],[Receitas 2009]]-Tabela3[[#This Row],[Despesas 2009]]&lt;0,Tabela3[[#This Row],[Receitas 2009]]-Tabela3[[#This Row],[Despesas 2009]],Tabela3[[#This Row],[Receitas 2009]]-Tabela3[[#This Row],[Despesas 2009]])</f>
        <v>-70074.390000000596</v>
      </c>
    </row>
    <row r="513" spans="1:22" hidden="1">
      <c r="A513" t="s">
        <v>575</v>
      </c>
      <c r="B513" t="s">
        <v>35</v>
      </c>
      <c r="C513" t="s">
        <v>36</v>
      </c>
      <c r="D513" s="60">
        <v>4756043.32</v>
      </c>
      <c r="E513" s="61">
        <v>5351615.59</v>
      </c>
      <c r="F513" s="61">
        <v>9714669.2799999993</v>
      </c>
      <c r="G513" s="61">
        <v>7439780.4699999997</v>
      </c>
      <c r="H513" s="61">
        <v>4733966.33</v>
      </c>
      <c r="I513" s="61">
        <v>5292710.72</v>
      </c>
      <c r="J513" s="61">
        <v>7645470.29</v>
      </c>
      <c r="K513" s="61">
        <v>8015901.6299999999</v>
      </c>
      <c r="L513">
        <v>55.51</v>
      </c>
      <c r="M513">
        <v>49.14</v>
      </c>
      <c r="N513">
        <v>41.92</v>
      </c>
      <c r="O513">
        <v>69.099999999999994</v>
      </c>
      <c r="P513">
        <v>0.36</v>
      </c>
      <c r="Q513">
        <v>0.32</v>
      </c>
      <c r="R513">
        <v>0.4</v>
      </c>
      <c r="S513">
        <f>IF(Tabela3[[#This Row],[Receitas 2005]]-Tabela3[[#This Row],[Despesas 2005]]&lt;0,Tabela3[[#This Row],[Receitas 2005]]-Tabela3[[#This Row],[Despesas 2005]],Tabela3[[#This Row],[Receitas 2005]]-Tabela3[[#This Row],[Despesas 2005]])</f>
        <v>22076.990000000224</v>
      </c>
      <c r="T513">
        <f>IF(Tabela3[[#This Row],[Receitas 2006]]-Tabela3[[#This Row],[Despesas 2006]]&lt;0,Tabela3[[#This Row],[Receitas 2006]]-Tabela3[[#This Row],[Despesas 2006]],Tabela3[[#This Row],[Receitas 2006]]-Tabela3[[#This Row],[Despesas 2006]])</f>
        <v>58904.870000000112</v>
      </c>
      <c r="U513">
        <f>IF(Tabela3[[#This Row],[Receitas 2008]]-Tabela3[[#This Row],[Despesas 2008]]&lt;0,Tabela3[[#This Row],[Receitas 2008]]-Tabela3[[#This Row],[Despesas 2008]],Tabela3[[#This Row],[Receitas 2008]]-Tabela3[[#This Row],[Despesas 2008]])</f>
        <v>2069198.9899999993</v>
      </c>
      <c r="V513">
        <f>IF(Tabela3[[#This Row],[Receitas 2009]]-Tabela3[[#This Row],[Despesas 2009]]&lt;0,Tabela3[[#This Row],[Receitas 2009]]-Tabela3[[#This Row],[Despesas 2009]],Tabela3[[#This Row],[Receitas 2009]]-Tabela3[[#This Row],[Despesas 2009]])</f>
        <v>-576121.16000000015</v>
      </c>
    </row>
    <row r="514" spans="1:22" hidden="1">
      <c r="A514" t="s">
        <v>576</v>
      </c>
      <c r="B514" t="s">
        <v>114</v>
      </c>
      <c r="C514" t="s">
        <v>115</v>
      </c>
      <c r="D514" s="60">
        <v>3949134.36</v>
      </c>
      <c r="E514" s="61">
        <v>4859381.4800000004</v>
      </c>
      <c r="F514" s="61">
        <v>6566587.25</v>
      </c>
      <c r="G514" s="61">
        <v>6190939.9900000002</v>
      </c>
      <c r="H514" s="61">
        <v>4043234.87</v>
      </c>
      <c r="I514" s="61">
        <v>5299181.7699999996</v>
      </c>
      <c r="J514" s="61">
        <v>6557595.1399999997</v>
      </c>
      <c r="K514" s="61">
        <v>6293576.1200000001</v>
      </c>
      <c r="L514">
        <v>44.79</v>
      </c>
      <c r="M514">
        <v>43.82</v>
      </c>
      <c r="N514">
        <v>31.87</v>
      </c>
      <c r="O514">
        <v>57.71</v>
      </c>
      <c r="P514">
        <v>0.36</v>
      </c>
      <c r="Q514">
        <v>0.3</v>
      </c>
      <c r="R514">
        <v>0.41</v>
      </c>
      <c r="S514">
        <f>IF(Tabela3[[#This Row],[Receitas 2005]]-Tabela3[[#This Row],[Despesas 2005]]&lt;0,Tabela3[[#This Row],[Receitas 2005]]-Tabela3[[#This Row],[Despesas 2005]],Tabela3[[#This Row],[Receitas 2005]]-Tabela3[[#This Row],[Despesas 2005]])</f>
        <v>-94100.510000000242</v>
      </c>
      <c r="T514">
        <f>IF(Tabela3[[#This Row],[Receitas 2006]]-Tabela3[[#This Row],[Despesas 2006]]&lt;0,Tabela3[[#This Row],[Receitas 2006]]-Tabela3[[#This Row],[Despesas 2006]],Tabela3[[#This Row],[Receitas 2006]]-Tabela3[[#This Row],[Despesas 2006]])</f>
        <v>-439800.28999999911</v>
      </c>
      <c r="U514">
        <f>IF(Tabela3[[#This Row],[Receitas 2008]]-Tabela3[[#This Row],[Despesas 2008]]&lt;0,Tabela3[[#This Row],[Receitas 2008]]-Tabela3[[#This Row],[Despesas 2008]],Tabela3[[#This Row],[Receitas 2008]]-Tabela3[[#This Row],[Despesas 2008]])</f>
        <v>8992.1100000003353</v>
      </c>
      <c r="V514">
        <f>IF(Tabela3[[#This Row],[Receitas 2009]]-Tabela3[[#This Row],[Despesas 2009]]&lt;0,Tabela3[[#This Row],[Receitas 2009]]-Tabela3[[#This Row],[Despesas 2009]],Tabela3[[#This Row],[Receitas 2009]]-Tabela3[[#This Row],[Despesas 2009]])</f>
        <v>-102636.12999999989</v>
      </c>
    </row>
    <row r="515" spans="1:22" hidden="1">
      <c r="A515" t="s">
        <v>577</v>
      </c>
      <c r="B515" t="s">
        <v>52</v>
      </c>
      <c r="C515" t="s">
        <v>186</v>
      </c>
      <c r="D515" s="60">
        <v>4487549.16</v>
      </c>
      <c r="E515" s="61">
        <v>5247051.95</v>
      </c>
      <c r="F515" s="61">
        <v>7478631.8600000003</v>
      </c>
      <c r="G515" s="61">
        <v>7230199.96</v>
      </c>
      <c r="H515" s="61">
        <v>4287685.07</v>
      </c>
      <c r="I515" s="61">
        <v>5421440.1299999999</v>
      </c>
      <c r="J515" s="61">
        <v>7247648.2999999998</v>
      </c>
      <c r="K515" s="61">
        <v>7407267</v>
      </c>
      <c r="L515">
        <v>15.47</v>
      </c>
      <c r="M515">
        <v>15.29</v>
      </c>
      <c r="N515">
        <v>7.9</v>
      </c>
      <c r="O515">
        <v>23.05</v>
      </c>
      <c r="P515">
        <v>0.39</v>
      </c>
      <c r="Q515">
        <v>0.35</v>
      </c>
      <c r="R515">
        <v>0.43</v>
      </c>
      <c r="S515">
        <f>IF(Tabela3[[#This Row],[Receitas 2005]]-Tabela3[[#This Row],[Despesas 2005]]&lt;0,Tabela3[[#This Row],[Receitas 2005]]-Tabela3[[#This Row],[Despesas 2005]],Tabela3[[#This Row],[Receitas 2005]]-Tabela3[[#This Row],[Despesas 2005]])</f>
        <v>199864.08999999985</v>
      </c>
      <c r="T515">
        <f>IF(Tabela3[[#This Row],[Receitas 2006]]-Tabela3[[#This Row],[Despesas 2006]]&lt;0,Tabela3[[#This Row],[Receitas 2006]]-Tabela3[[#This Row],[Despesas 2006]],Tabela3[[#This Row],[Receitas 2006]]-Tabela3[[#This Row],[Despesas 2006]])</f>
        <v>-174388.1799999997</v>
      </c>
      <c r="U515">
        <f>IF(Tabela3[[#This Row],[Receitas 2008]]-Tabela3[[#This Row],[Despesas 2008]]&lt;0,Tabela3[[#This Row],[Receitas 2008]]-Tabela3[[#This Row],[Despesas 2008]],Tabela3[[#This Row],[Receitas 2008]]-Tabela3[[#This Row],[Despesas 2008]])</f>
        <v>230983.56000000052</v>
      </c>
      <c r="V515">
        <f>IF(Tabela3[[#This Row],[Receitas 2009]]-Tabela3[[#This Row],[Despesas 2009]]&lt;0,Tabela3[[#This Row],[Receitas 2009]]-Tabela3[[#This Row],[Despesas 2009]],Tabela3[[#This Row],[Receitas 2009]]-Tabela3[[#This Row],[Despesas 2009]])</f>
        <v>-177067.04000000004</v>
      </c>
    </row>
    <row r="516" spans="1:22" hidden="1">
      <c r="A516" t="s">
        <v>578</v>
      </c>
      <c r="B516" t="s">
        <v>62</v>
      </c>
      <c r="C516" t="s">
        <v>248</v>
      </c>
      <c r="D516" s="60">
        <v>6475879.3799999999</v>
      </c>
      <c r="E516" s="61">
        <v>7191578.9800000004</v>
      </c>
      <c r="F516" s="61">
        <v>11486119</v>
      </c>
      <c r="G516" s="61">
        <v>9042052.5500000007</v>
      </c>
      <c r="H516" s="61">
        <v>5816269.5899999999</v>
      </c>
      <c r="I516" s="61">
        <v>7711955.6699999999</v>
      </c>
      <c r="J516" s="61">
        <v>10976312</v>
      </c>
      <c r="K516" s="61">
        <v>9412578.5</v>
      </c>
      <c r="L516">
        <v>42.3</v>
      </c>
      <c r="M516">
        <v>39.380000000000003</v>
      </c>
      <c r="N516">
        <v>32.44</v>
      </c>
      <c r="O516">
        <v>52.16</v>
      </c>
      <c r="P516">
        <v>0.43</v>
      </c>
      <c r="Q516">
        <v>0.38</v>
      </c>
      <c r="R516">
        <v>0.47</v>
      </c>
      <c r="S516">
        <f>IF(Tabela3[[#This Row],[Receitas 2005]]-Tabela3[[#This Row],[Despesas 2005]]&lt;0,Tabela3[[#This Row],[Receitas 2005]]-Tabela3[[#This Row],[Despesas 2005]],Tabela3[[#This Row],[Receitas 2005]]-Tabela3[[#This Row],[Despesas 2005]])</f>
        <v>659609.79</v>
      </c>
      <c r="T516">
        <f>IF(Tabela3[[#This Row],[Receitas 2006]]-Tabela3[[#This Row],[Despesas 2006]]&lt;0,Tabela3[[#This Row],[Receitas 2006]]-Tabela3[[#This Row],[Despesas 2006]],Tabela3[[#This Row],[Receitas 2006]]-Tabela3[[#This Row],[Despesas 2006]])</f>
        <v>-520376.68999999948</v>
      </c>
      <c r="U516">
        <f>IF(Tabela3[[#This Row],[Receitas 2008]]-Tabela3[[#This Row],[Despesas 2008]]&lt;0,Tabela3[[#This Row],[Receitas 2008]]-Tabela3[[#This Row],[Despesas 2008]],Tabela3[[#This Row],[Receitas 2008]]-Tabela3[[#This Row],[Despesas 2008]])</f>
        <v>509807</v>
      </c>
      <c r="V516">
        <f>IF(Tabela3[[#This Row],[Receitas 2009]]-Tabela3[[#This Row],[Despesas 2009]]&lt;0,Tabela3[[#This Row],[Receitas 2009]]-Tabela3[[#This Row],[Despesas 2009]],Tabela3[[#This Row],[Receitas 2009]]-Tabela3[[#This Row],[Despesas 2009]])</f>
        <v>-370525.94999999925</v>
      </c>
    </row>
    <row r="517" spans="1:22" hidden="1">
      <c r="A517" t="s">
        <v>579</v>
      </c>
      <c r="B517" t="s">
        <v>62</v>
      </c>
      <c r="C517" t="s">
        <v>240</v>
      </c>
      <c r="D517" s="60">
        <v>14608582</v>
      </c>
      <c r="E517" s="61">
        <v>17231495</v>
      </c>
      <c r="F517" s="61">
        <v>22356535</v>
      </c>
      <c r="G517" s="61">
        <v>22780055.440000001</v>
      </c>
      <c r="H517" s="61">
        <v>14543652</v>
      </c>
      <c r="I517" s="61">
        <v>16945876</v>
      </c>
      <c r="J517" s="61">
        <v>21387988</v>
      </c>
      <c r="K517" s="61">
        <v>22086776.75</v>
      </c>
      <c r="L517">
        <v>34.479999999999997</v>
      </c>
      <c r="M517">
        <v>32.31</v>
      </c>
      <c r="N517">
        <v>25.27</v>
      </c>
      <c r="O517">
        <v>43.68</v>
      </c>
      <c r="P517">
        <v>0.43</v>
      </c>
      <c r="Q517">
        <v>0.4</v>
      </c>
      <c r="R517">
        <v>0.47</v>
      </c>
      <c r="S517">
        <f>IF(Tabela3[[#This Row],[Receitas 2005]]-Tabela3[[#This Row],[Despesas 2005]]&lt;0,Tabela3[[#This Row],[Receitas 2005]]-Tabela3[[#This Row],[Despesas 2005]],Tabela3[[#This Row],[Receitas 2005]]-Tabela3[[#This Row],[Despesas 2005]])</f>
        <v>64930</v>
      </c>
      <c r="T517">
        <f>IF(Tabela3[[#This Row],[Receitas 2006]]-Tabela3[[#This Row],[Despesas 2006]]&lt;0,Tabela3[[#This Row],[Receitas 2006]]-Tabela3[[#This Row],[Despesas 2006]],Tabela3[[#This Row],[Receitas 2006]]-Tabela3[[#This Row],[Despesas 2006]])</f>
        <v>285619</v>
      </c>
      <c r="U517">
        <f>IF(Tabela3[[#This Row],[Receitas 2008]]-Tabela3[[#This Row],[Despesas 2008]]&lt;0,Tabela3[[#This Row],[Receitas 2008]]-Tabela3[[#This Row],[Despesas 2008]],Tabela3[[#This Row],[Receitas 2008]]-Tabela3[[#This Row],[Despesas 2008]])</f>
        <v>968547</v>
      </c>
      <c r="V517">
        <f>IF(Tabela3[[#This Row],[Receitas 2009]]-Tabela3[[#This Row],[Despesas 2009]]&lt;0,Tabela3[[#This Row],[Receitas 2009]]-Tabela3[[#This Row],[Despesas 2009]],Tabela3[[#This Row],[Receitas 2009]]-Tabela3[[#This Row],[Despesas 2009]])</f>
        <v>693278.69000000134</v>
      </c>
    </row>
    <row r="518" spans="1:22" hidden="1">
      <c r="A518" t="s">
        <v>580</v>
      </c>
      <c r="B518" t="s">
        <v>48</v>
      </c>
      <c r="C518" t="s">
        <v>49</v>
      </c>
      <c r="D518" s="60">
        <v>4994054.75</v>
      </c>
      <c r="E518" s="61">
        <v>5963079.4400000004</v>
      </c>
      <c r="F518" s="61">
        <v>10339576.800000001</v>
      </c>
      <c r="G518" s="61" t="s">
        <v>25</v>
      </c>
      <c r="H518" s="61">
        <v>4978494.05</v>
      </c>
      <c r="I518" s="61">
        <v>5996965.8499999996</v>
      </c>
      <c r="J518" s="61">
        <v>10176425.869999999</v>
      </c>
      <c r="K518" s="61" t="s">
        <v>25</v>
      </c>
      <c r="L518">
        <v>60.43</v>
      </c>
      <c r="M518">
        <v>66.87</v>
      </c>
      <c r="N518">
        <v>46.89</v>
      </c>
      <c r="O518">
        <v>73.959999999999994</v>
      </c>
      <c r="P518">
        <v>0.37</v>
      </c>
      <c r="Q518">
        <v>0.32</v>
      </c>
      <c r="R518">
        <v>0.42</v>
      </c>
      <c r="S518">
        <f>IF(Tabela3[[#This Row],[Receitas 2005]]-Tabela3[[#This Row],[Despesas 2005]]&lt;0,Tabela3[[#This Row],[Receitas 2005]]-Tabela3[[#This Row],[Despesas 2005]],Tabela3[[#This Row],[Receitas 2005]]-Tabela3[[#This Row],[Despesas 2005]])</f>
        <v>15560.700000000186</v>
      </c>
      <c r="T518">
        <f>IF(Tabela3[[#This Row],[Receitas 2006]]-Tabela3[[#This Row],[Despesas 2006]]&lt;0,Tabela3[[#This Row],[Receitas 2006]]-Tabela3[[#This Row],[Despesas 2006]],Tabela3[[#This Row],[Receitas 2006]]-Tabela3[[#This Row],[Despesas 2006]])</f>
        <v>-33886.409999999218</v>
      </c>
      <c r="U518">
        <f>IF(Tabela3[[#This Row],[Receitas 2008]]-Tabela3[[#This Row],[Despesas 2008]]&lt;0,Tabela3[[#This Row],[Receitas 2008]]-Tabela3[[#This Row],[Despesas 2008]],Tabela3[[#This Row],[Receitas 2008]]-Tabela3[[#This Row],[Despesas 2008]])</f>
        <v>163150.93000000156</v>
      </c>
      <c r="V518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19" spans="1:22" hidden="1">
      <c r="A519" t="s">
        <v>581</v>
      </c>
      <c r="B519" t="s">
        <v>35</v>
      </c>
      <c r="C519" t="s">
        <v>257</v>
      </c>
      <c r="D519" s="60">
        <v>4134404.94</v>
      </c>
      <c r="E519" s="61" t="s">
        <v>25</v>
      </c>
      <c r="F519" s="61">
        <v>3424740.32</v>
      </c>
      <c r="G519" s="61">
        <v>7307363.0099999998</v>
      </c>
      <c r="H519" s="61">
        <v>3712457.05</v>
      </c>
      <c r="I519" s="61" t="s">
        <v>25</v>
      </c>
      <c r="J519" s="61">
        <v>3191185.7</v>
      </c>
      <c r="K519" s="61">
        <v>7154339.6500000004</v>
      </c>
      <c r="L519">
        <v>28.18</v>
      </c>
      <c r="M519">
        <v>35.090000000000003</v>
      </c>
      <c r="N519">
        <v>14.91</v>
      </c>
      <c r="O519">
        <v>41.45</v>
      </c>
      <c r="P519">
        <v>0.38</v>
      </c>
      <c r="Q519">
        <v>0.33</v>
      </c>
      <c r="R519">
        <v>0.42</v>
      </c>
      <c r="S519">
        <f>IF(Tabela3[[#This Row],[Receitas 2005]]-Tabela3[[#This Row],[Despesas 2005]]&lt;0,Tabela3[[#This Row],[Receitas 2005]]-Tabela3[[#This Row],[Despesas 2005]],Tabela3[[#This Row],[Receitas 2005]]-Tabela3[[#This Row],[Despesas 2005]])</f>
        <v>421947.89000000013</v>
      </c>
      <c r="T51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19">
        <f>IF(Tabela3[[#This Row],[Receitas 2008]]-Tabela3[[#This Row],[Despesas 2008]]&lt;0,Tabela3[[#This Row],[Receitas 2008]]-Tabela3[[#This Row],[Despesas 2008]],Tabela3[[#This Row],[Receitas 2008]]-Tabela3[[#This Row],[Despesas 2008]])</f>
        <v>233554.61999999965</v>
      </c>
      <c r="V519">
        <f>IF(Tabela3[[#This Row],[Receitas 2009]]-Tabela3[[#This Row],[Despesas 2009]]&lt;0,Tabela3[[#This Row],[Receitas 2009]]-Tabela3[[#This Row],[Despesas 2009]],Tabela3[[#This Row],[Receitas 2009]]-Tabela3[[#This Row],[Despesas 2009]])</f>
        <v>153023.3599999994</v>
      </c>
    </row>
    <row r="520" spans="1:22" hidden="1">
      <c r="A520" t="s">
        <v>582</v>
      </c>
      <c r="B520" t="s">
        <v>76</v>
      </c>
      <c r="C520" t="s">
        <v>77</v>
      </c>
      <c r="D520" s="60">
        <v>13926908.220000001</v>
      </c>
      <c r="E520" s="61">
        <v>17690863.859999999</v>
      </c>
      <c r="F520" s="61">
        <v>22467838.370000001</v>
      </c>
      <c r="G520" s="61">
        <v>22622714.800000001</v>
      </c>
      <c r="H520" s="61">
        <v>11040301.07</v>
      </c>
      <c r="I520" s="61">
        <v>15488656.029999999</v>
      </c>
      <c r="J520" s="61">
        <v>22192458.239999998</v>
      </c>
      <c r="K520" s="61">
        <v>22173055.890000001</v>
      </c>
      <c r="L520">
        <v>33.14</v>
      </c>
      <c r="M520">
        <v>28.58</v>
      </c>
      <c r="N520">
        <v>22.52</v>
      </c>
      <c r="O520">
        <v>43.76</v>
      </c>
      <c r="P520">
        <v>0.41</v>
      </c>
      <c r="Q520">
        <v>0.37</v>
      </c>
      <c r="R520">
        <v>0.45</v>
      </c>
      <c r="S520">
        <f>IF(Tabela3[[#This Row],[Receitas 2005]]-Tabela3[[#This Row],[Despesas 2005]]&lt;0,Tabela3[[#This Row],[Receitas 2005]]-Tabela3[[#This Row],[Despesas 2005]],Tabela3[[#This Row],[Receitas 2005]]-Tabela3[[#This Row],[Despesas 2005]])</f>
        <v>2886607.1500000004</v>
      </c>
      <c r="T520">
        <f>IF(Tabela3[[#This Row],[Receitas 2006]]-Tabela3[[#This Row],[Despesas 2006]]&lt;0,Tabela3[[#This Row],[Receitas 2006]]-Tabela3[[#This Row],[Despesas 2006]],Tabela3[[#This Row],[Receitas 2006]]-Tabela3[[#This Row],[Despesas 2006]])</f>
        <v>2202207.83</v>
      </c>
      <c r="U520">
        <f>IF(Tabela3[[#This Row],[Receitas 2008]]-Tabela3[[#This Row],[Despesas 2008]]&lt;0,Tabela3[[#This Row],[Receitas 2008]]-Tabela3[[#This Row],[Despesas 2008]],Tabela3[[#This Row],[Receitas 2008]]-Tabela3[[#This Row],[Despesas 2008]])</f>
        <v>275380.13000000268</v>
      </c>
      <c r="V520">
        <f>IF(Tabela3[[#This Row],[Receitas 2009]]-Tabela3[[#This Row],[Despesas 2009]]&lt;0,Tabela3[[#This Row],[Receitas 2009]]-Tabela3[[#This Row],[Despesas 2009]],Tabela3[[#This Row],[Receitas 2009]]-Tabela3[[#This Row],[Despesas 2009]])</f>
        <v>449658.91000000015</v>
      </c>
    </row>
    <row r="521" spans="1:22" hidden="1">
      <c r="A521" t="s">
        <v>583</v>
      </c>
      <c r="B521" t="s">
        <v>76</v>
      </c>
      <c r="C521" t="s">
        <v>134</v>
      </c>
      <c r="D521" s="60">
        <v>135594957</v>
      </c>
      <c r="E521" s="61">
        <v>159264756</v>
      </c>
      <c r="F521" s="61">
        <v>252407273</v>
      </c>
      <c r="G521" s="61">
        <v>237387087</v>
      </c>
      <c r="H521" s="61">
        <v>130598931</v>
      </c>
      <c r="I521" s="61">
        <v>163428101</v>
      </c>
      <c r="J521" s="61">
        <v>227405469</v>
      </c>
      <c r="K521" s="61">
        <v>233152005</v>
      </c>
      <c r="L521">
        <v>11.05</v>
      </c>
      <c r="M521">
        <v>8.0299999999999994</v>
      </c>
      <c r="N521">
        <v>4.74</v>
      </c>
      <c r="O521">
        <v>17.36</v>
      </c>
      <c r="P521">
        <v>0.4</v>
      </c>
      <c r="Q521">
        <v>0.38</v>
      </c>
      <c r="R521">
        <v>0.42</v>
      </c>
      <c r="S521">
        <f>IF(Tabela3[[#This Row],[Receitas 2005]]-Tabela3[[#This Row],[Despesas 2005]]&lt;0,Tabela3[[#This Row],[Receitas 2005]]-Tabela3[[#This Row],[Despesas 2005]],Tabela3[[#This Row],[Receitas 2005]]-Tabela3[[#This Row],[Despesas 2005]])</f>
        <v>4996026</v>
      </c>
      <c r="T521">
        <f>IF(Tabela3[[#This Row],[Receitas 2006]]-Tabela3[[#This Row],[Despesas 2006]]&lt;0,Tabela3[[#This Row],[Receitas 2006]]-Tabela3[[#This Row],[Despesas 2006]],Tabela3[[#This Row],[Receitas 2006]]-Tabela3[[#This Row],[Despesas 2006]])</f>
        <v>-4163345</v>
      </c>
      <c r="U521">
        <f>IF(Tabela3[[#This Row],[Receitas 2008]]-Tabela3[[#This Row],[Despesas 2008]]&lt;0,Tabela3[[#This Row],[Receitas 2008]]-Tabela3[[#This Row],[Despesas 2008]],Tabela3[[#This Row],[Receitas 2008]]-Tabela3[[#This Row],[Despesas 2008]])</f>
        <v>25001804</v>
      </c>
      <c r="V521">
        <f>IF(Tabela3[[#This Row],[Receitas 2009]]-Tabela3[[#This Row],[Despesas 2009]]&lt;0,Tabela3[[#This Row],[Receitas 2009]]-Tabela3[[#This Row],[Despesas 2009]],Tabela3[[#This Row],[Receitas 2009]]-Tabela3[[#This Row],[Despesas 2009]])</f>
        <v>4235082</v>
      </c>
    </row>
    <row r="522" spans="1:22" hidden="1">
      <c r="A522" t="s">
        <v>584</v>
      </c>
      <c r="B522" t="s">
        <v>35</v>
      </c>
      <c r="C522" t="s">
        <v>67</v>
      </c>
      <c r="D522" s="60">
        <v>4455265.3499999996</v>
      </c>
      <c r="E522" s="61">
        <v>5173884.4000000004</v>
      </c>
      <c r="F522" s="61">
        <v>6980999</v>
      </c>
      <c r="G522" s="61">
        <v>7221269.8899999997</v>
      </c>
      <c r="H522" s="61">
        <v>4485280.71</v>
      </c>
      <c r="I522" s="61">
        <v>5980350.3399999999</v>
      </c>
      <c r="J522" s="61">
        <v>6752130.7800000003</v>
      </c>
      <c r="K522" s="61">
        <v>7353611.4000000004</v>
      </c>
      <c r="L522">
        <v>40</v>
      </c>
      <c r="M522">
        <v>41.3</v>
      </c>
      <c r="N522">
        <v>29.14</v>
      </c>
      <c r="O522">
        <v>50.86</v>
      </c>
      <c r="P522">
        <v>0.39</v>
      </c>
      <c r="Q522">
        <v>0.35</v>
      </c>
      <c r="R522">
        <v>0.43</v>
      </c>
      <c r="S522">
        <f>IF(Tabela3[[#This Row],[Receitas 2005]]-Tabela3[[#This Row],[Despesas 2005]]&lt;0,Tabela3[[#This Row],[Receitas 2005]]-Tabela3[[#This Row],[Despesas 2005]],Tabela3[[#This Row],[Receitas 2005]]-Tabela3[[#This Row],[Despesas 2005]])</f>
        <v>-30015.360000000335</v>
      </c>
      <c r="T522">
        <f>IF(Tabela3[[#This Row],[Receitas 2006]]-Tabela3[[#This Row],[Despesas 2006]]&lt;0,Tabela3[[#This Row],[Receitas 2006]]-Tabela3[[#This Row],[Despesas 2006]],Tabela3[[#This Row],[Receitas 2006]]-Tabela3[[#This Row],[Despesas 2006]])</f>
        <v>-806465.93999999948</v>
      </c>
      <c r="U522">
        <f>IF(Tabela3[[#This Row],[Receitas 2008]]-Tabela3[[#This Row],[Despesas 2008]]&lt;0,Tabela3[[#This Row],[Receitas 2008]]-Tabela3[[#This Row],[Despesas 2008]],Tabela3[[#This Row],[Receitas 2008]]-Tabela3[[#This Row],[Despesas 2008]])</f>
        <v>228868.21999999974</v>
      </c>
      <c r="V522">
        <f>IF(Tabela3[[#This Row],[Receitas 2009]]-Tabela3[[#This Row],[Despesas 2009]]&lt;0,Tabela3[[#This Row],[Receitas 2009]]-Tabela3[[#This Row],[Despesas 2009]],Tabela3[[#This Row],[Receitas 2009]]-Tabela3[[#This Row],[Despesas 2009]])</f>
        <v>-132341.51000000071</v>
      </c>
    </row>
    <row r="523" spans="1:22" hidden="1">
      <c r="A523" t="s">
        <v>585</v>
      </c>
      <c r="B523" t="s">
        <v>23</v>
      </c>
      <c r="C523" t="s">
        <v>105</v>
      </c>
      <c r="D523" s="60">
        <v>15697779.699999999</v>
      </c>
      <c r="E523" s="61">
        <v>17860121.640000001</v>
      </c>
      <c r="F523" s="61">
        <v>27570213.129999999</v>
      </c>
      <c r="G523" s="61">
        <v>27700995.829999998</v>
      </c>
      <c r="H523" s="61">
        <v>15044591.640000001</v>
      </c>
      <c r="I523" s="61">
        <v>17374249.530000001</v>
      </c>
      <c r="J523" s="61">
        <v>26777261.66</v>
      </c>
      <c r="K523" s="61">
        <v>26551484.609999999</v>
      </c>
      <c r="L523">
        <v>20.58</v>
      </c>
      <c r="M523">
        <v>17.309999999999999</v>
      </c>
      <c r="N523">
        <v>12.18</v>
      </c>
      <c r="O523">
        <v>28.99</v>
      </c>
      <c r="P523">
        <v>0.36</v>
      </c>
      <c r="Q523">
        <v>0.34</v>
      </c>
      <c r="R523">
        <v>0.39</v>
      </c>
      <c r="S523">
        <f>IF(Tabela3[[#This Row],[Receitas 2005]]-Tabela3[[#This Row],[Despesas 2005]]&lt;0,Tabela3[[#This Row],[Receitas 2005]]-Tabela3[[#This Row],[Despesas 2005]],Tabela3[[#This Row],[Receitas 2005]]-Tabela3[[#This Row],[Despesas 2005]])</f>
        <v>653188.05999999866</v>
      </c>
      <c r="T523">
        <f>IF(Tabela3[[#This Row],[Receitas 2006]]-Tabela3[[#This Row],[Despesas 2006]]&lt;0,Tabela3[[#This Row],[Receitas 2006]]-Tabela3[[#This Row],[Despesas 2006]],Tabela3[[#This Row],[Receitas 2006]]-Tabela3[[#This Row],[Despesas 2006]])</f>
        <v>485872.1099999994</v>
      </c>
      <c r="U523">
        <f>IF(Tabela3[[#This Row],[Receitas 2008]]-Tabela3[[#This Row],[Despesas 2008]]&lt;0,Tabela3[[#This Row],[Receitas 2008]]-Tabela3[[#This Row],[Despesas 2008]],Tabela3[[#This Row],[Receitas 2008]]-Tabela3[[#This Row],[Despesas 2008]])</f>
        <v>792951.46999999881</v>
      </c>
      <c r="V523">
        <f>IF(Tabela3[[#This Row],[Receitas 2009]]-Tabela3[[#This Row],[Despesas 2009]]&lt;0,Tabela3[[#This Row],[Receitas 2009]]-Tabela3[[#This Row],[Despesas 2009]],Tabela3[[#This Row],[Receitas 2009]]-Tabela3[[#This Row],[Despesas 2009]])</f>
        <v>1149511.2199999988</v>
      </c>
    </row>
    <row r="524" spans="1:22" hidden="1">
      <c r="A524" t="s">
        <v>586</v>
      </c>
      <c r="B524" t="s">
        <v>48</v>
      </c>
      <c r="C524" t="s">
        <v>253</v>
      </c>
      <c r="D524" s="60">
        <v>5455355.29</v>
      </c>
      <c r="E524" s="61" t="s">
        <v>25</v>
      </c>
      <c r="F524" s="61">
        <v>8950834.4900000002</v>
      </c>
      <c r="G524" s="61">
        <v>8173344.3300000001</v>
      </c>
      <c r="H524" s="61">
        <v>5839762.7000000002</v>
      </c>
      <c r="I524" s="61" t="s">
        <v>25</v>
      </c>
      <c r="J524" s="61">
        <v>9035457.2100000009</v>
      </c>
      <c r="K524" s="61">
        <v>8496850.9600000009</v>
      </c>
      <c r="L524">
        <v>39.32</v>
      </c>
      <c r="M524">
        <v>38.39</v>
      </c>
      <c r="N524">
        <v>27.58</v>
      </c>
      <c r="O524">
        <v>51.07</v>
      </c>
      <c r="P524">
        <v>0.33</v>
      </c>
      <c r="Q524">
        <v>0.28999999999999998</v>
      </c>
      <c r="R524">
        <v>0.37</v>
      </c>
      <c r="S524">
        <f>IF(Tabela3[[#This Row],[Receitas 2005]]-Tabela3[[#This Row],[Despesas 2005]]&lt;0,Tabela3[[#This Row],[Receitas 2005]]-Tabela3[[#This Row],[Despesas 2005]],Tabela3[[#This Row],[Receitas 2005]]-Tabela3[[#This Row],[Despesas 2005]])</f>
        <v>-384407.41000000015</v>
      </c>
      <c r="T52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24">
        <f>IF(Tabela3[[#This Row],[Receitas 2008]]-Tabela3[[#This Row],[Despesas 2008]]&lt;0,Tabela3[[#This Row],[Receitas 2008]]-Tabela3[[#This Row],[Despesas 2008]],Tabela3[[#This Row],[Receitas 2008]]-Tabela3[[#This Row],[Despesas 2008]])</f>
        <v>-84622.720000000671</v>
      </c>
      <c r="V524">
        <f>IF(Tabela3[[#This Row],[Receitas 2009]]-Tabela3[[#This Row],[Despesas 2009]]&lt;0,Tabela3[[#This Row],[Receitas 2009]]-Tabela3[[#This Row],[Despesas 2009]],Tabela3[[#This Row],[Receitas 2009]]-Tabela3[[#This Row],[Despesas 2009]])</f>
        <v>-323506.63000000082</v>
      </c>
    </row>
    <row r="525" spans="1:22" hidden="1">
      <c r="A525" t="s">
        <v>587</v>
      </c>
      <c r="B525" t="s">
        <v>52</v>
      </c>
      <c r="C525" t="s">
        <v>107</v>
      </c>
      <c r="D525" s="60" t="s">
        <v>25</v>
      </c>
      <c r="E525" s="61">
        <v>11188781.210000001</v>
      </c>
      <c r="F525" s="61">
        <v>16943218.620000001</v>
      </c>
      <c r="G525" s="61">
        <v>20629929.25</v>
      </c>
      <c r="H525" s="61" t="s">
        <v>25</v>
      </c>
      <c r="I525" s="61">
        <v>10414614.029999999</v>
      </c>
      <c r="J525" s="61">
        <v>15528632.800000001</v>
      </c>
      <c r="K525" s="61">
        <v>16459405.960000001</v>
      </c>
      <c r="L525">
        <v>26.99</v>
      </c>
      <c r="M525">
        <v>27.7</v>
      </c>
      <c r="N525">
        <v>18.809999999999999</v>
      </c>
      <c r="O525">
        <v>35.17</v>
      </c>
      <c r="P525">
        <v>0.39</v>
      </c>
      <c r="Q525">
        <v>0.36</v>
      </c>
      <c r="R525">
        <v>0.42</v>
      </c>
      <c r="S52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25">
        <f>IF(Tabela3[[#This Row],[Receitas 2006]]-Tabela3[[#This Row],[Despesas 2006]]&lt;0,Tabela3[[#This Row],[Receitas 2006]]-Tabela3[[#This Row],[Despesas 2006]],Tabela3[[#This Row],[Receitas 2006]]-Tabela3[[#This Row],[Despesas 2006]])</f>
        <v>774167.18000000156</v>
      </c>
      <c r="U525">
        <f>IF(Tabela3[[#This Row],[Receitas 2008]]-Tabela3[[#This Row],[Despesas 2008]]&lt;0,Tabela3[[#This Row],[Receitas 2008]]-Tabela3[[#This Row],[Despesas 2008]],Tabela3[[#This Row],[Receitas 2008]]-Tabela3[[#This Row],[Despesas 2008]])</f>
        <v>1414585.8200000003</v>
      </c>
      <c r="V525">
        <f>IF(Tabela3[[#This Row],[Receitas 2009]]-Tabela3[[#This Row],[Despesas 2009]]&lt;0,Tabela3[[#This Row],[Receitas 2009]]-Tabela3[[#This Row],[Despesas 2009]],Tabela3[[#This Row],[Receitas 2009]]-Tabela3[[#This Row],[Despesas 2009]])</f>
        <v>4170523.2899999991</v>
      </c>
    </row>
    <row r="526" spans="1:22" hidden="1">
      <c r="A526" t="s">
        <v>588</v>
      </c>
      <c r="B526" t="s">
        <v>42</v>
      </c>
      <c r="C526" t="s">
        <v>234</v>
      </c>
      <c r="D526" s="60">
        <v>34503219.630000003</v>
      </c>
      <c r="E526" s="61">
        <v>38968585.009999998</v>
      </c>
      <c r="F526" s="61" t="s">
        <v>25</v>
      </c>
      <c r="G526" s="61">
        <v>64387399.490000002</v>
      </c>
      <c r="H526" s="61">
        <v>33288290.579999998</v>
      </c>
      <c r="I526" s="61">
        <v>39155461.18</v>
      </c>
      <c r="J526" s="61" t="s">
        <v>25</v>
      </c>
      <c r="K526" s="61">
        <v>59895342.740000002</v>
      </c>
      <c r="L526">
        <v>15.58</v>
      </c>
      <c r="M526">
        <v>11.14</v>
      </c>
      <c r="N526">
        <v>5.88</v>
      </c>
      <c r="O526">
        <v>25.27</v>
      </c>
      <c r="P526">
        <v>0.33</v>
      </c>
      <c r="Q526">
        <v>0.31</v>
      </c>
      <c r="R526">
        <v>0.35</v>
      </c>
      <c r="S526">
        <f>IF(Tabela3[[#This Row],[Receitas 2005]]-Tabela3[[#This Row],[Despesas 2005]]&lt;0,Tabela3[[#This Row],[Receitas 2005]]-Tabela3[[#This Row],[Despesas 2005]],Tabela3[[#This Row],[Receitas 2005]]-Tabela3[[#This Row],[Despesas 2005]])</f>
        <v>1214929.0500000045</v>
      </c>
      <c r="T526">
        <f>IF(Tabela3[[#This Row],[Receitas 2006]]-Tabela3[[#This Row],[Despesas 2006]]&lt;0,Tabela3[[#This Row],[Receitas 2006]]-Tabela3[[#This Row],[Despesas 2006]],Tabela3[[#This Row],[Receitas 2006]]-Tabela3[[#This Row],[Despesas 2006]])</f>
        <v>-186876.17000000179</v>
      </c>
      <c r="U52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26">
        <f>IF(Tabela3[[#This Row],[Receitas 2009]]-Tabela3[[#This Row],[Despesas 2009]]&lt;0,Tabela3[[#This Row],[Receitas 2009]]-Tabela3[[#This Row],[Despesas 2009]],Tabela3[[#This Row],[Receitas 2009]]-Tabela3[[#This Row],[Despesas 2009]])</f>
        <v>4492056.75</v>
      </c>
    </row>
    <row r="527" spans="1:22" hidden="1">
      <c r="A527" t="s">
        <v>589</v>
      </c>
      <c r="B527" t="s">
        <v>65</v>
      </c>
      <c r="C527" t="s">
        <v>101</v>
      </c>
      <c r="D527" s="60">
        <v>11715448.26</v>
      </c>
      <c r="E527" s="61">
        <v>13936244.01</v>
      </c>
      <c r="F527" s="61">
        <v>22926664.09</v>
      </c>
      <c r="G527" s="61">
        <v>25358476.550000001</v>
      </c>
      <c r="H527" s="61">
        <v>11233321.34</v>
      </c>
      <c r="I527" s="61">
        <v>13928685.08</v>
      </c>
      <c r="J527" s="61">
        <v>21467184.870000001</v>
      </c>
      <c r="K527" s="61">
        <v>26234596.800000001</v>
      </c>
      <c r="L527">
        <v>55.41</v>
      </c>
      <c r="M527">
        <v>61.14</v>
      </c>
      <c r="N527">
        <v>46.08</v>
      </c>
      <c r="O527">
        <v>64.73</v>
      </c>
      <c r="P527">
        <v>0.44</v>
      </c>
      <c r="Q527">
        <v>0.4</v>
      </c>
      <c r="R527">
        <v>0.47</v>
      </c>
      <c r="S527">
        <f>IF(Tabela3[[#This Row],[Receitas 2005]]-Tabela3[[#This Row],[Despesas 2005]]&lt;0,Tabela3[[#This Row],[Receitas 2005]]-Tabela3[[#This Row],[Despesas 2005]],Tabela3[[#This Row],[Receitas 2005]]-Tabela3[[#This Row],[Despesas 2005]])</f>
        <v>482126.91999999993</v>
      </c>
      <c r="T527">
        <f>IF(Tabela3[[#This Row],[Receitas 2006]]-Tabela3[[#This Row],[Despesas 2006]]&lt;0,Tabela3[[#This Row],[Receitas 2006]]-Tabela3[[#This Row],[Despesas 2006]],Tabela3[[#This Row],[Receitas 2006]]-Tabela3[[#This Row],[Despesas 2006]])</f>
        <v>7558.929999999702</v>
      </c>
      <c r="U527">
        <f>IF(Tabela3[[#This Row],[Receitas 2008]]-Tabela3[[#This Row],[Despesas 2008]]&lt;0,Tabela3[[#This Row],[Receitas 2008]]-Tabela3[[#This Row],[Despesas 2008]],Tabela3[[#This Row],[Receitas 2008]]-Tabela3[[#This Row],[Despesas 2008]])</f>
        <v>1459479.2199999988</v>
      </c>
      <c r="V527">
        <f>IF(Tabela3[[#This Row],[Receitas 2009]]-Tabela3[[#This Row],[Despesas 2009]]&lt;0,Tabela3[[#This Row],[Receitas 2009]]-Tabela3[[#This Row],[Despesas 2009]],Tabela3[[#This Row],[Receitas 2009]]-Tabela3[[#This Row],[Despesas 2009]])</f>
        <v>-876120.25</v>
      </c>
    </row>
    <row r="528" spans="1:22" hidden="1">
      <c r="A528" t="s">
        <v>590</v>
      </c>
      <c r="B528" t="s">
        <v>45</v>
      </c>
      <c r="C528" t="s">
        <v>119</v>
      </c>
      <c r="D528" s="60">
        <v>6298008.6500000004</v>
      </c>
      <c r="E528" s="61">
        <v>7773891.5499999998</v>
      </c>
      <c r="F528" s="61">
        <v>11149757.779999999</v>
      </c>
      <c r="G528" s="61">
        <v>10463192.59</v>
      </c>
      <c r="H528" s="61">
        <v>5995604.1200000001</v>
      </c>
      <c r="I528" s="61">
        <v>7760930.0800000001</v>
      </c>
      <c r="J528" s="61">
        <v>10856092.890000001</v>
      </c>
      <c r="K528" s="61">
        <v>10807255.970000001</v>
      </c>
      <c r="L528">
        <v>54.98</v>
      </c>
      <c r="M528">
        <v>58.12</v>
      </c>
      <c r="N528">
        <v>44.79</v>
      </c>
      <c r="O528">
        <v>65.180000000000007</v>
      </c>
      <c r="P528">
        <v>0.42</v>
      </c>
      <c r="Q528">
        <v>0.38</v>
      </c>
      <c r="R528">
        <v>0.46</v>
      </c>
      <c r="S528">
        <f>IF(Tabela3[[#This Row],[Receitas 2005]]-Tabela3[[#This Row],[Despesas 2005]]&lt;0,Tabela3[[#This Row],[Receitas 2005]]-Tabela3[[#This Row],[Despesas 2005]],Tabela3[[#This Row],[Receitas 2005]]-Tabela3[[#This Row],[Despesas 2005]])</f>
        <v>302404.53000000026</v>
      </c>
      <c r="T528">
        <f>IF(Tabela3[[#This Row],[Receitas 2006]]-Tabela3[[#This Row],[Despesas 2006]]&lt;0,Tabela3[[#This Row],[Receitas 2006]]-Tabela3[[#This Row],[Despesas 2006]],Tabela3[[#This Row],[Receitas 2006]]-Tabela3[[#This Row],[Despesas 2006]])</f>
        <v>12961.469999999739</v>
      </c>
      <c r="U528">
        <f>IF(Tabela3[[#This Row],[Receitas 2008]]-Tabela3[[#This Row],[Despesas 2008]]&lt;0,Tabela3[[#This Row],[Receitas 2008]]-Tabela3[[#This Row],[Despesas 2008]],Tabela3[[#This Row],[Receitas 2008]]-Tabela3[[#This Row],[Despesas 2008]])</f>
        <v>293664.88999999873</v>
      </c>
      <c r="V528">
        <f>IF(Tabela3[[#This Row],[Receitas 2009]]-Tabela3[[#This Row],[Despesas 2009]]&lt;0,Tabela3[[#This Row],[Receitas 2009]]-Tabela3[[#This Row],[Despesas 2009]],Tabela3[[#This Row],[Receitas 2009]]-Tabela3[[#This Row],[Despesas 2009]])</f>
        <v>-344063.38000000082</v>
      </c>
    </row>
    <row r="529" spans="1:22" hidden="1">
      <c r="A529" t="s">
        <v>591</v>
      </c>
      <c r="B529" t="s">
        <v>48</v>
      </c>
      <c r="C529" t="s">
        <v>49</v>
      </c>
      <c r="D529" s="60">
        <v>4614592.03</v>
      </c>
      <c r="E529" s="61">
        <v>5431478.9400000004</v>
      </c>
      <c r="F529" s="61">
        <v>8449619.6699999999</v>
      </c>
      <c r="G529" s="61">
        <v>7762830.7000000002</v>
      </c>
      <c r="H529" s="61">
        <v>4580350.1100000003</v>
      </c>
      <c r="I529" s="61">
        <v>5430511.4900000002</v>
      </c>
      <c r="J529" s="61">
        <v>8156374.1900000004</v>
      </c>
      <c r="K529" s="61">
        <v>7999117.1399999997</v>
      </c>
      <c r="L529">
        <v>51.39</v>
      </c>
      <c r="M529">
        <v>56.97</v>
      </c>
      <c r="N529">
        <v>40.26</v>
      </c>
      <c r="O529">
        <v>62.52</v>
      </c>
      <c r="P529">
        <v>0.39</v>
      </c>
      <c r="Q529">
        <v>0.33</v>
      </c>
      <c r="R529">
        <v>0.44</v>
      </c>
      <c r="S529">
        <f>IF(Tabela3[[#This Row],[Receitas 2005]]-Tabela3[[#This Row],[Despesas 2005]]&lt;0,Tabela3[[#This Row],[Receitas 2005]]-Tabela3[[#This Row],[Despesas 2005]],Tabela3[[#This Row],[Receitas 2005]]-Tabela3[[#This Row],[Despesas 2005]])</f>
        <v>34241.919999999925</v>
      </c>
      <c r="T529">
        <f>IF(Tabela3[[#This Row],[Receitas 2006]]-Tabela3[[#This Row],[Despesas 2006]]&lt;0,Tabela3[[#This Row],[Receitas 2006]]-Tabela3[[#This Row],[Despesas 2006]],Tabela3[[#This Row],[Receitas 2006]]-Tabela3[[#This Row],[Despesas 2006]])</f>
        <v>967.45000000018626</v>
      </c>
      <c r="U529">
        <f>IF(Tabela3[[#This Row],[Receitas 2008]]-Tabela3[[#This Row],[Despesas 2008]]&lt;0,Tabela3[[#This Row],[Receitas 2008]]-Tabela3[[#This Row],[Despesas 2008]],Tabela3[[#This Row],[Receitas 2008]]-Tabela3[[#This Row],[Despesas 2008]])</f>
        <v>293245.47999999952</v>
      </c>
      <c r="V529">
        <f>IF(Tabela3[[#This Row],[Receitas 2009]]-Tabela3[[#This Row],[Despesas 2009]]&lt;0,Tabela3[[#This Row],[Receitas 2009]]-Tabela3[[#This Row],[Despesas 2009]],Tabela3[[#This Row],[Receitas 2009]]-Tabela3[[#This Row],[Despesas 2009]])</f>
        <v>-236286.43999999948</v>
      </c>
    </row>
    <row r="530" spans="1:22" hidden="1">
      <c r="A530" t="s">
        <v>592</v>
      </c>
      <c r="B530" t="s">
        <v>30</v>
      </c>
      <c r="C530" t="s">
        <v>93</v>
      </c>
      <c r="D530" s="60">
        <v>3809664.23</v>
      </c>
      <c r="E530" s="61">
        <v>4621777.01</v>
      </c>
      <c r="F530" s="61">
        <v>6317992.0999999996</v>
      </c>
      <c r="G530" s="61">
        <v>6034445.6100000003</v>
      </c>
      <c r="H530" s="61">
        <v>3708858.99</v>
      </c>
      <c r="I530" s="61">
        <v>4576195.2300000004</v>
      </c>
      <c r="J530" s="61">
        <v>6304834.5999999996</v>
      </c>
      <c r="K530" s="61">
        <v>5807391.25</v>
      </c>
      <c r="L530">
        <v>20.59</v>
      </c>
      <c r="M530">
        <v>22.95</v>
      </c>
      <c r="N530">
        <v>9.89</v>
      </c>
      <c r="O530">
        <v>31.29</v>
      </c>
      <c r="P530">
        <v>0.33</v>
      </c>
      <c r="Q530">
        <v>0.28000000000000003</v>
      </c>
      <c r="R530">
        <v>0.38</v>
      </c>
      <c r="S530">
        <f>IF(Tabela3[[#This Row],[Receitas 2005]]-Tabela3[[#This Row],[Despesas 2005]]&lt;0,Tabela3[[#This Row],[Receitas 2005]]-Tabela3[[#This Row],[Despesas 2005]],Tabela3[[#This Row],[Receitas 2005]]-Tabela3[[#This Row],[Despesas 2005]])</f>
        <v>100805.23999999976</v>
      </c>
      <c r="T530">
        <f>IF(Tabela3[[#This Row],[Receitas 2006]]-Tabela3[[#This Row],[Despesas 2006]]&lt;0,Tabela3[[#This Row],[Receitas 2006]]-Tabela3[[#This Row],[Despesas 2006]],Tabela3[[#This Row],[Receitas 2006]]-Tabela3[[#This Row],[Despesas 2006]])</f>
        <v>45581.779999999329</v>
      </c>
      <c r="U530">
        <f>IF(Tabela3[[#This Row],[Receitas 2008]]-Tabela3[[#This Row],[Despesas 2008]]&lt;0,Tabela3[[#This Row],[Receitas 2008]]-Tabela3[[#This Row],[Despesas 2008]],Tabela3[[#This Row],[Receitas 2008]]-Tabela3[[#This Row],[Despesas 2008]])</f>
        <v>13157.5</v>
      </c>
      <c r="V530">
        <f>IF(Tabela3[[#This Row],[Receitas 2009]]-Tabela3[[#This Row],[Despesas 2009]]&lt;0,Tabela3[[#This Row],[Receitas 2009]]-Tabela3[[#This Row],[Despesas 2009]],Tabela3[[#This Row],[Receitas 2009]]-Tabela3[[#This Row],[Despesas 2009]])</f>
        <v>227054.36000000034</v>
      </c>
    </row>
    <row r="531" spans="1:22" hidden="1">
      <c r="A531" t="s">
        <v>593</v>
      </c>
      <c r="B531" t="s">
        <v>48</v>
      </c>
      <c r="C531" t="s">
        <v>148</v>
      </c>
      <c r="D531" s="60">
        <v>5567065.6900000004</v>
      </c>
      <c r="E531" s="61">
        <v>6479152.6399999997</v>
      </c>
      <c r="F531" s="61">
        <v>8773839.1199999992</v>
      </c>
      <c r="G531" s="61">
        <v>8665431.1699999999</v>
      </c>
      <c r="H531" s="61">
        <v>5335716.54</v>
      </c>
      <c r="I531" s="61">
        <v>6085573.9699999997</v>
      </c>
      <c r="J531" s="61">
        <v>8823299.2100000009</v>
      </c>
      <c r="K531" s="61">
        <v>8578839.4600000009</v>
      </c>
      <c r="L531">
        <v>61.08</v>
      </c>
      <c r="M531">
        <v>63.01</v>
      </c>
      <c r="N531">
        <v>49.76</v>
      </c>
      <c r="O531">
        <v>72.400000000000006</v>
      </c>
      <c r="P531">
        <v>0.37</v>
      </c>
      <c r="Q531">
        <v>0.31</v>
      </c>
      <c r="R531">
        <v>0.42</v>
      </c>
      <c r="S531">
        <f>IF(Tabela3[[#This Row],[Receitas 2005]]-Tabela3[[#This Row],[Despesas 2005]]&lt;0,Tabela3[[#This Row],[Receitas 2005]]-Tabela3[[#This Row],[Despesas 2005]],Tabela3[[#This Row],[Receitas 2005]]-Tabela3[[#This Row],[Despesas 2005]])</f>
        <v>231349.15000000037</v>
      </c>
      <c r="T531">
        <f>IF(Tabela3[[#This Row],[Receitas 2006]]-Tabela3[[#This Row],[Despesas 2006]]&lt;0,Tabela3[[#This Row],[Receitas 2006]]-Tabela3[[#This Row],[Despesas 2006]],Tabela3[[#This Row],[Receitas 2006]]-Tabela3[[#This Row],[Despesas 2006]])</f>
        <v>393578.66999999993</v>
      </c>
      <c r="U531">
        <f>IF(Tabela3[[#This Row],[Receitas 2008]]-Tabela3[[#This Row],[Despesas 2008]]&lt;0,Tabela3[[#This Row],[Receitas 2008]]-Tabela3[[#This Row],[Despesas 2008]],Tabela3[[#This Row],[Receitas 2008]]-Tabela3[[#This Row],[Despesas 2008]])</f>
        <v>-49460.090000001714</v>
      </c>
      <c r="V531">
        <f>IF(Tabela3[[#This Row],[Receitas 2009]]-Tabela3[[#This Row],[Despesas 2009]]&lt;0,Tabela3[[#This Row],[Receitas 2009]]-Tabela3[[#This Row],[Despesas 2009]],Tabela3[[#This Row],[Receitas 2009]]-Tabela3[[#This Row],[Despesas 2009]])</f>
        <v>86591.709999999031</v>
      </c>
    </row>
    <row r="532" spans="1:22" hidden="1">
      <c r="A532" t="s">
        <v>594</v>
      </c>
      <c r="B532" t="s">
        <v>52</v>
      </c>
      <c r="C532" t="s">
        <v>55</v>
      </c>
      <c r="D532" s="60">
        <v>4767349.12</v>
      </c>
      <c r="E532" s="61">
        <v>5483099.8499999996</v>
      </c>
      <c r="F532" s="61">
        <v>7868271.5800000001</v>
      </c>
      <c r="G532" s="61">
        <v>7658799.46</v>
      </c>
      <c r="H532" s="61">
        <v>4100937.63</v>
      </c>
      <c r="I532" s="61">
        <v>4773779.72</v>
      </c>
      <c r="J532" s="61">
        <v>7114260.3600000003</v>
      </c>
      <c r="K532" s="61">
        <v>7199244.46</v>
      </c>
      <c r="L532">
        <v>26.6</v>
      </c>
      <c r="M532">
        <v>23.75</v>
      </c>
      <c r="N532">
        <v>14.06</v>
      </c>
      <c r="O532">
        <v>39.130000000000003</v>
      </c>
      <c r="P532">
        <v>0.35</v>
      </c>
      <c r="Q532">
        <v>0.28999999999999998</v>
      </c>
      <c r="R532">
        <v>0.41</v>
      </c>
      <c r="S532">
        <f>IF(Tabela3[[#This Row],[Receitas 2005]]-Tabela3[[#This Row],[Despesas 2005]]&lt;0,Tabela3[[#This Row],[Receitas 2005]]-Tabela3[[#This Row],[Despesas 2005]],Tabela3[[#This Row],[Receitas 2005]]-Tabela3[[#This Row],[Despesas 2005]])</f>
        <v>666411.49000000022</v>
      </c>
      <c r="T532">
        <f>IF(Tabela3[[#This Row],[Receitas 2006]]-Tabela3[[#This Row],[Despesas 2006]]&lt;0,Tabela3[[#This Row],[Receitas 2006]]-Tabela3[[#This Row],[Despesas 2006]],Tabela3[[#This Row],[Receitas 2006]]-Tabela3[[#This Row],[Despesas 2006]])</f>
        <v>709320.12999999989</v>
      </c>
      <c r="U532">
        <f>IF(Tabela3[[#This Row],[Receitas 2008]]-Tabela3[[#This Row],[Despesas 2008]]&lt;0,Tabela3[[#This Row],[Receitas 2008]]-Tabela3[[#This Row],[Despesas 2008]],Tabela3[[#This Row],[Receitas 2008]]-Tabela3[[#This Row],[Despesas 2008]])</f>
        <v>754011.21999999974</v>
      </c>
      <c r="V532">
        <f>IF(Tabela3[[#This Row],[Receitas 2009]]-Tabela3[[#This Row],[Despesas 2009]]&lt;0,Tabela3[[#This Row],[Receitas 2009]]-Tabela3[[#This Row],[Despesas 2009]],Tabela3[[#This Row],[Receitas 2009]]-Tabela3[[#This Row],[Despesas 2009]])</f>
        <v>459555</v>
      </c>
    </row>
    <row r="533" spans="1:22" hidden="1">
      <c r="A533" t="s">
        <v>157</v>
      </c>
      <c r="B533" t="s">
        <v>42</v>
      </c>
      <c r="C533" t="s">
        <v>157</v>
      </c>
      <c r="D533" s="60">
        <v>28442901.129999999</v>
      </c>
      <c r="E533" s="61">
        <v>29605393.68</v>
      </c>
      <c r="F533" s="61">
        <v>44529661.170000002</v>
      </c>
      <c r="G533" s="61">
        <v>43626242.670000002</v>
      </c>
      <c r="H533" s="61">
        <v>26164472.850000001</v>
      </c>
      <c r="I533" s="61">
        <v>30026721.100000001</v>
      </c>
      <c r="J533" s="61">
        <v>40993673.280000001</v>
      </c>
      <c r="K533" s="61">
        <v>44608924.310000002</v>
      </c>
      <c r="L533">
        <v>32.72</v>
      </c>
      <c r="M533">
        <v>28.48</v>
      </c>
      <c r="N533">
        <v>22.77</v>
      </c>
      <c r="O533">
        <v>42.67</v>
      </c>
      <c r="P533">
        <v>0.43</v>
      </c>
      <c r="Q533">
        <v>0.4</v>
      </c>
      <c r="R533">
        <v>0.46</v>
      </c>
      <c r="S533">
        <f>IF(Tabela3[[#This Row],[Receitas 2005]]-Tabela3[[#This Row],[Despesas 2005]]&lt;0,Tabela3[[#This Row],[Receitas 2005]]-Tabela3[[#This Row],[Despesas 2005]],Tabela3[[#This Row],[Receitas 2005]]-Tabela3[[#This Row],[Despesas 2005]])</f>
        <v>2278428.2799999975</v>
      </c>
      <c r="T533">
        <f>IF(Tabela3[[#This Row],[Receitas 2006]]-Tabela3[[#This Row],[Despesas 2006]]&lt;0,Tabela3[[#This Row],[Receitas 2006]]-Tabela3[[#This Row],[Despesas 2006]],Tabela3[[#This Row],[Receitas 2006]]-Tabela3[[#This Row],[Despesas 2006]])</f>
        <v>-421327.42000000179</v>
      </c>
      <c r="U533">
        <f>IF(Tabela3[[#This Row],[Receitas 2008]]-Tabela3[[#This Row],[Despesas 2008]]&lt;0,Tabela3[[#This Row],[Receitas 2008]]-Tabela3[[#This Row],[Despesas 2008]],Tabela3[[#This Row],[Receitas 2008]]-Tabela3[[#This Row],[Despesas 2008]])</f>
        <v>3535987.8900000006</v>
      </c>
      <c r="V533">
        <f>IF(Tabela3[[#This Row],[Receitas 2009]]-Tabela3[[#This Row],[Despesas 2009]]&lt;0,Tabela3[[#This Row],[Receitas 2009]]-Tabela3[[#This Row],[Despesas 2009]],Tabela3[[#This Row],[Receitas 2009]]-Tabela3[[#This Row],[Despesas 2009]])</f>
        <v>-982681.6400000006</v>
      </c>
    </row>
    <row r="534" spans="1:22" hidden="1">
      <c r="A534" t="s">
        <v>595</v>
      </c>
      <c r="B534" t="s">
        <v>30</v>
      </c>
      <c r="C534" t="s">
        <v>93</v>
      </c>
      <c r="D534" s="60">
        <v>3878596.24</v>
      </c>
      <c r="E534" s="61" t="s">
        <v>25</v>
      </c>
      <c r="F534" s="61">
        <v>5541087.4500000002</v>
      </c>
      <c r="G534" s="61">
        <v>5706414.0999999996</v>
      </c>
      <c r="H534" s="61">
        <v>3771846.46</v>
      </c>
      <c r="I534" s="61" t="s">
        <v>25</v>
      </c>
      <c r="J534" s="61">
        <v>5584465.4100000001</v>
      </c>
      <c r="K534" s="61">
        <v>5736286.6100000003</v>
      </c>
      <c r="L534">
        <v>33.700000000000003</v>
      </c>
      <c r="M534">
        <v>34.479999999999997</v>
      </c>
      <c r="N534">
        <v>20.54</v>
      </c>
      <c r="O534">
        <v>46.86</v>
      </c>
      <c r="P534">
        <v>0.41</v>
      </c>
      <c r="Q534">
        <v>0.34</v>
      </c>
      <c r="R534">
        <v>0.47</v>
      </c>
      <c r="S534">
        <f>IF(Tabela3[[#This Row],[Receitas 2005]]-Tabela3[[#This Row],[Despesas 2005]]&lt;0,Tabela3[[#This Row],[Receitas 2005]]-Tabela3[[#This Row],[Despesas 2005]],Tabela3[[#This Row],[Receitas 2005]]-Tabela3[[#This Row],[Despesas 2005]])</f>
        <v>106749.78000000026</v>
      </c>
      <c r="T53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34">
        <f>IF(Tabela3[[#This Row],[Receitas 2008]]-Tabela3[[#This Row],[Despesas 2008]]&lt;0,Tabela3[[#This Row],[Receitas 2008]]-Tabela3[[#This Row],[Despesas 2008]],Tabela3[[#This Row],[Receitas 2008]]-Tabela3[[#This Row],[Despesas 2008]])</f>
        <v>-43377.959999999963</v>
      </c>
      <c r="V534">
        <f>IF(Tabela3[[#This Row],[Receitas 2009]]-Tabela3[[#This Row],[Despesas 2009]]&lt;0,Tabela3[[#This Row],[Receitas 2009]]-Tabela3[[#This Row],[Despesas 2009]],Tabela3[[#This Row],[Receitas 2009]]-Tabela3[[#This Row],[Despesas 2009]])</f>
        <v>-29872.510000000708</v>
      </c>
    </row>
    <row r="535" spans="1:22" hidden="1">
      <c r="A535" t="s">
        <v>596</v>
      </c>
      <c r="B535" t="s">
        <v>76</v>
      </c>
      <c r="C535" t="s">
        <v>372</v>
      </c>
      <c r="D535" s="60">
        <v>3862930.98</v>
      </c>
      <c r="E535" s="61">
        <v>4895574.7</v>
      </c>
      <c r="F535" s="61">
        <v>6817167.29</v>
      </c>
      <c r="G535" s="61">
        <v>6860074.7199999997</v>
      </c>
      <c r="H535" s="61">
        <v>3888892.98</v>
      </c>
      <c r="I535" s="61">
        <v>4498087.29</v>
      </c>
      <c r="J535" s="61">
        <v>5979577.6299999999</v>
      </c>
      <c r="K535" s="61">
        <v>6245120.8399999999</v>
      </c>
      <c r="L535">
        <v>14.28</v>
      </c>
      <c r="M535">
        <v>17.84</v>
      </c>
      <c r="N535">
        <v>5.86</v>
      </c>
      <c r="O535">
        <v>22.7</v>
      </c>
      <c r="P535">
        <v>0.32</v>
      </c>
      <c r="Q535">
        <v>0.28000000000000003</v>
      </c>
      <c r="R535">
        <v>0.36</v>
      </c>
      <c r="S535">
        <f>IF(Tabela3[[#This Row],[Receitas 2005]]-Tabela3[[#This Row],[Despesas 2005]]&lt;0,Tabela3[[#This Row],[Receitas 2005]]-Tabela3[[#This Row],[Despesas 2005]],Tabela3[[#This Row],[Receitas 2005]]-Tabela3[[#This Row],[Despesas 2005]])</f>
        <v>-25962</v>
      </c>
      <c r="T535">
        <f>IF(Tabela3[[#This Row],[Receitas 2006]]-Tabela3[[#This Row],[Despesas 2006]]&lt;0,Tabela3[[#This Row],[Receitas 2006]]-Tabela3[[#This Row],[Despesas 2006]],Tabela3[[#This Row],[Receitas 2006]]-Tabela3[[#This Row],[Despesas 2006]])</f>
        <v>397487.41000000015</v>
      </c>
      <c r="U535">
        <f>IF(Tabela3[[#This Row],[Receitas 2008]]-Tabela3[[#This Row],[Despesas 2008]]&lt;0,Tabela3[[#This Row],[Receitas 2008]]-Tabela3[[#This Row],[Despesas 2008]],Tabela3[[#This Row],[Receitas 2008]]-Tabela3[[#This Row],[Despesas 2008]])</f>
        <v>837589.66000000015</v>
      </c>
      <c r="V535">
        <f>IF(Tabela3[[#This Row],[Receitas 2009]]-Tabela3[[#This Row],[Despesas 2009]]&lt;0,Tabela3[[#This Row],[Receitas 2009]]-Tabela3[[#This Row],[Despesas 2009]],Tabela3[[#This Row],[Receitas 2009]]-Tabela3[[#This Row],[Despesas 2009]])</f>
        <v>614953.87999999989</v>
      </c>
    </row>
    <row r="536" spans="1:22" hidden="1">
      <c r="A536" t="s">
        <v>597</v>
      </c>
      <c r="B536" t="s">
        <v>30</v>
      </c>
      <c r="C536" t="s">
        <v>33</v>
      </c>
      <c r="D536" s="60">
        <v>5168341.21</v>
      </c>
      <c r="E536" s="61">
        <v>5823257.6799999997</v>
      </c>
      <c r="F536" s="61" t="s">
        <v>25</v>
      </c>
      <c r="G536" s="61">
        <v>8025035.4299999997</v>
      </c>
      <c r="H536" s="61">
        <v>5184835.53</v>
      </c>
      <c r="I536" s="61">
        <v>5849276.1500000004</v>
      </c>
      <c r="J536" s="61" t="s">
        <v>25</v>
      </c>
      <c r="K536" s="61">
        <v>8260898.4900000002</v>
      </c>
      <c r="L536">
        <v>37.159999999999997</v>
      </c>
      <c r="M536">
        <v>35.99</v>
      </c>
      <c r="N536">
        <v>25.74</v>
      </c>
      <c r="O536">
        <v>48.59</v>
      </c>
      <c r="P536">
        <v>0.34</v>
      </c>
      <c r="Q536">
        <v>0.3</v>
      </c>
      <c r="R536">
        <v>0.38</v>
      </c>
      <c r="S536">
        <f>IF(Tabela3[[#This Row],[Receitas 2005]]-Tabela3[[#This Row],[Despesas 2005]]&lt;0,Tabela3[[#This Row],[Receitas 2005]]-Tabela3[[#This Row],[Despesas 2005]],Tabela3[[#This Row],[Receitas 2005]]-Tabela3[[#This Row],[Despesas 2005]])</f>
        <v>-16494.320000000298</v>
      </c>
      <c r="T536">
        <f>IF(Tabela3[[#This Row],[Receitas 2006]]-Tabela3[[#This Row],[Despesas 2006]]&lt;0,Tabela3[[#This Row],[Receitas 2006]]-Tabela3[[#This Row],[Despesas 2006]],Tabela3[[#This Row],[Receitas 2006]]-Tabela3[[#This Row],[Despesas 2006]])</f>
        <v>-26018.470000000671</v>
      </c>
      <c r="U53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36">
        <f>IF(Tabela3[[#This Row],[Receitas 2009]]-Tabela3[[#This Row],[Despesas 2009]]&lt;0,Tabela3[[#This Row],[Receitas 2009]]-Tabela3[[#This Row],[Despesas 2009]],Tabela3[[#This Row],[Receitas 2009]]-Tabela3[[#This Row],[Despesas 2009]])</f>
        <v>-235863.06000000052</v>
      </c>
    </row>
    <row r="537" spans="1:22" hidden="1">
      <c r="A537" t="s">
        <v>598</v>
      </c>
      <c r="B537" t="s">
        <v>30</v>
      </c>
      <c r="C537" t="s">
        <v>89</v>
      </c>
      <c r="D537" s="60">
        <v>5426991</v>
      </c>
      <c r="E537" s="61" t="s">
        <v>25</v>
      </c>
      <c r="F537" s="61">
        <v>8913683.3699999992</v>
      </c>
      <c r="G537" s="61">
        <v>8628985.0299999993</v>
      </c>
      <c r="H537" s="61">
        <v>5240463</v>
      </c>
      <c r="I537" s="61" t="s">
        <v>25</v>
      </c>
      <c r="J537" s="61">
        <v>8640293.1600000001</v>
      </c>
      <c r="K537" s="61">
        <v>8979456.9399999995</v>
      </c>
      <c r="L537">
        <v>21.58</v>
      </c>
      <c r="M537">
        <v>26.59</v>
      </c>
      <c r="N537">
        <v>11.71</v>
      </c>
      <c r="O537">
        <v>31.45</v>
      </c>
      <c r="P537">
        <v>0.34</v>
      </c>
      <c r="Q537">
        <v>0.3</v>
      </c>
      <c r="R537">
        <v>0.37</v>
      </c>
      <c r="S537">
        <f>IF(Tabela3[[#This Row],[Receitas 2005]]-Tabela3[[#This Row],[Despesas 2005]]&lt;0,Tabela3[[#This Row],[Receitas 2005]]-Tabela3[[#This Row],[Despesas 2005]],Tabela3[[#This Row],[Receitas 2005]]-Tabela3[[#This Row],[Despesas 2005]])</f>
        <v>186528</v>
      </c>
      <c r="T53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37">
        <f>IF(Tabela3[[#This Row],[Receitas 2008]]-Tabela3[[#This Row],[Despesas 2008]]&lt;0,Tabela3[[#This Row],[Receitas 2008]]-Tabela3[[#This Row],[Despesas 2008]],Tabela3[[#This Row],[Receitas 2008]]-Tabela3[[#This Row],[Despesas 2008]])</f>
        <v>273390.20999999903</v>
      </c>
      <c r="V537">
        <f>IF(Tabela3[[#This Row],[Receitas 2009]]-Tabela3[[#This Row],[Despesas 2009]]&lt;0,Tabela3[[#This Row],[Receitas 2009]]-Tabela3[[#This Row],[Despesas 2009]],Tabela3[[#This Row],[Receitas 2009]]-Tabela3[[#This Row],[Despesas 2009]])</f>
        <v>-350471.91000000015</v>
      </c>
    </row>
    <row r="538" spans="1:22" hidden="1">
      <c r="A538" t="s">
        <v>599</v>
      </c>
      <c r="B538" t="s">
        <v>76</v>
      </c>
      <c r="C538" t="s">
        <v>244</v>
      </c>
      <c r="D538" s="60">
        <v>41288300.439999998</v>
      </c>
      <c r="E538" s="61">
        <v>53021641.149999999</v>
      </c>
      <c r="F538" s="61">
        <v>91446331.299999997</v>
      </c>
      <c r="G538" s="61">
        <v>65662157.590000004</v>
      </c>
      <c r="H538" s="61">
        <v>34175498.700000003</v>
      </c>
      <c r="I538" s="61">
        <v>50510728.640000001</v>
      </c>
      <c r="J538" s="61">
        <v>82917630.390000001</v>
      </c>
      <c r="K538" s="61">
        <v>65680191.920000002</v>
      </c>
      <c r="L538">
        <v>12.55</v>
      </c>
      <c r="M538">
        <v>10.39</v>
      </c>
      <c r="N538">
        <v>6.1</v>
      </c>
      <c r="O538">
        <v>19</v>
      </c>
      <c r="P538">
        <v>0.39</v>
      </c>
      <c r="Q538">
        <v>0.37</v>
      </c>
      <c r="R538">
        <v>0.42</v>
      </c>
      <c r="S538">
        <f>IF(Tabela3[[#This Row],[Receitas 2005]]-Tabela3[[#This Row],[Despesas 2005]]&lt;0,Tabela3[[#This Row],[Receitas 2005]]-Tabela3[[#This Row],[Despesas 2005]],Tabela3[[#This Row],[Receitas 2005]]-Tabela3[[#This Row],[Despesas 2005]])</f>
        <v>7112801.7399999946</v>
      </c>
      <c r="T538">
        <f>IF(Tabela3[[#This Row],[Receitas 2006]]-Tabela3[[#This Row],[Despesas 2006]]&lt;0,Tabela3[[#This Row],[Receitas 2006]]-Tabela3[[#This Row],[Despesas 2006]],Tabela3[[#This Row],[Receitas 2006]]-Tabela3[[#This Row],[Despesas 2006]])</f>
        <v>2510912.5099999979</v>
      </c>
      <c r="U538">
        <f>IF(Tabela3[[#This Row],[Receitas 2008]]-Tabela3[[#This Row],[Despesas 2008]]&lt;0,Tabela3[[#This Row],[Receitas 2008]]-Tabela3[[#This Row],[Despesas 2008]],Tabela3[[#This Row],[Receitas 2008]]-Tabela3[[#This Row],[Despesas 2008]])</f>
        <v>8528700.9099999964</v>
      </c>
      <c r="V538">
        <f>IF(Tabela3[[#This Row],[Receitas 2009]]-Tabela3[[#This Row],[Despesas 2009]]&lt;0,Tabela3[[#This Row],[Receitas 2009]]-Tabela3[[#This Row],[Despesas 2009]],Tabela3[[#This Row],[Receitas 2009]]-Tabela3[[#This Row],[Despesas 2009]])</f>
        <v>-18034.329999998212</v>
      </c>
    </row>
    <row r="539" spans="1:22" hidden="1">
      <c r="A539" t="s">
        <v>600</v>
      </c>
      <c r="B539" t="s">
        <v>52</v>
      </c>
      <c r="C539" t="s">
        <v>57</v>
      </c>
      <c r="D539" s="60" t="s">
        <v>25</v>
      </c>
      <c r="E539" s="61">
        <v>22118776.68</v>
      </c>
      <c r="F539" s="61">
        <v>31489163</v>
      </c>
      <c r="G539" s="61">
        <v>30286061.079999998</v>
      </c>
      <c r="H539" s="61" t="s">
        <v>25</v>
      </c>
      <c r="I539" s="61">
        <v>23096117.600000001</v>
      </c>
      <c r="J539" s="61">
        <v>30489836.68</v>
      </c>
      <c r="K539" s="61">
        <v>30908035.449999999</v>
      </c>
      <c r="L539">
        <v>16.78</v>
      </c>
      <c r="M539">
        <v>15.54</v>
      </c>
      <c r="N539">
        <v>10.94</v>
      </c>
      <c r="O539">
        <v>22.61</v>
      </c>
      <c r="P539">
        <v>0.42</v>
      </c>
      <c r="Q539">
        <v>0.39</v>
      </c>
      <c r="R539">
        <v>0.44</v>
      </c>
      <c r="S53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39">
        <f>IF(Tabela3[[#This Row],[Receitas 2006]]-Tabela3[[#This Row],[Despesas 2006]]&lt;0,Tabela3[[#This Row],[Receitas 2006]]-Tabela3[[#This Row],[Despesas 2006]],Tabela3[[#This Row],[Receitas 2006]]-Tabela3[[#This Row],[Despesas 2006]])</f>
        <v>-977340.92000000179</v>
      </c>
      <c r="U539">
        <f>IF(Tabela3[[#This Row],[Receitas 2008]]-Tabela3[[#This Row],[Despesas 2008]]&lt;0,Tabela3[[#This Row],[Receitas 2008]]-Tabela3[[#This Row],[Despesas 2008]],Tabela3[[#This Row],[Receitas 2008]]-Tabela3[[#This Row],[Despesas 2008]])</f>
        <v>999326.3200000003</v>
      </c>
      <c r="V539">
        <f>IF(Tabela3[[#This Row],[Receitas 2009]]-Tabela3[[#This Row],[Despesas 2009]]&lt;0,Tabela3[[#This Row],[Receitas 2009]]-Tabela3[[#This Row],[Despesas 2009]],Tabela3[[#This Row],[Receitas 2009]]-Tabela3[[#This Row],[Despesas 2009]])</f>
        <v>-621974.37000000104</v>
      </c>
    </row>
    <row r="540" spans="1:22" hidden="1">
      <c r="A540" t="s">
        <v>323</v>
      </c>
      <c r="B540" t="s">
        <v>76</v>
      </c>
      <c r="C540" t="s">
        <v>323</v>
      </c>
      <c r="D540" s="60" t="s">
        <v>25</v>
      </c>
      <c r="E540" s="61">
        <v>110840759.56999999</v>
      </c>
      <c r="F540" s="61">
        <v>150767998.5</v>
      </c>
      <c r="G540" s="61">
        <v>132662549.59</v>
      </c>
      <c r="H540" s="61" t="s">
        <v>25</v>
      </c>
      <c r="I540" s="61">
        <v>120987360.03</v>
      </c>
      <c r="J540" s="61">
        <v>140889191.09999999</v>
      </c>
      <c r="K540" s="61">
        <v>138400626.81</v>
      </c>
      <c r="L540">
        <v>28.54</v>
      </c>
      <c r="M540">
        <v>24.94</v>
      </c>
      <c r="N540">
        <v>22.47</v>
      </c>
      <c r="O540">
        <v>34.61</v>
      </c>
      <c r="P540">
        <v>0.43</v>
      </c>
      <c r="Q540">
        <v>0.4</v>
      </c>
      <c r="R540">
        <v>0.46</v>
      </c>
      <c r="S54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40">
        <f>IF(Tabela3[[#This Row],[Receitas 2006]]-Tabela3[[#This Row],[Despesas 2006]]&lt;0,Tabela3[[#This Row],[Receitas 2006]]-Tabela3[[#This Row],[Despesas 2006]],Tabela3[[#This Row],[Receitas 2006]]-Tabela3[[#This Row],[Despesas 2006]])</f>
        <v>-10146600.460000008</v>
      </c>
      <c r="U540">
        <f>IF(Tabela3[[#This Row],[Receitas 2008]]-Tabela3[[#This Row],[Despesas 2008]]&lt;0,Tabela3[[#This Row],[Receitas 2008]]-Tabela3[[#This Row],[Despesas 2008]],Tabela3[[#This Row],[Receitas 2008]]-Tabela3[[#This Row],[Despesas 2008]])</f>
        <v>9878807.400000006</v>
      </c>
      <c r="V540">
        <f>IF(Tabela3[[#This Row],[Receitas 2009]]-Tabela3[[#This Row],[Despesas 2009]]&lt;0,Tabela3[[#This Row],[Receitas 2009]]-Tabela3[[#This Row],[Despesas 2009]],Tabela3[[#This Row],[Receitas 2009]]-Tabela3[[#This Row],[Despesas 2009]])</f>
        <v>-5738077.2199999988</v>
      </c>
    </row>
    <row r="541" spans="1:22" hidden="1">
      <c r="A541" t="s">
        <v>601</v>
      </c>
      <c r="B541" t="s">
        <v>45</v>
      </c>
      <c r="C541" t="s">
        <v>119</v>
      </c>
      <c r="D541" s="60">
        <v>4500590.84</v>
      </c>
      <c r="E541" s="61">
        <v>5477382.8799999999</v>
      </c>
      <c r="F541" s="61">
        <v>8404007.6400000006</v>
      </c>
      <c r="G541" s="61">
        <v>7831190.9000000004</v>
      </c>
      <c r="H541" s="61">
        <v>4194811.08</v>
      </c>
      <c r="I541" s="61">
        <v>5552197.4400000004</v>
      </c>
      <c r="J541" s="61">
        <v>8126372.7300000004</v>
      </c>
      <c r="K541" s="61">
        <v>7382181.9400000004</v>
      </c>
      <c r="L541">
        <v>47.06</v>
      </c>
      <c r="M541">
        <v>48.4</v>
      </c>
      <c r="N541">
        <v>36.82</v>
      </c>
      <c r="O541">
        <v>57.3</v>
      </c>
      <c r="P541">
        <v>0.38</v>
      </c>
      <c r="Q541">
        <v>0.35</v>
      </c>
      <c r="R541">
        <v>0.42</v>
      </c>
      <c r="S541">
        <f>IF(Tabela3[[#This Row],[Receitas 2005]]-Tabela3[[#This Row],[Despesas 2005]]&lt;0,Tabela3[[#This Row],[Receitas 2005]]-Tabela3[[#This Row],[Despesas 2005]],Tabela3[[#This Row],[Receitas 2005]]-Tabela3[[#This Row],[Despesas 2005]])</f>
        <v>305779.75999999978</v>
      </c>
      <c r="T541">
        <f>IF(Tabela3[[#This Row],[Receitas 2006]]-Tabela3[[#This Row],[Despesas 2006]]&lt;0,Tabela3[[#This Row],[Receitas 2006]]-Tabela3[[#This Row],[Despesas 2006]],Tabela3[[#This Row],[Receitas 2006]]-Tabela3[[#This Row],[Despesas 2006]])</f>
        <v>-74814.560000000522</v>
      </c>
      <c r="U541">
        <f>IF(Tabela3[[#This Row],[Receitas 2008]]-Tabela3[[#This Row],[Despesas 2008]]&lt;0,Tabela3[[#This Row],[Receitas 2008]]-Tabela3[[#This Row],[Despesas 2008]],Tabela3[[#This Row],[Receitas 2008]]-Tabela3[[#This Row],[Despesas 2008]])</f>
        <v>277634.91000000015</v>
      </c>
      <c r="V541">
        <f>IF(Tabela3[[#This Row],[Receitas 2009]]-Tabela3[[#This Row],[Despesas 2009]]&lt;0,Tabela3[[#This Row],[Receitas 2009]]-Tabela3[[#This Row],[Despesas 2009]],Tabela3[[#This Row],[Receitas 2009]]-Tabela3[[#This Row],[Despesas 2009]])</f>
        <v>449008.95999999996</v>
      </c>
    </row>
    <row r="542" spans="1:22" hidden="1">
      <c r="A542" t="s">
        <v>602</v>
      </c>
      <c r="B542" t="s">
        <v>48</v>
      </c>
      <c r="C542" t="s">
        <v>165</v>
      </c>
      <c r="D542" s="60">
        <v>4399803.67</v>
      </c>
      <c r="E542" s="61">
        <v>5759794.0300000003</v>
      </c>
      <c r="F542" s="61">
        <v>7459626.3300000001</v>
      </c>
      <c r="G542" s="61">
        <v>7408351.4100000001</v>
      </c>
      <c r="H542" s="61">
        <v>4399324.95</v>
      </c>
      <c r="I542" s="61">
        <v>5752316.2199999997</v>
      </c>
      <c r="J542" s="61">
        <v>6981106.0300000003</v>
      </c>
      <c r="K542" s="61">
        <v>8029517.2400000002</v>
      </c>
      <c r="L542">
        <v>70.8</v>
      </c>
      <c r="M542">
        <v>70.52</v>
      </c>
      <c r="N542">
        <v>59.77</v>
      </c>
      <c r="O542">
        <v>81.84</v>
      </c>
      <c r="P542">
        <v>0.38</v>
      </c>
      <c r="Q542">
        <v>0.33</v>
      </c>
      <c r="R542">
        <v>0.43</v>
      </c>
      <c r="S542">
        <f>IF(Tabela3[[#This Row],[Receitas 2005]]-Tabela3[[#This Row],[Despesas 2005]]&lt;0,Tabela3[[#This Row],[Receitas 2005]]-Tabela3[[#This Row],[Despesas 2005]],Tabela3[[#This Row],[Receitas 2005]]-Tabela3[[#This Row],[Despesas 2005]])</f>
        <v>478.71999999973923</v>
      </c>
      <c r="T542">
        <f>IF(Tabela3[[#This Row],[Receitas 2006]]-Tabela3[[#This Row],[Despesas 2006]]&lt;0,Tabela3[[#This Row],[Receitas 2006]]-Tabela3[[#This Row],[Despesas 2006]],Tabela3[[#This Row],[Receitas 2006]]-Tabela3[[#This Row],[Despesas 2006]])</f>
        <v>7477.8100000005215</v>
      </c>
      <c r="U542">
        <f>IF(Tabela3[[#This Row],[Receitas 2008]]-Tabela3[[#This Row],[Despesas 2008]]&lt;0,Tabela3[[#This Row],[Receitas 2008]]-Tabela3[[#This Row],[Despesas 2008]],Tabela3[[#This Row],[Receitas 2008]]-Tabela3[[#This Row],[Despesas 2008]])</f>
        <v>478520.29999999981</v>
      </c>
      <c r="V542">
        <f>IF(Tabela3[[#This Row],[Receitas 2009]]-Tabela3[[#This Row],[Despesas 2009]]&lt;0,Tabela3[[#This Row],[Receitas 2009]]-Tabela3[[#This Row],[Despesas 2009]],Tabela3[[#This Row],[Receitas 2009]]-Tabela3[[#This Row],[Despesas 2009]])</f>
        <v>-621165.83000000007</v>
      </c>
    </row>
    <row r="543" spans="1:22" hidden="1">
      <c r="A543" t="s">
        <v>603</v>
      </c>
      <c r="B543" t="s">
        <v>65</v>
      </c>
      <c r="C543" t="s">
        <v>101</v>
      </c>
      <c r="D543" s="60" t="s">
        <v>25</v>
      </c>
      <c r="E543" s="61">
        <v>12606111.699999999</v>
      </c>
      <c r="F543" s="61">
        <v>20493655.149999999</v>
      </c>
      <c r="G543" s="61">
        <v>18299111.530000001</v>
      </c>
      <c r="H543" s="61" t="s">
        <v>25</v>
      </c>
      <c r="I543" s="61">
        <v>12671738.699999999</v>
      </c>
      <c r="J543" s="61">
        <v>18886178.609999999</v>
      </c>
      <c r="K543" s="61">
        <v>18065324.41</v>
      </c>
      <c r="L543">
        <v>55.91</v>
      </c>
      <c r="M543">
        <v>55.5</v>
      </c>
      <c r="N543">
        <v>44.38</v>
      </c>
      <c r="O543">
        <v>67.44</v>
      </c>
      <c r="P543">
        <v>0.43</v>
      </c>
      <c r="Q543">
        <v>0.37</v>
      </c>
      <c r="R543">
        <v>0.49</v>
      </c>
      <c r="S54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43">
        <f>IF(Tabela3[[#This Row],[Receitas 2006]]-Tabela3[[#This Row],[Despesas 2006]]&lt;0,Tabela3[[#This Row],[Receitas 2006]]-Tabela3[[#This Row],[Despesas 2006]],Tabela3[[#This Row],[Receitas 2006]]-Tabela3[[#This Row],[Despesas 2006]])</f>
        <v>-65627</v>
      </c>
      <c r="U543">
        <f>IF(Tabela3[[#This Row],[Receitas 2008]]-Tabela3[[#This Row],[Despesas 2008]]&lt;0,Tabela3[[#This Row],[Receitas 2008]]-Tabela3[[#This Row],[Despesas 2008]],Tabela3[[#This Row],[Receitas 2008]]-Tabela3[[#This Row],[Despesas 2008]])</f>
        <v>1607476.5399999991</v>
      </c>
      <c r="V543">
        <f>IF(Tabela3[[#This Row],[Receitas 2009]]-Tabela3[[#This Row],[Despesas 2009]]&lt;0,Tabela3[[#This Row],[Receitas 2009]]-Tabela3[[#This Row],[Despesas 2009]],Tabela3[[#This Row],[Receitas 2009]]-Tabela3[[#This Row],[Despesas 2009]])</f>
        <v>233787.12000000104</v>
      </c>
    </row>
    <row r="544" spans="1:22" hidden="1">
      <c r="A544" t="s">
        <v>604</v>
      </c>
      <c r="B544" t="s">
        <v>27</v>
      </c>
      <c r="C544" t="s">
        <v>28</v>
      </c>
      <c r="D544" s="60" t="s">
        <v>25</v>
      </c>
      <c r="E544" s="61" t="s">
        <v>25</v>
      </c>
      <c r="F544" s="61">
        <v>7878399.2999999998</v>
      </c>
      <c r="G544" s="61">
        <v>8363560.7800000003</v>
      </c>
      <c r="H544" s="61" t="s">
        <v>25</v>
      </c>
      <c r="I544" s="61" t="s">
        <v>25</v>
      </c>
      <c r="J544" s="61">
        <v>8202584.5999999996</v>
      </c>
      <c r="K544" s="61">
        <v>7917472.1799999997</v>
      </c>
      <c r="L544">
        <v>48.08</v>
      </c>
      <c r="M544">
        <v>46.07</v>
      </c>
      <c r="N544">
        <v>36.82</v>
      </c>
      <c r="O544">
        <v>59.34</v>
      </c>
      <c r="P544">
        <v>0.39</v>
      </c>
      <c r="Q544">
        <v>0.34</v>
      </c>
      <c r="R544">
        <v>0.44</v>
      </c>
      <c r="S54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4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44">
        <f>IF(Tabela3[[#This Row],[Receitas 2008]]-Tabela3[[#This Row],[Despesas 2008]]&lt;0,Tabela3[[#This Row],[Receitas 2008]]-Tabela3[[#This Row],[Despesas 2008]],Tabela3[[#This Row],[Receitas 2008]]-Tabela3[[#This Row],[Despesas 2008]])</f>
        <v>-324185.29999999981</v>
      </c>
      <c r="V544">
        <f>IF(Tabela3[[#This Row],[Receitas 2009]]-Tabela3[[#This Row],[Despesas 2009]]&lt;0,Tabela3[[#This Row],[Receitas 2009]]-Tabela3[[#This Row],[Despesas 2009]],Tabela3[[#This Row],[Receitas 2009]]-Tabela3[[#This Row],[Despesas 2009]])</f>
        <v>446088.60000000056</v>
      </c>
    </row>
    <row r="545" spans="1:22" hidden="1">
      <c r="A545" t="s">
        <v>605</v>
      </c>
      <c r="B545" t="s">
        <v>42</v>
      </c>
      <c r="C545" t="s">
        <v>109</v>
      </c>
      <c r="D545" s="60">
        <v>7746108</v>
      </c>
      <c r="E545" s="61">
        <v>9575931</v>
      </c>
      <c r="F545" s="61">
        <v>16370789</v>
      </c>
      <c r="G545" s="61">
        <v>13845539</v>
      </c>
      <c r="H545" s="61">
        <v>7534075</v>
      </c>
      <c r="I545" s="61">
        <v>9821782</v>
      </c>
      <c r="J545" s="61">
        <v>14493454</v>
      </c>
      <c r="K545" s="61">
        <v>16744913</v>
      </c>
      <c r="L545">
        <v>28.28</v>
      </c>
      <c r="M545">
        <v>25.9</v>
      </c>
      <c r="N545">
        <v>20.079999999999998</v>
      </c>
      <c r="O545">
        <v>36.47</v>
      </c>
      <c r="P545">
        <v>0.4</v>
      </c>
      <c r="Q545">
        <v>0.37</v>
      </c>
      <c r="R545">
        <v>0.44</v>
      </c>
      <c r="S545">
        <f>IF(Tabela3[[#This Row],[Receitas 2005]]-Tabela3[[#This Row],[Despesas 2005]]&lt;0,Tabela3[[#This Row],[Receitas 2005]]-Tabela3[[#This Row],[Despesas 2005]],Tabela3[[#This Row],[Receitas 2005]]-Tabela3[[#This Row],[Despesas 2005]])</f>
        <v>212033</v>
      </c>
      <c r="T545">
        <f>IF(Tabela3[[#This Row],[Receitas 2006]]-Tabela3[[#This Row],[Despesas 2006]]&lt;0,Tabela3[[#This Row],[Receitas 2006]]-Tabela3[[#This Row],[Despesas 2006]],Tabela3[[#This Row],[Receitas 2006]]-Tabela3[[#This Row],[Despesas 2006]])</f>
        <v>-245851</v>
      </c>
      <c r="U545">
        <f>IF(Tabela3[[#This Row],[Receitas 2008]]-Tabela3[[#This Row],[Despesas 2008]]&lt;0,Tabela3[[#This Row],[Receitas 2008]]-Tabela3[[#This Row],[Despesas 2008]],Tabela3[[#This Row],[Receitas 2008]]-Tabela3[[#This Row],[Despesas 2008]])</f>
        <v>1877335</v>
      </c>
      <c r="V545">
        <f>IF(Tabela3[[#This Row],[Receitas 2009]]-Tabela3[[#This Row],[Despesas 2009]]&lt;0,Tabela3[[#This Row],[Receitas 2009]]-Tabela3[[#This Row],[Despesas 2009]],Tabela3[[#This Row],[Receitas 2009]]-Tabela3[[#This Row],[Despesas 2009]])</f>
        <v>-2899374</v>
      </c>
    </row>
    <row r="546" spans="1:22" hidden="1">
      <c r="A546" t="s">
        <v>606</v>
      </c>
      <c r="B546" t="s">
        <v>48</v>
      </c>
      <c r="C546" t="s">
        <v>253</v>
      </c>
      <c r="D546" s="60">
        <v>6923129.0899999999</v>
      </c>
      <c r="E546" s="61">
        <v>7003795.4400000004</v>
      </c>
      <c r="F546" s="61">
        <v>9271545.7899999991</v>
      </c>
      <c r="G546" s="61" t="s">
        <v>25</v>
      </c>
      <c r="H546" s="61">
        <v>6173503.0599999996</v>
      </c>
      <c r="I546" s="61">
        <v>6736509.8799999999</v>
      </c>
      <c r="J546" s="61">
        <v>9846599.9600000009</v>
      </c>
      <c r="K546" s="61" t="s">
        <v>25</v>
      </c>
      <c r="L546">
        <v>50.63</v>
      </c>
      <c r="M546">
        <v>57.12</v>
      </c>
      <c r="N546">
        <v>36.020000000000003</v>
      </c>
      <c r="O546">
        <v>65.239999999999995</v>
      </c>
      <c r="P546">
        <v>0.35</v>
      </c>
      <c r="Q546">
        <v>0.31</v>
      </c>
      <c r="R546">
        <v>0.39</v>
      </c>
      <c r="S546">
        <f>IF(Tabela3[[#This Row],[Receitas 2005]]-Tabela3[[#This Row],[Despesas 2005]]&lt;0,Tabela3[[#This Row],[Receitas 2005]]-Tabela3[[#This Row],[Despesas 2005]],Tabela3[[#This Row],[Receitas 2005]]-Tabela3[[#This Row],[Despesas 2005]])</f>
        <v>749626.03000000026</v>
      </c>
      <c r="T546">
        <f>IF(Tabela3[[#This Row],[Receitas 2006]]-Tabela3[[#This Row],[Despesas 2006]]&lt;0,Tabela3[[#This Row],[Receitas 2006]]-Tabela3[[#This Row],[Despesas 2006]],Tabela3[[#This Row],[Receitas 2006]]-Tabela3[[#This Row],[Despesas 2006]])</f>
        <v>267285.56000000052</v>
      </c>
      <c r="U546">
        <f>IF(Tabela3[[#This Row],[Receitas 2008]]-Tabela3[[#This Row],[Despesas 2008]]&lt;0,Tabela3[[#This Row],[Receitas 2008]]-Tabela3[[#This Row],[Despesas 2008]],Tabela3[[#This Row],[Receitas 2008]]-Tabela3[[#This Row],[Despesas 2008]])</f>
        <v>-575054.17000000179</v>
      </c>
      <c r="V546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47" spans="1:22" hidden="1">
      <c r="A547" t="s">
        <v>607</v>
      </c>
      <c r="B547" t="s">
        <v>30</v>
      </c>
      <c r="C547" t="s">
        <v>93</v>
      </c>
      <c r="D547" s="60">
        <v>3796562.9</v>
      </c>
      <c r="E547" s="61">
        <v>4572555.1399999997</v>
      </c>
      <c r="F547" s="61">
        <v>6115618.5099999998</v>
      </c>
      <c r="G547" s="61">
        <v>5259264.71</v>
      </c>
      <c r="H547" s="61">
        <v>3397178.25</v>
      </c>
      <c r="I547" s="61">
        <v>4738115.0199999996</v>
      </c>
      <c r="J547" s="61">
        <v>5932348.6600000001</v>
      </c>
      <c r="K547" s="61">
        <v>5515521.1699999999</v>
      </c>
      <c r="L547">
        <v>39.5</v>
      </c>
      <c r="M547">
        <v>37.28</v>
      </c>
      <c r="N547">
        <v>24.53</v>
      </c>
      <c r="O547">
        <v>54.48</v>
      </c>
      <c r="P547">
        <v>0.44</v>
      </c>
      <c r="Q547">
        <v>0.31</v>
      </c>
      <c r="R547">
        <v>0.57999999999999996</v>
      </c>
      <c r="S547">
        <f>IF(Tabela3[[#This Row],[Receitas 2005]]-Tabela3[[#This Row],[Despesas 2005]]&lt;0,Tabela3[[#This Row],[Receitas 2005]]-Tabela3[[#This Row],[Despesas 2005]],Tabela3[[#This Row],[Receitas 2005]]-Tabela3[[#This Row],[Despesas 2005]])</f>
        <v>399384.64999999991</v>
      </c>
      <c r="T547">
        <f>IF(Tabela3[[#This Row],[Receitas 2006]]-Tabela3[[#This Row],[Despesas 2006]]&lt;0,Tabela3[[#This Row],[Receitas 2006]]-Tabela3[[#This Row],[Despesas 2006]],Tabela3[[#This Row],[Receitas 2006]]-Tabela3[[#This Row],[Despesas 2006]])</f>
        <v>-165559.87999999989</v>
      </c>
      <c r="U547">
        <f>IF(Tabela3[[#This Row],[Receitas 2008]]-Tabela3[[#This Row],[Despesas 2008]]&lt;0,Tabela3[[#This Row],[Receitas 2008]]-Tabela3[[#This Row],[Despesas 2008]],Tabela3[[#This Row],[Receitas 2008]]-Tabela3[[#This Row],[Despesas 2008]])</f>
        <v>183269.84999999963</v>
      </c>
      <c r="V547">
        <f>IF(Tabela3[[#This Row],[Receitas 2009]]-Tabela3[[#This Row],[Despesas 2009]]&lt;0,Tabela3[[#This Row],[Receitas 2009]]-Tabela3[[#This Row],[Despesas 2009]],Tabela3[[#This Row],[Receitas 2009]]-Tabela3[[#This Row],[Despesas 2009]])</f>
        <v>-256256.45999999996</v>
      </c>
    </row>
    <row r="548" spans="1:22" hidden="1">
      <c r="A548" t="s">
        <v>608</v>
      </c>
      <c r="B548" t="s">
        <v>30</v>
      </c>
      <c r="C548" t="s">
        <v>59</v>
      </c>
      <c r="D548" s="60">
        <v>4260844.63</v>
      </c>
      <c r="E548" s="61">
        <v>5302866.83</v>
      </c>
      <c r="F548" s="61" t="s">
        <v>25</v>
      </c>
      <c r="G548" s="61">
        <v>7647618.2000000002</v>
      </c>
      <c r="H548" s="61">
        <v>4177247.23</v>
      </c>
      <c r="I548" s="61">
        <v>4949519.26</v>
      </c>
      <c r="J548" s="61" t="s">
        <v>25</v>
      </c>
      <c r="K548" s="61">
        <v>8094740.9199999999</v>
      </c>
      <c r="L548">
        <v>27.08</v>
      </c>
      <c r="M548">
        <v>24.76</v>
      </c>
      <c r="N548">
        <v>18.440000000000001</v>
      </c>
      <c r="O548">
        <v>35.729999999999997</v>
      </c>
      <c r="P548">
        <v>0.43</v>
      </c>
      <c r="Q548">
        <v>0.39</v>
      </c>
      <c r="R548">
        <v>0.47</v>
      </c>
      <c r="S548">
        <f>IF(Tabela3[[#This Row],[Receitas 2005]]-Tabela3[[#This Row],[Despesas 2005]]&lt;0,Tabela3[[#This Row],[Receitas 2005]]-Tabela3[[#This Row],[Despesas 2005]],Tabela3[[#This Row],[Receitas 2005]]-Tabela3[[#This Row],[Despesas 2005]])</f>
        <v>83597.399999999907</v>
      </c>
      <c r="T548">
        <f>IF(Tabela3[[#This Row],[Receitas 2006]]-Tabela3[[#This Row],[Despesas 2006]]&lt;0,Tabela3[[#This Row],[Receitas 2006]]-Tabela3[[#This Row],[Despesas 2006]],Tabela3[[#This Row],[Receitas 2006]]-Tabela3[[#This Row],[Despesas 2006]])</f>
        <v>353347.5700000003</v>
      </c>
      <c r="U548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48">
        <f>IF(Tabela3[[#This Row],[Receitas 2009]]-Tabela3[[#This Row],[Despesas 2009]]&lt;0,Tabela3[[#This Row],[Receitas 2009]]-Tabela3[[#This Row],[Despesas 2009]],Tabela3[[#This Row],[Receitas 2009]]-Tabela3[[#This Row],[Despesas 2009]])</f>
        <v>-447122.71999999974</v>
      </c>
    </row>
    <row r="549" spans="1:22" hidden="1">
      <c r="A549" t="s">
        <v>609</v>
      </c>
      <c r="B549" t="s">
        <v>65</v>
      </c>
      <c r="C549" t="s">
        <v>64</v>
      </c>
      <c r="D549" s="60" t="s">
        <v>25</v>
      </c>
      <c r="E549" s="61">
        <v>5300303.13</v>
      </c>
      <c r="F549" s="61" t="s">
        <v>25</v>
      </c>
      <c r="G549" s="61">
        <v>7403065.7400000002</v>
      </c>
      <c r="H549" s="61" t="s">
        <v>25</v>
      </c>
      <c r="I549" s="61">
        <v>5323035.53</v>
      </c>
      <c r="J549" s="61" t="s">
        <v>25</v>
      </c>
      <c r="K549" s="61">
        <v>7396266.7000000002</v>
      </c>
      <c r="L549">
        <v>65.39</v>
      </c>
      <c r="M549">
        <v>66.22</v>
      </c>
      <c r="N549">
        <v>56.84</v>
      </c>
      <c r="O549">
        <v>73.930000000000007</v>
      </c>
      <c r="P549">
        <v>0.41</v>
      </c>
      <c r="Q549">
        <v>0.37</v>
      </c>
      <c r="R549">
        <v>0.46</v>
      </c>
      <c r="S54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49">
        <f>IF(Tabela3[[#This Row],[Receitas 2006]]-Tabela3[[#This Row],[Despesas 2006]]&lt;0,Tabela3[[#This Row],[Receitas 2006]]-Tabela3[[#This Row],[Despesas 2006]],Tabela3[[#This Row],[Receitas 2006]]-Tabela3[[#This Row],[Despesas 2006]])</f>
        <v>-22732.400000000373</v>
      </c>
      <c r="U549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49">
        <f>IF(Tabela3[[#This Row],[Receitas 2009]]-Tabela3[[#This Row],[Despesas 2009]]&lt;0,Tabela3[[#This Row],[Receitas 2009]]-Tabela3[[#This Row],[Despesas 2009]],Tabela3[[#This Row],[Receitas 2009]]-Tabela3[[#This Row],[Despesas 2009]])</f>
        <v>6799.0400000000373</v>
      </c>
    </row>
    <row r="550" spans="1:22" hidden="1">
      <c r="A550" t="s">
        <v>610</v>
      </c>
      <c r="B550" t="s">
        <v>76</v>
      </c>
      <c r="C550" t="s">
        <v>91</v>
      </c>
      <c r="D550" s="60">
        <v>10937692.76</v>
      </c>
      <c r="E550" s="61">
        <v>12942181.109999999</v>
      </c>
      <c r="F550" s="61">
        <v>18646046.030000001</v>
      </c>
      <c r="G550" s="61">
        <v>17344419.600000001</v>
      </c>
      <c r="H550" s="61">
        <v>10515535.33</v>
      </c>
      <c r="I550" s="61">
        <v>13023946.57</v>
      </c>
      <c r="J550" s="61">
        <v>18492388.460000001</v>
      </c>
      <c r="K550" s="61">
        <v>18013351.629999999</v>
      </c>
      <c r="L550">
        <v>40.03</v>
      </c>
      <c r="M550">
        <v>36.270000000000003</v>
      </c>
      <c r="N550">
        <v>29.53</v>
      </c>
      <c r="O550">
        <v>50.53</v>
      </c>
      <c r="P550">
        <v>0.42</v>
      </c>
      <c r="Q550">
        <v>0.38</v>
      </c>
      <c r="R550">
        <v>0.46</v>
      </c>
      <c r="S550">
        <f>IF(Tabela3[[#This Row],[Receitas 2005]]-Tabela3[[#This Row],[Despesas 2005]]&lt;0,Tabela3[[#This Row],[Receitas 2005]]-Tabela3[[#This Row],[Despesas 2005]],Tabela3[[#This Row],[Receitas 2005]]-Tabela3[[#This Row],[Despesas 2005]])</f>
        <v>422157.4299999997</v>
      </c>
      <c r="T550">
        <f>IF(Tabela3[[#This Row],[Receitas 2006]]-Tabela3[[#This Row],[Despesas 2006]]&lt;0,Tabela3[[#This Row],[Receitas 2006]]-Tabela3[[#This Row],[Despesas 2006]],Tabela3[[#This Row],[Receitas 2006]]-Tabela3[[#This Row],[Despesas 2006]])</f>
        <v>-81765.460000000894</v>
      </c>
      <c r="U550">
        <f>IF(Tabela3[[#This Row],[Receitas 2008]]-Tabela3[[#This Row],[Despesas 2008]]&lt;0,Tabela3[[#This Row],[Receitas 2008]]-Tabela3[[#This Row],[Despesas 2008]],Tabela3[[#This Row],[Receitas 2008]]-Tabela3[[#This Row],[Despesas 2008]])</f>
        <v>153657.5700000003</v>
      </c>
      <c r="V550">
        <f>IF(Tabela3[[#This Row],[Receitas 2009]]-Tabela3[[#This Row],[Despesas 2009]]&lt;0,Tabela3[[#This Row],[Receitas 2009]]-Tabela3[[#This Row],[Despesas 2009]],Tabela3[[#This Row],[Receitas 2009]]-Tabela3[[#This Row],[Despesas 2009]])</f>
        <v>-668932.02999999747</v>
      </c>
    </row>
    <row r="551" spans="1:22" hidden="1">
      <c r="A551" t="s">
        <v>167</v>
      </c>
      <c r="B551" t="s">
        <v>114</v>
      </c>
      <c r="C551" t="s">
        <v>167</v>
      </c>
      <c r="D551" s="60">
        <v>59221658.950000003</v>
      </c>
      <c r="E551" s="61">
        <v>68881849.579999998</v>
      </c>
      <c r="F551" s="61">
        <v>103538473.2</v>
      </c>
      <c r="G551" s="61">
        <v>102420763.62</v>
      </c>
      <c r="H551" s="61">
        <v>55890814.039999999</v>
      </c>
      <c r="I551" s="61">
        <v>73811462.049999997</v>
      </c>
      <c r="J551" s="61">
        <v>97963131.060000002</v>
      </c>
      <c r="K551" s="61">
        <v>99991499.349999994</v>
      </c>
      <c r="L551">
        <v>40.049999999999997</v>
      </c>
      <c r="M551">
        <v>35.94</v>
      </c>
      <c r="N551">
        <v>30.52</v>
      </c>
      <c r="O551">
        <v>49.58</v>
      </c>
      <c r="P551">
        <v>0.43</v>
      </c>
      <c r="Q551">
        <v>0.41</v>
      </c>
      <c r="R551">
        <v>0.45</v>
      </c>
      <c r="S551">
        <f>IF(Tabela3[[#This Row],[Receitas 2005]]-Tabela3[[#This Row],[Despesas 2005]]&lt;0,Tabela3[[#This Row],[Receitas 2005]]-Tabela3[[#This Row],[Despesas 2005]],Tabela3[[#This Row],[Receitas 2005]]-Tabela3[[#This Row],[Despesas 2005]])</f>
        <v>3330844.9100000039</v>
      </c>
      <c r="T551">
        <f>IF(Tabela3[[#This Row],[Receitas 2006]]-Tabela3[[#This Row],[Despesas 2006]]&lt;0,Tabela3[[#This Row],[Receitas 2006]]-Tabela3[[#This Row],[Despesas 2006]],Tabela3[[#This Row],[Receitas 2006]]-Tabela3[[#This Row],[Despesas 2006]])</f>
        <v>-4929612.4699999988</v>
      </c>
      <c r="U551">
        <f>IF(Tabela3[[#This Row],[Receitas 2008]]-Tabela3[[#This Row],[Despesas 2008]]&lt;0,Tabela3[[#This Row],[Receitas 2008]]-Tabela3[[#This Row],[Despesas 2008]],Tabela3[[#This Row],[Receitas 2008]]-Tabela3[[#This Row],[Despesas 2008]])</f>
        <v>5575342.1400000006</v>
      </c>
      <c r="V551">
        <f>IF(Tabela3[[#This Row],[Receitas 2009]]-Tabela3[[#This Row],[Despesas 2009]]&lt;0,Tabela3[[#This Row],[Receitas 2009]]-Tabela3[[#This Row],[Despesas 2009]],Tabela3[[#This Row],[Receitas 2009]]-Tabela3[[#This Row],[Despesas 2009]])</f>
        <v>2429264.2700000107</v>
      </c>
    </row>
    <row r="552" spans="1:22" hidden="1">
      <c r="A552" t="s">
        <v>372</v>
      </c>
      <c r="B552" t="s">
        <v>76</v>
      </c>
      <c r="C552" t="s">
        <v>372</v>
      </c>
      <c r="D552" s="60">
        <v>52004160.75</v>
      </c>
      <c r="E552" s="61">
        <v>60600642.380000003</v>
      </c>
      <c r="F552" s="61">
        <v>85416483.060000002</v>
      </c>
      <c r="G552" s="61">
        <v>85303649.819999993</v>
      </c>
      <c r="H552" s="61">
        <v>48879589.189999998</v>
      </c>
      <c r="I552" s="61">
        <v>59810097.82</v>
      </c>
      <c r="J552" s="61">
        <v>78851056.079999998</v>
      </c>
      <c r="K552" s="61">
        <v>80123702.239999995</v>
      </c>
      <c r="L552">
        <v>21.92</v>
      </c>
      <c r="M552">
        <v>17.39</v>
      </c>
      <c r="N552">
        <v>13.27</v>
      </c>
      <c r="O552">
        <v>30.58</v>
      </c>
      <c r="P552">
        <v>0.39</v>
      </c>
      <c r="Q552">
        <v>0.37</v>
      </c>
      <c r="R552">
        <v>0.4</v>
      </c>
      <c r="S552">
        <f>IF(Tabela3[[#This Row],[Receitas 2005]]-Tabela3[[#This Row],[Despesas 2005]]&lt;0,Tabela3[[#This Row],[Receitas 2005]]-Tabela3[[#This Row],[Despesas 2005]],Tabela3[[#This Row],[Receitas 2005]]-Tabela3[[#This Row],[Despesas 2005]])</f>
        <v>3124571.5600000024</v>
      </c>
      <c r="T552">
        <f>IF(Tabela3[[#This Row],[Receitas 2006]]-Tabela3[[#This Row],[Despesas 2006]]&lt;0,Tabela3[[#This Row],[Receitas 2006]]-Tabela3[[#This Row],[Despesas 2006]],Tabela3[[#This Row],[Receitas 2006]]-Tabela3[[#This Row],[Despesas 2006]])</f>
        <v>790544.56000000238</v>
      </c>
      <c r="U552">
        <f>IF(Tabela3[[#This Row],[Receitas 2008]]-Tabela3[[#This Row],[Despesas 2008]]&lt;0,Tabela3[[#This Row],[Receitas 2008]]-Tabela3[[#This Row],[Despesas 2008]],Tabela3[[#This Row],[Receitas 2008]]-Tabela3[[#This Row],[Despesas 2008]])</f>
        <v>6565426.9800000042</v>
      </c>
      <c r="V552">
        <f>IF(Tabela3[[#This Row],[Receitas 2009]]-Tabela3[[#This Row],[Despesas 2009]]&lt;0,Tabela3[[#This Row],[Receitas 2009]]-Tabela3[[#This Row],[Despesas 2009]],Tabela3[[#This Row],[Receitas 2009]]-Tabela3[[#This Row],[Despesas 2009]])</f>
        <v>5179947.5799999982</v>
      </c>
    </row>
    <row r="553" spans="1:22" hidden="1">
      <c r="A553" t="s">
        <v>611</v>
      </c>
      <c r="B553" t="s">
        <v>52</v>
      </c>
      <c r="C553" t="s">
        <v>60</v>
      </c>
      <c r="D553" s="60" t="s">
        <v>25</v>
      </c>
      <c r="E553" s="61">
        <v>14888969</v>
      </c>
      <c r="F553" s="61">
        <v>21932842</v>
      </c>
      <c r="G553" s="61">
        <v>21816904</v>
      </c>
      <c r="H553" s="61" t="s">
        <v>25</v>
      </c>
      <c r="I553" s="61">
        <v>14424298</v>
      </c>
      <c r="J553" s="61">
        <v>21963157</v>
      </c>
      <c r="K553" s="61">
        <v>19348308</v>
      </c>
      <c r="L553">
        <v>26.01</v>
      </c>
      <c r="M553">
        <v>23.34</v>
      </c>
      <c r="N553">
        <v>17.3</v>
      </c>
      <c r="O553">
        <v>34.72</v>
      </c>
      <c r="P553">
        <v>0.41</v>
      </c>
      <c r="Q553">
        <v>0.38</v>
      </c>
      <c r="R553">
        <v>0.45</v>
      </c>
      <c r="S55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53">
        <f>IF(Tabela3[[#This Row],[Receitas 2006]]-Tabela3[[#This Row],[Despesas 2006]]&lt;0,Tabela3[[#This Row],[Receitas 2006]]-Tabela3[[#This Row],[Despesas 2006]],Tabela3[[#This Row],[Receitas 2006]]-Tabela3[[#This Row],[Despesas 2006]])</f>
        <v>464671</v>
      </c>
      <c r="U553">
        <f>IF(Tabela3[[#This Row],[Receitas 2008]]-Tabela3[[#This Row],[Despesas 2008]]&lt;0,Tabela3[[#This Row],[Receitas 2008]]-Tabela3[[#This Row],[Despesas 2008]],Tabela3[[#This Row],[Receitas 2008]]-Tabela3[[#This Row],[Despesas 2008]])</f>
        <v>-30315</v>
      </c>
      <c r="V553">
        <f>IF(Tabela3[[#This Row],[Receitas 2009]]-Tabela3[[#This Row],[Despesas 2009]]&lt;0,Tabela3[[#This Row],[Receitas 2009]]-Tabela3[[#This Row],[Despesas 2009]],Tabela3[[#This Row],[Receitas 2009]]-Tabela3[[#This Row],[Despesas 2009]])</f>
        <v>2468596</v>
      </c>
    </row>
    <row r="554" spans="1:22" hidden="1">
      <c r="A554" t="s">
        <v>612</v>
      </c>
      <c r="B554" t="s">
        <v>52</v>
      </c>
      <c r="C554" t="s">
        <v>174</v>
      </c>
      <c r="D554" s="60" t="s">
        <v>25</v>
      </c>
      <c r="E554" s="61">
        <v>17928375.949999999</v>
      </c>
      <c r="F554" s="61">
        <v>24469670.129999999</v>
      </c>
      <c r="G554" s="61">
        <v>20413183.25</v>
      </c>
      <c r="H554" s="61" t="s">
        <v>25</v>
      </c>
      <c r="I554" s="61">
        <v>17924141.039999999</v>
      </c>
      <c r="J554" s="61">
        <v>23189254.879999999</v>
      </c>
      <c r="K554" s="61">
        <v>22901051.960000001</v>
      </c>
      <c r="L554">
        <v>25.02</v>
      </c>
      <c r="M554">
        <v>23.04</v>
      </c>
      <c r="N554">
        <v>17.329999999999998</v>
      </c>
      <c r="O554">
        <v>32.700000000000003</v>
      </c>
      <c r="P554">
        <v>0.43</v>
      </c>
      <c r="Q554">
        <v>0.4</v>
      </c>
      <c r="R554">
        <v>0.47</v>
      </c>
      <c r="S55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54">
        <f>IF(Tabela3[[#This Row],[Receitas 2006]]-Tabela3[[#This Row],[Despesas 2006]]&lt;0,Tabela3[[#This Row],[Receitas 2006]]-Tabela3[[#This Row],[Despesas 2006]],Tabela3[[#This Row],[Receitas 2006]]-Tabela3[[#This Row],[Despesas 2006]])</f>
        <v>4234.910000000149</v>
      </c>
      <c r="U554">
        <f>IF(Tabela3[[#This Row],[Receitas 2008]]-Tabela3[[#This Row],[Despesas 2008]]&lt;0,Tabela3[[#This Row],[Receitas 2008]]-Tabela3[[#This Row],[Despesas 2008]],Tabela3[[#This Row],[Receitas 2008]]-Tabela3[[#This Row],[Despesas 2008]])</f>
        <v>1280415.25</v>
      </c>
      <c r="V554">
        <f>IF(Tabela3[[#This Row],[Receitas 2009]]-Tabela3[[#This Row],[Despesas 2009]]&lt;0,Tabela3[[#This Row],[Receitas 2009]]-Tabela3[[#This Row],[Despesas 2009]],Tabela3[[#This Row],[Receitas 2009]]-Tabela3[[#This Row],[Despesas 2009]])</f>
        <v>-2487868.7100000009</v>
      </c>
    </row>
    <row r="555" spans="1:22" hidden="1">
      <c r="A555" t="s">
        <v>613</v>
      </c>
      <c r="B555" t="s">
        <v>76</v>
      </c>
      <c r="C555" t="s">
        <v>91</v>
      </c>
      <c r="D555" s="60">
        <v>15776794.810000001</v>
      </c>
      <c r="E555" s="61">
        <v>19568580.59</v>
      </c>
      <c r="F555" s="61">
        <v>32139565.75</v>
      </c>
      <c r="G555" s="61">
        <v>27060047.199999999</v>
      </c>
      <c r="H555" s="61">
        <v>13806301.949999999</v>
      </c>
      <c r="I555" s="61">
        <v>23873538.940000001</v>
      </c>
      <c r="J555" s="61">
        <v>28210912.359999999</v>
      </c>
      <c r="K555" s="61">
        <v>24366058.050000001</v>
      </c>
      <c r="L555">
        <v>35.159999999999997</v>
      </c>
      <c r="M555">
        <v>31.08</v>
      </c>
      <c r="N555">
        <v>25.18</v>
      </c>
      <c r="O555">
        <v>45.14</v>
      </c>
      <c r="P555">
        <v>0.39</v>
      </c>
      <c r="Q555">
        <v>0.35</v>
      </c>
      <c r="R555">
        <v>0.42</v>
      </c>
      <c r="S555">
        <f>IF(Tabela3[[#This Row],[Receitas 2005]]-Tabela3[[#This Row],[Despesas 2005]]&lt;0,Tabela3[[#This Row],[Receitas 2005]]-Tabela3[[#This Row],[Despesas 2005]],Tabela3[[#This Row],[Receitas 2005]]-Tabela3[[#This Row],[Despesas 2005]])</f>
        <v>1970492.8600000013</v>
      </c>
      <c r="T555">
        <f>IF(Tabela3[[#This Row],[Receitas 2006]]-Tabela3[[#This Row],[Despesas 2006]]&lt;0,Tabela3[[#This Row],[Receitas 2006]]-Tabela3[[#This Row],[Despesas 2006]],Tabela3[[#This Row],[Receitas 2006]]-Tabela3[[#This Row],[Despesas 2006]])</f>
        <v>-4304958.3500000015</v>
      </c>
      <c r="U555">
        <f>IF(Tabela3[[#This Row],[Receitas 2008]]-Tabela3[[#This Row],[Despesas 2008]]&lt;0,Tabela3[[#This Row],[Receitas 2008]]-Tabela3[[#This Row],[Despesas 2008]],Tabela3[[#This Row],[Receitas 2008]]-Tabela3[[#This Row],[Despesas 2008]])</f>
        <v>3928653.3900000006</v>
      </c>
      <c r="V555">
        <f>IF(Tabela3[[#This Row],[Receitas 2009]]-Tabela3[[#This Row],[Despesas 2009]]&lt;0,Tabela3[[#This Row],[Receitas 2009]]-Tabela3[[#This Row],[Despesas 2009]],Tabela3[[#This Row],[Receitas 2009]]-Tabela3[[#This Row],[Despesas 2009]])</f>
        <v>2693989.1499999985</v>
      </c>
    </row>
    <row r="556" spans="1:22" hidden="1">
      <c r="A556" t="s">
        <v>614</v>
      </c>
      <c r="B556" t="s">
        <v>76</v>
      </c>
      <c r="C556" t="s">
        <v>79</v>
      </c>
      <c r="D556" s="60">
        <v>3238667.83</v>
      </c>
      <c r="E556" s="61">
        <v>3845193.42</v>
      </c>
      <c r="F556" s="61">
        <v>5280176.3600000003</v>
      </c>
      <c r="G556" s="61">
        <v>5124828.05</v>
      </c>
      <c r="H556" s="61">
        <v>2963833.05</v>
      </c>
      <c r="I556" s="61">
        <v>3730966.87</v>
      </c>
      <c r="J556" s="61">
        <v>5309312.41</v>
      </c>
      <c r="K556" s="61">
        <v>5276040.55</v>
      </c>
      <c r="L556">
        <v>36.22</v>
      </c>
      <c r="M556">
        <v>39.450000000000003</v>
      </c>
      <c r="N556">
        <v>21.56</v>
      </c>
      <c r="O556">
        <v>50.87</v>
      </c>
      <c r="P556">
        <v>0.45</v>
      </c>
      <c r="Q556">
        <v>0.36</v>
      </c>
      <c r="R556">
        <v>0.53</v>
      </c>
      <c r="S556">
        <f>IF(Tabela3[[#This Row],[Receitas 2005]]-Tabela3[[#This Row],[Despesas 2005]]&lt;0,Tabela3[[#This Row],[Receitas 2005]]-Tabela3[[#This Row],[Despesas 2005]],Tabela3[[#This Row],[Receitas 2005]]-Tabela3[[#This Row],[Despesas 2005]])</f>
        <v>274834.78000000026</v>
      </c>
      <c r="T556">
        <f>IF(Tabela3[[#This Row],[Receitas 2006]]-Tabela3[[#This Row],[Despesas 2006]]&lt;0,Tabela3[[#This Row],[Receitas 2006]]-Tabela3[[#This Row],[Despesas 2006]],Tabela3[[#This Row],[Receitas 2006]]-Tabela3[[#This Row],[Despesas 2006]])</f>
        <v>114226.54999999981</v>
      </c>
      <c r="U556">
        <f>IF(Tabela3[[#This Row],[Receitas 2008]]-Tabela3[[#This Row],[Despesas 2008]]&lt;0,Tabela3[[#This Row],[Receitas 2008]]-Tabela3[[#This Row],[Despesas 2008]],Tabela3[[#This Row],[Receitas 2008]]-Tabela3[[#This Row],[Despesas 2008]])</f>
        <v>-29136.049999999814</v>
      </c>
      <c r="V556">
        <f>IF(Tabela3[[#This Row],[Receitas 2009]]-Tabela3[[#This Row],[Despesas 2009]]&lt;0,Tabela3[[#This Row],[Receitas 2009]]-Tabela3[[#This Row],[Despesas 2009]],Tabela3[[#This Row],[Receitas 2009]]-Tabela3[[#This Row],[Despesas 2009]])</f>
        <v>-151212.5</v>
      </c>
    </row>
    <row r="557" spans="1:22" hidden="1">
      <c r="A557" t="s">
        <v>615</v>
      </c>
      <c r="B557" t="s">
        <v>52</v>
      </c>
      <c r="C557" t="s">
        <v>55</v>
      </c>
      <c r="D557" s="60">
        <v>10942767.439999999</v>
      </c>
      <c r="E557" s="61">
        <v>12596054.76</v>
      </c>
      <c r="F557" s="61">
        <v>18632198.82</v>
      </c>
      <c r="G557" s="61">
        <v>18196204.260000002</v>
      </c>
      <c r="H557" s="61">
        <v>10377802.68</v>
      </c>
      <c r="I557" s="61">
        <v>12673293.130000001</v>
      </c>
      <c r="J557" s="61">
        <v>17814100.850000001</v>
      </c>
      <c r="K557" s="61">
        <v>19079276.43</v>
      </c>
      <c r="L557">
        <v>25</v>
      </c>
      <c r="M557">
        <v>22.35</v>
      </c>
      <c r="N557">
        <v>17.45</v>
      </c>
      <c r="O557">
        <v>32.56</v>
      </c>
      <c r="P557">
        <v>0.43</v>
      </c>
      <c r="Q557">
        <v>0.39</v>
      </c>
      <c r="R557">
        <v>0.46</v>
      </c>
      <c r="S557">
        <f>IF(Tabela3[[#This Row],[Receitas 2005]]-Tabela3[[#This Row],[Despesas 2005]]&lt;0,Tabela3[[#This Row],[Receitas 2005]]-Tabela3[[#This Row],[Despesas 2005]],Tabela3[[#This Row],[Receitas 2005]]-Tabela3[[#This Row],[Despesas 2005]])</f>
        <v>564964.75999999978</v>
      </c>
      <c r="T557">
        <f>IF(Tabela3[[#This Row],[Receitas 2006]]-Tabela3[[#This Row],[Despesas 2006]]&lt;0,Tabela3[[#This Row],[Receitas 2006]]-Tabela3[[#This Row],[Despesas 2006]],Tabela3[[#This Row],[Receitas 2006]]-Tabela3[[#This Row],[Despesas 2006]])</f>
        <v>-77238.370000001043</v>
      </c>
      <c r="U557">
        <f>IF(Tabela3[[#This Row],[Receitas 2008]]-Tabela3[[#This Row],[Despesas 2008]]&lt;0,Tabela3[[#This Row],[Receitas 2008]]-Tabela3[[#This Row],[Despesas 2008]],Tabela3[[#This Row],[Receitas 2008]]-Tabela3[[#This Row],[Despesas 2008]])</f>
        <v>818097.96999999881</v>
      </c>
      <c r="V557">
        <f>IF(Tabela3[[#This Row],[Receitas 2009]]-Tabela3[[#This Row],[Despesas 2009]]&lt;0,Tabela3[[#This Row],[Receitas 2009]]-Tabela3[[#This Row],[Despesas 2009]],Tabela3[[#This Row],[Receitas 2009]]-Tabela3[[#This Row],[Despesas 2009]])</f>
        <v>-883072.16999999806</v>
      </c>
    </row>
    <row r="558" spans="1:22" hidden="1">
      <c r="A558" t="s">
        <v>616</v>
      </c>
      <c r="B558" t="s">
        <v>42</v>
      </c>
      <c r="C558" t="s">
        <v>157</v>
      </c>
      <c r="D558" s="60">
        <v>6231872.0300000003</v>
      </c>
      <c r="E558" s="61">
        <v>7279153.9800000004</v>
      </c>
      <c r="F558" s="61">
        <v>9548425.6400000006</v>
      </c>
      <c r="G558" s="61">
        <v>9551831.5700000003</v>
      </c>
      <c r="H558" s="61">
        <v>5653006.1699999999</v>
      </c>
      <c r="I558" s="61">
        <v>6761048.4800000004</v>
      </c>
      <c r="J558" s="61">
        <v>9011382.5500000007</v>
      </c>
      <c r="K558" s="61">
        <v>9221959.3200000003</v>
      </c>
      <c r="L558">
        <v>25.55</v>
      </c>
      <c r="M558">
        <v>23.76</v>
      </c>
      <c r="N558">
        <v>16.18</v>
      </c>
      <c r="O558">
        <v>34.909999999999997</v>
      </c>
      <c r="P558">
        <v>0.4</v>
      </c>
      <c r="Q558">
        <v>0.36</v>
      </c>
      <c r="R558">
        <v>0.43</v>
      </c>
      <c r="S558">
        <f>IF(Tabela3[[#This Row],[Receitas 2005]]-Tabela3[[#This Row],[Despesas 2005]]&lt;0,Tabela3[[#This Row],[Receitas 2005]]-Tabela3[[#This Row],[Despesas 2005]],Tabela3[[#This Row],[Receitas 2005]]-Tabela3[[#This Row],[Despesas 2005]])</f>
        <v>578865.86000000034</v>
      </c>
      <c r="T558">
        <f>IF(Tabela3[[#This Row],[Receitas 2006]]-Tabela3[[#This Row],[Despesas 2006]]&lt;0,Tabela3[[#This Row],[Receitas 2006]]-Tabela3[[#This Row],[Despesas 2006]],Tabela3[[#This Row],[Receitas 2006]]-Tabela3[[#This Row],[Despesas 2006]])</f>
        <v>518105.5</v>
      </c>
      <c r="U558">
        <f>IF(Tabela3[[#This Row],[Receitas 2008]]-Tabela3[[#This Row],[Despesas 2008]]&lt;0,Tabela3[[#This Row],[Receitas 2008]]-Tabela3[[#This Row],[Despesas 2008]],Tabela3[[#This Row],[Receitas 2008]]-Tabela3[[#This Row],[Despesas 2008]])</f>
        <v>537043.08999999985</v>
      </c>
      <c r="V558">
        <f>IF(Tabela3[[#This Row],[Receitas 2009]]-Tabela3[[#This Row],[Despesas 2009]]&lt;0,Tabela3[[#This Row],[Receitas 2009]]-Tabela3[[#This Row],[Despesas 2009]],Tabela3[[#This Row],[Receitas 2009]]-Tabela3[[#This Row],[Despesas 2009]])</f>
        <v>329872.25</v>
      </c>
    </row>
    <row r="559" spans="1:22" hidden="1">
      <c r="A559" t="s">
        <v>617</v>
      </c>
      <c r="B559" t="s">
        <v>52</v>
      </c>
      <c r="C559" t="s">
        <v>53</v>
      </c>
      <c r="D559" s="60">
        <v>3706244.67</v>
      </c>
      <c r="E559" s="61">
        <v>4405878.34</v>
      </c>
      <c r="F559" s="61">
        <v>6034853.6699999999</v>
      </c>
      <c r="G559" s="61">
        <v>6162603.8200000003</v>
      </c>
      <c r="H559" s="61">
        <v>3578189.39</v>
      </c>
      <c r="I559" s="61">
        <v>4461902.93</v>
      </c>
      <c r="J559" s="61">
        <v>5716768.8300000001</v>
      </c>
      <c r="K559" s="61">
        <v>6708827.0099999998</v>
      </c>
      <c r="L559">
        <v>30.02</v>
      </c>
      <c r="M559">
        <v>30.27</v>
      </c>
      <c r="N559">
        <v>18.760000000000002</v>
      </c>
      <c r="O559">
        <v>41.27</v>
      </c>
      <c r="P559">
        <v>0.39</v>
      </c>
      <c r="Q559">
        <v>0.33</v>
      </c>
      <c r="R559">
        <v>0.44</v>
      </c>
      <c r="S559">
        <f>IF(Tabela3[[#This Row],[Receitas 2005]]-Tabela3[[#This Row],[Despesas 2005]]&lt;0,Tabela3[[#This Row],[Receitas 2005]]-Tabela3[[#This Row],[Despesas 2005]],Tabela3[[#This Row],[Receitas 2005]]-Tabela3[[#This Row],[Despesas 2005]])</f>
        <v>128055.2799999998</v>
      </c>
      <c r="T559">
        <f>IF(Tabela3[[#This Row],[Receitas 2006]]-Tabela3[[#This Row],[Despesas 2006]]&lt;0,Tabela3[[#This Row],[Receitas 2006]]-Tabela3[[#This Row],[Despesas 2006]],Tabela3[[#This Row],[Receitas 2006]]-Tabela3[[#This Row],[Despesas 2006]])</f>
        <v>-56024.589999999851</v>
      </c>
      <c r="U559">
        <f>IF(Tabela3[[#This Row],[Receitas 2008]]-Tabela3[[#This Row],[Despesas 2008]]&lt;0,Tabela3[[#This Row],[Receitas 2008]]-Tabela3[[#This Row],[Despesas 2008]],Tabela3[[#This Row],[Receitas 2008]]-Tabela3[[#This Row],[Despesas 2008]])</f>
        <v>318084.83999999985</v>
      </c>
      <c r="V559">
        <f>IF(Tabela3[[#This Row],[Receitas 2009]]-Tabela3[[#This Row],[Despesas 2009]]&lt;0,Tabela3[[#This Row],[Receitas 2009]]-Tabela3[[#This Row],[Despesas 2009]],Tabela3[[#This Row],[Receitas 2009]]-Tabela3[[#This Row],[Despesas 2009]])</f>
        <v>-546223.18999999948</v>
      </c>
    </row>
    <row r="560" spans="1:22" hidden="1">
      <c r="A560" t="s">
        <v>69</v>
      </c>
      <c r="B560" t="s">
        <v>52</v>
      </c>
      <c r="C560" t="s">
        <v>69</v>
      </c>
      <c r="D560" s="60">
        <v>67912427.849999994</v>
      </c>
      <c r="E560" s="61">
        <v>74274304</v>
      </c>
      <c r="F560" s="61">
        <v>94666813.540000007</v>
      </c>
      <c r="G560" s="61">
        <v>95926696.159999996</v>
      </c>
      <c r="H560" s="61">
        <v>63142866.240000002</v>
      </c>
      <c r="I560" s="61">
        <v>76686493</v>
      </c>
      <c r="J560" s="61">
        <v>89837774.719999999</v>
      </c>
      <c r="K560" s="61">
        <v>99610618.75</v>
      </c>
      <c r="L560">
        <v>23.88</v>
      </c>
      <c r="M560">
        <v>19.3</v>
      </c>
      <c r="N560">
        <v>15.02</v>
      </c>
      <c r="O560">
        <v>32.729999999999997</v>
      </c>
      <c r="P560">
        <v>0.42</v>
      </c>
      <c r="Q560">
        <v>0.4</v>
      </c>
      <c r="R560">
        <v>0.44</v>
      </c>
      <c r="S560">
        <f>IF(Tabela3[[#This Row],[Receitas 2005]]-Tabela3[[#This Row],[Despesas 2005]]&lt;0,Tabela3[[#This Row],[Receitas 2005]]-Tabela3[[#This Row],[Despesas 2005]],Tabela3[[#This Row],[Receitas 2005]]-Tabela3[[#This Row],[Despesas 2005]])</f>
        <v>4769561.609999992</v>
      </c>
      <c r="T560">
        <f>IF(Tabela3[[#This Row],[Receitas 2006]]-Tabela3[[#This Row],[Despesas 2006]]&lt;0,Tabela3[[#This Row],[Receitas 2006]]-Tabela3[[#This Row],[Despesas 2006]],Tabela3[[#This Row],[Receitas 2006]]-Tabela3[[#This Row],[Despesas 2006]])</f>
        <v>-2412189</v>
      </c>
      <c r="U560">
        <f>IF(Tabela3[[#This Row],[Receitas 2008]]-Tabela3[[#This Row],[Despesas 2008]]&lt;0,Tabela3[[#This Row],[Receitas 2008]]-Tabela3[[#This Row],[Despesas 2008]],Tabela3[[#This Row],[Receitas 2008]]-Tabela3[[#This Row],[Despesas 2008]])</f>
        <v>4829038.8200000077</v>
      </c>
      <c r="V560">
        <f>IF(Tabela3[[#This Row],[Receitas 2009]]-Tabela3[[#This Row],[Despesas 2009]]&lt;0,Tabela3[[#This Row],[Receitas 2009]]-Tabela3[[#This Row],[Despesas 2009]],Tabela3[[#This Row],[Receitas 2009]]-Tabela3[[#This Row],[Despesas 2009]])</f>
        <v>-3683922.5900000036</v>
      </c>
    </row>
    <row r="561" spans="1:22" hidden="1">
      <c r="A561" t="s">
        <v>618</v>
      </c>
      <c r="B561" t="s">
        <v>48</v>
      </c>
      <c r="C561" t="s">
        <v>169</v>
      </c>
      <c r="D561" s="60">
        <v>5489673.1600000001</v>
      </c>
      <c r="E561" s="61">
        <v>6309522.6399999997</v>
      </c>
      <c r="F561" s="61">
        <v>9187997.9499999993</v>
      </c>
      <c r="G561" s="61">
        <v>9058504.8399999999</v>
      </c>
      <c r="H561" s="61">
        <v>4899362.3099999996</v>
      </c>
      <c r="I561" s="61">
        <v>6647306.0199999996</v>
      </c>
      <c r="J561" s="61">
        <v>8511648.0700000003</v>
      </c>
      <c r="K561" s="61">
        <v>8050134.2800000003</v>
      </c>
      <c r="L561">
        <v>71.59</v>
      </c>
      <c r="M561">
        <v>73.62</v>
      </c>
      <c r="N561">
        <v>61.9</v>
      </c>
      <c r="O561">
        <v>81.290000000000006</v>
      </c>
      <c r="P561">
        <v>0.44</v>
      </c>
      <c r="Q561">
        <v>0.38</v>
      </c>
      <c r="R561">
        <v>0.51</v>
      </c>
      <c r="S561">
        <f>IF(Tabela3[[#This Row],[Receitas 2005]]-Tabela3[[#This Row],[Despesas 2005]]&lt;0,Tabela3[[#This Row],[Receitas 2005]]-Tabela3[[#This Row],[Despesas 2005]],Tabela3[[#This Row],[Receitas 2005]]-Tabela3[[#This Row],[Despesas 2005]])</f>
        <v>590310.85000000056</v>
      </c>
      <c r="T561">
        <f>IF(Tabela3[[#This Row],[Receitas 2006]]-Tabela3[[#This Row],[Despesas 2006]]&lt;0,Tabela3[[#This Row],[Receitas 2006]]-Tabela3[[#This Row],[Despesas 2006]],Tabela3[[#This Row],[Receitas 2006]]-Tabela3[[#This Row],[Despesas 2006]])</f>
        <v>-337783.37999999989</v>
      </c>
      <c r="U561">
        <f>IF(Tabela3[[#This Row],[Receitas 2008]]-Tabela3[[#This Row],[Despesas 2008]]&lt;0,Tabela3[[#This Row],[Receitas 2008]]-Tabela3[[#This Row],[Despesas 2008]],Tabela3[[#This Row],[Receitas 2008]]-Tabela3[[#This Row],[Despesas 2008]])</f>
        <v>676349.87999999896</v>
      </c>
      <c r="V561">
        <f>IF(Tabela3[[#This Row],[Receitas 2009]]-Tabela3[[#This Row],[Despesas 2009]]&lt;0,Tabela3[[#This Row],[Receitas 2009]]-Tabela3[[#This Row],[Despesas 2009]],Tabela3[[#This Row],[Receitas 2009]]-Tabela3[[#This Row],[Despesas 2009]])</f>
        <v>1008370.5599999996</v>
      </c>
    </row>
    <row r="562" spans="1:22" hidden="1">
      <c r="A562" t="s">
        <v>102</v>
      </c>
      <c r="B562" t="s">
        <v>23</v>
      </c>
      <c r="C562" t="s">
        <v>102</v>
      </c>
      <c r="D562" s="60">
        <v>111787466.01000001</v>
      </c>
      <c r="E562" s="61">
        <v>116701660</v>
      </c>
      <c r="F562" s="61">
        <v>163313215.59999999</v>
      </c>
      <c r="G562" s="61">
        <v>165883210.94999999</v>
      </c>
      <c r="H562" s="61">
        <v>96216576.540000007</v>
      </c>
      <c r="I562" s="61">
        <v>117432243</v>
      </c>
      <c r="J562" s="61">
        <v>149272094.5</v>
      </c>
      <c r="K562" s="61">
        <v>166346870.96000001</v>
      </c>
      <c r="L562">
        <v>26.03</v>
      </c>
      <c r="M562">
        <v>21.67</v>
      </c>
      <c r="N562">
        <v>17.329999999999998</v>
      </c>
      <c r="O562">
        <v>34.72</v>
      </c>
      <c r="P562">
        <v>0.41</v>
      </c>
      <c r="Q562">
        <v>0.4</v>
      </c>
      <c r="R562">
        <v>0.43</v>
      </c>
      <c r="S562">
        <f>IF(Tabela3[[#This Row],[Receitas 2005]]-Tabela3[[#This Row],[Despesas 2005]]&lt;0,Tabela3[[#This Row],[Receitas 2005]]-Tabela3[[#This Row],[Despesas 2005]],Tabela3[[#This Row],[Receitas 2005]]-Tabela3[[#This Row],[Despesas 2005]])</f>
        <v>15570889.469999999</v>
      </c>
      <c r="T562">
        <f>IF(Tabela3[[#This Row],[Receitas 2006]]-Tabela3[[#This Row],[Despesas 2006]]&lt;0,Tabela3[[#This Row],[Receitas 2006]]-Tabela3[[#This Row],[Despesas 2006]],Tabela3[[#This Row],[Receitas 2006]]-Tabela3[[#This Row],[Despesas 2006]])</f>
        <v>-730583</v>
      </c>
      <c r="U562">
        <f>IF(Tabela3[[#This Row],[Receitas 2008]]-Tabela3[[#This Row],[Despesas 2008]]&lt;0,Tabela3[[#This Row],[Receitas 2008]]-Tabela3[[#This Row],[Despesas 2008]],Tabela3[[#This Row],[Receitas 2008]]-Tabela3[[#This Row],[Despesas 2008]])</f>
        <v>14041121.099999994</v>
      </c>
      <c r="V562">
        <f>IF(Tabela3[[#This Row],[Receitas 2009]]-Tabela3[[#This Row],[Despesas 2009]]&lt;0,Tabela3[[#This Row],[Receitas 2009]]-Tabela3[[#This Row],[Despesas 2009]],Tabela3[[#This Row],[Receitas 2009]]-Tabela3[[#This Row],[Despesas 2009]])</f>
        <v>-463660.01000002027</v>
      </c>
    </row>
    <row r="563" spans="1:22" hidden="1">
      <c r="A563" t="s">
        <v>24</v>
      </c>
      <c r="B563" t="s">
        <v>23</v>
      </c>
      <c r="C563" t="s">
        <v>24</v>
      </c>
      <c r="D563" s="60">
        <v>77867314.439999998</v>
      </c>
      <c r="E563" s="61">
        <v>68639590.209999993</v>
      </c>
      <c r="F563" s="61">
        <v>95932124.790000007</v>
      </c>
      <c r="G563" s="61">
        <v>106641995.36</v>
      </c>
      <c r="H563" s="61">
        <v>89555067.310000002</v>
      </c>
      <c r="I563" s="61">
        <v>86401762.349999994</v>
      </c>
      <c r="J563" s="61">
        <v>96293466.599999994</v>
      </c>
      <c r="K563" s="61">
        <v>116060834.73999999</v>
      </c>
      <c r="L563">
        <v>24.94</v>
      </c>
      <c r="M563">
        <v>20.99</v>
      </c>
      <c r="N563">
        <v>16.22</v>
      </c>
      <c r="O563">
        <v>33.65</v>
      </c>
      <c r="P563">
        <v>0.4</v>
      </c>
      <c r="Q563">
        <v>0.38</v>
      </c>
      <c r="R563">
        <v>0.42</v>
      </c>
      <c r="S563">
        <f>IF(Tabela3[[#This Row],[Receitas 2005]]-Tabela3[[#This Row],[Despesas 2005]]&lt;0,Tabela3[[#This Row],[Receitas 2005]]-Tabela3[[#This Row],[Despesas 2005]],Tabela3[[#This Row],[Receitas 2005]]-Tabela3[[#This Row],[Despesas 2005]])</f>
        <v>-11687752.870000005</v>
      </c>
      <c r="T563">
        <f>IF(Tabela3[[#This Row],[Receitas 2006]]-Tabela3[[#This Row],[Despesas 2006]]&lt;0,Tabela3[[#This Row],[Receitas 2006]]-Tabela3[[#This Row],[Despesas 2006]],Tabela3[[#This Row],[Receitas 2006]]-Tabela3[[#This Row],[Despesas 2006]])</f>
        <v>-17762172.140000001</v>
      </c>
      <c r="U563">
        <f>IF(Tabela3[[#This Row],[Receitas 2008]]-Tabela3[[#This Row],[Despesas 2008]]&lt;0,Tabela3[[#This Row],[Receitas 2008]]-Tabela3[[#This Row],[Despesas 2008]],Tabela3[[#This Row],[Receitas 2008]]-Tabela3[[#This Row],[Despesas 2008]])</f>
        <v>-361341.80999998748</v>
      </c>
      <c r="V563">
        <f>IF(Tabela3[[#This Row],[Receitas 2009]]-Tabela3[[#This Row],[Despesas 2009]]&lt;0,Tabela3[[#This Row],[Receitas 2009]]-Tabela3[[#This Row],[Despesas 2009]],Tabela3[[#This Row],[Receitas 2009]]-Tabela3[[#This Row],[Despesas 2009]])</f>
        <v>-9418839.3799999952</v>
      </c>
    </row>
    <row r="564" spans="1:22" hidden="1">
      <c r="A564" t="s">
        <v>619</v>
      </c>
      <c r="B564" t="s">
        <v>30</v>
      </c>
      <c r="C564" t="s">
        <v>89</v>
      </c>
      <c r="D564" s="60" t="s">
        <v>25</v>
      </c>
      <c r="E564" s="61" t="s">
        <v>25</v>
      </c>
      <c r="F564" s="61">
        <v>6966354.0700000003</v>
      </c>
      <c r="G564" s="61">
        <v>6822255.5999999996</v>
      </c>
      <c r="H564" s="61" t="s">
        <v>25</v>
      </c>
      <c r="I564" s="61" t="s">
        <v>25</v>
      </c>
      <c r="J564" s="61">
        <v>7343927.4000000004</v>
      </c>
      <c r="K564" s="61">
        <v>6785679.5</v>
      </c>
      <c r="L564">
        <v>28.17</v>
      </c>
      <c r="M564">
        <v>26.79</v>
      </c>
      <c r="N564">
        <v>18.96</v>
      </c>
      <c r="O564">
        <v>37.39</v>
      </c>
      <c r="P564">
        <v>0.4</v>
      </c>
      <c r="Q564">
        <v>0.36</v>
      </c>
      <c r="R564">
        <v>0.44</v>
      </c>
      <c r="S56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6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64">
        <f>IF(Tabela3[[#This Row],[Receitas 2008]]-Tabela3[[#This Row],[Despesas 2008]]&lt;0,Tabela3[[#This Row],[Receitas 2008]]-Tabela3[[#This Row],[Despesas 2008]],Tabela3[[#This Row],[Receitas 2008]]-Tabela3[[#This Row],[Despesas 2008]])</f>
        <v>-377573.33000000007</v>
      </c>
      <c r="V564">
        <f>IF(Tabela3[[#This Row],[Receitas 2009]]-Tabela3[[#This Row],[Despesas 2009]]&lt;0,Tabela3[[#This Row],[Receitas 2009]]-Tabela3[[#This Row],[Despesas 2009]],Tabela3[[#This Row],[Receitas 2009]]-Tabela3[[#This Row],[Despesas 2009]])</f>
        <v>36576.099999999627</v>
      </c>
    </row>
    <row r="565" spans="1:22" hidden="1">
      <c r="A565" t="s">
        <v>620</v>
      </c>
      <c r="B565" t="s">
        <v>30</v>
      </c>
      <c r="C565" t="s">
        <v>73</v>
      </c>
      <c r="D565" s="60" t="s">
        <v>25</v>
      </c>
      <c r="E565" s="61">
        <v>6614172.5099999998</v>
      </c>
      <c r="F565" s="61">
        <v>8251463.1500000004</v>
      </c>
      <c r="G565" s="61">
        <v>7913797.6399999997</v>
      </c>
      <c r="H565" s="61" t="s">
        <v>25</v>
      </c>
      <c r="I565" s="61">
        <v>6431146.3099999996</v>
      </c>
      <c r="J565" s="61">
        <v>8038047.6799999997</v>
      </c>
      <c r="K565" s="61">
        <v>7980857.2300000004</v>
      </c>
      <c r="L565">
        <v>32.94</v>
      </c>
      <c r="M565">
        <v>35.71</v>
      </c>
      <c r="N565">
        <v>23.41</v>
      </c>
      <c r="O565">
        <v>42.46</v>
      </c>
      <c r="P565">
        <v>0.42</v>
      </c>
      <c r="Q565">
        <v>0.38</v>
      </c>
      <c r="R565">
        <v>0.45</v>
      </c>
      <c r="S56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65">
        <f>IF(Tabela3[[#This Row],[Receitas 2006]]-Tabela3[[#This Row],[Despesas 2006]]&lt;0,Tabela3[[#This Row],[Receitas 2006]]-Tabela3[[#This Row],[Despesas 2006]],Tabela3[[#This Row],[Receitas 2006]]-Tabela3[[#This Row],[Despesas 2006]])</f>
        <v>183026.20000000019</v>
      </c>
      <c r="U565">
        <f>IF(Tabela3[[#This Row],[Receitas 2008]]-Tabela3[[#This Row],[Despesas 2008]]&lt;0,Tabela3[[#This Row],[Receitas 2008]]-Tabela3[[#This Row],[Despesas 2008]],Tabela3[[#This Row],[Receitas 2008]]-Tabela3[[#This Row],[Despesas 2008]])</f>
        <v>213415.47000000067</v>
      </c>
      <c r="V565">
        <f>IF(Tabela3[[#This Row],[Receitas 2009]]-Tabela3[[#This Row],[Despesas 2009]]&lt;0,Tabela3[[#This Row],[Receitas 2009]]-Tabela3[[#This Row],[Despesas 2009]],Tabela3[[#This Row],[Receitas 2009]]-Tabela3[[#This Row],[Despesas 2009]])</f>
        <v>-67059.590000000782</v>
      </c>
    </row>
    <row r="566" spans="1:22" hidden="1">
      <c r="A566" t="s">
        <v>621</v>
      </c>
      <c r="B566" t="s">
        <v>35</v>
      </c>
      <c r="C566" t="s">
        <v>172</v>
      </c>
      <c r="D566" s="60">
        <v>4954963.5999999996</v>
      </c>
      <c r="E566" s="61">
        <v>5432631.3600000003</v>
      </c>
      <c r="F566" s="61">
        <v>8125519.8799999999</v>
      </c>
      <c r="G566" s="61">
        <v>7760743.6900000004</v>
      </c>
      <c r="H566" s="61">
        <v>4823307.05</v>
      </c>
      <c r="I566" s="61">
        <v>5483024.7599999998</v>
      </c>
      <c r="J566" s="61">
        <v>7763536.5199999996</v>
      </c>
      <c r="K566" s="61">
        <v>7982864.9900000002</v>
      </c>
      <c r="L566">
        <v>48.24</v>
      </c>
      <c r="M566">
        <v>51.18</v>
      </c>
      <c r="N566">
        <v>37.92</v>
      </c>
      <c r="O566">
        <v>58.57</v>
      </c>
      <c r="P566">
        <v>0.43</v>
      </c>
      <c r="Q566">
        <v>0.36</v>
      </c>
      <c r="R566">
        <v>0.51</v>
      </c>
      <c r="S566">
        <f>IF(Tabela3[[#This Row],[Receitas 2005]]-Tabela3[[#This Row],[Despesas 2005]]&lt;0,Tabela3[[#This Row],[Receitas 2005]]-Tabela3[[#This Row],[Despesas 2005]],Tabela3[[#This Row],[Receitas 2005]]-Tabela3[[#This Row],[Despesas 2005]])</f>
        <v>131656.54999999981</v>
      </c>
      <c r="T566">
        <f>IF(Tabela3[[#This Row],[Receitas 2006]]-Tabela3[[#This Row],[Despesas 2006]]&lt;0,Tabela3[[#This Row],[Receitas 2006]]-Tabela3[[#This Row],[Despesas 2006]],Tabela3[[#This Row],[Receitas 2006]]-Tabela3[[#This Row],[Despesas 2006]])</f>
        <v>-50393.399999999441</v>
      </c>
      <c r="U566">
        <f>IF(Tabela3[[#This Row],[Receitas 2008]]-Tabela3[[#This Row],[Despesas 2008]]&lt;0,Tabela3[[#This Row],[Receitas 2008]]-Tabela3[[#This Row],[Despesas 2008]],Tabela3[[#This Row],[Receitas 2008]]-Tabela3[[#This Row],[Despesas 2008]])</f>
        <v>361983.36000000034</v>
      </c>
      <c r="V566">
        <f>IF(Tabela3[[#This Row],[Receitas 2009]]-Tabela3[[#This Row],[Despesas 2009]]&lt;0,Tabela3[[#This Row],[Receitas 2009]]-Tabela3[[#This Row],[Despesas 2009]],Tabela3[[#This Row],[Receitas 2009]]-Tabela3[[#This Row],[Despesas 2009]])</f>
        <v>-222121.29999999981</v>
      </c>
    </row>
    <row r="567" spans="1:22" hidden="1">
      <c r="A567" t="s">
        <v>622</v>
      </c>
      <c r="B567" t="s">
        <v>45</v>
      </c>
      <c r="C567" t="s">
        <v>119</v>
      </c>
      <c r="D567" s="60" t="s">
        <v>25</v>
      </c>
      <c r="E567" s="61">
        <v>6312814.0599999996</v>
      </c>
      <c r="F567" s="61">
        <v>9776588.2599999998</v>
      </c>
      <c r="G567" s="61">
        <v>10188298.85</v>
      </c>
      <c r="H567" s="61" t="s">
        <v>25</v>
      </c>
      <c r="I567" s="61">
        <v>6661290.1900000004</v>
      </c>
      <c r="J567" s="61">
        <v>9307762.8499999996</v>
      </c>
      <c r="K567" s="61">
        <v>10859312.5</v>
      </c>
      <c r="L567">
        <v>52.29</v>
      </c>
      <c r="M567">
        <v>51.97</v>
      </c>
      <c r="N567">
        <v>42.68</v>
      </c>
      <c r="O567">
        <v>61.89</v>
      </c>
      <c r="P567">
        <v>0.43</v>
      </c>
      <c r="Q567">
        <v>0.39</v>
      </c>
      <c r="R567">
        <v>0.47</v>
      </c>
      <c r="S56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67">
        <f>IF(Tabela3[[#This Row],[Receitas 2006]]-Tabela3[[#This Row],[Despesas 2006]]&lt;0,Tabela3[[#This Row],[Receitas 2006]]-Tabela3[[#This Row],[Despesas 2006]],Tabela3[[#This Row],[Receitas 2006]]-Tabela3[[#This Row],[Despesas 2006]])</f>
        <v>-348476.13000000082</v>
      </c>
      <c r="U567">
        <f>IF(Tabela3[[#This Row],[Receitas 2008]]-Tabela3[[#This Row],[Despesas 2008]]&lt;0,Tabela3[[#This Row],[Receitas 2008]]-Tabela3[[#This Row],[Despesas 2008]],Tabela3[[#This Row],[Receitas 2008]]-Tabela3[[#This Row],[Despesas 2008]])</f>
        <v>468825.41000000015</v>
      </c>
      <c r="V567">
        <f>IF(Tabela3[[#This Row],[Receitas 2009]]-Tabela3[[#This Row],[Despesas 2009]]&lt;0,Tabela3[[#This Row],[Receitas 2009]]-Tabela3[[#This Row],[Despesas 2009]],Tabela3[[#This Row],[Receitas 2009]]-Tabela3[[#This Row],[Despesas 2009]])</f>
        <v>-671013.65000000037</v>
      </c>
    </row>
    <row r="568" spans="1:22" hidden="1">
      <c r="A568" t="s">
        <v>38</v>
      </c>
      <c r="B568" t="s">
        <v>35</v>
      </c>
      <c r="C568" t="s">
        <v>38</v>
      </c>
      <c r="D568" s="60">
        <v>9516512.8800000008</v>
      </c>
      <c r="E568" s="61">
        <v>10805024.050000001</v>
      </c>
      <c r="F568" s="61">
        <v>18050831.5</v>
      </c>
      <c r="G568" s="61">
        <v>15629178.029999999</v>
      </c>
      <c r="H568" s="61">
        <v>9530984.3200000003</v>
      </c>
      <c r="I568" s="61">
        <v>10323503.01</v>
      </c>
      <c r="J568" s="61">
        <v>14031409.09</v>
      </c>
      <c r="K568" s="61">
        <v>17999648.059999999</v>
      </c>
      <c r="L568">
        <v>49.67</v>
      </c>
      <c r="M568">
        <v>51.81</v>
      </c>
      <c r="N568">
        <v>40.42</v>
      </c>
      <c r="O568">
        <v>58.92</v>
      </c>
      <c r="P568">
        <v>0.44</v>
      </c>
      <c r="Q568">
        <v>0.4</v>
      </c>
      <c r="R568">
        <v>0.48</v>
      </c>
      <c r="S568">
        <f>IF(Tabela3[[#This Row],[Receitas 2005]]-Tabela3[[#This Row],[Despesas 2005]]&lt;0,Tabela3[[#This Row],[Receitas 2005]]-Tabela3[[#This Row],[Despesas 2005]],Tabela3[[#This Row],[Receitas 2005]]-Tabela3[[#This Row],[Despesas 2005]])</f>
        <v>-14471.439999999478</v>
      </c>
      <c r="T568">
        <f>IF(Tabela3[[#This Row],[Receitas 2006]]-Tabela3[[#This Row],[Despesas 2006]]&lt;0,Tabela3[[#This Row],[Receitas 2006]]-Tabela3[[#This Row],[Despesas 2006]],Tabela3[[#This Row],[Receitas 2006]]-Tabela3[[#This Row],[Despesas 2006]])</f>
        <v>481521.04000000097</v>
      </c>
      <c r="U568">
        <f>IF(Tabela3[[#This Row],[Receitas 2008]]-Tabela3[[#This Row],[Despesas 2008]]&lt;0,Tabela3[[#This Row],[Receitas 2008]]-Tabela3[[#This Row],[Despesas 2008]],Tabela3[[#This Row],[Receitas 2008]]-Tabela3[[#This Row],[Despesas 2008]])</f>
        <v>4019422.41</v>
      </c>
      <c r="V568">
        <f>IF(Tabela3[[#This Row],[Receitas 2009]]-Tabela3[[#This Row],[Despesas 2009]]&lt;0,Tabela3[[#This Row],[Receitas 2009]]-Tabela3[[#This Row],[Despesas 2009]],Tabela3[[#This Row],[Receitas 2009]]-Tabela3[[#This Row],[Despesas 2009]])</f>
        <v>-2370470.0299999993</v>
      </c>
    </row>
    <row r="569" spans="1:22" hidden="1">
      <c r="A569" t="s">
        <v>83</v>
      </c>
      <c r="B569" t="s">
        <v>65</v>
      </c>
      <c r="C569" t="s">
        <v>83</v>
      </c>
      <c r="D569" s="60">
        <v>14124809.09</v>
      </c>
      <c r="E569" s="61">
        <v>18019767</v>
      </c>
      <c r="F569" s="61">
        <v>24451995.82</v>
      </c>
      <c r="G569" s="61">
        <v>22739471.109999999</v>
      </c>
      <c r="H569" s="61">
        <v>14468222.199999999</v>
      </c>
      <c r="I569" s="61">
        <v>17896381</v>
      </c>
      <c r="J569" s="61">
        <v>21479820.420000002</v>
      </c>
      <c r="K569" s="61">
        <v>25932102.09</v>
      </c>
      <c r="L569">
        <v>58.02</v>
      </c>
      <c r="M569">
        <v>53.47</v>
      </c>
      <c r="N569">
        <v>47.63</v>
      </c>
      <c r="O569">
        <v>68.42</v>
      </c>
      <c r="P569">
        <v>0.44</v>
      </c>
      <c r="Q569">
        <v>0.4</v>
      </c>
      <c r="R569">
        <v>0.47</v>
      </c>
      <c r="S569">
        <f>IF(Tabela3[[#This Row],[Receitas 2005]]-Tabela3[[#This Row],[Despesas 2005]]&lt;0,Tabela3[[#This Row],[Receitas 2005]]-Tabela3[[#This Row],[Despesas 2005]],Tabela3[[#This Row],[Receitas 2005]]-Tabela3[[#This Row],[Despesas 2005]])</f>
        <v>-343413.1099999994</v>
      </c>
      <c r="T569">
        <f>IF(Tabela3[[#This Row],[Receitas 2006]]-Tabela3[[#This Row],[Despesas 2006]]&lt;0,Tabela3[[#This Row],[Receitas 2006]]-Tabela3[[#This Row],[Despesas 2006]],Tabela3[[#This Row],[Receitas 2006]]-Tabela3[[#This Row],[Despesas 2006]])</f>
        <v>123386</v>
      </c>
      <c r="U569">
        <f>IF(Tabela3[[#This Row],[Receitas 2008]]-Tabela3[[#This Row],[Despesas 2008]]&lt;0,Tabela3[[#This Row],[Receitas 2008]]-Tabela3[[#This Row],[Despesas 2008]],Tabela3[[#This Row],[Receitas 2008]]-Tabela3[[#This Row],[Despesas 2008]])</f>
        <v>2972175.3999999985</v>
      </c>
      <c r="V569">
        <f>IF(Tabela3[[#This Row],[Receitas 2009]]-Tabela3[[#This Row],[Despesas 2009]]&lt;0,Tabela3[[#This Row],[Receitas 2009]]-Tabela3[[#This Row],[Despesas 2009]],Tabela3[[#This Row],[Receitas 2009]]-Tabela3[[#This Row],[Despesas 2009]])</f>
        <v>-3192630.9800000004</v>
      </c>
    </row>
    <row r="570" spans="1:22" hidden="1">
      <c r="A570" t="s">
        <v>623</v>
      </c>
      <c r="B570" t="s">
        <v>30</v>
      </c>
      <c r="C570" t="s">
        <v>31</v>
      </c>
      <c r="D570" s="60">
        <v>5231285.4800000004</v>
      </c>
      <c r="E570" s="61">
        <v>6364480.6600000001</v>
      </c>
      <c r="F570" s="61">
        <v>7962746.4299999997</v>
      </c>
      <c r="G570" s="61">
        <v>9350007.7400000002</v>
      </c>
      <c r="H570" s="61">
        <v>5203329.26</v>
      </c>
      <c r="I570" s="61">
        <v>5976371.5</v>
      </c>
      <c r="J570" s="61">
        <v>8042039.4000000004</v>
      </c>
      <c r="K570" s="61">
        <v>9313478.4800000004</v>
      </c>
      <c r="L570">
        <v>32.049999999999997</v>
      </c>
      <c r="M570">
        <v>40.08</v>
      </c>
      <c r="N570">
        <v>20.51</v>
      </c>
      <c r="O570">
        <v>43.58</v>
      </c>
      <c r="P570">
        <v>0.37</v>
      </c>
      <c r="Q570">
        <v>0.33</v>
      </c>
      <c r="R570">
        <v>0.41</v>
      </c>
      <c r="S570">
        <f>IF(Tabela3[[#This Row],[Receitas 2005]]-Tabela3[[#This Row],[Despesas 2005]]&lt;0,Tabela3[[#This Row],[Receitas 2005]]-Tabela3[[#This Row],[Despesas 2005]],Tabela3[[#This Row],[Receitas 2005]]-Tabela3[[#This Row],[Despesas 2005]])</f>
        <v>27956.220000000671</v>
      </c>
      <c r="T570">
        <f>IF(Tabela3[[#This Row],[Receitas 2006]]-Tabela3[[#This Row],[Despesas 2006]]&lt;0,Tabela3[[#This Row],[Receitas 2006]]-Tabela3[[#This Row],[Despesas 2006]],Tabela3[[#This Row],[Receitas 2006]]-Tabela3[[#This Row],[Despesas 2006]])</f>
        <v>388109.16000000015</v>
      </c>
      <c r="U570">
        <f>IF(Tabela3[[#This Row],[Receitas 2008]]-Tabela3[[#This Row],[Despesas 2008]]&lt;0,Tabela3[[#This Row],[Receitas 2008]]-Tabela3[[#This Row],[Despesas 2008]],Tabela3[[#This Row],[Receitas 2008]]-Tabela3[[#This Row],[Despesas 2008]])</f>
        <v>-79292.970000000671</v>
      </c>
      <c r="V570">
        <f>IF(Tabela3[[#This Row],[Receitas 2009]]-Tabela3[[#This Row],[Despesas 2009]]&lt;0,Tabela3[[#This Row],[Receitas 2009]]-Tabela3[[#This Row],[Despesas 2009]],Tabela3[[#This Row],[Receitas 2009]]-Tabela3[[#This Row],[Despesas 2009]])</f>
        <v>36529.259999999776</v>
      </c>
    </row>
    <row r="571" spans="1:22" hidden="1">
      <c r="A571" t="s">
        <v>624</v>
      </c>
      <c r="B571" t="s">
        <v>30</v>
      </c>
      <c r="C571" t="s">
        <v>73</v>
      </c>
      <c r="D571" s="60">
        <v>4000914</v>
      </c>
      <c r="E571" s="61">
        <v>4482513.24</v>
      </c>
      <c r="F571" s="61">
        <v>6222490.7800000003</v>
      </c>
      <c r="G571" s="61">
        <v>6917765.8200000003</v>
      </c>
      <c r="H571" s="61">
        <v>3890212</v>
      </c>
      <c r="I571" s="61">
        <v>4820748.93</v>
      </c>
      <c r="J571" s="61">
        <v>6193739.6500000004</v>
      </c>
      <c r="K571" s="61">
        <v>6874066.6600000001</v>
      </c>
      <c r="L571">
        <v>35.81</v>
      </c>
      <c r="M571">
        <v>35.68</v>
      </c>
      <c r="N571">
        <v>24.84</v>
      </c>
      <c r="O571">
        <v>46.78</v>
      </c>
      <c r="P571">
        <v>0.38</v>
      </c>
      <c r="Q571">
        <v>0.34</v>
      </c>
      <c r="R571">
        <v>0.43</v>
      </c>
      <c r="S571">
        <f>IF(Tabela3[[#This Row],[Receitas 2005]]-Tabela3[[#This Row],[Despesas 2005]]&lt;0,Tabela3[[#This Row],[Receitas 2005]]-Tabela3[[#This Row],[Despesas 2005]],Tabela3[[#This Row],[Receitas 2005]]-Tabela3[[#This Row],[Despesas 2005]])</f>
        <v>110702</v>
      </c>
      <c r="T571">
        <f>IF(Tabela3[[#This Row],[Receitas 2006]]-Tabela3[[#This Row],[Despesas 2006]]&lt;0,Tabela3[[#This Row],[Receitas 2006]]-Tabela3[[#This Row],[Despesas 2006]],Tabela3[[#This Row],[Receitas 2006]]-Tabela3[[#This Row],[Despesas 2006]])</f>
        <v>-338235.68999999948</v>
      </c>
      <c r="U571">
        <f>IF(Tabela3[[#This Row],[Receitas 2008]]-Tabela3[[#This Row],[Despesas 2008]]&lt;0,Tabela3[[#This Row],[Receitas 2008]]-Tabela3[[#This Row],[Despesas 2008]],Tabela3[[#This Row],[Receitas 2008]]-Tabela3[[#This Row],[Despesas 2008]])</f>
        <v>28751.129999999888</v>
      </c>
      <c r="V571">
        <f>IF(Tabela3[[#This Row],[Receitas 2009]]-Tabela3[[#This Row],[Despesas 2009]]&lt;0,Tabela3[[#This Row],[Receitas 2009]]-Tabela3[[#This Row],[Despesas 2009]],Tabela3[[#This Row],[Receitas 2009]]-Tabela3[[#This Row],[Despesas 2009]])</f>
        <v>43699.160000000149</v>
      </c>
    </row>
    <row r="572" spans="1:22" hidden="1">
      <c r="A572" t="s">
        <v>625</v>
      </c>
      <c r="B572" t="s">
        <v>42</v>
      </c>
      <c r="C572" t="s">
        <v>109</v>
      </c>
      <c r="D572" s="60">
        <v>4498738.18</v>
      </c>
      <c r="E572" s="61">
        <v>5230241.76</v>
      </c>
      <c r="F572" s="61">
        <v>7282119.5599999996</v>
      </c>
      <c r="G572" s="61">
        <v>7675454.8200000003</v>
      </c>
      <c r="H572" s="61">
        <v>3840706.16</v>
      </c>
      <c r="I572" s="61">
        <v>5585402.2699999996</v>
      </c>
      <c r="J572" s="61">
        <v>7453791.7300000004</v>
      </c>
      <c r="K572" s="61">
        <v>7193008.9699999997</v>
      </c>
      <c r="L572">
        <v>29.06</v>
      </c>
      <c r="M572">
        <v>30.2</v>
      </c>
      <c r="N572">
        <v>18.190000000000001</v>
      </c>
      <c r="O572">
        <v>39.93</v>
      </c>
      <c r="P572">
        <v>0.36</v>
      </c>
      <c r="Q572">
        <v>0.31</v>
      </c>
      <c r="R572">
        <v>0.41</v>
      </c>
      <c r="S572">
        <f>IF(Tabela3[[#This Row],[Receitas 2005]]-Tabela3[[#This Row],[Despesas 2005]]&lt;0,Tabela3[[#This Row],[Receitas 2005]]-Tabela3[[#This Row],[Despesas 2005]],Tabela3[[#This Row],[Receitas 2005]]-Tabela3[[#This Row],[Despesas 2005]])</f>
        <v>658032.01999999955</v>
      </c>
      <c r="T572">
        <f>IF(Tabela3[[#This Row],[Receitas 2006]]-Tabela3[[#This Row],[Despesas 2006]]&lt;0,Tabela3[[#This Row],[Receitas 2006]]-Tabela3[[#This Row],[Despesas 2006]],Tabela3[[#This Row],[Receitas 2006]]-Tabela3[[#This Row],[Despesas 2006]])</f>
        <v>-355160.50999999978</v>
      </c>
      <c r="U572">
        <f>IF(Tabela3[[#This Row],[Receitas 2008]]-Tabela3[[#This Row],[Despesas 2008]]&lt;0,Tabela3[[#This Row],[Receitas 2008]]-Tabela3[[#This Row],[Despesas 2008]],Tabela3[[#This Row],[Receitas 2008]]-Tabela3[[#This Row],[Despesas 2008]])</f>
        <v>-171672.17000000086</v>
      </c>
      <c r="V572">
        <f>IF(Tabela3[[#This Row],[Receitas 2009]]-Tabela3[[#This Row],[Despesas 2009]]&lt;0,Tabela3[[#This Row],[Receitas 2009]]-Tabela3[[#This Row],[Despesas 2009]],Tabela3[[#This Row],[Receitas 2009]]-Tabela3[[#This Row],[Despesas 2009]])</f>
        <v>482445.85000000056</v>
      </c>
    </row>
    <row r="573" spans="1:22" hidden="1">
      <c r="A573" t="s">
        <v>626</v>
      </c>
      <c r="B573" t="s">
        <v>30</v>
      </c>
      <c r="C573" t="s">
        <v>89</v>
      </c>
      <c r="D573" s="60">
        <v>4160498.67</v>
      </c>
      <c r="E573" s="61" t="s">
        <v>25</v>
      </c>
      <c r="F573" s="61">
        <v>6685761.0099999998</v>
      </c>
      <c r="G573" s="61">
        <v>6569547.9800000004</v>
      </c>
      <c r="H573" s="61">
        <v>3957227.16</v>
      </c>
      <c r="I573" s="61" t="s">
        <v>25</v>
      </c>
      <c r="J573" s="61">
        <v>6412041.5300000003</v>
      </c>
      <c r="K573" s="61">
        <v>6661703.8600000003</v>
      </c>
      <c r="L573">
        <v>46.8</v>
      </c>
      <c r="M573">
        <v>46.63</v>
      </c>
      <c r="N573">
        <v>29.69</v>
      </c>
      <c r="O573">
        <v>63.92</v>
      </c>
      <c r="P573">
        <v>0.41</v>
      </c>
      <c r="Q573">
        <v>0.3</v>
      </c>
      <c r="R573">
        <v>0.52</v>
      </c>
      <c r="S573">
        <f>IF(Tabela3[[#This Row],[Receitas 2005]]-Tabela3[[#This Row],[Despesas 2005]]&lt;0,Tabela3[[#This Row],[Receitas 2005]]-Tabela3[[#This Row],[Despesas 2005]],Tabela3[[#This Row],[Receitas 2005]]-Tabela3[[#This Row],[Despesas 2005]])</f>
        <v>203271.50999999978</v>
      </c>
      <c r="T57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73">
        <f>IF(Tabela3[[#This Row],[Receitas 2008]]-Tabela3[[#This Row],[Despesas 2008]]&lt;0,Tabela3[[#This Row],[Receitas 2008]]-Tabela3[[#This Row],[Despesas 2008]],Tabela3[[#This Row],[Receitas 2008]]-Tabela3[[#This Row],[Despesas 2008]])</f>
        <v>273719.47999999952</v>
      </c>
      <c r="V573">
        <f>IF(Tabela3[[#This Row],[Receitas 2009]]-Tabela3[[#This Row],[Despesas 2009]]&lt;0,Tabela3[[#This Row],[Receitas 2009]]-Tabela3[[#This Row],[Despesas 2009]],Tabela3[[#This Row],[Receitas 2009]]-Tabela3[[#This Row],[Despesas 2009]])</f>
        <v>-92155.879999999888</v>
      </c>
    </row>
    <row r="574" spans="1:22" hidden="1">
      <c r="A574" t="s">
        <v>627</v>
      </c>
      <c r="B574" t="s">
        <v>52</v>
      </c>
      <c r="C574" t="s">
        <v>186</v>
      </c>
      <c r="D574" s="60">
        <v>7229432.54</v>
      </c>
      <c r="E574" s="61" t="s">
        <v>25</v>
      </c>
      <c r="F574" s="61">
        <v>11177789.77</v>
      </c>
      <c r="G574" s="61">
        <v>10846503.35</v>
      </c>
      <c r="H574" s="61">
        <v>7079104.7999999998</v>
      </c>
      <c r="I574" s="61" t="s">
        <v>25</v>
      </c>
      <c r="J574" s="61">
        <v>10923770.76</v>
      </c>
      <c r="K574" s="61">
        <v>11517275.33</v>
      </c>
      <c r="L574">
        <v>19.079999999999998</v>
      </c>
      <c r="M574">
        <v>20.7</v>
      </c>
      <c r="N574">
        <v>12.25</v>
      </c>
      <c r="O574">
        <v>25.91</v>
      </c>
      <c r="P574">
        <v>0.4</v>
      </c>
      <c r="Q574">
        <v>0.37</v>
      </c>
      <c r="R574">
        <v>0.43</v>
      </c>
      <c r="S574">
        <f>IF(Tabela3[[#This Row],[Receitas 2005]]-Tabela3[[#This Row],[Despesas 2005]]&lt;0,Tabela3[[#This Row],[Receitas 2005]]-Tabela3[[#This Row],[Despesas 2005]],Tabela3[[#This Row],[Receitas 2005]]-Tabela3[[#This Row],[Despesas 2005]])</f>
        <v>150327.74000000022</v>
      </c>
      <c r="T57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74">
        <f>IF(Tabela3[[#This Row],[Receitas 2008]]-Tabela3[[#This Row],[Despesas 2008]]&lt;0,Tabela3[[#This Row],[Receitas 2008]]-Tabela3[[#This Row],[Despesas 2008]],Tabela3[[#This Row],[Receitas 2008]]-Tabela3[[#This Row],[Despesas 2008]])</f>
        <v>254019.00999999978</v>
      </c>
      <c r="V574">
        <f>IF(Tabela3[[#This Row],[Receitas 2009]]-Tabela3[[#This Row],[Despesas 2009]]&lt;0,Tabela3[[#This Row],[Receitas 2009]]-Tabela3[[#This Row],[Despesas 2009]],Tabela3[[#This Row],[Receitas 2009]]-Tabela3[[#This Row],[Despesas 2009]])</f>
        <v>-670771.98000000045</v>
      </c>
    </row>
    <row r="575" spans="1:22" hidden="1">
      <c r="A575" t="s">
        <v>628</v>
      </c>
      <c r="B575" t="s">
        <v>48</v>
      </c>
      <c r="C575" t="s">
        <v>161</v>
      </c>
      <c r="D575" s="60">
        <v>6096964.25</v>
      </c>
      <c r="E575" s="61">
        <v>6970120.6100000003</v>
      </c>
      <c r="F575" s="61">
        <v>10884891.939999999</v>
      </c>
      <c r="G575" s="61">
        <v>10187172.689999999</v>
      </c>
      <c r="H575" s="61">
        <v>5247328.21</v>
      </c>
      <c r="I575" s="61">
        <v>6969885.0999999996</v>
      </c>
      <c r="J575" s="61">
        <v>10185544.390000001</v>
      </c>
      <c r="K575" s="61">
        <v>10097333.289999999</v>
      </c>
      <c r="L575">
        <v>58.59</v>
      </c>
      <c r="M575">
        <v>58.93</v>
      </c>
      <c r="N575">
        <v>48.52</v>
      </c>
      <c r="O575">
        <v>68.650000000000006</v>
      </c>
      <c r="P575">
        <v>0.38</v>
      </c>
      <c r="Q575">
        <v>0.34</v>
      </c>
      <c r="R575">
        <v>0.42</v>
      </c>
      <c r="S575">
        <f>IF(Tabela3[[#This Row],[Receitas 2005]]-Tabela3[[#This Row],[Despesas 2005]]&lt;0,Tabela3[[#This Row],[Receitas 2005]]-Tabela3[[#This Row],[Despesas 2005]],Tabela3[[#This Row],[Receitas 2005]]-Tabela3[[#This Row],[Despesas 2005]])</f>
        <v>849636.04</v>
      </c>
      <c r="T575">
        <f>IF(Tabela3[[#This Row],[Receitas 2006]]-Tabela3[[#This Row],[Despesas 2006]]&lt;0,Tabela3[[#This Row],[Receitas 2006]]-Tabela3[[#This Row],[Despesas 2006]],Tabela3[[#This Row],[Receitas 2006]]-Tabela3[[#This Row],[Despesas 2006]])</f>
        <v>235.51000000070781</v>
      </c>
      <c r="U575">
        <f>IF(Tabela3[[#This Row],[Receitas 2008]]-Tabela3[[#This Row],[Despesas 2008]]&lt;0,Tabela3[[#This Row],[Receitas 2008]]-Tabela3[[#This Row],[Despesas 2008]],Tabela3[[#This Row],[Receitas 2008]]-Tabela3[[#This Row],[Despesas 2008]])</f>
        <v>699347.54999999888</v>
      </c>
      <c r="V575">
        <f>IF(Tabela3[[#This Row],[Receitas 2009]]-Tabela3[[#This Row],[Despesas 2009]]&lt;0,Tabela3[[#This Row],[Receitas 2009]]-Tabela3[[#This Row],[Despesas 2009]],Tabela3[[#This Row],[Receitas 2009]]-Tabela3[[#This Row],[Despesas 2009]])</f>
        <v>89839.400000000373</v>
      </c>
    </row>
    <row r="576" spans="1:22" hidden="1">
      <c r="A576" t="s">
        <v>629</v>
      </c>
      <c r="B576" t="s">
        <v>23</v>
      </c>
      <c r="C576" t="s">
        <v>105</v>
      </c>
      <c r="D576" s="60" t="s">
        <v>25</v>
      </c>
      <c r="E576" s="61" t="s">
        <v>25</v>
      </c>
      <c r="F576" s="61">
        <v>10279169.869999999</v>
      </c>
      <c r="G576" s="61">
        <v>10565030.58</v>
      </c>
      <c r="H576" s="61" t="s">
        <v>25</v>
      </c>
      <c r="I576" s="61" t="s">
        <v>25</v>
      </c>
      <c r="J576" s="61">
        <v>9310249.25</v>
      </c>
      <c r="K576" s="61">
        <v>10365055.07</v>
      </c>
      <c r="L576">
        <v>23.15</v>
      </c>
      <c r="M576">
        <v>19.399999999999999</v>
      </c>
      <c r="N576">
        <v>12.6</v>
      </c>
      <c r="O576">
        <v>33.700000000000003</v>
      </c>
      <c r="P576">
        <v>0.35</v>
      </c>
      <c r="Q576">
        <v>0.31</v>
      </c>
      <c r="R576">
        <v>0.39</v>
      </c>
      <c r="S57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7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76">
        <f>IF(Tabela3[[#This Row],[Receitas 2008]]-Tabela3[[#This Row],[Despesas 2008]]&lt;0,Tabela3[[#This Row],[Receitas 2008]]-Tabela3[[#This Row],[Despesas 2008]],Tabela3[[#This Row],[Receitas 2008]]-Tabela3[[#This Row],[Despesas 2008]])</f>
        <v>968920.61999999918</v>
      </c>
      <c r="V576">
        <f>IF(Tabela3[[#This Row],[Receitas 2009]]-Tabela3[[#This Row],[Despesas 2009]]&lt;0,Tabela3[[#This Row],[Receitas 2009]]-Tabela3[[#This Row],[Despesas 2009]],Tabela3[[#This Row],[Receitas 2009]]-Tabela3[[#This Row],[Despesas 2009]])</f>
        <v>199975.50999999978</v>
      </c>
    </row>
    <row r="577" spans="1:22" hidden="1">
      <c r="A577" t="s">
        <v>630</v>
      </c>
      <c r="B577" t="s">
        <v>76</v>
      </c>
      <c r="C577" t="s">
        <v>134</v>
      </c>
      <c r="D577" s="60">
        <v>49046738.259999998</v>
      </c>
      <c r="E577" s="61">
        <v>54689025.140000001</v>
      </c>
      <c r="F577" s="61">
        <v>101044691.7</v>
      </c>
      <c r="G577" s="61">
        <v>67917542.040000007</v>
      </c>
      <c r="H577" s="61">
        <v>47637415.840000004</v>
      </c>
      <c r="I577" s="61">
        <v>59491345.619999997</v>
      </c>
      <c r="J577" s="61">
        <v>89262200.079999998</v>
      </c>
      <c r="K577" s="61">
        <v>75289758.590000004</v>
      </c>
      <c r="L577">
        <v>18.88</v>
      </c>
      <c r="M577">
        <v>16.02</v>
      </c>
      <c r="N577">
        <v>12.42</v>
      </c>
      <c r="O577">
        <v>25.33</v>
      </c>
      <c r="P577">
        <v>0.41</v>
      </c>
      <c r="Q577">
        <v>0.39</v>
      </c>
      <c r="R577">
        <v>0.43</v>
      </c>
      <c r="S577">
        <f>IF(Tabela3[[#This Row],[Receitas 2005]]-Tabela3[[#This Row],[Despesas 2005]]&lt;0,Tabela3[[#This Row],[Receitas 2005]]-Tabela3[[#This Row],[Despesas 2005]],Tabela3[[#This Row],[Receitas 2005]]-Tabela3[[#This Row],[Despesas 2005]])</f>
        <v>1409322.4199999943</v>
      </c>
      <c r="T577">
        <f>IF(Tabela3[[#This Row],[Receitas 2006]]-Tabela3[[#This Row],[Despesas 2006]]&lt;0,Tabela3[[#This Row],[Receitas 2006]]-Tabela3[[#This Row],[Despesas 2006]],Tabela3[[#This Row],[Receitas 2006]]-Tabela3[[#This Row],[Despesas 2006]])</f>
        <v>-4802320.4799999967</v>
      </c>
      <c r="U577">
        <f>IF(Tabela3[[#This Row],[Receitas 2008]]-Tabela3[[#This Row],[Despesas 2008]]&lt;0,Tabela3[[#This Row],[Receitas 2008]]-Tabela3[[#This Row],[Despesas 2008]],Tabela3[[#This Row],[Receitas 2008]]-Tabela3[[#This Row],[Despesas 2008]])</f>
        <v>11782491.620000005</v>
      </c>
      <c r="V577">
        <f>IF(Tabela3[[#This Row],[Receitas 2009]]-Tabela3[[#This Row],[Despesas 2009]]&lt;0,Tabela3[[#This Row],[Receitas 2009]]-Tabela3[[#This Row],[Despesas 2009]],Tabela3[[#This Row],[Receitas 2009]]-Tabela3[[#This Row],[Despesas 2009]])</f>
        <v>-7372216.549999997</v>
      </c>
    </row>
    <row r="578" spans="1:22" hidden="1">
      <c r="A578" t="s">
        <v>631</v>
      </c>
      <c r="B578" t="s">
        <v>30</v>
      </c>
      <c r="C578" t="s">
        <v>93</v>
      </c>
      <c r="D578" s="60">
        <v>3579951.35</v>
      </c>
      <c r="E578" s="61">
        <v>4181788.45</v>
      </c>
      <c r="F578" s="61">
        <v>5884628.9699999997</v>
      </c>
      <c r="G578" s="61">
        <v>5340160.88</v>
      </c>
      <c r="H578" s="61">
        <v>3298149.07</v>
      </c>
      <c r="I578" s="61">
        <v>4336689.54</v>
      </c>
      <c r="J578" s="61">
        <v>5610671.5099999998</v>
      </c>
      <c r="K578" s="61">
        <v>4763121.62</v>
      </c>
      <c r="L578">
        <v>25.28</v>
      </c>
      <c r="M578">
        <v>26.53</v>
      </c>
      <c r="N578">
        <v>12.22</v>
      </c>
      <c r="O578">
        <v>38.340000000000003</v>
      </c>
      <c r="P578">
        <v>0.37</v>
      </c>
      <c r="Q578">
        <v>0.28999999999999998</v>
      </c>
      <c r="R578">
        <v>0.45</v>
      </c>
      <c r="S578">
        <f>IF(Tabela3[[#This Row],[Receitas 2005]]-Tabela3[[#This Row],[Despesas 2005]]&lt;0,Tabela3[[#This Row],[Receitas 2005]]-Tabela3[[#This Row],[Despesas 2005]],Tabela3[[#This Row],[Receitas 2005]]-Tabela3[[#This Row],[Despesas 2005]])</f>
        <v>281802.28000000026</v>
      </c>
      <c r="T578">
        <f>IF(Tabela3[[#This Row],[Receitas 2006]]-Tabela3[[#This Row],[Despesas 2006]]&lt;0,Tabela3[[#This Row],[Receitas 2006]]-Tabela3[[#This Row],[Despesas 2006]],Tabela3[[#This Row],[Receitas 2006]]-Tabela3[[#This Row],[Despesas 2006]])</f>
        <v>-154901.08999999985</v>
      </c>
      <c r="U578">
        <f>IF(Tabela3[[#This Row],[Receitas 2008]]-Tabela3[[#This Row],[Despesas 2008]]&lt;0,Tabela3[[#This Row],[Receitas 2008]]-Tabela3[[#This Row],[Despesas 2008]],Tabela3[[#This Row],[Receitas 2008]]-Tabela3[[#This Row],[Despesas 2008]])</f>
        <v>273957.45999999996</v>
      </c>
      <c r="V578">
        <f>IF(Tabela3[[#This Row],[Receitas 2009]]-Tabela3[[#This Row],[Despesas 2009]]&lt;0,Tabela3[[#This Row],[Receitas 2009]]-Tabela3[[#This Row],[Despesas 2009]],Tabela3[[#This Row],[Receitas 2009]]-Tabela3[[#This Row],[Despesas 2009]])</f>
        <v>577039.25999999978</v>
      </c>
    </row>
    <row r="579" spans="1:22" hidden="1">
      <c r="A579" t="s">
        <v>632</v>
      </c>
      <c r="B579" t="s">
        <v>30</v>
      </c>
      <c r="C579" t="s">
        <v>93</v>
      </c>
      <c r="D579" s="60">
        <v>4133336.26</v>
      </c>
      <c r="E579" s="61">
        <v>4693039.96</v>
      </c>
      <c r="F579" s="61">
        <v>6459998.8600000003</v>
      </c>
      <c r="G579" s="61">
        <v>6335195.6100000003</v>
      </c>
      <c r="H579" s="61">
        <v>3773033.76</v>
      </c>
      <c r="I579" s="61">
        <v>4611771.2699999996</v>
      </c>
      <c r="J579" s="61">
        <v>6834729.6200000001</v>
      </c>
      <c r="K579" s="61">
        <v>6681475.2699999996</v>
      </c>
      <c r="L579">
        <v>28.65</v>
      </c>
      <c r="M579">
        <v>23.75</v>
      </c>
      <c r="N579">
        <v>16.29</v>
      </c>
      <c r="O579">
        <v>41.02</v>
      </c>
      <c r="P579">
        <v>0.37</v>
      </c>
      <c r="Q579">
        <v>0.33</v>
      </c>
      <c r="R579">
        <v>0.42</v>
      </c>
      <c r="S579">
        <f>IF(Tabela3[[#This Row],[Receitas 2005]]-Tabela3[[#This Row],[Despesas 2005]]&lt;0,Tabela3[[#This Row],[Receitas 2005]]-Tabela3[[#This Row],[Despesas 2005]],Tabela3[[#This Row],[Receitas 2005]]-Tabela3[[#This Row],[Despesas 2005]])</f>
        <v>360302.5</v>
      </c>
      <c r="T579">
        <f>IF(Tabela3[[#This Row],[Receitas 2006]]-Tabela3[[#This Row],[Despesas 2006]]&lt;0,Tabela3[[#This Row],[Receitas 2006]]-Tabela3[[#This Row],[Despesas 2006]],Tabela3[[#This Row],[Receitas 2006]]-Tabela3[[#This Row],[Despesas 2006]])</f>
        <v>81268.69000000041</v>
      </c>
      <c r="U579">
        <f>IF(Tabela3[[#This Row],[Receitas 2008]]-Tabela3[[#This Row],[Despesas 2008]]&lt;0,Tabela3[[#This Row],[Receitas 2008]]-Tabela3[[#This Row],[Despesas 2008]],Tabela3[[#This Row],[Receitas 2008]]-Tabela3[[#This Row],[Despesas 2008]])</f>
        <v>-374730.75999999978</v>
      </c>
      <c r="V579">
        <f>IF(Tabela3[[#This Row],[Receitas 2009]]-Tabela3[[#This Row],[Despesas 2009]]&lt;0,Tabela3[[#This Row],[Receitas 2009]]-Tabela3[[#This Row],[Despesas 2009]],Tabela3[[#This Row],[Receitas 2009]]-Tabela3[[#This Row],[Despesas 2009]])</f>
        <v>-346279.65999999922</v>
      </c>
    </row>
    <row r="580" spans="1:22" hidden="1">
      <c r="A580" t="s">
        <v>633</v>
      </c>
      <c r="B580" t="s">
        <v>76</v>
      </c>
      <c r="C580" t="s">
        <v>91</v>
      </c>
      <c r="D580" s="60">
        <v>4113865.73</v>
      </c>
      <c r="E580" s="61">
        <v>4980501.95</v>
      </c>
      <c r="F580" s="61">
        <v>5849326.4400000004</v>
      </c>
      <c r="G580" s="61">
        <v>5957045.29</v>
      </c>
      <c r="H580" s="61">
        <v>4178369.34</v>
      </c>
      <c r="I580" s="61">
        <v>4945018.62</v>
      </c>
      <c r="J580" s="61">
        <v>6178104.8899999997</v>
      </c>
      <c r="K580" s="61">
        <v>6532783.9299999997</v>
      </c>
      <c r="L580">
        <v>26.26</v>
      </c>
      <c r="M580">
        <v>23.84</v>
      </c>
      <c r="N580">
        <v>15.99</v>
      </c>
      <c r="O580">
        <v>36.53</v>
      </c>
      <c r="P580">
        <v>0.39</v>
      </c>
      <c r="Q580">
        <v>0.34</v>
      </c>
      <c r="R580">
        <v>0.43</v>
      </c>
      <c r="S580">
        <f>IF(Tabela3[[#This Row],[Receitas 2005]]-Tabela3[[#This Row],[Despesas 2005]]&lt;0,Tabela3[[#This Row],[Receitas 2005]]-Tabela3[[#This Row],[Despesas 2005]],Tabela3[[#This Row],[Receitas 2005]]-Tabela3[[#This Row],[Despesas 2005]])</f>
        <v>-64503.60999999987</v>
      </c>
      <c r="T580">
        <f>IF(Tabela3[[#This Row],[Receitas 2006]]-Tabela3[[#This Row],[Despesas 2006]]&lt;0,Tabela3[[#This Row],[Receitas 2006]]-Tabela3[[#This Row],[Despesas 2006]],Tabela3[[#This Row],[Receitas 2006]]-Tabela3[[#This Row],[Despesas 2006]])</f>
        <v>35483.330000000075</v>
      </c>
      <c r="U580">
        <f>IF(Tabela3[[#This Row],[Receitas 2008]]-Tabela3[[#This Row],[Despesas 2008]]&lt;0,Tabela3[[#This Row],[Receitas 2008]]-Tabela3[[#This Row],[Despesas 2008]],Tabela3[[#This Row],[Receitas 2008]]-Tabela3[[#This Row],[Despesas 2008]])</f>
        <v>-328778.44999999925</v>
      </c>
      <c r="V580">
        <f>IF(Tabela3[[#This Row],[Receitas 2009]]-Tabela3[[#This Row],[Despesas 2009]]&lt;0,Tabela3[[#This Row],[Receitas 2009]]-Tabela3[[#This Row],[Despesas 2009]],Tabela3[[#This Row],[Receitas 2009]]-Tabela3[[#This Row],[Despesas 2009]])</f>
        <v>-575738.63999999966</v>
      </c>
    </row>
    <row r="581" spans="1:22" hidden="1">
      <c r="A581" t="s">
        <v>634</v>
      </c>
      <c r="B581" t="s">
        <v>42</v>
      </c>
      <c r="C581" t="s">
        <v>234</v>
      </c>
      <c r="D581" s="60">
        <v>5710146.25</v>
      </c>
      <c r="E581" s="61">
        <v>6489153.0700000003</v>
      </c>
      <c r="F581" s="61">
        <v>9963607.6799999997</v>
      </c>
      <c r="G581" s="61">
        <v>9522907.7699999996</v>
      </c>
      <c r="H581" s="61">
        <v>5025112.1900000004</v>
      </c>
      <c r="I581" s="61">
        <v>6198857.0899999999</v>
      </c>
      <c r="J581" s="61">
        <v>9536594.6799999997</v>
      </c>
      <c r="K581" s="61">
        <v>8848677.9900000002</v>
      </c>
      <c r="L581">
        <v>24.77</v>
      </c>
      <c r="M581">
        <v>21.85</v>
      </c>
      <c r="N581">
        <v>15.51</v>
      </c>
      <c r="O581">
        <v>34.020000000000003</v>
      </c>
      <c r="P581">
        <v>0.39</v>
      </c>
      <c r="Q581">
        <v>0.36</v>
      </c>
      <c r="R581">
        <v>0.43</v>
      </c>
      <c r="S581">
        <f>IF(Tabela3[[#This Row],[Receitas 2005]]-Tabela3[[#This Row],[Despesas 2005]]&lt;0,Tabela3[[#This Row],[Receitas 2005]]-Tabela3[[#This Row],[Despesas 2005]],Tabela3[[#This Row],[Receitas 2005]]-Tabela3[[#This Row],[Despesas 2005]])</f>
        <v>685034.05999999959</v>
      </c>
      <c r="T581">
        <f>IF(Tabela3[[#This Row],[Receitas 2006]]-Tabela3[[#This Row],[Despesas 2006]]&lt;0,Tabela3[[#This Row],[Receitas 2006]]-Tabela3[[#This Row],[Despesas 2006]],Tabela3[[#This Row],[Receitas 2006]]-Tabela3[[#This Row],[Despesas 2006]])</f>
        <v>290295.98000000045</v>
      </c>
      <c r="U581">
        <f>IF(Tabela3[[#This Row],[Receitas 2008]]-Tabela3[[#This Row],[Despesas 2008]]&lt;0,Tabela3[[#This Row],[Receitas 2008]]-Tabela3[[#This Row],[Despesas 2008]],Tabela3[[#This Row],[Receitas 2008]]-Tabela3[[#This Row],[Despesas 2008]])</f>
        <v>427013</v>
      </c>
      <c r="V581">
        <f>IF(Tabela3[[#This Row],[Receitas 2009]]-Tabela3[[#This Row],[Despesas 2009]]&lt;0,Tabela3[[#This Row],[Receitas 2009]]-Tabela3[[#This Row],[Despesas 2009]],Tabela3[[#This Row],[Receitas 2009]]-Tabela3[[#This Row],[Despesas 2009]])</f>
        <v>674229.77999999933</v>
      </c>
    </row>
    <row r="582" spans="1:22" hidden="1">
      <c r="A582" t="s">
        <v>635</v>
      </c>
      <c r="B582" t="s">
        <v>23</v>
      </c>
      <c r="C582" t="s">
        <v>105</v>
      </c>
      <c r="D582" s="60">
        <v>17052869.23</v>
      </c>
      <c r="E582" s="61">
        <v>19520008.41</v>
      </c>
      <c r="F582" s="61">
        <v>27227112.18</v>
      </c>
      <c r="G582" s="61">
        <v>28490652.449999999</v>
      </c>
      <c r="H582" s="61">
        <v>16448672.289999999</v>
      </c>
      <c r="I582" s="61">
        <v>19048414.469999999</v>
      </c>
      <c r="J582" s="61">
        <v>26345268.780000001</v>
      </c>
      <c r="K582" s="61">
        <v>28280809.550000001</v>
      </c>
      <c r="L582">
        <v>18.09</v>
      </c>
      <c r="M582">
        <v>17.88</v>
      </c>
      <c r="N582">
        <v>10.73</v>
      </c>
      <c r="O582">
        <v>25.45</v>
      </c>
      <c r="P582">
        <v>0.37</v>
      </c>
      <c r="Q582">
        <v>0.35</v>
      </c>
      <c r="R582">
        <v>0.4</v>
      </c>
      <c r="S582">
        <f>IF(Tabela3[[#This Row],[Receitas 2005]]-Tabela3[[#This Row],[Despesas 2005]]&lt;0,Tabela3[[#This Row],[Receitas 2005]]-Tabela3[[#This Row],[Despesas 2005]],Tabela3[[#This Row],[Receitas 2005]]-Tabela3[[#This Row],[Despesas 2005]])</f>
        <v>604196.94000000134</v>
      </c>
      <c r="T582">
        <f>IF(Tabela3[[#This Row],[Receitas 2006]]-Tabela3[[#This Row],[Despesas 2006]]&lt;0,Tabela3[[#This Row],[Receitas 2006]]-Tabela3[[#This Row],[Despesas 2006]],Tabela3[[#This Row],[Receitas 2006]]-Tabela3[[#This Row],[Despesas 2006]])</f>
        <v>471593.94000000134</v>
      </c>
      <c r="U582">
        <f>IF(Tabela3[[#This Row],[Receitas 2008]]-Tabela3[[#This Row],[Despesas 2008]]&lt;0,Tabela3[[#This Row],[Receitas 2008]]-Tabela3[[#This Row],[Despesas 2008]],Tabela3[[#This Row],[Receitas 2008]]-Tabela3[[#This Row],[Despesas 2008]])</f>
        <v>881843.39999999851</v>
      </c>
      <c r="V582">
        <f>IF(Tabela3[[#This Row],[Receitas 2009]]-Tabela3[[#This Row],[Despesas 2009]]&lt;0,Tabela3[[#This Row],[Receitas 2009]]-Tabela3[[#This Row],[Despesas 2009]],Tabela3[[#This Row],[Receitas 2009]]-Tabela3[[#This Row],[Despesas 2009]])</f>
        <v>209842.89999999851</v>
      </c>
    </row>
    <row r="583" spans="1:22" hidden="1">
      <c r="A583" t="s">
        <v>636</v>
      </c>
      <c r="B583" t="s">
        <v>42</v>
      </c>
      <c r="C583" t="s">
        <v>43</v>
      </c>
      <c r="D583" s="60" t="s">
        <v>25</v>
      </c>
      <c r="E583" s="61">
        <v>14621898.01</v>
      </c>
      <c r="F583" s="61">
        <v>22027289.190000001</v>
      </c>
      <c r="G583" s="61">
        <v>25543571.690000001</v>
      </c>
      <c r="H583" s="61" t="s">
        <v>25</v>
      </c>
      <c r="I583" s="61">
        <v>14324043.07</v>
      </c>
      <c r="J583" s="61">
        <v>19314868.550000001</v>
      </c>
      <c r="K583" s="61">
        <v>24051236.93</v>
      </c>
      <c r="L583">
        <v>29.4</v>
      </c>
      <c r="M583">
        <v>25.25</v>
      </c>
      <c r="N583">
        <v>20.34</v>
      </c>
      <c r="O583">
        <v>38.450000000000003</v>
      </c>
      <c r="P583">
        <v>0.4</v>
      </c>
      <c r="Q583">
        <v>0.37</v>
      </c>
      <c r="R583">
        <v>0.43</v>
      </c>
      <c r="S58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83">
        <f>IF(Tabela3[[#This Row],[Receitas 2006]]-Tabela3[[#This Row],[Despesas 2006]]&lt;0,Tabela3[[#This Row],[Receitas 2006]]-Tabela3[[#This Row],[Despesas 2006]],Tabela3[[#This Row],[Receitas 2006]]-Tabela3[[#This Row],[Despesas 2006]])</f>
        <v>297854.93999999948</v>
      </c>
      <c r="U583">
        <f>IF(Tabela3[[#This Row],[Receitas 2008]]-Tabela3[[#This Row],[Despesas 2008]]&lt;0,Tabela3[[#This Row],[Receitas 2008]]-Tabela3[[#This Row],[Despesas 2008]],Tabela3[[#This Row],[Receitas 2008]]-Tabela3[[#This Row],[Despesas 2008]])</f>
        <v>2712420.6400000006</v>
      </c>
      <c r="V583">
        <f>IF(Tabela3[[#This Row],[Receitas 2009]]-Tabela3[[#This Row],[Despesas 2009]]&lt;0,Tabela3[[#This Row],[Receitas 2009]]-Tabela3[[#This Row],[Despesas 2009]],Tabela3[[#This Row],[Receitas 2009]]-Tabela3[[#This Row],[Despesas 2009]])</f>
        <v>1492334.7600000016</v>
      </c>
    </row>
    <row r="584" spans="1:22" hidden="1">
      <c r="A584" t="s">
        <v>637</v>
      </c>
      <c r="B584" t="s">
        <v>35</v>
      </c>
      <c r="C584" t="s">
        <v>36</v>
      </c>
      <c r="D584" s="60">
        <v>6918432.1900000004</v>
      </c>
      <c r="E584" s="61">
        <v>7766664.8499999996</v>
      </c>
      <c r="F584" s="61">
        <v>11517900.59</v>
      </c>
      <c r="G584" s="61">
        <v>11273313.18</v>
      </c>
      <c r="H584" s="61">
        <v>6740237.0300000003</v>
      </c>
      <c r="I584" s="61">
        <v>7722985.5800000001</v>
      </c>
      <c r="J584" s="61">
        <v>11543764.550000001</v>
      </c>
      <c r="K584" s="61">
        <v>11319477.27</v>
      </c>
      <c r="L584">
        <v>49.59</v>
      </c>
      <c r="M584">
        <v>46.13</v>
      </c>
      <c r="N584">
        <v>39.57</v>
      </c>
      <c r="O584">
        <v>59.62</v>
      </c>
      <c r="P584">
        <v>0.36</v>
      </c>
      <c r="Q584">
        <v>0.32</v>
      </c>
      <c r="R584">
        <v>0.4</v>
      </c>
      <c r="S584">
        <f>IF(Tabela3[[#This Row],[Receitas 2005]]-Tabela3[[#This Row],[Despesas 2005]]&lt;0,Tabela3[[#This Row],[Receitas 2005]]-Tabela3[[#This Row],[Despesas 2005]],Tabela3[[#This Row],[Receitas 2005]]-Tabela3[[#This Row],[Despesas 2005]])</f>
        <v>178195.16000000015</v>
      </c>
      <c r="T584">
        <f>IF(Tabela3[[#This Row],[Receitas 2006]]-Tabela3[[#This Row],[Despesas 2006]]&lt;0,Tabela3[[#This Row],[Receitas 2006]]-Tabela3[[#This Row],[Despesas 2006]],Tabela3[[#This Row],[Receitas 2006]]-Tabela3[[#This Row],[Despesas 2006]])</f>
        <v>43679.269999999553</v>
      </c>
      <c r="U584">
        <f>IF(Tabela3[[#This Row],[Receitas 2008]]-Tabela3[[#This Row],[Despesas 2008]]&lt;0,Tabela3[[#This Row],[Receitas 2008]]-Tabela3[[#This Row],[Despesas 2008]],Tabela3[[#This Row],[Receitas 2008]]-Tabela3[[#This Row],[Despesas 2008]])</f>
        <v>-25863.960000000894</v>
      </c>
      <c r="V584">
        <f>IF(Tabela3[[#This Row],[Receitas 2009]]-Tabela3[[#This Row],[Despesas 2009]]&lt;0,Tabela3[[#This Row],[Receitas 2009]]-Tabela3[[#This Row],[Despesas 2009]],Tabela3[[#This Row],[Receitas 2009]]-Tabela3[[#This Row],[Despesas 2009]])</f>
        <v>-46164.089999999851</v>
      </c>
    </row>
    <row r="585" spans="1:22" hidden="1">
      <c r="A585" t="s">
        <v>638</v>
      </c>
      <c r="B585" t="s">
        <v>35</v>
      </c>
      <c r="C585" t="s">
        <v>67</v>
      </c>
      <c r="D585" s="60" t="s">
        <v>25</v>
      </c>
      <c r="E585" s="61">
        <v>5001262.6100000003</v>
      </c>
      <c r="F585" s="61">
        <v>7158470.1200000001</v>
      </c>
      <c r="G585" s="61">
        <v>6520635.1500000004</v>
      </c>
      <c r="H585" s="61" t="s">
        <v>25</v>
      </c>
      <c r="I585" s="61">
        <v>5052674.71</v>
      </c>
      <c r="J585" s="61">
        <v>7442621.0199999996</v>
      </c>
      <c r="K585" s="61">
        <v>6565069.7599999998</v>
      </c>
      <c r="L585">
        <v>44.03</v>
      </c>
      <c r="M585">
        <v>41.54</v>
      </c>
      <c r="N585">
        <v>31.85</v>
      </c>
      <c r="O585">
        <v>56.2</v>
      </c>
      <c r="P585">
        <v>0.37</v>
      </c>
      <c r="Q585">
        <v>0.33</v>
      </c>
      <c r="R585">
        <v>0.42</v>
      </c>
      <c r="S58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85">
        <f>IF(Tabela3[[#This Row],[Receitas 2006]]-Tabela3[[#This Row],[Despesas 2006]]&lt;0,Tabela3[[#This Row],[Receitas 2006]]-Tabela3[[#This Row],[Despesas 2006]],Tabela3[[#This Row],[Receitas 2006]]-Tabela3[[#This Row],[Despesas 2006]])</f>
        <v>-51412.099999999627</v>
      </c>
      <c r="U585">
        <f>IF(Tabela3[[#This Row],[Receitas 2008]]-Tabela3[[#This Row],[Despesas 2008]]&lt;0,Tabela3[[#This Row],[Receitas 2008]]-Tabela3[[#This Row],[Despesas 2008]],Tabela3[[#This Row],[Receitas 2008]]-Tabela3[[#This Row],[Despesas 2008]])</f>
        <v>-284150.89999999944</v>
      </c>
      <c r="V585">
        <f>IF(Tabela3[[#This Row],[Receitas 2009]]-Tabela3[[#This Row],[Despesas 2009]]&lt;0,Tabela3[[#This Row],[Receitas 2009]]-Tabela3[[#This Row],[Despesas 2009]],Tabela3[[#This Row],[Receitas 2009]]-Tabela3[[#This Row],[Despesas 2009]])</f>
        <v>-44434.609999999404</v>
      </c>
    </row>
    <row r="586" spans="1:22" hidden="1">
      <c r="A586" t="s">
        <v>639</v>
      </c>
      <c r="B586" t="s">
        <v>30</v>
      </c>
      <c r="C586" t="s">
        <v>93</v>
      </c>
      <c r="D586" s="60">
        <v>4391315.5999999996</v>
      </c>
      <c r="E586" s="61">
        <v>4931692.5</v>
      </c>
      <c r="F586" s="61">
        <v>6570043.7000000002</v>
      </c>
      <c r="G586" s="61">
        <v>6321847.79</v>
      </c>
      <c r="H586" s="61">
        <v>3890443.7</v>
      </c>
      <c r="I586" s="61">
        <v>4672990.26</v>
      </c>
      <c r="J586" s="61">
        <v>6073990.0800000001</v>
      </c>
      <c r="K586" s="61">
        <v>6243275.2300000004</v>
      </c>
      <c r="L586">
        <v>25.48</v>
      </c>
      <c r="M586">
        <v>26.15</v>
      </c>
      <c r="N586">
        <v>14.28</v>
      </c>
      <c r="O586">
        <v>36.67</v>
      </c>
      <c r="P586">
        <v>0.36</v>
      </c>
      <c r="Q586">
        <v>0.31</v>
      </c>
      <c r="R586">
        <v>0.42</v>
      </c>
      <c r="S586">
        <f>IF(Tabela3[[#This Row],[Receitas 2005]]-Tabela3[[#This Row],[Despesas 2005]]&lt;0,Tabela3[[#This Row],[Receitas 2005]]-Tabela3[[#This Row],[Despesas 2005]],Tabela3[[#This Row],[Receitas 2005]]-Tabela3[[#This Row],[Despesas 2005]])</f>
        <v>500871.89999999944</v>
      </c>
      <c r="T586">
        <f>IF(Tabela3[[#This Row],[Receitas 2006]]-Tabela3[[#This Row],[Despesas 2006]]&lt;0,Tabela3[[#This Row],[Receitas 2006]]-Tabela3[[#This Row],[Despesas 2006]],Tabela3[[#This Row],[Receitas 2006]]-Tabela3[[#This Row],[Despesas 2006]])</f>
        <v>258702.24000000022</v>
      </c>
      <c r="U586">
        <f>IF(Tabela3[[#This Row],[Receitas 2008]]-Tabela3[[#This Row],[Despesas 2008]]&lt;0,Tabela3[[#This Row],[Receitas 2008]]-Tabela3[[#This Row],[Despesas 2008]],Tabela3[[#This Row],[Receitas 2008]]-Tabela3[[#This Row],[Despesas 2008]])</f>
        <v>496053.62000000011</v>
      </c>
      <c r="V586">
        <f>IF(Tabela3[[#This Row],[Receitas 2009]]-Tabela3[[#This Row],[Despesas 2009]]&lt;0,Tabela3[[#This Row],[Receitas 2009]]-Tabela3[[#This Row],[Despesas 2009]],Tabela3[[#This Row],[Receitas 2009]]-Tabela3[[#This Row],[Despesas 2009]])</f>
        <v>78572.55999999959</v>
      </c>
    </row>
    <row r="587" spans="1:22" hidden="1">
      <c r="A587" t="s">
        <v>640</v>
      </c>
      <c r="B587" t="s">
        <v>35</v>
      </c>
      <c r="C587" t="s">
        <v>153</v>
      </c>
      <c r="D587" s="60" t="s">
        <v>25</v>
      </c>
      <c r="E587" s="61" t="s">
        <v>25</v>
      </c>
      <c r="F587" s="61">
        <v>7042549.2400000002</v>
      </c>
      <c r="G587" s="61">
        <v>7299802.2999999998</v>
      </c>
      <c r="H587" s="61" t="s">
        <v>25</v>
      </c>
      <c r="I587" s="61" t="s">
        <v>25</v>
      </c>
      <c r="J587" s="61">
        <v>7129279.79</v>
      </c>
      <c r="K587" s="61">
        <v>7033026.6299999999</v>
      </c>
      <c r="L587">
        <v>18.010000000000002</v>
      </c>
      <c r="M587">
        <v>17.14</v>
      </c>
      <c r="N587">
        <v>5.67</v>
      </c>
      <c r="O587">
        <v>30.35</v>
      </c>
      <c r="P587">
        <v>0.34</v>
      </c>
      <c r="Q587">
        <v>0.28999999999999998</v>
      </c>
      <c r="R587">
        <v>0.39</v>
      </c>
      <c r="S58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8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87">
        <f>IF(Tabela3[[#This Row],[Receitas 2008]]-Tabela3[[#This Row],[Despesas 2008]]&lt;0,Tabela3[[#This Row],[Receitas 2008]]-Tabela3[[#This Row],[Despesas 2008]],Tabela3[[#This Row],[Receitas 2008]]-Tabela3[[#This Row],[Despesas 2008]])</f>
        <v>-86730.549999999814</v>
      </c>
      <c r="V587">
        <f>IF(Tabela3[[#This Row],[Receitas 2009]]-Tabela3[[#This Row],[Despesas 2009]]&lt;0,Tabela3[[#This Row],[Receitas 2009]]-Tabela3[[#This Row],[Despesas 2009]],Tabela3[[#This Row],[Receitas 2009]]-Tabela3[[#This Row],[Despesas 2009]])</f>
        <v>266775.66999999993</v>
      </c>
    </row>
    <row r="588" spans="1:22" hidden="1">
      <c r="A588" t="s">
        <v>641</v>
      </c>
      <c r="B588" t="s">
        <v>30</v>
      </c>
      <c r="C588" t="s">
        <v>33</v>
      </c>
      <c r="D588" s="60">
        <v>4814350</v>
      </c>
      <c r="E588" s="61" t="s">
        <v>25</v>
      </c>
      <c r="F588" s="61">
        <v>7331174.8499999996</v>
      </c>
      <c r="G588" s="61">
        <v>7769978.3600000003</v>
      </c>
      <c r="H588" s="61">
        <v>4021319</v>
      </c>
      <c r="I588" s="61" t="s">
        <v>25</v>
      </c>
      <c r="J588" s="61">
        <v>6892547.5999999996</v>
      </c>
      <c r="K588" s="61">
        <v>7890891.9500000002</v>
      </c>
      <c r="L588">
        <v>37.82</v>
      </c>
      <c r="M588">
        <v>36.880000000000003</v>
      </c>
      <c r="N588">
        <v>26.97</v>
      </c>
      <c r="O588">
        <v>48.66</v>
      </c>
      <c r="P588">
        <v>0.39</v>
      </c>
      <c r="Q588">
        <v>0.34</v>
      </c>
      <c r="R588">
        <v>0.44</v>
      </c>
      <c r="S588">
        <f>IF(Tabela3[[#This Row],[Receitas 2005]]-Tabela3[[#This Row],[Despesas 2005]]&lt;0,Tabela3[[#This Row],[Receitas 2005]]-Tabela3[[#This Row],[Despesas 2005]],Tabela3[[#This Row],[Receitas 2005]]-Tabela3[[#This Row],[Despesas 2005]])</f>
        <v>793031</v>
      </c>
      <c r="T58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88">
        <f>IF(Tabela3[[#This Row],[Receitas 2008]]-Tabela3[[#This Row],[Despesas 2008]]&lt;0,Tabela3[[#This Row],[Receitas 2008]]-Tabela3[[#This Row],[Despesas 2008]],Tabela3[[#This Row],[Receitas 2008]]-Tabela3[[#This Row],[Despesas 2008]])</f>
        <v>438627.25</v>
      </c>
      <c r="V588">
        <f>IF(Tabela3[[#This Row],[Receitas 2009]]-Tabela3[[#This Row],[Despesas 2009]]&lt;0,Tabela3[[#This Row],[Receitas 2009]]-Tabela3[[#This Row],[Despesas 2009]],Tabela3[[#This Row],[Receitas 2009]]-Tabela3[[#This Row],[Despesas 2009]])</f>
        <v>-120913.58999999985</v>
      </c>
    </row>
    <row r="589" spans="1:22" hidden="1">
      <c r="A589" t="s">
        <v>642</v>
      </c>
      <c r="B589" t="s">
        <v>62</v>
      </c>
      <c r="C589" t="s">
        <v>248</v>
      </c>
      <c r="D589" s="60">
        <v>4444356.42</v>
      </c>
      <c r="E589" s="61">
        <v>4444356.42</v>
      </c>
      <c r="F589" s="61">
        <v>7477316.8700000001</v>
      </c>
      <c r="G589" s="61">
        <v>6510466.1299999999</v>
      </c>
      <c r="H589" s="61">
        <v>4122833.29</v>
      </c>
      <c r="I589" s="61">
        <v>5789331.3099999996</v>
      </c>
      <c r="J589" s="61">
        <v>7823359.4699999997</v>
      </c>
      <c r="K589" s="61">
        <v>6792940.1299999999</v>
      </c>
      <c r="L589">
        <v>48.54</v>
      </c>
      <c r="M589">
        <v>48.49</v>
      </c>
      <c r="N589">
        <v>38.409999999999997</v>
      </c>
      <c r="O589">
        <v>58.68</v>
      </c>
      <c r="P589">
        <v>0.47</v>
      </c>
      <c r="Q589">
        <v>0.38</v>
      </c>
      <c r="R589">
        <v>0.56999999999999995</v>
      </c>
      <c r="S589">
        <f>IF(Tabela3[[#This Row],[Receitas 2005]]-Tabela3[[#This Row],[Despesas 2005]]&lt;0,Tabela3[[#This Row],[Receitas 2005]]-Tabela3[[#This Row],[Despesas 2005]],Tabela3[[#This Row],[Receitas 2005]]-Tabela3[[#This Row],[Despesas 2005]])</f>
        <v>321523.12999999989</v>
      </c>
      <c r="T589">
        <f>IF(Tabela3[[#This Row],[Receitas 2006]]-Tabela3[[#This Row],[Despesas 2006]]&lt;0,Tabela3[[#This Row],[Receitas 2006]]-Tabela3[[#This Row],[Despesas 2006]],Tabela3[[#This Row],[Receitas 2006]]-Tabela3[[#This Row],[Despesas 2006]])</f>
        <v>-1344974.8899999997</v>
      </c>
      <c r="U589">
        <f>IF(Tabela3[[#This Row],[Receitas 2008]]-Tabela3[[#This Row],[Despesas 2008]]&lt;0,Tabela3[[#This Row],[Receitas 2008]]-Tabela3[[#This Row],[Despesas 2008]],Tabela3[[#This Row],[Receitas 2008]]-Tabela3[[#This Row],[Despesas 2008]])</f>
        <v>-346042.59999999963</v>
      </c>
      <c r="V589">
        <f>IF(Tabela3[[#This Row],[Receitas 2009]]-Tabela3[[#This Row],[Despesas 2009]]&lt;0,Tabela3[[#This Row],[Receitas 2009]]-Tabela3[[#This Row],[Despesas 2009]],Tabela3[[#This Row],[Receitas 2009]]-Tabela3[[#This Row],[Despesas 2009]])</f>
        <v>-282474</v>
      </c>
    </row>
    <row r="590" spans="1:22" hidden="1">
      <c r="A590" t="s">
        <v>643</v>
      </c>
      <c r="B590" t="s">
        <v>76</v>
      </c>
      <c r="C590" t="s">
        <v>137</v>
      </c>
      <c r="D590" s="60">
        <v>4640925</v>
      </c>
      <c r="E590" s="61">
        <v>5300812.8099999996</v>
      </c>
      <c r="F590" s="61">
        <v>7041613.4299999997</v>
      </c>
      <c r="G590" s="61">
        <v>7901806.79</v>
      </c>
      <c r="H590" s="61">
        <v>4771776</v>
      </c>
      <c r="I590" s="61">
        <v>5569899.9100000001</v>
      </c>
      <c r="J590" s="61">
        <v>6902839.0700000003</v>
      </c>
      <c r="K590" s="61">
        <v>7914521.7599999998</v>
      </c>
      <c r="L590">
        <v>27.95</v>
      </c>
      <c r="M590">
        <v>30.97</v>
      </c>
      <c r="N590">
        <v>17.48</v>
      </c>
      <c r="O590">
        <v>38.43</v>
      </c>
      <c r="P590">
        <v>0.36</v>
      </c>
      <c r="Q590">
        <v>0.32</v>
      </c>
      <c r="R590">
        <v>0.41</v>
      </c>
      <c r="S590">
        <f>IF(Tabela3[[#This Row],[Receitas 2005]]-Tabela3[[#This Row],[Despesas 2005]]&lt;0,Tabela3[[#This Row],[Receitas 2005]]-Tabela3[[#This Row],[Despesas 2005]],Tabela3[[#This Row],[Receitas 2005]]-Tabela3[[#This Row],[Despesas 2005]])</f>
        <v>-130851</v>
      </c>
      <c r="T590">
        <f>IF(Tabela3[[#This Row],[Receitas 2006]]-Tabela3[[#This Row],[Despesas 2006]]&lt;0,Tabela3[[#This Row],[Receitas 2006]]-Tabela3[[#This Row],[Despesas 2006]],Tabela3[[#This Row],[Receitas 2006]]-Tabela3[[#This Row],[Despesas 2006]])</f>
        <v>-269087.10000000056</v>
      </c>
      <c r="U590">
        <f>IF(Tabela3[[#This Row],[Receitas 2008]]-Tabela3[[#This Row],[Despesas 2008]]&lt;0,Tabela3[[#This Row],[Receitas 2008]]-Tabela3[[#This Row],[Despesas 2008]],Tabela3[[#This Row],[Receitas 2008]]-Tabela3[[#This Row],[Despesas 2008]])</f>
        <v>138774.3599999994</v>
      </c>
      <c r="V590">
        <f>IF(Tabela3[[#This Row],[Receitas 2009]]-Tabela3[[#This Row],[Despesas 2009]]&lt;0,Tabela3[[#This Row],[Receitas 2009]]-Tabela3[[#This Row],[Despesas 2009]],Tabela3[[#This Row],[Receitas 2009]]-Tabela3[[#This Row],[Despesas 2009]])</f>
        <v>-12714.969999999739</v>
      </c>
    </row>
    <row r="591" spans="1:22" hidden="1">
      <c r="A591" t="s">
        <v>644</v>
      </c>
      <c r="B591" t="s">
        <v>42</v>
      </c>
      <c r="C591" t="s">
        <v>109</v>
      </c>
      <c r="D591" s="60">
        <v>8185055</v>
      </c>
      <c r="E591" s="61">
        <v>9182297</v>
      </c>
      <c r="F591" s="61">
        <v>11115358</v>
      </c>
      <c r="G591" s="61">
        <v>10625806</v>
      </c>
      <c r="H591" s="61">
        <v>8136077</v>
      </c>
      <c r="I591" s="61">
        <v>9333064</v>
      </c>
      <c r="J591" s="61">
        <v>10889780</v>
      </c>
      <c r="K591" s="61">
        <v>10932188</v>
      </c>
      <c r="L591">
        <v>27.11</v>
      </c>
      <c r="M591">
        <v>23.85</v>
      </c>
      <c r="N591">
        <v>18.72</v>
      </c>
      <c r="O591">
        <v>35.49</v>
      </c>
      <c r="P591">
        <v>0.38</v>
      </c>
      <c r="Q591">
        <v>0.34</v>
      </c>
      <c r="R591">
        <v>0.41</v>
      </c>
      <c r="S591">
        <f>IF(Tabela3[[#This Row],[Receitas 2005]]-Tabela3[[#This Row],[Despesas 2005]]&lt;0,Tabela3[[#This Row],[Receitas 2005]]-Tabela3[[#This Row],[Despesas 2005]],Tabela3[[#This Row],[Receitas 2005]]-Tabela3[[#This Row],[Despesas 2005]])</f>
        <v>48978</v>
      </c>
      <c r="T591">
        <f>IF(Tabela3[[#This Row],[Receitas 2006]]-Tabela3[[#This Row],[Despesas 2006]]&lt;0,Tabela3[[#This Row],[Receitas 2006]]-Tabela3[[#This Row],[Despesas 2006]],Tabela3[[#This Row],[Receitas 2006]]-Tabela3[[#This Row],[Despesas 2006]])</f>
        <v>-150767</v>
      </c>
      <c r="U591">
        <f>IF(Tabela3[[#This Row],[Receitas 2008]]-Tabela3[[#This Row],[Despesas 2008]]&lt;0,Tabela3[[#This Row],[Receitas 2008]]-Tabela3[[#This Row],[Despesas 2008]],Tabela3[[#This Row],[Receitas 2008]]-Tabela3[[#This Row],[Despesas 2008]])</f>
        <v>225578</v>
      </c>
      <c r="V591">
        <f>IF(Tabela3[[#This Row],[Receitas 2009]]-Tabela3[[#This Row],[Despesas 2009]]&lt;0,Tabela3[[#This Row],[Receitas 2009]]-Tabela3[[#This Row],[Despesas 2009]],Tabela3[[#This Row],[Receitas 2009]]-Tabela3[[#This Row],[Despesas 2009]])</f>
        <v>-306382</v>
      </c>
    </row>
    <row r="592" spans="1:22" hidden="1">
      <c r="A592" t="s">
        <v>645</v>
      </c>
      <c r="B592" t="s">
        <v>35</v>
      </c>
      <c r="C592" t="s">
        <v>153</v>
      </c>
      <c r="D592" s="60">
        <v>4570955.43</v>
      </c>
      <c r="E592" s="61">
        <v>5419287.9000000004</v>
      </c>
      <c r="F592" s="61">
        <v>8314837.0099999998</v>
      </c>
      <c r="G592" s="61">
        <v>7649744.6299999999</v>
      </c>
      <c r="H592" s="61">
        <v>4481829.46</v>
      </c>
      <c r="I592" s="61">
        <v>5343937.3899999997</v>
      </c>
      <c r="J592" s="61">
        <v>8177060</v>
      </c>
      <c r="K592" s="61">
        <v>7958696.7800000003</v>
      </c>
      <c r="L592">
        <v>51.35</v>
      </c>
      <c r="M592">
        <v>45.29</v>
      </c>
      <c r="N592">
        <v>36.04</v>
      </c>
      <c r="O592">
        <v>66.650000000000006</v>
      </c>
      <c r="P592">
        <v>0.36</v>
      </c>
      <c r="Q592">
        <v>0.3</v>
      </c>
      <c r="R592">
        <v>0.41</v>
      </c>
      <c r="S592">
        <f>IF(Tabela3[[#This Row],[Receitas 2005]]-Tabela3[[#This Row],[Despesas 2005]]&lt;0,Tabela3[[#This Row],[Receitas 2005]]-Tabela3[[#This Row],[Despesas 2005]],Tabela3[[#This Row],[Receitas 2005]]-Tabela3[[#This Row],[Despesas 2005]])</f>
        <v>89125.969999999739</v>
      </c>
      <c r="T592">
        <f>IF(Tabela3[[#This Row],[Receitas 2006]]-Tabela3[[#This Row],[Despesas 2006]]&lt;0,Tabela3[[#This Row],[Receitas 2006]]-Tabela3[[#This Row],[Despesas 2006]],Tabela3[[#This Row],[Receitas 2006]]-Tabela3[[#This Row],[Despesas 2006]])</f>
        <v>75350.510000000708</v>
      </c>
      <c r="U592">
        <f>IF(Tabela3[[#This Row],[Receitas 2008]]-Tabela3[[#This Row],[Despesas 2008]]&lt;0,Tabela3[[#This Row],[Receitas 2008]]-Tabela3[[#This Row],[Despesas 2008]],Tabela3[[#This Row],[Receitas 2008]]-Tabela3[[#This Row],[Despesas 2008]])</f>
        <v>137777.00999999978</v>
      </c>
      <c r="V592">
        <f>IF(Tabela3[[#This Row],[Receitas 2009]]-Tabela3[[#This Row],[Despesas 2009]]&lt;0,Tabela3[[#This Row],[Receitas 2009]]-Tabela3[[#This Row],[Despesas 2009]],Tabela3[[#This Row],[Receitas 2009]]-Tabela3[[#This Row],[Despesas 2009]])</f>
        <v>-308952.15000000037</v>
      </c>
    </row>
    <row r="593" spans="1:22" hidden="1">
      <c r="A593" t="s">
        <v>646</v>
      </c>
      <c r="B593" t="s">
        <v>48</v>
      </c>
      <c r="C593" t="s">
        <v>161</v>
      </c>
      <c r="D593" s="60">
        <v>5369862.7400000002</v>
      </c>
      <c r="E593" s="61">
        <v>6236644.0599999996</v>
      </c>
      <c r="F593" s="61">
        <v>10565224.67</v>
      </c>
      <c r="G593" s="61">
        <v>9753551</v>
      </c>
      <c r="H593" s="61">
        <v>5364358.76</v>
      </c>
      <c r="I593" s="61">
        <v>6153807.4699999997</v>
      </c>
      <c r="J593" s="61">
        <v>10262256</v>
      </c>
      <c r="K593" s="61">
        <v>8916074.3399999999</v>
      </c>
      <c r="L593">
        <v>57.33</v>
      </c>
      <c r="M593">
        <v>62.38</v>
      </c>
      <c r="N593">
        <v>46.12</v>
      </c>
      <c r="O593">
        <v>68.540000000000006</v>
      </c>
      <c r="P593">
        <v>0.38</v>
      </c>
      <c r="Q593">
        <v>0.34</v>
      </c>
      <c r="R593">
        <v>0.43</v>
      </c>
      <c r="S593">
        <f>IF(Tabela3[[#This Row],[Receitas 2005]]-Tabela3[[#This Row],[Despesas 2005]]&lt;0,Tabela3[[#This Row],[Receitas 2005]]-Tabela3[[#This Row],[Despesas 2005]],Tabela3[[#This Row],[Receitas 2005]]-Tabela3[[#This Row],[Despesas 2005]])</f>
        <v>5503.980000000447</v>
      </c>
      <c r="T593">
        <f>IF(Tabela3[[#This Row],[Receitas 2006]]-Tabela3[[#This Row],[Despesas 2006]]&lt;0,Tabela3[[#This Row],[Receitas 2006]]-Tabela3[[#This Row],[Despesas 2006]],Tabela3[[#This Row],[Receitas 2006]]-Tabela3[[#This Row],[Despesas 2006]])</f>
        <v>82836.589999999851</v>
      </c>
      <c r="U593">
        <f>IF(Tabela3[[#This Row],[Receitas 2008]]-Tabela3[[#This Row],[Despesas 2008]]&lt;0,Tabela3[[#This Row],[Receitas 2008]]-Tabela3[[#This Row],[Despesas 2008]],Tabela3[[#This Row],[Receitas 2008]]-Tabela3[[#This Row],[Despesas 2008]])</f>
        <v>302968.66999999993</v>
      </c>
      <c r="V593">
        <f>IF(Tabela3[[#This Row],[Receitas 2009]]-Tabela3[[#This Row],[Despesas 2009]]&lt;0,Tabela3[[#This Row],[Receitas 2009]]-Tabela3[[#This Row],[Despesas 2009]],Tabela3[[#This Row],[Receitas 2009]]-Tabela3[[#This Row],[Despesas 2009]])</f>
        <v>837476.66000000015</v>
      </c>
    </row>
    <row r="594" spans="1:22" hidden="1">
      <c r="A594" t="s">
        <v>647</v>
      </c>
      <c r="B594" t="s">
        <v>42</v>
      </c>
      <c r="C594" t="s">
        <v>157</v>
      </c>
      <c r="D594" s="60">
        <v>5013650</v>
      </c>
      <c r="E594" s="61">
        <v>6006561.6699999999</v>
      </c>
      <c r="F594" s="61">
        <v>8561018.0299999993</v>
      </c>
      <c r="G594" s="61">
        <v>7926918.5599999996</v>
      </c>
      <c r="H594" s="61">
        <v>5027187</v>
      </c>
      <c r="I594" s="61">
        <v>5886045.7400000002</v>
      </c>
      <c r="J594" s="61">
        <v>7786504.6600000001</v>
      </c>
      <c r="K594" s="61">
        <v>7433570.6299999999</v>
      </c>
      <c r="L594">
        <v>34.590000000000003</v>
      </c>
      <c r="M594">
        <v>37.29</v>
      </c>
      <c r="N594">
        <v>25.37</v>
      </c>
      <c r="O594">
        <v>43.81</v>
      </c>
      <c r="P594">
        <v>0.43</v>
      </c>
      <c r="Q594">
        <v>0.39</v>
      </c>
      <c r="R594">
        <v>0.48</v>
      </c>
      <c r="S594">
        <f>IF(Tabela3[[#This Row],[Receitas 2005]]-Tabela3[[#This Row],[Despesas 2005]]&lt;0,Tabela3[[#This Row],[Receitas 2005]]-Tabela3[[#This Row],[Despesas 2005]],Tabela3[[#This Row],[Receitas 2005]]-Tabela3[[#This Row],[Despesas 2005]])</f>
        <v>-13537</v>
      </c>
      <c r="T594">
        <f>IF(Tabela3[[#This Row],[Receitas 2006]]-Tabela3[[#This Row],[Despesas 2006]]&lt;0,Tabela3[[#This Row],[Receitas 2006]]-Tabela3[[#This Row],[Despesas 2006]],Tabela3[[#This Row],[Receitas 2006]]-Tabela3[[#This Row],[Despesas 2006]])</f>
        <v>120515.9299999997</v>
      </c>
      <c r="U594">
        <f>IF(Tabela3[[#This Row],[Receitas 2008]]-Tabela3[[#This Row],[Despesas 2008]]&lt;0,Tabela3[[#This Row],[Receitas 2008]]-Tabela3[[#This Row],[Despesas 2008]],Tabela3[[#This Row],[Receitas 2008]]-Tabela3[[#This Row],[Despesas 2008]])</f>
        <v>774513.36999999918</v>
      </c>
      <c r="V594">
        <f>IF(Tabela3[[#This Row],[Receitas 2009]]-Tabela3[[#This Row],[Despesas 2009]]&lt;0,Tabela3[[#This Row],[Receitas 2009]]-Tabela3[[#This Row],[Despesas 2009]],Tabela3[[#This Row],[Receitas 2009]]-Tabela3[[#This Row],[Despesas 2009]])</f>
        <v>493347.9299999997</v>
      </c>
    </row>
    <row r="595" spans="1:22" hidden="1">
      <c r="A595" t="s">
        <v>648</v>
      </c>
      <c r="B595" t="s">
        <v>23</v>
      </c>
      <c r="C595" t="s">
        <v>202</v>
      </c>
      <c r="D595" s="60">
        <v>6863236.8700000001</v>
      </c>
      <c r="E595" s="61">
        <v>7706824.1299999999</v>
      </c>
      <c r="F595" s="61">
        <v>12205018.98</v>
      </c>
      <c r="G595" s="61">
        <v>21365310.780000001</v>
      </c>
      <c r="H595" s="61">
        <v>6707643.4100000001</v>
      </c>
      <c r="I595" s="61">
        <v>7972471.9299999997</v>
      </c>
      <c r="J595" s="61">
        <v>10400682.710000001</v>
      </c>
      <c r="K595" s="61">
        <v>10969770.529999999</v>
      </c>
      <c r="L595">
        <v>21.43</v>
      </c>
      <c r="M595">
        <v>18.02</v>
      </c>
      <c r="N595">
        <v>11.44</v>
      </c>
      <c r="O595">
        <v>31.42</v>
      </c>
      <c r="P595">
        <v>0.36</v>
      </c>
      <c r="Q595">
        <v>0.32</v>
      </c>
      <c r="R595">
        <v>0.41</v>
      </c>
      <c r="S595">
        <f>IF(Tabela3[[#This Row],[Receitas 2005]]-Tabela3[[#This Row],[Despesas 2005]]&lt;0,Tabela3[[#This Row],[Receitas 2005]]-Tabela3[[#This Row],[Despesas 2005]],Tabela3[[#This Row],[Receitas 2005]]-Tabela3[[#This Row],[Despesas 2005]])</f>
        <v>155593.45999999996</v>
      </c>
      <c r="T595">
        <f>IF(Tabela3[[#This Row],[Receitas 2006]]-Tabela3[[#This Row],[Despesas 2006]]&lt;0,Tabela3[[#This Row],[Receitas 2006]]-Tabela3[[#This Row],[Despesas 2006]],Tabela3[[#This Row],[Receitas 2006]]-Tabela3[[#This Row],[Despesas 2006]])</f>
        <v>-265647.79999999981</v>
      </c>
      <c r="U595">
        <f>IF(Tabela3[[#This Row],[Receitas 2008]]-Tabela3[[#This Row],[Despesas 2008]]&lt;0,Tabela3[[#This Row],[Receitas 2008]]-Tabela3[[#This Row],[Despesas 2008]],Tabela3[[#This Row],[Receitas 2008]]-Tabela3[[#This Row],[Despesas 2008]])</f>
        <v>1804336.2699999996</v>
      </c>
      <c r="V595">
        <f>IF(Tabela3[[#This Row],[Receitas 2009]]-Tabela3[[#This Row],[Despesas 2009]]&lt;0,Tabela3[[#This Row],[Receitas 2009]]-Tabela3[[#This Row],[Despesas 2009]],Tabela3[[#This Row],[Receitas 2009]]-Tabela3[[#This Row],[Despesas 2009]])</f>
        <v>10395540.250000002</v>
      </c>
    </row>
    <row r="596" spans="1:22" hidden="1">
      <c r="A596" t="s">
        <v>649</v>
      </c>
      <c r="B596" t="s">
        <v>30</v>
      </c>
      <c r="C596" t="s">
        <v>73</v>
      </c>
      <c r="D596" s="60" t="s">
        <v>25</v>
      </c>
      <c r="E596" s="61" t="s">
        <v>25</v>
      </c>
      <c r="F596" s="61">
        <v>17518645</v>
      </c>
      <c r="G596" s="61">
        <v>18414128</v>
      </c>
      <c r="H596" s="61" t="s">
        <v>25</v>
      </c>
      <c r="I596" s="61" t="s">
        <v>25</v>
      </c>
      <c r="J596" s="61">
        <v>16979993</v>
      </c>
      <c r="K596" s="61">
        <v>17646148</v>
      </c>
      <c r="L596">
        <v>37.11</v>
      </c>
      <c r="M596">
        <v>43.03</v>
      </c>
      <c r="N596">
        <v>28.36</v>
      </c>
      <c r="O596">
        <v>45.86</v>
      </c>
      <c r="P596">
        <v>0.41</v>
      </c>
      <c r="Q596">
        <v>0.37</v>
      </c>
      <c r="R596">
        <v>0.46</v>
      </c>
      <c r="S59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9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96">
        <f>IF(Tabela3[[#This Row],[Receitas 2008]]-Tabela3[[#This Row],[Despesas 2008]]&lt;0,Tabela3[[#This Row],[Receitas 2008]]-Tabela3[[#This Row],[Despesas 2008]],Tabela3[[#This Row],[Receitas 2008]]-Tabela3[[#This Row],[Despesas 2008]])</f>
        <v>538652</v>
      </c>
      <c r="V596">
        <f>IF(Tabela3[[#This Row],[Receitas 2009]]-Tabela3[[#This Row],[Despesas 2009]]&lt;0,Tabela3[[#This Row],[Receitas 2009]]-Tabela3[[#This Row],[Despesas 2009]],Tabela3[[#This Row],[Receitas 2009]]-Tabela3[[#This Row],[Despesas 2009]])</f>
        <v>767980</v>
      </c>
    </row>
    <row r="597" spans="1:22" hidden="1">
      <c r="A597" t="s">
        <v>650</v>
      </c>
      <c r="B597" t="s">
        <v>52</v>
      </c>
      <c r="C597" t="s">
        <v>174</v>
      </c>
      <c r="D597" s="60">
        <v>4269876.1399999997</v>
      </c>
      <c r="E597" s="61" t="s">
        <v>25</v>
      </c>
      <c r="F597" s="61" t="s">
        <v>25</v>
      </c>
      <c r="G597" s="61">
        <v>6516577.2800000003</v>
      </c>
      <c r="H597" s="61">
        <v>4168772.83</v>
      </c>
      <c r="I597" s="61" t="s">
        <v>25</v>
      </c>
      <c r="J597" s="61" t="s">
        <v>25</v>
      </c>
      <c r="K597" s="61">
        <v>6151735.54</v>
      </c>
      <c r="L597">
        <v>16.579999999999998</v>
      </c>
      <c r="M597">
        <v>19.3</v>
      </c>
      <c r="N597">
        <v>9.5</v>
      </c>
      <c r="O597">
        <v>23.66</v>
      </c>
      <c r="P597">
        <v>0.39</v>
      </c>
      <c r="Q597">
        <v>0.35</v>
      </c>
      <c r="R597">
        <v>0.43</v>
      </c>
      <c r="S597">
        <f>IF(Tabela3[[#This Row],[Receitas 2005]]-Tabela3[[#This Row],[Despesas 2005]]&lt;0,Tabela3[[#This Row],[Receitas 2005]]-Tabela3[[#This Row],[Despesas 2005]],Tabela3[[#This Row],[Receitas 2005]]-Tabela3[[#This Row],[Despesas 2005]])</f>
        <v>101103.30999999959</v>
      </c>
      <c r="T59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597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597">
        <f>IF(Tabela3[[#This Row],[Receitas 2009]]-Tabela3[[#This Row],[Despesas 2009]]&lt;0,Tabela3[[#This Row],[Receitas 2009]]-Tabela3[[#This Row],[Despesas 2009]],Tabela3[[#This Row],[Receitas 2009]]-Tabela3[[#This Row],[Despesas 2009]])</f>
        <v>364841.74000000022</v>
      </c>
    </row>
    <row r="598" spans="1:22" hidden="1">
      <c r="A598" t="s">
        <v>651</v>
      </c>
      <c r="B598" t="s">
        <v>52</v>
      </c>
      <c r="C598" t="s">
        <v>174</v>
      </c>
      <c r="D598" s="60">
        <v>5545288.4199999999</v>
      </c>
      <c r="E598" s="61">
        <v>6742999.7800000003</v>
      </c>
      <c r="F598" s="61">
        <v>9018721.0700000003</v>
      </c>
      <c r="G598" s="61">
        <v>8664154.2599999998</v>
      </c>
      <c r="H598" s="61">
        <v>5235982.0599999996</v>
      </c>
      <c r="I598" s="61">
        <v>6671652.46</v>
      </c>
      <c r="J598" s="61">
        <v>8789763.6500000004</v>
      </c>
      <c r="K598" s="61">
        <v>8817923.0299999993</v>
      </c>
      <c r="L598">
        <v>17.72</v>
      </c>
      <c r="M598">
        <v>17.32</v>
      </c>
      <c r="N598">
        <v>10.84</v>
      </c>
      <c r="O598">
        <v>24.6</v>
      </c>
      <c r="P598">
        <v>0.38</v>
      </c>
      <c r="Q598">
        <v>0.34</v>
      </c>
      <c r="R598">
        <v>0.42</v>
      </c>
      <c r="S598">
        <f>IF(Tabela3[[#This Row],[Receitas 2005]]-Tabela3[[#This Row],[Despesas 2005]]&lt;0,Tabela3[[#This Row],[Receitas 2005]]-Tabela3[[#This Row],[Despesas 2005]],Tabela3[[#This Row],[Receitas 2005]]-Tabela3[[#This Row],[Despesas 2005]])</f>
        <v>309306.36000000034</v>
      </c>
      <c r="T598">
        <f>IF(Tabela3[[#This Row],[Receitas 2006]]-Tabela3[[#This Row],[Despesas 2006]]&lt;0,Tabela3[[#This Row],[Receitas 2006]]-Tabela3[[#This Row],[Despesas 2006]],Tabela3[[#This Row],[Receitas 2006]]-Tabela3[[#This Row],[Despesas 2006]])</f>
        <v>71347.320000000298</v>
      </c>
      <c r="U598">
        <f>IF(Tabela3[[#This Row],[Receitas 2008]]-Tabela3[[#This Row],[Despesas 2008]]&lt;0,Tabela3[[#This Row],[Receitas 2008]]-Tabela3[[#This Row],[Despesas 2008]],Tabela3[[#This Row],[Receitas 2008]]-Tabela3[[#This Row],[Despesas 2008]])</f>
        <v>228957.41999999993</v>
      </c>
      <c r="V598">
        <f>IF(Tabela3[[#This Row],[Receitas 2009]]-Tabela3[[#This Row],[Despesas 2009]]&lt;0,Tabela3[[#This Row],[Receitas 2009]]-Tabela3[[#This Row],[Despesas 2009]],Tabela3[[#This Row],[Receitas 2009]]-Tabela3[[#This Row],[Despesas 2009]])</f>
        <v>-153768.76999999955</v>
      </c>
    </row>
    <row r="599" spans="1:22" hidden="1">
      <c r="A599" t="s">
        <v>652</v>
      </c>
      <c r="B599" t="s">
        <v>30</v>
      </c>
      <c r="C599" t="s">
        <v>59</v>
      </c>
      <c r="D599" s="60" t="s">
        <v>25</v>
      </c>
      <c r="E599" s="61">
        <v>11833575.76</v>
      </c>
      <c r="F599" s="61">
        <v>15682704.869999999</v>
      </c>
      <c r="G599" s="61">
        <v>14405695.939999999</v>
      </c>
      <c r="H599" s="61" t="s">
        <v>25</v>
      </c>
      <c r="I599" s="61">
        <v>11628902.93</v>
      </c>
      <c r="J599" s="61">
        <v>16924002.190000001</v>
      </c>
      <c r="K599" s="61">
        <v>14558385.689999999</v>
      </c>
      <c r="L599">
        <v>33.619999999999997</v>
      </c>
      <c r="M599">
        <v>29.71</v>
      </c>
      <c r="N599">
        <v>24.11</v>
      </c>
      <c r="O599">
        <v>43.13</v>
      </c>
      <c r="P599">
        <v>0.42</v>
      </c>
      <c r="Q599">
        <v>0.39</v>
      </c>
      <c r="R599">
        <v>0.45</v>
      </c>
      <c r="S59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599">
        <f>IF(Tabela3[[#This Row],[Receitas 2006]]-Tabela3[[#This Row],[Despesas 2006]]&lt;0,Tabela3[[#This Row],[Receitas 2006]]-Tabela3[[#This Row],[Despesas 2006]],Tabela3[[#This Row],[Receitas 2006]]-Tabela3[[#This Row],[Despesas 2006]])</f>
        <v>204672.83000000007</v>
      </c>
      <c r="U599">
        <f>IF(Tabela3[[#This Row],[Receitas 2008]]-Tabela3[[#This Row],[Despesas 2008]]&lt;0,Tabela3[[#This Row],[Receitas 2008]]-Tabela3[[#This Row],[Despesas 2008]],Tabela3[[#This Row],[Receitas 2008]]-Tabela3[[#This Row],[Despesas 2008]])</f>
        <v>-1241297.3200000022</v>
      </c>
      <c r="V599">
        <f>IF(Tabela3[[#This Row],[Receitas 2009]]-Tabela3[[#This Row],[Despesas 2009]]&lt;0,Tabela3[[#This Row],[Receitas 2009]]-Tabela3[[#This Row],[Despesas 2009]],Tabela3[[#This Row],[Receitas 2009]]-Tabela3[[#This Row],[Despesas 2009]])</f>
        <v>-152689.75</v>
      </c>
    </row>
    <row r="600" spans="1:22" hidden="1">
      <c r="A600" t="s">
        <v>181</v>
      </c>
      <c r="B600" t="s">
        <v>48</v>
      </c>
      <c r="C600" t="s">
        <v>181</v>
      </c>
      <c r="D600" s="60">
        <v>45094564.68</v>
      </c>
      <c r="E600" s="61">
        <v>48888939.380000003</v>
      </c>
      <c r="F600" s="61">
        <v>74093042.519999996</v>
      </c>
      <c r="G600" s="61">
        <v>72312109.420000002</v>
      </c>
      <c r="H600" s="61">
        <v>41950729.770000003</v>
      </c>
      <c r="I600" s="61">
        <v>46762918.280000001</v>
      </c>
      <c r="J600" s="61">
        <v>73702138.170000002</v>
      </c>
      <c r="K600" s="61">
        <v>76244124.930000007</v>
      </c>
      <c r="L600">
        <v>42.25</v>
      </c>
      <c r="M600">
        <v>35.159999999999997</v>
      </c>
      <c r="N600">
        <v>29.74</v>
      </c>
      <c r="O600">
        <v>54.76</v>
      </c>
      <c r="P600">
        <v>0.4</v>
      </c>
      <c r="Q600">
        <v>0.37</v>
      </c>
      <c r="R600">
        <v>0.42</v>
      </c>
      <c r="S600">
        <f>IF(Tabela3[[#This Row],[Receitas 2005]]-Tabela3[[#This Row],[Despesas 2005]]&lt;0,Tabela3[[#This Row],[Receitas 2005]]-Tabela3[[#This Row],[Despesas 2005]],Tabela3[[#This Row],[Receitas 2005]]-Tabela3[[#This Row],[Despesas 2005]])</f>
        <v>3143834.9099999964</v>
      </c>
      <c r="T600">
        <f>IF(Tabela3[[#This Row],[Receitas 2006]]-Tabela3[[#This Row],[Despesas 2006]]&lt;0,Tabela3[[#This Row],[Receitas 2006]]-Tabela3[[#This Row],[Despesas 2006]],Tabela3[[#This Row],[Receitas 2006]]-Tabela3[[#This Row],[Despesas 2006]])</f>
        <v>2126021.1000000015</v>
      </c>
      <c r="U600">
        <f>IF(Tabela3[[#This Row],[Receitas 2008]]-Tabela3[[#This Row],[Despesas 2008]]&lt;0,Tabela3[[#This Row],[Receitas 2008]]-Tabela3[[#This Row],[Despesas 2008]],Tabela3[[#This Row],[Receitas 2008]]-Tabela3[[#This Row],[Despesas 2008]])</f>
        <v>390904.34999999404</v>
      </c>
      <c r="V600">
        <f>IF(Tabela3[[#This Row],[Receitas 2009]]-Tabela3[[#This Row],[Despesas 2009]]&lt;0,Tabela3[[#This Row],[Receitas 2009]]-Tabela3[[#This Row],[Despesas 2009]],Tabela3[[#This Row],[Receitas 2009]]-Tabela3[[#This Row],[Despesas 2009]])</f>
        <v>-3932015.5100000054</v>
      </c>
    </row>
    <row r="601" spans="1:22" hidden="1">
      <c r="A601" t="s">
        <v>653</v>
      </c>
      <c r="B601" t="s">
        <v>30</v>
      </c>
      <c r="C601" t="s">
        <v>117</v>
      </c>
      <c r="D601" s="60">
        <v>6003638.54</v>
      </c>
      <c r="E601" s="61">
        <v>6901938.25</v>
      </c>
      <c r="F601" s="61">
        <v>9995305</v>
      </c>
      <c r="G601" s="61">
        <v>10324736.9</v>
      </c>
      <c r="H601" s="61">
        <v>5472734.9199999999</v>
      </c>
      <c r="I601" s="61">
        <v>6987705.4199999999</v>
      </c>
      <c r="J601" s="61">
        <v>10373303.5</v>
      </c>
      <c r="K601" s="61">
        <v>9482060.7100000009</v>
      </c>
      <c r="L601">
        <v>32.25</v>
      </c>
      <c r="M601">
        <v>28.87</v>
      </c>
      <c r="N601">
        <v>21.97</v>
      </c>
      <c r="O601">
        <v>42.53</v>
      </c>
      <c r="P601">
        <v>0.41</v>
      </c>
      <c r="Q601">
        <v>0.38</v>
      </c>
      <c r="R601">
        <v>0.45</v>
      </c>
      <c r="S601">
        <f>IF(Tabela3[[#This Row],[Receitas 2005]]-Tabela3[[#This Row],[Despesas 2005]]&lt;0,Tabela3[[#This Row],[Receitas 2005]]-Tabela3[[#This Row],[Despesas 2005]],Tabela3[[#This Row],[Receitas 2005]]-Tabela3[[#This Row],[Despesas 2005]])</f>
        <v>530903.62000000011</v>
      </c>
      <c r="T601">
        <f>IF(Tabela3[[#This Row],[Receitas 2006]]-Tabela3[[#This Row],[Despesas 2006]]&lt;0,Tabela3[[#This Row],[Receitas 2006]]-Tabela3[[#This Row],[Despesas 2006]],Tabela3[[#This Row],[Receitas 2006]]-Tabela3[[#This Row],[Despesas 2006]])</f>
        <v>-85767.169999999925</v>
      </c>
      <c r="U601">
        <f>IF(Tabela3[[#This Row],[Receitas 2008]]-Tabela3[[#This Row],[Despesas 2008]]&lt;0,Tabela3[[#This Row],[Receitas 2008]]-Tabela3[[#This Row],[Despesas 2008]],Tabela3[[#This Row],[Receitas 2008]]-Tabela3[[#This Row],[Despesas 2008]])</f>
        <v>-377998.5</v>
      </c>
      <c r="V601">
        <f>IF(Tabela3[[#This Row],[Receitas 2009]]-Tabela3[[#This Row],[Despesas 2009]]&lt;0,Tabela3[[#This Row],[Receitas 2009]]-Tabela3[[#This Row],[Despesas 2009]],Tabela3[[#This Row],[Receitas 2009]]-Tabela3[[#This Row],[Despesas 2009]])</f>
        <v>842676.18999999948</v>
      </c>
    </row>
    <row r="602" spans="1:22" hidden="1">
      <c r="A602" t="s">
        <v>654</v>
      </c>
      <c r="B602" t="s">
        <v>76</v>
      </c>
      <c r="C602" t="s">
        <v>372</v>
      </c>
      <c r="D602" s="60">
        <v>11393792.689999999</v>
      </c>
      <c r="E602" s="61">
        <v>13567569.310000001</v>
      </c>
      <c r="F602" s="61">
        <v>22716978.199999999</v>
      </c>
      <c r="G602" s="61">
        <v>21452315.300000001</v>
      </c>
      <c r="H602" s="61">
        <v>10926386.15</v>
      </c>
      <c r="I602" s="61">
        <v>13399088.699999999</v>
      </c>
      <c r="J602" s="61">
        <v>21266849.66</v>
      </c>
      <c r="K602" s="61">
        <v>20920546.379999999</v>
      </c>
      <c r="L602">
        <v>28.94</v>
      </c>
      <c r="M602">
        <v>24.87</v>
      </c>
      <c r="N602">
        <v>19.28</v>
      </c>
      <c r="O602">
        <v>38.590000000000003</v>
      </c>
      <c r="P602">
        <v>0.39</v>
      </c>
      <c r="Q602">
        <v>0.36</v>
      </c>
      <c r="R602">
        <v>0.43</v>
      </c>
      <c r="S602">
        <f>IF(Tabela3[[#This Row],[Receitas 2005]]-Tabela3[[#This Row],[Despesas 2005]]&lt;0,Tabela3[[#This Row],[Receitas 2005]]-Tabela3[[#This Row],[Despesas 2005]],Tabela3[[#This Row],[Receitas 2005]]-Tabela3[[#This Row],[Despesas 2005]])</f>
        <v>467406.53999999911</v>
      </c>
      <c r="T602">
        <f>IF(Tabela3[[#This Row],[Receitas 2006]]-Tabela3[[#This Row],[Despesas 2006]]&lt;0,Tabela3[[#This Row],[Receitas 2006]]-Tabela3[[#This Row],[Despesas 2006]],Tabela3[[#This Row],[Receitas 2006]]-Tabela3[[#This Row],[Despesas 2006]])</f>
        <v>168480.61000000127</v>
      </c>
      <c r="U602">
        <f>IF(Tabela3[[#This Row],[Receitas 2008]]-Tabela3[[#This Row],[Despesas 2008]]&lt;0,Tabela3[[#This Row],[Receitas 2008]]-Tabela3[[#This Row],[Despesas 2008]],Tabela3[[#This Row],[Receitas 2008]]-Tabela3[[#This Row],[Despesas 2008]])</f>
        <v>1450128.5399999991</v>
      </c>
      <c r="V602">
        <f>IF(Tabela3[[#This Row],[Receitas 2009]]-Tabela3[[#This Row],[Despesas 2009]]&lt;0,Tabela3[[#This Row],[Receitas 2009]]-Tabela3[[#This Row],[Despesas 2009]],Tabela3[[#This Row],[Receitas 2009]]-Tabela3[[#This Row],[Despesas 2009]])</f>
        <v>531768.92000000179</v>
      </c>
    </row>
    <row r="603" spans="1:22" hidden="1">
      <c r="A603" t="s">
        <v>125</v>
      </c>
      <c r="B603" t="s">
        <v>42</v>
      </c>
      <c r="C603" t="s">
        <v>125</v>
      </c>
      <c r="D603" s="60">
        <v>23839832.379999999</v>
      </c>
      <c r="E603" s="61">
        <v>29220116</v>
      </c>
      <c r="F603" s="61">
        <v>40690627</v>
      </c>
      <c r="G603" s="61">
        <v>37354800</v>
      </c>
      <c r="H603" s="61">
        <v>22620851.399999999</v>
      </c>
      <c r="I603" s="61">
        <v>27748778</v>
      </c>
      <c r="J603" s="61">
        <v>38502856</v>
      </c>
      <c r="K603" s="61">
        <v>39160743</v>
      </c>
      <c r="L603">
        <v>24.34</v>
      </c>
      <c r="M603">
        <v>20.420000000000002</v>
      </c>
      <c r="N603">
        <v>15.2</v>
      </c>
      <c r="O603">
        <v>33.49</v>
      </c>
      <c r="P603">
        <v>0.4</v>
      </c>
      <c r="Q603">
        <v>0.37</v>
      </c>
      <c r="R603">
        <v>0.42</v>
      </c>
      <c r="S603">
        <f>IF(Tabela3[[#This Row],[Receitas 2005]]-Tabela3[[#This Row],[Despesas 2005]]&lt;0,Tabela3[[#This Row],[Receitas 2005]]-Tabela3[[#This Row],[Despesas 2005]],Tabela3[[#This Row],[Receitas 2005]]-Tabela3[[#This Row],[Despesas 2005]])</f>
        <v>1218980.9800000004</v>
      </c>
      <c r="T603">
        <f>IF(Tabela3[[#This Row],[Receitas 2006]]-Tabela3[[#This Row],[Despesas 2006]]&lt;0,Tabela3[[#This Row],[Receitas 2006]]-Tabela3[[#This Row],[Despesas 2006]],Tabela3[[#This Row],[Receitas 2006]]-Tabela3[[#This Row],[Despesas 2006]])</f>
        <v>1471338</v>
      </c>
      <c r="U603">
        <f>IF(Tabela3[[#This Row],[Receitas 2008]]-Tabela3[[#This Row],[Despesas 2008]]&lt;0,Tabela3[[#This Row],[Receitas 2008]]-Tabela3[[#This Row],[Despesas 2008]],Tabela3[[#This Row],[Receitas 2008]]-Tabela3[[#This Row],[Despesas 2008]])</f>
        <v>2187771</v>
      </c>
      <c r="V603">
        <f>IF(Tabela3[[#This Row],[Receitas 2009]]-Tabela3[[#This Row],[Despesas 2009]]&lt;0,Tabela3[[#This Row],[Receitas 2009]]-Tabela3[[#This Row],[Despesas 2009]],Tabela3[[#This Row],[Receitas 2009]]-Tabela3[[#This Row],[Despesas 2009]])</f>
        <v>-1805943</v>
      </c>
    </row>
    <row r="604" spans="1:22" hidden="1">
      <c r="A604" t="s">
        <v>655</v>
      </c>
      <c r="B604" t="s">
        <v>23</v>
      </c>
      <c r="C604" t="s">
        <v>202</v>
      </c>
      <c r="D604" s="60">
        <v>11674502.18</v>
      </c>
      <c r="E604" s="61" t="s">
        <v>25</v>
      </c>
      <c r="F604" s="61">
        <v>17022347.960000001</v>
      </c>
      <c r="G604" s="61">
        <v>16175863.83</v>
      </c>
      <c r="H604" s="61">
        <v>11220725.789999999</v>
      </c>
      <c r="I604" s="61" t="s">
        <v>25</v>
      </c>
      <c r="J604" s="61">
        <v>17396503.100000001</v>
      </c>
      <c r="K604" s="61">
        <v>16143456.66</v>
      </c>
      <c r="L604">
        <v>27.93</v>
      </c>
      <c r="M604">
        <v>22.3</v>
      </c>
      <c r="N604">
        <v>16.86</v>
      </c>
      <c r="O604">
        <v>38.99</v>
      </c>
      <c r="P604">
        <v>0.37</v>
      </c>
      <c r="Q604">
        <v>0.34</v>
      </c>
      <c r="R604">
        <v>0.39</v>
      </c>
      <c r="S604">
        <f>IF(Tabela3[[#This Row],[Receitas 2005]]-Tabela3[[#This Row],[Despesas 2005]]&lt;0,Tabela3[[#This Row],[Receitas 2005]]-Tabela3[[#This Row],[Despesas 2005]],Tabela3[[#This Row],[Receitas 2005]]-Tabela3[[#This Row],[Despesas 2005]])</f>
        <v>453776.3900000006</v>
      </c>
      <c r="T60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04">
        <f>IF(Tabela3[[#This Row],[Receitas 2008]]-Tabela3[[#This Row],[Despesas 2008]]&lt;0,Tabela3[[#This Row],[Receitas 2008]]-Tabela3[[#This Row],[Despesas 2008]],Tabela3[[#This Row],[Receitas 2008]]-Tabela3[[#This Row],[Despesas 2008]])</f>
        <v>-374155.1400000006</v>
      </c>
      <c r="V604">
        <f>IF(Tabela3[[#This Row],[Receitas 2009]]-Tabela3[[#This Row],[Despesas 2009]]&lt;0,Tabela3[[#This Row],[Receitas 2009]]-Tabela3[[#This Row],[Despesas 2009]],Tabela3[[#This Row],[Receitas 2009]]-Tabela3[[#This Row],[Despesas 2009]])</f>
        <v>32407.169999999925</v>
      </c>
    </row>
    <row r="605" spans="1:22" hidden="1">
      <c r="A605" t="s">
        <v>656</v>
      </c>
      <c r="B605" t="s">
        <v>52</v>
      </c>
      <c r="C605" t="s">
        <v>60</v>
      </c>
      <c r="D605" s="60">
        <v>9741917.5099999998</v>
      </c>
      <c r="E605" s="61">
        <v>10549437.300000001</v>
      </c>
      <c r="F605" s="61">
        <v>17015195.23</v>
      </c>
      <c r="G605" s="61">
        <v>15274712.26</v>
      </c>
      <c r="H605" s="61">
        <v>8186090.4800000004</v>
      </c>
      <c r="I605" s="61">
        <v>9746204.1600000001</v>
      </c>
      <c r="J605" s="61">
        <v>13283125.970000001</v>
      </c>
      <c r="K605" s="61">
        <v>14025703.34</v>
      </c>
      <c r="L605">
        <v>22</v>
      </c>
      <c r="M605">
        <v>21.85</v>
      </c>
      <c r="N605">
        <v>15</v>
      </c>
      <c r="O605">
        <v>28.99</v>
      </c>
      <c r="P605">
        <v>0.4</v>
      </c>
      <c r="Q605">
        <v>0.38</v>
      </c>
      <c r="R605">
        <v>0.43</v>
      </c>
      <c r="S605">
        <f>IF(Tabela3[[#This Row],[Receitas 2005]]-Tabela3[[#This Row],[Despesas 2005]]&lt;0,Tabela3[[#This Row],[Receitas 2005]]-Tabela3[[#This Row],[Despesas 2005]],Tabela3[[#This Row],[Receitas 2005]]-Tabela3[[#This Row],[Despesas 2005]])</f>
        <v>1555827.0299999993</v>
      </c>
      <c r="T605">
        <f>IF(Tabela3[[#This Row],[Receitas 2006]]-Tabela3[[#This Row],[Despesas 2006]]&lt;0,Tabela3[[#This Row],[Receitas 2006]]-Tabela3[[#This Row],[Despesas 2006]],Tabela3[[#This Row],[Receitas 2006]]-Tabela3[[#This Row],[Despesas 2006]])</f>
        <v>803233.1400000006</v>
      </c>
      <c r="U605">
        <f>IF(Tabela3[[#This Row],[Receitas 2008]]-Tabela3[[#This Row],[Despesas 2008]]&lt;0,Tabela3[[#This Row],[Receitas 2008]]-Tabela3[[#This Row],[Despesas 2008]],Tabela3[[#This Row],[Receitas 2008]]-Tabela3[[#This Row],[Despesas 2008]])</f>
        <v>3732069.26</v>
      </c>
      <c r="V605">
        <f>IF(Tabela3[[#This Row],[Receitas 2009]]-Tabela3[[#This Row],[Despesas 2009]]&lt;0,Tabela3[[#This Row],[Receitas 2009]]-Tabela3[[#This Row],[Despesas 2009]],Tabela3[[#This Row],[Receitas 2009]]-Tabela3[[#This Row],[Despesas 2009]])</f>
        <v>1249008.92</v>
      </c>
    </row>
    <row r="606" spans="1:22" hidden="1">
      <c r="A606" t="s">
        <v>57</v>
      </c>
      <c r="B606" t="s">
        <v>52</v>
      </c>
      <c r="C606" t="s">
        <v>57</v>
      </c>
      <c r="D606" s="60">
        <v>296311893.62</v>
      </c>
      <c r="E606" s="61">
        <v>330287973.20999998</v>
      </c>
      <c r="F606" s="61">
        <v>445857778</v>
      </c>
      <c r="G606" s="61">
        <v>439208666.44</v>
      </c>
      <c r="H606" s="61">
        <v>252436389.49000001</v>
      </c>
      <c r="I606" s="61">
        <v>269160480.64999998</v>
      </c>
      <c r="J606" s="61">
        <v>411029797.30000001</v>
      </c>
      <c r="K606" s="61">
        <v>532608939.37</v>
      </c>
      <c r="L606">
        <v>10.44</v>
      </c>
      <c r="M606">
        <v>7.51</v>
      </c>
      <c r="N606">
        <v>4.47</v>
      </c>
      <c r="O606">
        <v>16.399999999999999</v>
      </c>
      <c r="P606">
        <v>0.4</v>
      </c>
      <c r="Q606">
        <v>0.38</v>
      </c>
      <c r="R606">
        <v>0.41</v>
      </c>
      <c r="S606">
        <f>IF(Tabela3[[#This Row],[Receitas 2005]]-Tabela3[[#This Row],[Despesas 2005]]&lt;0,Tabela3[[#This Row],[Receitas 2005]]-Tabela3[[#This Row],[Despesas 2005]],Tabela3[[#This Row],[Receitas 2005]]-Tabela3[[#This Row],[Despesas 2005]])</f>
        <v>43875504.129999995</v>
      </c>
      <c r="T606">
        <f>IF(Tabela3[[#This Row],[Receitas 2006]]-Tabela3[[#This Row],[Despesas 2006]]&lt;0,Tabela3[[#This Row],[Receitas 2006]]-Tabela3[[#This Row],[Despesas 2006]],Tabela3[[#This Row],[Receitas 2006]]-Tabela3[[#This Row],[Despesas 2006]])</f>
        <v>61127492.560000002</v>
      </c>
      <c r="U606">
        <f>IF(Tabela3[[#This Row],[Receitas 2008]]-Tabela3[[#This Row],[Despesas 2008]]&lt;0,Tabela3[[#This Row],[Receitas 2008]]-Tabela3[[#This Row],[Despesas 2008]],Tabela3[[#This Row],[Receitas 2008]]-Tabela3[[#This Row],[Despesas 2008]])</f>
        <v>34827980.699999988</v>
      </c>
      <c r="V606">
        <f>IF(Tabela3[[#This Row],[Receitas 2009]]-Tabela3[[#This Row],[Despesas 2009]]&lt;0,Tabela3[[#This Row],[Receitas 2009]]-Tabela3[[#This Row],[Despesas 2009]],Tabela3[[#This Row],[Receitas 2009]]-Tabela3[[#This Row],[Despesas 2009]])</f>
        <v>-93400272.930000007</v>
      </c>
    </row>
    <row r="607" spans="1:22" hidden="1">
      <c r="A607" t="s">
        <v>657</v>
      </c>
      <c r="B607" t="s">
        <v>35</v>
      </c>
      <c r="C607" t="s">
        <v>50</v>
      </c>
      <c r="D607" s="60" t="s">
        <v>25</v>
      </c>
      <c r="E607" s="61">
        <v>5495075.6299999999</v>
      </c>
      <c r="F607" s="61">
        <v>7893422.2199999997</v>
      </c>
      <c r="G607" s="61">
        <v>7821003.9699999997</v>
      </c>
      <c r="H607" s="61" t="s">
        <v>25</v>
      </c>
      <c r="I607" s="61">
        <v>5889695.29</v>
      </c>
      <c r="J607" s="61">
        <v>7929371.4800000004</v>
      </c>
      <c r="K607" s="61">
        <v>8115035.9500000002</v>
      </c>
      <c r="L607">
        <v>36.24</v>
      </c>
      <c r="M607">
        <v>37.4</v>
      </c>
      <c r="N607">
        <v>28.88</v>
      </c>
      <c r="O607">
        <v>43.61</v>
      </c>
      <c r="P607">
        <v>0.41</v>
      </c>
      <c r="Q607">
        <v>0.38</v>
      </c>
      <c r="R607">
        <v>0.44</v>
      </c>
      <c r="S60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07">
        <f>IF(Tabela3[[#This Row],[Receitas 2006]]-Tabela3[[#This Row],[Despesas 2006]]&lt;0,Tabela3[[#This Row],[Receitas 2006]]-Tabela3[[#This Row],[Despesas 2006]],Tabela3[[#This Row],[Receitas 2006]]-Tabela3[[#This Row],[Despesas 2006]])</f>
        <v>-394619.66000000015</v>
      </c>
      <c r="U607">
        <f>IF(Tabela3[[#This Row],[Receitas 2008]]-Tabela3[[#This Row],[Despesas 2008]]&lt;0,Tabela3[[#This Row],[Receitas 2008]]-Tabela3[[#This Row],[Despesas 2008]],Tabela3[[#This Row],[Receitas 2008]]-Tabela3[[#This Row],[Despesas 2008]])</f>
        <v>-35949.260000000708</v>
      </c>
      <c r="V607">
        <f>IF(Tabela3[[#This Row],[Receitas 2009]]-Tabela3[[#This Row],[Despesas 2009]]&lt;0,Tabela3[[#This Row],[Receitas 2009]]-Tabela3[[#This Row],[Despesas 2009]],Tabela3[[#This Row],[Receitas 2009]]-Tabela3[[#This Row],[Despesas 2009]])</f>
        <v>-294031.98000000045</v>
      </c>
    </row>
    <row r="608" spans="1:22" hidden="1">
      <c r="A608" t="s">
        <v>658</v>
      </c>
      <c r="B608" t="s">
        <v>27</v>
      </c>
      <c r="C608" t="s">
        <v>28</v>
      </c>
      <c r="D608" s="60" t="s">
        <v>25</v>
      </c>
      <c r="E608" s="61">
        <v>21164843.420000002</v>
      </c>
      <c r="F608" s="61">
        <v>31555166.890000001</v>
      </c>
      <c r="G608" s="61">
        <v>35289367.880000003</v>
      </c>
      <c r="H608" s="61" t="s">
        <v>25</v>
      </c>
      <c r="I608" s="61">
        <v>20996600.52</v>
      </c>
      <c r="J608" s="61">
        <v>31563574.43</v>
      </c>
      <c r="K608" s="61">
        <v>31552851.010000002</v>
      </c>
      <c r="L608">
        <v>43.58</v>
      </c>
      <c r="M608">
        <v>38.51</v>
      </c>
      <c r="N608">
        <v>33.17</v>
      </c>
      <c r="O608">
        <v>53.98</v>
      </c>
      <c r="P608">
        <v>0.41</v>
      </c>
      <c r="Q608">
        <v>0.38</v>
      </c>
      <c r="R608">
        <v>0.44</v>
      </c>
      <c r="S60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08">
        <f>IF(Tabela3[[#This Row],[Receitas 2006]]-Tabela3[[#This Row],[Despesas 2006]]&lt;0,Tabela3[[#This Row],[Receitas 2006]]-Tabela3[[#This Row],[Despesas 2006]],Tabela3[[#This Row],[Receitas 2006]]-Tabela3[[#This Row],[Despesas 2006]])</f>
        <v>168242.90000000224</v>
      </c>
      <c r="U608">
        <f>IF(Tabela3[[#This Row],[Receitas 2008]]-Tabela3[[#This Row],[Despesas 2008]]&lt;0,Tabela3[[#This Row],[Receitas 2008]]-Tabela3[[#This Row],[Despesas 2008]],Tabela3[[#This Row],[Receitas 2008]]-Tabela3[[#This Row],[Despesas 2008]])</f>
        <v>-8407.5399999991059</v>
      </c>
      <c r="V608">
        <f>IF(Tabela3[[#This Row],[Receitas 2009]]-Tabela3[[#This Row],[Despesas 2009]]&lt;0,Tabela3[[#This Row],[Receitas 2009]]-Tabela3[[#This Row],[Despesas 2009]],Tabela3[[#This Row],[Receitas 2009]]-Tabela3[[#This Row],[Despesas 2009]])</f>
        <v>3736516.870000001</v>
      </c>
    </row>
    <row r="609" spans="1:22" hidden="1">
      <c r="A609" t="s">
        <v>33</v>
      </c>
      <c r="B609" t="s">
        <v>30</v>
      </c>
      <c r="C609" t="s">
        <v>33</v>
      </c>
      <c r="D609" s="60">
        <v>51452517.619999997</v>
      </c>
      <c r="E609" s="61">
        <v>59292895.140000001</v>
      </c>
      <c r="F609" s="61">
        <v>82018824.629999995</v>
      </c>
      <c r="G609" s="61">
        <v>92397894.590000004</v>
      </c>
      <c r="H609" s="61">
        <v>47675485.729999997</v>
      </c>
      <c r="I609" s="61">
        <v>61957515.100000001</v>
      </c>
      <c r="J609" s="61">
        <v>78226044.709999993</v>
      </c>
      <c r="K609" s="61">
        <v>92554077.430000007</v>
      </c>
      <c r="L609">
        <v>31.54</v>
      </c>
      <c r="M609">
        <v>27.09</v>
      </c>
      <c r="N609">
        <v>22</v>
      </c>
      <c r="O609">
        <v>41.08</v>
      </c>
      <c r="P609">
        <v>0.44</v>
      </c>
      <c r="Q609">
        <v>0.41</v>
      </c>
      <c r="R609">
        <v>0.46</v>
      </c>
      <c r="S609">
        <f>IF(Tabela3[[#This Row],[Receitas 2005]]-Tabela3[[#This Row],[Despesas 2005]]&lt;0,Tabela3[[#This Row],[Receitas 2005]]-Tabela3[[#This Row],[Despesas 2005]],Tabela3[[#This Row],[Receitas 2005]]-Tabela3[[#This Row],[Despesas 2005]])</f>
        <v>3777031.8900000006</v>
      </c>
      <c r="T609">
        <f>IF(Tabela3[[#This Row],[Receitas 2006]]-Tabela3[[#This Row],[Despesas 2006]]&lt;0,Tabela3[[#This Row],[Receitas 2006]]-Tabela3[[#This Row],[Despesas 2006]],Tabela3[[#This Row],[Receitas 2006]]-Tabela3[[#This Row],[Despesas 2006]])</f>
        <v>-2664619.9600000009</v>
      </c>
      <c r="U609">
        <f>IF(Tabela3[[#This Row],[Receitas 2008]]-Tabela3[[#This Row],[Despesas 2008]]&lt;0,Tabela3[[#This Row],[Receitas 2008]]-Tabela3[[#This Row],[Despesas 2008]],Tabela3[[#This Row],[Receitas 2008]]-Tabela3[[#This Row],[Despesas 2008]])</f>
        <v>3792779.9200000018</v>
      </c>
      <c r="V609">
        <f>IF(Tabela3[[#This Row],[Receitas 2009]]-Tabela3[[#This Row],[Despesas 2009]]&lt;0,Tabela3[[#This Row],[Receitas 2009]]-Tabela3[[#This Row],[Despesas 2009]],Tabela3[[#This Row],[Receitas 2009]]-Tabela3[[#This Row],[Despesas 2009]])</f>
        <v>-156182.84000000358</v>
      </c>
    </row>
    <row r="610" spans="1:22" hidden="1">
      <c r="A610" t="s">
        <v>659</v>
      </c>
      <c r="B610" t="s">
        <v>48</v>
      </c>
      <c r="C610" t="s">
        <v>169</v>
      </c>
      <c r="D610" s="60" t="s">
        <v>25</v>
      </c>
      <c r="E610" s="61">
        <v>5978652.8700000001</v>
      </c>
      <c r="F610" s="61">
        <v>7515703.8600000003</v>
      </c>
      <c r="G610" s="61">
        <v>7036367.8200000003</v>
      </c>
      <c r="H610" s="61" t="s">
        <v>25</v>
      </c>
      <c r="I610" s="61">
        <v>5861452.0800000001</v>
      </c>
      <c r="J610" s="61">
        <v>7583255.0300000003</v>
      </c>
      <c r="K610" s="61">
        <v>6458782.46</v>
      </c>
      <c r="L610">
        <v>66.959999999999994</v>
      </c>
      <c r="M610">
        <v>66.5</v>
      </c>
      <c r="N610">
        <v>54.94</v>
      </c>
      <c r="O610">
        <v>78.98</v>
      </c>
      <c r="P610">
        <v>0.45</v>
      </c>
      <c r="Q610">
        <v>0.34</v>
      </c>
      <c r="R610">
        <v>0.55000000000000004</v>
      </c>
      <c r="S61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10">
        <f>IF(Tabela3[[#This Row],[Receitas 2006]]-Tabela3[[#This Row],[Despesas 2006]]&lt;0,Tabela3[[#This Row],[Receitas 2006]]-Tabela3[[#This Row],[Despesas 2006]],Tabela3[[#This Row],[Receitas 2006]]-Tabela3[[#This Row],[Despesas 2006]])</f>
        <v>117200.79000000004</v>
      </c>
      <c r="U610">
        <f>IF(Tabela3[[#This Row],[Receitas 2008]]-Tabela3[[#This Row],[Despesas 2008]]&lt;0,Tabela3[[#This Row],[Receitas 2008]]-Tabela3[[#This Row],[Despesas 2008]],Tabela3[[#This Row],[Receitas 2008]]-Tabela3[[#This Row],[Despesas 2008]])</f>
        <v>-67551.169999999925</v>
      </c>
      <c r="V610">
        <f>IF(Tabela3[[#This Row],[Receitas 2009]]-Tabela3[[#This Row],[Despesas 2009]]&lt;0,Tabela3[[#This Row],[Receitas 2009]]-Tabela3[[#This Row],[Despesas 2009]],Tabela3[[#This Row],[Receitas 2009]]-Tabela3[[#This Row],[Despesas 2009]])</f>
        <v>577585.36000000034</v>
      </c>
    </row>
    <row r="611" spans="1:22" hidden="1">
      <c r="A611" t="s">
        <v>660</v>
      </c>
      <c r="B611" t="s">
        <v>65</v>
      </c>
      <c r="C611" t="s">
        <v>101</v>
      </c>
      <c r="D611" s="60">
        <v>7445863.5300000003</v>
      </c>
      <c r="E611" s="61">
        <v>9514499.5600000005</v>
      </c>
      <c r="F611" s="61">
        <v>13807151.07</v>
      </c>
      <c r="G611" s="61">
        <v>13626862.859999999</v>
      </c>
      <c r="H611" s="61">
        <v>7279902.2400000002</v>
      </c>
      <c r="I611" s="61">
        <v>9424151.7699999996</v>
      </c>
      <c r="J611" s="61">
        <v>13702638.380000001</v>
      </c>
      <c r="K611" s="61">
        <v>12807795.57</v>
      </c>
      <c r="L611">
        <v>58.42</v>
      </c>
      <c r="M611">
        <v>63.37</v>
      </c>
      <c r="N611">
        <v>48.33</v>
      </c>
      <c r="O611">
        <v>68.510000000000005</v>
      </c>
      <c r="P611">
        <v>0.43</v>
      </c>
      <c r="Q611">
        <v>0.38</v>
      </c>
      <c r="R611">
        <v>0.48</v>
      </c>
      <c r="S611">
        <f>IF(Tabela3[[#This Row],[Receitas 2005]]-Tabela3[[#This Row],[Despesas 2005]]&lt;0,Tabela3[[#This Row],[Receitas 2005]]-Tabela3[[#This Row],[Despesas 2005]],Tabela3[[#This Row],[Receitas 2005]]-Tabela3[[#This Row],[Despesas 2005]])</f>
        <v>165961.29000000004</v>
      </c>
      <c r="T611">
        <f>IF(Tabela3[[#This Row],[Receitas 2006]]-Tabela3[[#This Row],[Despesas 2006]]&lt;0,Tabela3[[#This Row],[Receitas 2006]]-Tabela3[[#This Row],[Despesas 2006]],Tabela3[[#This Row],[Receitas 2006]]-Tabela3[[#This Row],[Despesas 2006]])</f>
        <v>90347.790000000969</v>
      </c>
      <c r="U611">
        <f>IF(Tabela3[[#This Row],[Receitas 2008]]-Tabela3[[#This Row],[Despesas 2008]]&lt;0,Tabela3[[#This Row],[Receitas 2008]]-Tabela3[[#This Row],[Despesas 2008]],Tabela3[[#This Row],[Receitas 2008]]-Tabela3[[#This Row],[Despesas 2008]])</f>
        <v>104512.68999999948</v>
      </c>
      <c r="V611">
        <f>IF(Tabela3[[#This Row],[Receitas 2009]]-Tabela3[[#This Row],[Despesas 2009]]&lt;0,Tabela3[[#This Row],[Receitas 2009]]-Tabela3[[#This Row],[Despesas 2009]],Tabela3[[#This Row],[Receitas 2009]]-Tabela3[[#This Row],[Despesas 2009]])</f>
        <v>819067.28999999911</v>
      </c>
    </row>
    <row r="612" spans="1:22" hidden="1">
      <c r="A612" t="s">
        <v>661</v>
      </c>
      <c r="B612" t="s">
        <v>48</v>
      </c>
      <c r="C612" t="s">
        <v>253</v>
      </c>
      <c r="D612" s="60">
        <v>24070996.350000001</v>
      </c>
      <c r="E612" s="61">
        <v>21128250.300000001</v>
      </c>
      <c r="F612" s="61">
        <v>28649127.420000002</v>
      </c>
      <c r="G612" s="61">
        <v>28232588.449999999</v>
      </c>
      <c r="H612" s="61">
        <v>24342438.18</v>
      </c>
      <c r="I612" s="61">
        <v>21290726.739999998</v>
      </c>
      <c r="J612" s="61">
        <v>29744288.550000001</v>
      </c>
      <c r="K612" s="61">
        <v>30230188.84</v>
      </c>
      <c r="L612">
        <v>53.08</v>
      </c>
      <c r="M612">
        <v>55.11</v>
      </c>
      <c r="N612">
        <v>45.85</v>
      </c>
      <c r="O612">
        <v>60.31</v>
      </c>
      <c r="P612">
        <v>0.41</v>
      </c>
      <c r="Q612">
        <v>0.38</v>
      </c>
      <c r="R612">
        <v>0.45</v>
      </c>
      <c r="S612">
        <f>IF(Tabela3[[#This Row],[Receitas 2005]]-Tabela3[[#This Row],[Despesas 2005]]&lt;0,Tabela3[[#This Row],[Receitas 2005]]-Tabela3[[#This Row],[Despesas 2005]],Tabela3[[#This Row],[Receitas 2005]]-Tabela3[[#This Row],[Despesas 2005]])</f>
        <v>-271441.82999999821</v>
      </c>
      <c r="T612">
        <f>IF(Tabela3[[#This Row],[Receitas 2006]]-Tabela3[[#This Row],[Despesas 2006]]&lt;0,Tabela3[[#This Row],[Receitas 2006]]-Tabela3[[#This Row],[Despesas 2006]],Tabela3[[#This Row],[Receitas 2006]]-Tabela3[[#This Row],[Despesas 2006]])</f>
        <v>-162476.43999999762</v>
      </c>
      <c r="U612">
        <f>IF(Tabela3[[#This Row],[Receitas 2008]]-Tabela3[[#This Row],[Despesas 2008]]&lt;0,Tabela3[[#This Row],[Receitas 2008]]-Tabela3[[#This Row],[Despesas 2008]],Tabela3[[#This Row],[Receitas 2008]]-Tabela3[[#This Row],[Despesas 2008]])</f>
        <v>-1095161.129999999</v>
      </c>
      <c r="V612">
        <f>IF(Tabela3[[#This Row],[Receitas 2009]]-Tabela3[[#This Row],[Despesas 2009]]&lt;0,Tabela3[[#This Row],[Receitas 2009]]-Tabela3[[#This Row],[Despesas 2009]],Tabela3[[#This Row],[Receitas 2009]]-Tabela3[[#This Row],[Despesas 2009]])</f>
        <v>-1997600.3900000006</v>
      </c>
    </row>
    <row r="613" spans="1:22" hidden="1">
      <c r="A613" t="s">
        <v>662</v>
      </c>
      <c r="B613" t="s">
        <v>30</v>
      </c>
      <c r="C613" t="s">
        <v>73</v>
      </c>
      <c r="D613" s="60">
        <v>4596489.59</v>
      </c>
      <c r="E613" s="61">
        <v>5536845.8799999999</v>
      </c>
      <c r="F613" s="61">
        <v>9404598.9600000009</v>
      </c>
      <c r="G613" s="61">
        <v>10135976.51</v>
      </c>
      <c r="H613" s="61">
        <v>4306324.7</v>
      </c>
      <c r="I613" s="61">
        <v>5474552.0999999996</v>
      </c>
      <c r="J613" s="61">
        <v>9152854.7300000004</v>
      </c>
      <c r="K613" s="61">
        <v>10739427.960000001</v>
      </c>
      <c r="L613">
        <v>32.71</v>
      </c>
      <c r="M613">
        <v>35.83</v>
      </c>
      <c r="N613">
        <v>24.75</v>
      </c>
      <c r="O613">
        <v>40.67</v>
      </c>
      <c r="P613">
        <v>0.39</v>
      </c>
      <c r="Q613">
        <v>0.36</v>
      </c>
      <c r="R613">
        <v>0.42</v>
      </c>
      <c r="S613">
        <f>IF(Tabela3[[#This Row],[Receitas 2005]]-Tabela3[[#This Row],[Despesas 2005]]&lt;0,Tabela3[[#This Row],[Receitas 2005]]-Tabela3[[#This Row],[Despesas 2005]],Tabela3[[#This Row],[Receitas 2005]]-Tabela3[[#This Row],[Despesas 2005]])</f>
        <v>290164.88999999966</v>
      </c>
      <c r="T613">
        <f>IF(Tabela3[[#This Row],[Receitas 2006]]-Tabela3[[#This Row],[Despesas 2006]]&lt;0,Tabela3[[#This Row],[Receitas 2006]]-Tabela3[[#This Row],[Despesas 2006]],Tabela3[[#This Row],[Receitas 2006]]-Tabela3[[#This Row],[Despesas 2006]])</f>
        <v>62293.780000000261</v>
      </c>
      <c r="U613">
        <f>IF(Tabela3[[#This Row],[Receitas 2008]]-Tabela3[[#This Row],[Despesas 2008]]&lt;0,Tabela3[[#This Row],[Receitas 2008]]-Tabela3[[#This Row],[Despesas 2008]],Tabela3[[#This Row],[Receitas 2008]]-Tabela3[[#This Row],[Despesas 2008]])</f>
        <v>251744.23000000045</v>
      </c>
      <c r="V613">
        <f>IF(Tabela3[[#This Row],[Receitas 2009]]-Tabela3[[#This Row],[Despesas 2009]]&lt;0,Tabela3[[#This Row],[Receitas 2009]]-Tabela3[[#This Row],[Despesas 2009]],Tabela3[[#This Row],[Receitas 2009]]-Tabela3[[#This Row],[Despesas 2009]])</f>
        <v>-603451.45000000112</v>
      </c>
    </row>
    <row r="614" spans="1:22" hidden="1">
      <c r="A614" t="s">
        <v>663</v>
      </c>
      <c r="B614" t="s">
        <v>45</v>
      </c>
      <c r="C614" t="s">
        <v>119</v>
      </c>
      <c r="D614" s="60">
        <v>9276295.0999999996</v>
      </c>
      <c r="E614" s="61">
        <v>10105499.18</v>
      </c>
      <c r="F614" s="61">
        <v>15275224.119999999</v>
      </c>
      <c r="G614" s="61">
        <v>14983703.5</v>
      </c>
      <c r="H614" s="61">
        <v>8573677.5899999999</v>
      </c>
      <c r="I614" s="61">
        <v>10617074.560000001</v>
      </c>
      <c r="J614" s="61">
        <v>14900554.68</v>
      </c>
      <c r="K614" s="61">
        <v>15679567.42</v>
      </c>
      <c r="L614">
        <v>49.17</v>
      </c>
      <c r="M614">
        <v>50.13</v>
      </c>
      <c r="N614">
        <v>41.37</v>
      </c>
      <c r="O614">
        <v>56.97</v>
      </c>
      <c r="P614">
        <v>0.42</v>
      </c>
      <c r="Q614">
        <v>0.38</v>
      </c>
      <c r="R614">
        <v>0.46</v>
      </c>
      <c r="S614">
        <f>IF(Tabela3[[#This Row],[Receitas 2005]]-Tabela3[[#This Row],[Despesas 2005]]&lt;0,Tabela3[[#This Row],[Receitas 2005]]-Tabela3[[#This Row],[Despesas 2005]],Tabela3[[#This Row],[Receitas 2005]]-Tabela3[[#This Row],[Despesas 2005]])</f>
        <v>702617.50999999978</v>
      </c>
      <c r="T614">
        <f>IF(Tabela3[[#This Row],[Receitas 2006]]-Tabela3[[#This Row],[Despesas 2006]]&lt;0,Tabela3[[#This Row],[Receitas 2006]]-Tabela3[[#This Row],[Despesas 2006]],Tabela3[[#This Row],[Receitas 2006]]-Tabela3[[#This Row],[Despesas 2006]])</f>
        <v>-511575.38000000082</v>
      </c>
      <c r="U614">
        <f>IF(Tabela3[[#This Row],[Receitas 2008]]-Tabela3[[#This Row],[Despesas 2008]]&lt;0,Tabela3[[#This Row],[Receitas 2008]]-Tabela3[[#This Row],[Despesas 2008]],Tabela3[[#This Row],[Receitas 2008]]-Tabela3[[#This Row],[Despesas 2008]])</f>
        <v>374669.43999999948</v>
      </c>
      <c r="V614">
        <f>IF(Tabela3[[#This Row],[Receitas 2009]]-Tabela3[[#This Row],[Despesas 2009]]&lt;0,Tabela3[[#This Row],[Receitas 2009]]-Tabela3[[#This Row],[Despesas 2009]],Tabela3[[#This Row],[Receitas 2009]]-Tabela3[[#This Row],[Despesas 2009]])</f>
        <v>-695863.91999999993</v>
      </c>
    </row>
    <row r="615" spans="1:22" hidden="1">
      <c r="A615" t="s">
        <v>155</v>
      </c>
      <c r="B615" t="s">
        <v>52</v>
      </c>
      <c r="C615" t="s">
        <v>155</v>
      </c>
      <c r="D615" s="60">
        <v>116005205.94</v>
      </c>
      <c r="E615" s="61">
        <v>118640179.33</v>
      </c>
      <c r="F615" s="61">
        <v>153291646.09999999</v>
      </c>
      <c r="G615" s="61">
        <v>172357308.06999999</v>
      </c>
      <c r="H615" s="61">
        <v>97112697.719999999</v>
      </c>
      <c r="I615" s="61">
        <v>102135507.52</v>
      </c>
      <c r="J615" s="61">
        <v>138518330.69999999</v>
      </c>
      <c r="K615" s="61">
        <v>163960277.06</v>
      </c>
      <c r="L615">
        <v>12.06</v>
      </c>
      <c r="M615">
        <v>9.2799999999999994</v>
      </c>
      <c r="N615">
        <v>5.94</v>
      </c>
      <c r="O615">
        <v>18.190000000000001</v>
      </c>
      <c r="P615">
        <v>0.4</v>
      </c>
      <c r="Q615">
        <v>0.38</v>
      </c>
      <c r="R615">
        <v>0.42</v>
      </c>
      <c r="S615">
        <f>IF(Tabela3[[#This Row],[Receitas 2005]]-Tabela3[[#This Row],[Despesas 2005]]&lt;0,Tabela3[[#This Row],[Receitas 2005]]-Tabela3[[#This Row],[Despesas 2005]],Tabela3[[#This Row],[Receitas 2005]]-Tabela3[[#This Row],[Despesas 2005]])</f>
        <v>18892508.219999999</v>
      </c>
      <c r="T615">
        <f>IF(Tabela3[[#This Row],[Receitas 2006]]-Tabela3[[#This Row],[Despesas 2006]]&lt;0,Tabela3[[#This Row],[Receitas 2006]]-Tabela3[[#This Row],[Despesas 2006]],Tabela3[[#This Row],[Receitas 2006]]-Tabela3[[#This Row],[Despesas 2006]])</f>
        <v>16504671.810000002</v>
      </c>
      <c r="U615">
        <f>IF(Tabela3[[#This Row],[Receitas 2008]]-Tabela3[[#This Row],[Despesas 2008]]&lt;0,Tabela3[[#This Row],[Receitas 2008]]-Tabela3[[#This Row],[Despesas 2008]],Tabela3[[#This Row],[Receitas 2008]]-Tabela3[[#This Row],[Despesas 2008]])</f>
        <v>14773315.400000006</v>
      </c>
      <c r="V615">
        <f>IF(Tabela3[[#This Row],[Receitas 2009]]-Tabela3[[#This Row],[Despesas 2009]]&lt;0,Tabela3[[#This Row],[Receitas 2009]]-Tabela3[[#This Row],[Despesas 2009]],Tabela3[[#This Row],[Receitas 2009]]-Tabela3[[#This Row],[Despesas 2009]])</f>
        <v>8397031.0099999905</v>
      </c>
    </row>
    <row r="616" spans="1:22" hidden="1">
      <c r="A616" t="s">
        <v>664</v>
      </c>
      <c r="B616" t="s">
        <v>52</v>
      </c>
      <c r="C616" t="s">
        <v>55</v>
      </c>
      <c r="D616" s="60">
        <v>5278769.24</v>
      </c>
      <c r="E616" s="61">
        <v>5960098.2800000003</v>
      </c>
      <c r="F616" s="61">
        <v>8900757.5299999993</v>
      </c>
      <c r="G616" s="61">
        <v>8398212.5399999991</v>
      </c>
      <c r="H616" s="61">
        <v>5169269.8499999996</v>
      </c>
      <c r="I616" s="61">
        <v>5951622.25</v>
      </c>
      <c r="J616" s="61">
        <v>9693929.7699999996</v>
      </c>
      <c r="K616" s="61">
        <v>9919152.6999999993</v>
      </c>
      <c r="L616">
        <v>22.6</v>
      </c>
      <c r="M616">
        <v>23.84</v>
      </c>
      <c r="N616">
        <v>16.22</v>
      </c>
      <c r="O616">
        <v>28.98</v>
      </c>
      <c r="P616">
        <v>0.42</v>
      </c>
      <c r="Q616">
        <v>0.38</v>
      </c>
      <c r="R616">
        <v>0.45</v>
      </c>
      <c r="S616">
        <f>IF(Tabela3[[#This Row],[Receitas 2005]]-Tabela3[[#This Row],[Despesas 2005]]&lt;0,Tabela3[[#This Row],[Receitas 2005]]-Tabela3[[#This Row],[Despesas 2005]],Tabela3[[#This Row],[Receitas 2005]]-Tabela3[[#This Row],[Despesas 2005]])</f>
        <v>109499.3900000006</v>
      </c>
      <c r="T616">
        <f>IF(Tabela3[[#This Row],[Receitas 2006]]-Tabela3[[#This Row],[Despesas 2006]]&lt;0,Tabela3[[#This Row],[Receitas 2006]]-Tabela3[[#This Row],[Despesas 2006]],Tabela3[[#This Row],[Receitas 2006]]-Tabela3[[#This Row],[Despesas 2006]])</f>
        <v>8476.0300000002608</v>
      </c>
      <c r="U616">
        <f>IF(Tabela3[[#This Row],[Receitas 2008]]-Tabela3[[#This Row],[Despesas 2008]]&lt;0,Tabela3[[#This Row],[Receitas 2008]]-Tabela3[[#This Row],[Despesas 2008]],Tabela3[[#This Row],[Receitas 2008]]-Tabela3[[#This Row],[Despesas 2008]])</f>
        <v>-793172.24000000022</v>
      </c>
      <c r="V616">
        <f>IF(Tabela3[[#This Row],[Receitas 2009]]-Tabela3[[#This Row],[Despesas 2009]]&lt;0,Tabela3[[#This Row],[Receitas 2009]]-Tabela3[[#This Row],[Despesas 2009]],Tabela3[[#This Row],[Receitas 2009]]-Tabela3[[#This Row],[Despesas 2009]])</f>
        <v>-1520940.1600000001</v>
      </c>
    </row>
    <row r="617" spans="1:22" hidden="1">
      <c r="A617" t="s">
        <v>665</v>
      </c>
      <c r="B617" t="s">
        <v>62</v>
      </c>
      <c r="C617" t="s">
        <v>248</v>
      </c>
      <c r="D617" s="60">
        <v>5213478</v>
      </c>
      <c r="E617" s="61">
        <v>6906290</v>
      </c>
      <c r="F617" s="61">
        <v>8513362.1099999994</v>
      </c>
      <c r="G617" s="61">
        <v>8428406.3100000005</v>
      </c>
      <c r="H617" s="61">
        <v>4865854</v>
      </c>
      <c r="I617" s="61">
        <v>5984721</v>
      </c>
      <c r="J617" s="61">
        <v>8132302.1100000003</v>
      </c>
      <c r="K617" s="61">
        <v>8873835.9499999993</v>
      </c>
      <c r="L617">
        <v>36.020000000000003</v>
      </c>
      <c r="M617">
        <v>34.92</v>
      </c>
      <c r="N617">
        <v>26.73</v>
      </c>
      <c r="O617">
        <v>45.31</v>
      </c>
      <c r="P617">
        <v>0.42</v>
      </c>
      <c r="Q617">
        <v>0.38</v>
      </c>
      <c r="R617">
        <v>0.46</v>
      </c>
      <c r="S617">
        <f>IF(Tabela3[[#This Row],[Receitas 2005]]-Tabela3[[#This Row],[Despesas 2005]]&lt;0,Tabela3[[#This Row],[Receitas 2005]]-Tabela3[[#This Row],[Despesas 2005]],Tabela3[[#This Row],[Receitas 2005]]-Tabela3[[#This Row],[Despesas 2005]])</f>
        <v>347624</v>
      </c>
      <c r="T617">
        <f>IF(Tabela3[[#This Row],[Receitas 2006]]-Tabela3[[#This Row],[Despesas 2006]]&lt;0,Tabela3[[#This Row],[Receitas 2006]]-Tabela3[[#This Row],[Despesas 2006]],Tabela3[[#This Row],[Receitas 2006]]-Tabela3[[#This Row],[Despesas 2006]])</f>
        <v>921569</v>
      </c>
      <c r="U617">
        <f>IF(Tabela3[[#This Row],[Receitas 2008]]-Tabela3[[#This Row],[Despesas 2008]]&lt;0,Tabela3[[#This Row],[Receitas 2008]]-Tabela3[[#This Row],[Despesas 2008]],Tabela3[[#This Row],[Receitas 2008]]-Tabela3[[#This Row],[Despesas 2008]])</f>
        <v>381059.99999999907</v>
      </c>
      <c r="V617">
        <f>IF(Tabela3[[#This Row],[Receitas 2009]]-Tabela3[[#This Row],[Despesas 2009]]&lt;0,Tabela3[[#This Row],[Receitas 2009]]-Tabela3[[#This Row],[Despesas 2009]],Tabela3[[#This Row],[Receitas 2009]]-Tabela3[[#This Row],[Despesas 2009]])</f>
        <v>-445429.63999999873</v>
      </c>
    </row>
    <row r="618" spans="1:22" hidden="1">
      <c r="A618" t="s">
        <v>666</v>
      </c>
      <c r="B618" t="s">
        <v>23</v>
      </c>
      <c r="C618" t="s">
        <v>97</v>
      </c>
      <c r="D618" s="60">
        <v>16402511.5</v>
      </c>
      <c r="E618" s="61">
        <v>20396164.84</v>
      </c>
      <c r="F618" s="61">
        <v>30264514.510000002</v>
      </c>
      <c r="G618" s="61">
        <v>30949631.140000001</v>
      </c>
      <c r="H618" s="61">
        <v>14942710.6</v>
      </c>
      <c r="I618" s="61">
        <v>19457370.859999999</v>
      </c>
      <c r="J618" s="61">
        <v>28867826.649999999</v>
      </c>
      <c r="K618" s="61">
        <v>30547974.98</v>
      </c>
      <c r="L618">
        <v>30.04</v>
      </c>
      <c r="M618">
        <v>28.32</v>
      </c>
      <c r="N618">
        <v>21.07</v>
      </c>
      <c r="O618">
        <v>39.020000000000003</v>
      </c>
      <c r="P618">
        <v>0.41</v>
      </c>
      <c r="Q618">
        <v>0.38</v>
      </c>
      <c r="R618">
        <v>0.44</v>
      </c>
      <c r="S618">
        <f>IF(Tabela3[[#This Row],[Receitas 2005]]-Tabela3[[#This Row],[Despesas 2005]]&lt;0,Tabela3[[#This Row],[Receitas 2005]]-Tabela3[[#This Row],[Despesas 2005]],Tabela3[[#This Row],[Receitas 2005]]-Tabela3[[#This Row],[Despesas 2005]])</f>
        <v>1459800.9000000004</v>
      </c>
      <c r="T618">
        <f>IF(Tabela3[[#This Row],[Receitas 2006]]-Tabela3[[#This Row],[Despesas 2006]]&lt;0,Tabela3[[#This Row],[Receitas 2006]]-Tabela3[[#This Row],[Despesas 2006]],Tabela3[[#This Row],[Receitas 2006]]-Tabela3[[#This Row],[Despesas 2006]])</f>
        <v>938793.98000000045</v>
      </c>
      <c r="U618">
        <f>IF(Tabela3[[#This Row],[Receitas 2008]]-Tabela3[[#This Row],[Despesas 2008]]&lt;0,Tabela3[[#This Row],[Receitas 2008]]-Tabela3[[#This Row],[Despesas 2008]],Tabela3[[#This Row],[Receitas 2008]]-Tabela3[[#This Row],[Despesas 2008]])</f>
        <v>1396687.8600000031</v>
      </c>
      <c r="V618">
        <f>IF(Tabela3[[#This Row],[Receitas 2009]]-Tabela3[[#This Row],[Despesas 2009]]&lt;0,Tabela3[[#This Row],[Receitas 2009]]-Tabela3[[#This Row],[Despesas 2009]],Tabela3[[#This Row],[Receitas 2009]]-Tabela3[[#This Row],[Despesas 2009]])</f>
        <v>401656.16000000015</v>
      </c>
    </row>
    <row r="619" spans="1:22" hidden="1">
      <c r="A619" t="s">
        <v>667</v>
      </c>
      <c r="B619" t="s">
        <v>52</v>
      </c>
      <c r="C619" t="s">
        <v>69</v>
      </c>
      <c r="D619" s="60">
        <v>6962806.9400000004</v>
      </c>
      <c r="E619" s="61">
        <v>8864160.9900000002</v>
      </c>
      <c r="F619" s="61">
        <v>12535609.210000001</v>
      </c>
      <c r="G619" s="61">
        <v>11643057.09</v>
      </c>
      <c r="H619" s="61">
        <v>6622952.9100000001</v>
      </c>
      <c r="I619" s="61">
        <v>8861792.8599999994</v>
      </c>
      <c r="J619" s="61">
        <v>11156190.66</v>
      </c>
      <c r="K619" s="61">
        <v>11827762.310000001</v>
      </c>
      <c r="L619">
        <v>26.27</v>
      </c>
      <c r="M619">
        <v>22.4</v>
      </c>
      <c r="N619">
        <v>16.27</v>
      </c>
      <c r="O619">
        <v>36.270000000000003</v>
      </c>
      <c r="P619">
        <v>0.38</v>
      </c>
      <c r="Q619">
        <v>0.35</v>
      </c>
      <c r="R619">
        <v>0.41</v>
      </c>
      <c r="S619">
        <f>IF(Tabela3[[#This Row],[Receitas 2005]]-Tabela3[[#This Row],[Despesas 2005]]&lt;0,Tabela3[[#This Row],[Receitas 2005]]-Tabela3[[#This Row],[Despesas 2005]],Tabela3[[#This Row],[Receitas 2005]]-Tabela3[[#This Row],[Despesas 2005]])</f>
        <v>339854.03000000026</v>
      </c>
      <c r="T619">
        <f>IF(Tabela3[[#This Row],[Receitas 2006]]-Tabela3[[#This Row],[Despesas 2006]]&lt;0,Tabela3[[#This Row],[Receitas 2006]]-Tabela3[[#This Row],[Despesas 2006]],Tabela3[[#This Row],[Receitas 2006]]-Tabela3[[#This Row],[Despesas 2006]])</f>
        <v>2368.1300000008196</v>
      </c>
      <c r="U619">
        <f>IF(Tabela3[[#This Row],[Receitas 2008]]-Tabela3[[#This Row],[Despesas 2008]]&lt;0,Tabela3[[#This Row],[Receitas 2008]]-Tabela3[[#This Row],[Despesas 2008]],Tabela3[[#This Row],[Receitas 2008]]-Tabela3[[#This Row],[Despesas 2008]])</f>
        <v>1379418.5500000007</v>
      </c>
      <c r="V619">
        <f>IF(Tabela3[[#This Row],[Receitas 2009]]-Tabela3[[#This Row],[Despesas 2009]]&lt;0,Tabela3[[#This Row],[Receitas 2009]]-Tabela3[[#This Row],[Despesas 2009]],Tabela3[[#This Row],[Receitas 2009]]-Tabela3[[#This Row],[Despesas 2009]])</f>
        <v>-184705.22000000067</v>
      </c>
    </row>
    <row r="620" spans="1:22" hidden="1">
      <c r="A620" t="s">
        <v>668</v>
      </c>
      <c r="B620" t="s">
        <v>23</v>
      </c>
      <c r="C620" t="s">
        <v>105</v>
      </c>
      <c r="D620" s="60">
        <v>4435457.53</v>
      </c>
      <c r="E620" s="61">
        <v>5013875.18</v>
      </c>
      <c r="F620" s="61">
        <v>7192977.9900000002</v>
      </c>
      <c r="G620" s="61">
        <v>6985446.2000000002</v>
      </c>
      <c r="H620" s="61">
        <v>4103326.36</v>
      </c>
      <c r="I620" s="61">
        <v>5158407.18</v>
      </c>
      <c r="J620" s="61">
        <v>7238867.6299999999</v>
      </c>
      <c r="K620" s="61">
        <v>7236195.5199999996</v>
      </c>
      <c r="L620">
        <v>25.81</v>
      </c>
      <c r="M620">
        <v>26.32</v>
      </c>
      <c r="N620">
        <v>16.2</v>
      </c>
      <c r="O620">
        <v>35.409999999999997</v>
      </c>
      <c r="P620">
        <v>0.38</v>
      </c>
      <c r="Q620">
        <v>0.34</v>
      </c>
      <c r="R620">
        <v>0.42</v>
      </c>
      <c r="S620">
        <f>IF(Tabela3[[#This Row],[Receitas 2005]]-Tabela3[[#This Row],[Despesas 2005]]&lt;0,Tabela3[[#This Row],[Receitas 2005]]-Tabela3[[#This Row],[Despesas 2005]],Tabela3[[#This Row],[Receitas 2005]]-Tabela3[[#This Row],[Despesas 2005]])</f>
        <v>332131.17000000039</v>
      </c>
      <c r="T620">
        <f>IF(Tabela3[[#This Row],[Receitas 2006]]-Tabela3[[#This Row],[Despesas 2006]]&lt;0,Tabela3[[#This Row],[Receitas 2006]]-Tabela3[[#This Row],[Despesas 2006]],Tabela3[[#This Row],[Receitas 2006]]-Tabela3[[#This Row],[Despesas 2006]])</f>
        <v>-144532</v>
      </c>
      <c r="U620">
        <f>IF(Tabela3[[#This Row],[Receitas 2008]]-Tabela3[[#This Row],[Despesas 2008]]&lt;0,Tabela3[[#This Row],[Receitas 2008]]-Tabela3[[#This Row],[Despesas 2008]],Tabela3[[#This Row],[Receitas 2008]]-Tabela3[[#This Row],[Despesas 2008]])</f>
        <v>-45889.639999999665</v>
      </c>
      <c r="V620">
        <f>IF(Tabela3[[#This Row],[Receitas 2009]]-Tabela3[[#This Row],[Despesas 2009]]&lt;0,Tabela3[[#This Row],[Receitas 2009]]-Tabela3[[#This Row],[Despesas 2009]],Tabela3[[#This Row],[Receitas 2009]]-Tabela3[[#This Row],[Despesas 2009]])</f>
        <v>-250749.31999999937</v>
      </c>
    </row>
    <row r="621" spans="1:22" hidden="1">
      <c r="A621" t="s">
        <v>669</v>
      </c>
      <c r="B621" t="s">
        <v>30</v>
      </c>
      <c r="C621" t="s">
        <v>73</v>
      </c>
      <c r="D621" s="60">
        <v>4688287.9000000004</v>
      </c>
      <c r="E621" s="61" t="s">
        <v>25</v>
      </c>
      <c r="F621" s="61">
        <v>8431775.9700000007</v>
      </c>
      <c r="G621" s="61">
        <v>7186315.5999999996</v>
      </c>
      <c r="H621" s="61">
        <v>4629801.75</v>
      </c>
      <c r="I621" s="61" t="s">
        <v>25</v>
      </c>
      <c r="J621" s="61">
        <v>6884448.2599999998</v>
      </c>
      <c r="K621" s="61">
        <v>7060010.8300000001</v>
      </c>
      <c r="L621">
        <v>26.45</v>
      </c>
      <c r="M621">
        <v>32.26</v>
      </c>
      <c r="N621">
        <v>16.78</v>
      </c>
      <c r="O621">
        <v>36.11</v>
      </c>
      <c r="P621">
        <v>0.41</v>
      </c>
      <c r="Q621">
        <v>0.37</v>
      </c>
      <c r="R621">
        <v>0.45</v>
      </c>
      <c r="S621">
        <f>IF(Tabela3[[#This Row],[Receitas 2005]]-Tabela3[[#This Row],[Despesas 2005]]&lt;0,Tabela3[[#This Row],[Receitas 2005]]-Tabela3[[#This Row],[Despesas 2005]],Tabela3[[#This Row],[Receitas 2005]]-Tabela3[[#This Row],[Despesas 2005]])</f>
        <v>58486.150000000373</v>
      </c>
      <c r="T62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21">
        <f>IF(Tabela3[[#This Row],[Receitas 2008]]-Tabela3[[#This Row],[Despesas 2008]]&lt;0,Tabela3[[#This Row],[Receitas 2008]]-Tabela3[[#This Row],[Despesas 2008]],Tabela3[[#This Row],[Receitas 2008]]-Tabela3[[#This Row],[Despesas 2008]])</f>
        <v>1547327.7100000009</v>
      </c>
      <c r="V621">
        <f>IF(Tabela3[[#This Row],[Receitas 2009]]-Tabela3[[#This Row],[Despesas 2009]]&lt;0,Tabela3[[#This Row],[Receitas 2009]]-Tabela3[[#This Row],[Despesas 2009]],Tabela3[[#This Row],[Receitas 2009]]-Tabela3[[#This Row],[Despesas 2009]])</f>
        <v>126304.76999999955</v>
      </c>
    </row>
    <row r="622" spans="1:22" hidden="1">
      <c r="A622" t="s">
        <v>670</v>
      </c>
      <c r="B622" t="s">
        <v>27</v>
      </c>
      <c r="C622" t="s">
        <v>121</v>
      </c>
      <c r="D622" s="60">
        <v>4102970.79</v>
      </c>
      <c r="E622" s="61">
        <v>5386312.7699999996</v>
      </c>
      <c r="F622" s="61">
        <v>7529394.8300000001</v>
      </c>
      <c r="G622" s="61">
        <v>6875508.3899999997</v>
      </c>
      <c r="H622" s="61">
        <v>3848343.94</v>
      </c>
      <c r="I622" s="61">
        <v>5010496.87</v>
      </c>
      <c r="J622" s="61">
        <v>7380309.71</v>
      </c>
      <c r="K622" s="61">
        <v>7273176.0700000003</v>
      </c>
      <c r="L622">
        <v>53.65</v>
      </c>
      <c r="M622">
        <v>55.71</v>
      </c>
      <c r="N622">
        <v>43.65</v>
      </c>
      <c r="O622">
        <v>63.66</v>
      </c>
      <c r="P622">
        <v>0.43</v>
      </c>
      <c r="Q622">
        <v>0.37</v>
      </c>
      <c r="R622">
        <v>0.5</v>
      </c>
      <c r="S622">
        <f>IF(Tabela3[[#This Row],[Receitas 2005]]-Tabela3[[#This Row],[Despesas 2005]]&lt;0,Tabela3[[#This Row],[Receitas 2005]]-Tabela3[[#This Row],[Despesas 2005]],Tabela3[[#This Row],[Receitas 2005]]-Tabela3[[#This Row],[Despesas 2005]])</f>
        <v>254626.85000000009</v>
      </c>
      <c r="T622">
        <f>IF(Tabela3[[#This Row],[Receitas 2006]]-Tabela3[[#This Row],[Despesas 2006]]&lt;0,Tabela3[[#This Row],[Receitas 2006]]-Tabela3[[#This Row],[Despesas 2006]],Tabela3[[#This Row],[Receitas 2006]]-Tabela3[[#This Row],[Despesas 2006]])</f>
        <v>375815.89999999944</v>
      </c>
      <c r="U622">
        <f>IF(Tabela3[[#This Row],[Receitas 2008]]-Tabela3[[#This Row],[Despesas 2008]]&lt;0,Tabela3[[#This Row],[Receitas 2008]]-Tabela3[[#This Row],[Despesas 2008]],Tabela3[[#This Row],[Receitas 2008]]-Tabela3[[#This Row],[Despesas 2008]])</f>
        <v>149085.12000000011</v>
      </c>
      <c r="V622">
        <f>IF(Tabela3[[#This Row],[Receitas 2009]]-Tabela3[[#This Row],[Despesas 2009]]&lt;0,Tabela3[[#This Row],[Receitas 2009]]-Tabela3[[#This Row],[Despesas 2009]],Tabela3[[#This Row],[Receitas 2009]]-Tabela3[[#This Row],[Despesas 2009]])</f>
        <v>-397667.68000000063</v>
      </c>
    </row>
    <row r="623" spans="1:22" hidden="1">
      <c r="A623" t="s">
        <v>671</v>
      </c>
      <c r="B623" t="s">
        <v>65</v>
      </c>
      <c r="C623" t="s">
        <v>304</v>
      </c>
      <c r="D623" s="60">
        <v>4109577.04</v>
      </c>
      <c r="E623" s="61">
        <v>5170378.03</v>
      </c>
      <c r="F623" s="61">
        <v>7399972.6799999997</v>
      </c>
      <c r="G623" s="61">
        <v>6541286.6100000003</v>
      </c>
      <c r="H623" s="61">
        <v>3736656.27</v>
      </c>
      <c r="I623" s="61">
        <v>4572672.1100000003</v>
      </c>
      <c r="J623" s="61">
        <v>6286848.0300000003</v>
      </c>
      <c r="K623" s="61">
        <v>7026550.21</v>
      </c>
      <c r="L623">
        <v>50.4</v>
      </c>
      <c r="M623">
        <v>50.23</v>
      </c>
      <c r="N623">
        <v>37.6</v>
      </c>
      <c r="O623">
        <v>63.2</v>
      </c>
      <c r="P623">
        <v>0.39</v>
      </c>
      <c r="Q623">
        <v>0.33</v>
      </c>
      <c r="R623">
        <v>0.44</v>
      </c>
      <c r="S623">
        <f>IF(Tabela3[[#This Row],[Receitas 2005]]-Tabela3[[#This Row],[Despesas 2005]]&lt;0,Tabela3[[#This Row],[Receitas 2005]]-Tabela3[[#This Row],[Despesas 2005]],Tabela3[[#This Row],[Receitas 2005]]-Tabela3[[#This Row],[Despesas 2005]])</f>
        <v>372920.77</v>
      </c>
      <c r="T623">
        <f>IF(Tabela3[[#This Row],[Receitas 2006]]-Tabela3[[#This Row],[Despesas 2006]]&lt;0,Tabela3[[#This Row],[Receitas 2006]]-Tabela3[[#This Row],[Despesas 2006]],Tabela3[[#This Row],[Receitas 2006]]-Tabela3[[#This Row],[Despesas 2006]])</f>
        <v>597705.91999999993</v>
      </c>
      <c r="U623">
        <f>IF(Tabela3[[#This Row],[Receitas 2008]]-Tabela3[[#This Row],[Despesas 2008]]&lt;0,Tabela3[[#This Row],[Receitas 2008]]-Tabela3[[#This Row],[Despesas 2008]],Tabela3[[#This Row],[Receitas 2008]]-Tabela3[[#This Row],[Despesas 2008]])</f>
        <v>1113124.6499999994</v>
      </c>
      <c r="V623">
        <f>IF(Tabela3[[#This Row],[Receitas 2009]]-Tabela3[[#This Row],[Despesas 2009]]&lt;0,Tabela3[[#This Row],[Receitas 2009]]-Tabela3[[#This Row],[Despesas 2009]],Tabela3[[#This Row],[Receitas 2009]]-Tabela3[[#This Row],[Despesas 2009]])</f>
        <v>-485263.59999999963</v>
      </c>
    </row>
    <row r="624" spans="1:22" hidden="1">
      <c r="A624" t="s">
        <v>672</v>
      </c>
      <c r="B624" t="s">
        <v>114</v>
      </c>
      <c r="C624" t="s">
        <v>167</v>
      </c>
      <c r="D624" s="60">
        <v>16801202.66</v>
      </c>
      <c r="E624" s="61">
        <v>19000156.440000001</v>
      </c>
      <c r="F624" s="61">
        <v>27267684.039999999</v>
      </c>
      <c r="G624" s="61">
        <v>24881497.739999998</v>
      </c>
      <c r="H624" s="61">
        <v>16311692.689999999</v>
      </c>
      <c r="I624" s="61">
        <v>19649722.170000002</v>
      </c>
      <c r="J624" s="61">
        <v>28155749.960000001</v>
      </c>
      <c r="K624" s="61">
        <v>23564319.949999999</v>
      </c>
      <c r="L624">
        <v>33.72</v>
      </c>
      <c r="M624">
        <v>32.74</v>
      </c>
      <c r="N624">
        <v>24.64</v>
      </c>
      <c r="O624">
        <v>42.8</v>
      </c>
      <c r="P624">
        <v>0.4</v>
      </c>
      <c r="Q624">
        <v>0.36</v>
      </c>
      <c r="R624">
        <v>0.43</v>
      </c>
      <c r="S624">
        <f>IF(Tabela3[[#This Row],[Receitas 2005]]-Tabela3[[#This Row],[Despesas 2005]]&lt;0,Tabela3[[#This Row],[Receitas 2005]]-Tabela3[[#This Row],[Despesas 2005]],Tabela3[[#This Row],[Receitas 2005]]-Tabela3[[#This Row],[Despesas 2005]])</f>
        <v>489509.97000000067</v>
      </c>
      <c r="T624">
        <f>IF(Tabela3[[#This Row],[Receitas 2006]]-Tabela3[[#This Row],[Despesas 2006]]&lt;0,Tabela3[[#This Row],[Receitas 2006]]-Tabela3[[#This Row],[Despesas 2006]],Tabela3[[#This Row],[Receitas 2006]]-Tabela3[[#This Row],[Despesas 2006]])</f>
        <v>-649565.73000000045</v>
      </c>
      <c r="U624">
        <f>IF(Tabela3[[#This Row],[Receitas 2008]]-Tabela3[[#This Row],[Despesas 2008]]&lt;0,Tabela3[[#This Row],[Receitas 2008]]-Tabela3[[#This Row],[Despesas 2008]],Tabela3[[#This Row],[Receitas 2008]]-Tabela3[[#This Row],[Despesas 2008]])</f>
        <v>-888065.92000000179</v>
      </c>
      <c r="V624">
        <f>IF(Tabela3[[#This Row],[Receitas 2009]]-Tabela3[[#This Row],[Despesas 2009]]&lt;0,Tabela3[[#This Row],[Receitas 2009]]-Tabela3[[#This Row],[Despesas 2009]],Tabela3[[#This Row],[Receitas 2009]]-Tabela3[[#This Row],[Despesas 2009]])</f>
        <v>1317177.7899999991</v>
      </c>
    </row>
    <row r="625" spans="1:22" hidden="1">
      <c r="A625" t="s">
        <v>673</v>
      </c>
      <c r="B625" t="s">
        <v>30</v>
      </c>
      <c r="C625" t="s">
        <v>31</v>
      </c>
      <c r="D625" s="60">
        <v>4751352.0999999996</v>
      </c>
      <c r="E625" s="61">
        <v>5208555.18</v>
      </c>
      <c r="F625" s="61">
        <v>7706282.4400000004</v>
      </c>
      <c r="G625" s="61">
        <v>8071293.1299999999</v>
      </c>
      <c r="H625" s="61">
        <v>4558863.43</v>
      </c>
      <c r="I625" s="61">
        <v>5422585.3300000001</v>
      </c>
      <c r="J625" s="61">
        <v>7417621.21</v>
      </c>
      <c r="K625" s="61">
        <v>8572521.5800000001</v>
      </c>
      <c r="L625">
        <v>16.989999999999998</v>
      </c>
      <c r="M625">
        <v>18.14</v>
      </c>
      <c r="N625">
        <v>10.85</v>
      </c>
      <c r="O625">
        <v>23.14</v>
      </c>
      <c r="P625">
        <v>0.39</v>
      </c>
      <c r="Q625">
        <v>0.36</v>
      </c>
      <c r="R625">
        <v>0.42</v>
      </c>
      <c r="S625">
        <f>IF(Tabela3[[#This Row],[Receitas 2005]]-Tabela3[[#This Row],[Despesas 2005]]&lt;0,Tabela3[[#This Row],[Receitas 2005]]-Tabela3[[#This Row],[Despesas 2005]],Tabela3[[#This Row],[Receitas 2005]]-Tabela3[[#This Row],[Despesas 2005]])</f>
        <v>192488.66999999993</v>
      </c>
      <c r="T625">
        <f>IF(Tabela3[[#This Row],[Receitas 2006]]-Tabela3[[#This Row],[Despesas 2006]]&lt;0,Tabela3[[#This Row],[Receitas 2006]]-Tabela3[[#This Row],[Despesas 2006]],Tabela3[[#This Row],[Receitas 2006]]-Tabela3[[#This Row],[Despesas 2006]])</f>
        <v>-214030.15000000037</v>
      </c>
      <c r="U625">
        <f>IF(Tabela3[[#This Row],[Receitas 2008]]-Tabela3[[#This Row],[Despesas 2008]]&lt;0,Tabela3[[#This Row],[Receitas 2008]]-Tabela3[[#This Row],[Despesas 2008]],Tabela3[[#This Row],[Receitas 2008]]-Tabela3[[#This Row],[Despesas 2008]])</f>
        <v>288661.23000000045</v>
      </c>
      <c r="V625">
        <f>IF(Tabela3[[#This Row],[Receitas 2009]]-Tabela3[[#This Row],[Despesas 2009]]&lt;0,Tabela3[[#This Row],[Receitas 2009]]-Tabela3[[#This Row],[Despesas 2009]],Tabela3[[#This Row],[Receitas 2009]]-Tabela3[[#This Row],[Despesas 2009]])</f>
        <v>-501228.45000000019</v>
      </c>
    </row>
    <row r="626" spans="1:22" hidden="1">
      <c r="A626" t="s">
        <v>674</v>
      </c>
      <c r="B626" t="s">
        <v>76</v>
      </c>
      <c r="C626" t="s">
        <v>91</v>
      </c>
      <c r="D626" s="60">
        <v>6459969.4000000004</v>
      </c>
      <c r="E626" s="61">
        <v>8859793.8200000003</v>
      </c>
      <c r="F626" s="61" t="s">
        <v>25</v>
      </c>
      <c r="G626" s="61">
        <v>10039279.869999999</v>
      </c>
      <c r="H626" s="61">
        <v>6157619.29</v>
      </c>
      <c r="I626" s="61">
        <v>9636437.5</v>
      </c>
      <c r="J626" s="61" t="s">
        <v>25</v>
      </c>
      <c r="K626" s="61">
        <v>9888060.4100000001</v>
      </c>
      <c r="L626">
        <v>48.98</v>
      </c>
      <c r="M626">
        <v>42.38</v>
      </c>
      <c r="N626">
        <v>34.909999999999997</v>
      </c>
      <c r="O626">
        <v>63.06</v>
      </c>
      <c r="P626">
        <v>0.38</v>
      </c>
      <c r="Q626">
        <v>0.34</v>
      </c>
      <c r="R626">
        <v>0.41</v>
      </c>
      <c r="S626">
        <f>IF(Tabela3[[#This Row],[Receitas 2005]]-Tabela3[[#This Row],[Despesas 2005]]&lt;0,Tabela3[[#This Row],[Receitas 2005]]-Tabela3[[#This Row],[Despesas 2005]],Tabela3[[#This Row],[Receitas 2005]]-Tabela3[[#This Row],[Despesas 2005]])</f>
        <v>302350.11000000034</v>
      </c>
      <c r="T626">
        <f>IF(Tabela3[[#This Row],[Receitas 2006]]-Tabela3[[#This Row],[Despesas 2006]]&lt;0,Tabela3[[#This Row],[Receitas 2006]]-Tabela3[[#This Row],[Despesas 2006]],Tabela3[[#This Row],[Receitas 2006]]-Tabela3[[#This Row],[Despesas 2006]])</f>
        <v>-776643.6799999997</v>
      </c>
      <c r="U62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26">
        <f>IF(Tabela3[[#This Row],[Receitas 2009]]-Tabela3[[#This Row],[Despesas 2009]]&lt;0,Tabela3[[#This Row],[Receitas 2009]]-Tabela3[[#This Row],[Despesas 2009]],Tabela3[[#This Row],[Receitas 2009]]-Tabela3[[#This Row],[Despesas 2009]])</f>
        <v>151219.45999999903</v>
      </c>
    </row>
    <row r="627" spans="1:22" hidden="1">
      <c r="A627" t="s">
        <v>675</v>
      </c>
      <c r="B627" t="s">
        <v>27</v>
      </c>
      <c r="C627" t="s">
        <v>104</v>
      </c>
      <c r="D627" s="60">
        <v>4413152.84</v>
      </c>
      <c r="E627" s="61">
        <v>5045018.4800000004</v>
      </c>
      <c r="F627" s="61">
        <v>7271224.79</v>
      </c>
      <c r="G627" s="61">
        <v>7398935.25</v>
      </c>
      <c r="H627" s="61">
        <v>4199346.42</v>
      </c>
      <c r="I627" s="61">
        <v>5053746.3099999996</v>
      </c>
      <c r="J627" s="61">
        <v>6670321.6200000001</v>
      </c>
      <c r="K627" s="61">
        <v>6839640.5</v>
      </c>
      <c r="L627">
        <v>46.88</v>
      </c>
      <c r="M627">
        <v>43.78</v>
      </c>
      <c r="N627">
        <v>35.89</v>
      </c>
      <c r="O627">
        <v>57.86</v>
      </c>
      <c r="P627">
        <v>0.41</v>
      </c>
      <c r="Q627">
        <v>0.35</v>
      </c>
      <c r="R627">
        <v>0.46</v>
      </c>
      <c r="S627">
        <f>IF(Tabela3[[#This Row],[Receitas 2005]]-Tabela3[[#This Row],[Despesas 2005]]&lt;0,Tabela3[[#This Row],[Receitas 2005]]-Tabela3[[#This Row],[Despesas 2005]],Tabela3[[#This Row],[Receitas 2005]]-Tabela3[[#This Row],[Despesas 2005]])</f>
        <v>213806.41999999993</v>
      </c>
      <c r="T627">
        <f>IF(Tabela3[[#This Row],[Receitas 2006]]-Tabela3[[#This Row],[Despesas 2006]]&lt;0,Tabela3[[#This Row],[Receitas 2006]]-Tabela3[[#This Row],[Despesas 2006]],Tabela3[[#This Row],[Receitas 2006]]-Tabela3[[#This Row],[Despesas 2006]])</f>
        <v>-8727.8299999991432</v>
      </c>
      <c r="U627">
        <f>IF(Tabela3[[#This Row],[Receitas 2008]]-Tabela3[[#This Row],[Despesas 2008]]&lt;0,Tabela3[[#This Row],[Receitas 2008]]-Tabela3[[#This Row],[Despesas 2008]],Tabela3[[#This Row],[Receitas 2008]]-Tabela3[[#This Row],[Despesas 2008]])</f>
        <v>600903.16999999993</v>
      </c>
      <c r="V627">
        <f>IF(Tabela3[[#This Row],[Receitas 2009]]-Tabela3[[#This Row],[Despesas 2009]]&lt;0,Tabela3[[#This Row],[Receitas 2009]]-Tabela3[[#This Row],[Despesas 2009]],Tabela3[[#This Row],[Receitas 2009]]-Tabela3[[#This Row],[Despesas 2009]])</f>
        <v>559294.75</v>
      </c>
    </row>
    <row r="628" spans="1:22" hidden="1">
      <c r="A628" t="s">
        <v>676</v>
      </c>
      <c r="B628" t="s">
        <v>76</v>
      </c>
      <c r="C628" t="s">
        <v>244</v>
      </c>
      <c r="D628" s="60">
        <v>3456069.61</v>
      </c>
      <c r="E628" s="61">
        <v>4116577.23</v>
      </c>
      <c r="F628" s="61">
        <v>5555920.3799999999</v>
      </c>
      <c r="G628" s="61">
        <v>5529183.75</v>
      </c>
      <c r="H628" s="61">
        <v>3442761.97</v>
      </c>
      <c r="I628" s="61">
        <v>4093644.62</v>
      </c>
      <c r="J628" s="61">
        <v>5523744.8099999996</v>
      </c>
      <c r="K628" s="61">
        <v>4853607</v>
      </c>
      <c r="L628">
        <v>23.08</v>
      </c>
      <c r="M628">
        <v>25.64</v>
      </c>
      <c r="N628">
        <v>11.92</v>
      </c>
      <c r="O628">
        <v>34.24</v>
      </c>
      <c r="P628">
        <v>0.39</v>
      </c>
      <c r="Q628">
        <v>0.32</v>
      </c>
      <c r="R628">
        <v>0.46</v>
      </c>
      <c r="S628">
        <f>IF(Tabela3[[#This Row],[Receitas 2005]]-Tabela3[[#This Row],[Despesas 2005]]&lt;0,Tabela3[[#This Row],[Receitas 2005]]-Tabela3[[#This Row],[Despesas 2005]],Tabela3[[#This Row],[Receitas 2005]]-Tabela3[[#This Row],[Despesas 2005]])</f>
        <v>13307.639999999665</v>
      </c>
      <c r="T628">
        <f>IF(Tabela3[[#This Row],[Receitas 2006]]-Tabela3[[#This Row],[Despesas 2006]]&lt;0,Tabela3[[#This Row],[Receitas 2006]]-Tabela3[[#This Row],[Despesas 2006]],Tabela3[[#This Row],[Receitas 2006]]-Tabela3[[#This Row],[Despesas 2006]])</f>
        <v>22932.60999999987</v>
      </c>
      <c r="U628">
        <f>IF(Tabela3[[#This Row],[Receitas 2008]]-Tabela3[[#This Row],[Despesas 2008]]&lt;0,Tabela3[[#This Row],[Receitas 2008]]-Tabela3[[#This Row],[Despesas 2008]],Tabela3[[#This Row],[Receitas 2008]]-Tabela3[[#This Row],[Despesas 2008]])</f>
        <v>32175.570000000298</v>
      </c>
      <c r="V628">
        <f>IF(Tabela3[[#This Row],[Receitas 2009]]-Tabela3[[#This Row],[Despesas 2009]]&lt;0,Tabela3[[#This Row],[Receitas 2009]]-Tabela3[[#This Row],[Despesas 2009]],Tabela3[[#This Row],[Receitas 2009]]-Tabela3[[#This Row],[Despesas 2009]])</f>
        <v>675576.75</v>
      </c>
    </row>
    <row r="629" spans="1:22" hidden="1">
      <c r="A629" t="s">
        <v>677</v>
      </c>
      <c r="B629" t="s">
        <v>76</v>
      </c>
      <c r="C629" t="s">
        <v>134</v>
      </c>
      <c r="D629" s="60">
        <v>7853237.8200000003</v>
      </c>
      <c r="E629" s="61">
        <v>9775393.8200000003</v>
      </c>
      <c r="F629" s="61">
        <v>12398366.630000001</v>
      </c>
      <c r="G629" s="61">
        <v>11947199.83</v>
      </c>
      <c r="H629" s="61">
        <v>7422924.0999999996</v>
      </c>
      <c r="I629" s="61">
        <v>8955172.1699999999</v>
      </c>
      <c r="J629" s="61">
        <v>12328245.050000001</v>
      </c>
      <c r="K629" s="61">
        <v>12095134.960000001</v>
      </c>
      <c r="L629">
        <v>28.86</v>
      </c>
      <c r="M629">
        <v>23.95</v>
      </c>
      <c r="N629">
        <v>17.350000000000001</v>
      </c>
      <c r="O629">
        <v>40.369999999999997</v>
      </c>
      <c r="P629">
        <v>0.39</v>
      </c>
      <c r="Q629">
        <v>0.35</v>
      </c>
      <c r="R629">
        <v>0.44</v>
      </c>
      <c r="S629">
        <f>IF(Tabela3[[#This Row],[Receitas 2005]]-Tabela3[[#This Row],[Despesas 2005]]&lt;0,Tabela3[[#This Row],[Receitas 2005]]-Tabela3[[#This Row],[Despesas 2005]],Tabela3[[#This Row],[Receitas 2005]]-Tabela3[[#This Row],[Despesas 2005]])</f>
        <v>430313.72000000067</v>
      </c>
      <c r="T629">
        <f>IF(Tabela3[[#This Row],[Receitas 2006]]-Tabela3[[#This Row],[Despesas 2006]]&lt;0,Tabela3[[#This Row],[Receitas 2006]]-Tabela3[[#This Row],[Despesas 2006]],Tabela3[[#This Row],[Receitas 2006]]-Tabela3[[#This Row],[Despesas 2006]])</f>
        <v>820221.65000000037</v>
      </c>
      <c r="U629">
        <f>IF(Tabela3[[#This Row],[Receitas 2008]]-Tabela3[[#This Row],[Despesas 2008]]&lt;0,Tabela3[[#This Row],[Receitas 2008]]-Tabela3[[#This Row],[Despesas 2008]],Tabela3[[#This Row],[Receitas 2008]]-Tabela3[[#This Row],[Despesas 2008]])</f>
        <v>70121.580000000075</v>
      </c>
      <c r="V629">
        <f>IF(Tabela3[[#This Row],[Receitas 2009]]-Tabela3[[#This Row],[Despesas 2009]]&lt;0,Tabela3[[#This Row],[Receitas 2009]]-Tabela3[[#This Row],[Despesas 2009]],Tabela3[[#This Row],[Receitas 2009]]-Tabela3[[#This Row],[Despesas 2009]])</f>
        <v>-147935.13000000082</v>
      </c>
    </row>
    <row r="630" spans="1:22" hidden="1">
      <c r="A630" t="s">
        <v>678</v>
      </c>
      <c r="B630" t="s">
        <v>30</v>
      </c>
      <c r="C630" t="s">
        <v>33</v>
      </c>
      <c r="D630" s="60" t="s">
        <v>25</v>
      </c>
      <c r="E630" s="61">
        <v>13876784.4</v>
      </c>
      <c r="F630" s="61">
        <v>22444052</v>
      </c>
      <c r="G630" s="61">
        <v>24143463</v>
      </c>
      <c r="H630" s="61" t="s">
        <v>25</v>
      </c>
      <c r="I630" s="61">
        <v>16137706.34</v>
      </c>
      <c r="J630" s="61">
        <v>22128750</v>
      </c>
      <c r="K630" s="61">
        <v>23329474.829999998</v>
      </c>
      <c r="L630">
        <v>35.58</v>
      </c>
      <c r="M630">
        <v>35.81</v>
      </c>
      <c r="N630">
        <v>28.64</v>
      </c>
      <c r="O630">
        <v>42.52</v>
      </c>
      <c r="P630">
        <v>0.43</v>
      </c>
      <c r="Q630">
        <v>0.4</v>
      </c>
      <c r="R630">
        <v>0.47</v>
      </c>
      <c r="S63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30">
        <f>IF(Tabela3[[#This Row],[Receitas 2006]]-Tabela3[[#This Row],[Despesas 2006]]&lt;0,Tabela3[[#This Row],[Receitas 2006]]-Tabela3[[#This Row],[Despesas 2006]],Tabela3[[#This Row],[Receitas 2006]]-Tabela3[[#This Row],[Despesas 2006]])</f>
        <v>-2260921.9399999995</v>
      </c>
      <c r="U630">
        <f>IF(Tabela3[[#This Row],[Receitas 2008]]-Tabela3[[#This Row],[Despesas 2008]]&lt;0,Tabela3[[#This Row],[Receitas 2008]]-Tabela3[[#This Row],[Despesas 2008]],Tabela3[[#This Row],[Receitas 2008]]-Tabela3[[#This Row],[Despesas 2008]])</f>
        <v>315302</v>
      </c>
      <c r="V630">
        <f>IF(Tabela3[[#This Row],[Receitas 2009]]-Tabela3[[#This Row],[Despesas 2009]]&lt;0,Tabela3[[#This Row],[Receitas 2009]]-Tabela3[[#This Row],[Despesas 2009]],Tabela3[[#This Row],[Receitas 2009]]-Tabela3[[#This Row],[Despesas 2009]])</f>
        <v>813988.17000000179</v>
      </c>
    </row>
    <row r="631" spans="1:22" hidden="1">
      <c r="A631" t="s">
        <v>679</v>
      </c>
      <c r="B631" t="s">
        <v>30</v>
      </c>
      <c r="C631" t="s">
        <v>59</v>
      </c>
      <c r="D631" s="60">
        <v>6435355.71</v>
      </c>
      <c r="E631" s="61" t="s">
        <v>25</v>
      </c>
      <c r="F631" s="61">
        <v>12569268.35</v>
      </c>
      <c r="G631" s="61">
        <v>12268480.48</v>
      </c>
      <c r="H631" s="61">
        <v>6640307.7999999998</v>
      </c>
      <c r="I631" s="61" t="s">
        <v>25</v>
      </c>
      <c r="J631" s="61">
        <v>11091145.23</v>
      </c>
      <c r="K631" s="61">
        <v>13101056.77</v>
      </c>
      <c r="L631">
        <v>40.14</v>
      </c>
      <c r="M631">
        <v>35.49</v>
      </c>
      <c r="N631">
        <v>31.09</v>
      </c>
      <c r="O631">
        <v>49.18</v>
      </c>
      <c r="P631">
        <v>0.44</v>
      </c>
      <c r="Q631">
        <v>0.4</v>
      </c>
      <c r="R631">
        <v>0.48</v>
      </c>
      <c r="S631">
        <f>IF(Tabela3[[#This Row],[Receitas 2005]]-Tabela3[[#This Row],[Despesas 2005]]&lt;0,Tabela3[[#This Row],[Receitas 2005]]-Tabela3[[#This Row],[Despesas 2005]],Tabela3[[#This Row],[Receitas 2005]]-Tabela3[[#This Row],[Despesas 2005]])</f>
        <v>-204952.08999999985</v>
      </c>
      <c r="T63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31">
        <f>IF(Tabela3[[#This Row],[Receitas 2008]]-Tabela3[[#This Row],[Despesas 2008]]&lt;0,Tabela3[[#This Row],[Receitas 2008]]-Tabela3[[#This Row],[Despesas 2008]],Tabela3[[#This Row],[Receitas 2008]]-Tabela3[[#This Row],[Despesas 2008]])</f>
        <v>1478123.1199999992</v>
      </c>
      <c r="V631">
        <f>IF(Tabela3[[#This Row],[Receitas 2009]]-Tabela3[[#This Row],[Despesas 2009]]&lt;0,Tabela3[[#This Row],[Receitas 2009]]-Tabela3[[#This Row],[Despesas 2009]],Tabela3[[#This Row],[Receitas 2009]]-Tabela3[[#This Row],[Despesas 2009]])</f>
        <v>-832576.28999999911</v>
      </c>
    </row>
    <row r="632" spans="1:22" hidden="1">
      <c r="A632" t="s">
        <v>680</v>
      </c>
      <c r="B632" t="s">
        <v>30</v>
      </c>
      <c r="C632" t="s">
        <v>31</v>
      </c>
      <c r="D632" s="60" t="s">
        <v>25</v>
      </c>
      <c r="E632" s="61" t="s">
        <v>25</v>
      </c>
      <c r="F632" s="61">
        <v>6820933.71</v>
      </c>
      <c r="G632" s="61">
        <v>7909192.5599999996</v>
      </c>
      <c r="H632" s="61" t="s">
        <v>25</v>
      </c>
      <c r="I632" s="61" t="s">
        <v>25</v>
      </c>
      <c r="J632" s="61">
        <v>7703861.9500000002</v>
      </c>
      <c r="K632" s="61">
        <v>8732506.5800000001</v>
      </c>
      <c r="L632">
        <v>21.77</v>
      </c>
      <c r="M632">
        <v>22.66</v>
      </c>
      <c r="N632">
        <v>12.42</v>
      </c>
      <c r="O632">
        <v>31.13</v>
      </c>
      <c r="P632">
        <v>0.36</v>
      </c>
      <c r="Q632">
        <v>0.33</v>
      </c>
      <c r="R632">
        <v>0.4</v>
      </c>
      <c r="S63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3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32">
        <f>IF(Tabela3[[#This Row],[Receitas 2008]]-Tabela3[[#This Row],[Despesas 2008]]&lt;0,Tabela3[[#This Row],[Receitas 2008]]-Tabela3[[#This Row],[Despesas 2008]],Tabela3[[#This Row],[Receitas 2008]]-Tabela3[[#This Row],[Despesas 2008]])</f>
        <v>-882928.24000000022</v>
      </c>
      <c r="V632">
        <f>IF(Tabela3[[#This Row],[Receitas 2009]]-Tabela3[[#This Row],[Despesas 2009]]&lt;0,Tabela3[[#This Row],[Receitas 2009]]-Tabela3[[#This Row],[Despesas 2009]],Tabela3[[#This Row],[Receitas 2009]]-Tabela3[[#This Row],[Despesas 2009]])</f>
        <v>-823314.02000000048</v>
      </c>
    </row>
    <row r="633" spans="1:22" hidden="1">
      <c r="A633" t="s">
        <v>681</v>
      </c>
      <c r="B633" t="s">
        <v>62</v>
      </c>
      <c r="C633" t="s">
        <v>248</v>
      </c>
      <c r="D633" s="60">
        <v>6336362.2699999996</v>
      </c>
      <c r="E633" s="61">
        <v>7141086.5199999996</v>
      </c>
      <c r="F633" s="61">
        <v>10494549.98</v>
      </c>
      <c r="G633" s="61">
        <v>9797399.75</v>
      </c>
      <c r="H633" s="61">
        <v>5918264.9800000004</v>
      </c>
      <c r="I633" s="61">
        <v>6869486.9299999997</v>
      </c>
      <c r="J633" s="61">
        <v>10767960.369999999</v>
      </c>
      <c r="K633" s="61">
        <v>9687742.1400000006</v>
      </c>
      <c r="L633">
        <v>40.67</v>
      </c>
      <c r="M633">
        <v>38.96</v>
      </c>
      <c r="N633">
        <v>32.020000000000003</v>
      </c>
      <c r="O633">
        <v>49.33</v>
      </c>
      <c r="P633">
        <v>0.44</v>
      </c>
      <c r="Q633">
        <v>0.4</v>
      </c>
      <c r="R633">
        <v>0.48</v>
      </c>
      <c r="S633">
        <f>IF(Tabela3[[#This Row],[Receitas 2005]]-Tabela3[[#This Row],[Despesas 2005]]&lt;0,Tabela3[[#This Row],[Receitas 2005]]-Tabela3[[#This Row],[Despesas 2005]],Tabela3[[#This Row],[Receitas 2005]]-Tabela3[[#This Row],[Despesas 2005]])</f>
        <v>418097.28999999911</v>
      </c>
      <c r="T633">
        <f>IF(Tabela3[[#This Row],[Receitas 2006]]-Tabela3[[#This Row],[Despesas 2006]]&lt;0,Tabela3[[#This Row],[Receitas 2006]]-Tabela3[[#This Row],[Despesas 2006]],Tabela3[[#This Row],[Receitas 2006]]-Tabela3[[#This Row],[Despesas 2006]])</f>
        <v>271599.58999999985</v>
      </c>
      <c r="U633">
        <f>IF(Tabela3[[#This Row],[Receitas 2008]]-Tabela3[[#This Row],[Despesas 2008]]&lt;0,Tabela3[[#This Row],[Receitas 2008]]-Tabela3[[#This Row],[Despesas 2008]],Tabela3[[#This Row],[Receitas 2008]]-Tabela3[[#This Row],[Despesas 2008]])</f>
        <v>-273410.38999999873</v>
      </c>
      <c r="V633">
        <f>IF(Tabela3[[#This Row],[Receitas 2009]]-Tabela3[[#This Row],[Despesas 2009]]&lt;0,Tabela3[[#This Row],[Receitas 2009]]-Tabela3[[#This Row],[Despesas 2009]],Tabela3[[#This Row],[Receitas 2009]]-Tabela3[[#This Row],[Despesas 2009]])</f>
        <v>109657.6099999994</v>
      </c>
    </row>
    <row r="634" spans="1:22" hidden="1">
      <c r="A634" t="s">
        <v>682</v>
      </c>
      <c r="B634" t="s">
        <v>35</v>
      </c>
      <c r="C634" t="s">
        <v>50</v>
      </c>
      <c r="D634" s="60" t="s">
        <v>25</v>
      </c>
      <c r="E634" s="61">
        <v>13401960.9</v>
      </c>
      <c r="F634" s="61">
        <v>18942984.43</v>
      </c>
      <c r="G634" s="61">
        <v>19645698.75</v>
      </c>
      <c r="H634" s="61" t="s">
        <v>25</v>
      </c>
      <c r="I634" s="61">
        <v>13346807.970000001</v>
      </c>
      <c r="J634" s="61">
        <v>18474649.77</v>
      </c>
      <c r="K634" s="61">
        <v>19537234.27</v>
      </c>
      <c r="L634">
        <v>35.659999999999997</v>
      </c>
      <c r="M634">
        <v>32.4</v>
      </c>
      <c r="N634">
        <v>27.91</v>
      </c>
      <c r="O634">
        <v>43.41</v>
      </c>
      <c r="P634">
        <v>0.43</v>
      </c>
      <c r="Q634">
        <v>0.39</v>
      </c>
      <c r="R634">
        <v>0.46</v>
      </c>
      <c r="S63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34">
        <f>IF(Tabela3[[#This Row],[Receitas 2006]]-Tabela3[[#This Row],[Despesas 2006]]&lt;0,Tabela3[[#This Row],[Receitas 2006]]-Tabela3[[#This Row],[Despesas 2006]],Tabela3[[#This Row],[Receitas 2006]]-Tabela3[[#This Row],[Despesas 2006]])</f>
        <v>55152.929999999702</v>
      </c>
      <c r="U634">
        <f>IF(Tabela3[[#This Row],[Receitas 2008]]-Tabela3[[#This Row],[Despesas 2008]]&lt;0,Tabela3[[#This Row],[Receitas 2008]]-Tabela3[[#This Row],[Despesas 2008]],Tabela3[[#This Row],[Receitas 2008]]-Tabela3[[#This Row],[Despesas 2008]])</f>
        <v>468334.66000000015</v>
      </c>
      <c r="V634">
        <f>IF(Tabela3[[#This Row],[Receitas 2009]]-Tabela3[[#This Row],[Despesas 2009]]&lt;0,Tabela3[[#This Row],[Receitas 2009]]-Tabela3[[#This Row],[Despesas 2009]],Tabela3[[#This Row],[Receitas 2009]]-Tabela3[[#This Row],[Despesas 2009]])</f>
        <v>108464.48000000045</v>
      </c>
    </row>
    <row r="635" spans="1:22" hidden="1">
      <c r="A635" t="s">
        <v>683</v>
      </c>
      <c r="B635" t="s">
        <v>62</v>
      </c>
      <c r="C635" t="s">
        <v>63</v>
      </c>
      <c r="D635" s="60">
        <v>5072231.1399999997</v>
      </c>
      <c r="E635" s="61" t="s">
        <v>25</v>
      </c>
      <c r="F635" s="61">
        <v>8676365.2799999993</v>
      </c>
      <c r="G635" s="61">
        <v>8026657.7699999996</v>
      </c>
      <c r="H635" s="61">
        <v>5159892.24</v>
      </c>
      <c r="I635" s="61" t="s">
        <v>25</v>
      </c>
      <c r="J635" s="61">
        <v>7735431.6299999999</v>
      </c>
      <c r="K635" s="61">
        <v>8666439.5999999996</v>
      </c>
      <c r="L635">
        <v>26.63</v>
      </c>
      <c r="M635">
        <v>26.6</v>
      </c>
      <c r="N635">
        <v>18.440000000000001</v>
      </c>
      <c r="O635">
        <v>34.83</v>
      </c>
      <c r="P635">
        <v>0.41</v>
      </c>
      <c r="Q635">
        <v>0.36</v>
      </c>
      <c r="R635">
        <v>0.45</v>
      </c>
      <c r="S635">
        <f>IF(Tabela3[[#This Row],[Receitas 2005]]-Tabela3[[#This Row],[Despesas 2005]]&lt;0,Tabela3[[#This Row],[Receitas 2005]]-Tabela3[[#This Row],[Despesas 2005]],Tabela3[[#This Row],[Receitas 2005]]-Tabela3[[#This Row],[Despesas 2005]])</f>
        <v>-87661.100000000559</v>
      </c>
      <c r="T63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35">
        <f>IF(Tabela3[[#This Row],[Receitas 2008]]-Tabela3[[#This Row],[Despesas 2008]]&lt;0,Tabela3[[#This Row],[Receitas 2008]]-Tabela3[[#This Row],[Despesas 2008]],Tabela3[[#This Row],[Receitas 2008]]-Tabela3[[#This Row],[Despesas 2008]])</f>
        <v>940933.64999999944</v>
      </c>
      <c r="V635">
        <f>IF(Tabela3[[#This Row],[Receitas 2009]]-Tabela3[[#This Row],[Despesas 2009]]&lt;0,Tabela3[[#This Row],[Receitas 2009]]-Tabela3[[#This Row],[Despesas 2009]],Tabela3[[#This Row],[Receitas 2009]]-Tabela3[[#This Row],[Despesas 2009]])</f>
        <v>-639781.83000000007</v>
      </c>
    </row>
    <row r="636" spans="1:22" hidden="1">
      <c r="A636" t="s">
        <v>684</v>
      </c>
      <c r="B636" t="s">
        <v>48</v>
      </c>
      <c r="C636" t="s">
        <v>181</v>
      </c>
      <c r="D636" s="60" t="s">
        <v>25</v>
      </c>
      <c r="E636" s="61">
        <v>7576998.4900000002</v>
      </c>
      <c r="F636" s="61">
        <v>11361677.41</v>
      </c>
      <c r="G636" s="61">
        <v>9893327.7599999998</v>
      </c>
      <c r="H636" s="61" t="s">
        <v>25</v>
      </c>
      <c r="I636" s="61">
        <v>7767903.29</v>
      </c>
      <c r="J636" s="61">
        <v>11468674.35</v>
      </c>
      <c r="K636" s="61">
        <v>9233007.6099999994</v>
      </c>
      <c r="L636">
        <v>43.76</v>
      </c>
      <c r="M636">
        <v>45.77</v>
      </c>
      <c r="N636">
        <v>31.84</v>
      </c>
      <c r="O636">
        <v>55.69</v>
      </c>
      <c r="P636">
        <v>0.35</v>
      </c>
      <c r="Q636">
        <v>0.32</v>
      </c>
      <c r="R636">
        <v>0.39</v>
      </c>
      <c r="S63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36">
        <f>IF(Tabela3[[#This Row],[Receitas 2006]]-Tabela3[[#This Row],[Despesas 2006]]&lt;0,Tabela3[[#This Row],[Receitas 2006]]-Tabela3[[#This Row],[Despesas 2006]],Tabela3[[#This Row],[Receitas 2006]]-Tabela3[[#This Row],[Despesas 2006]])</f>
        <v>-190904.79999999981</v>
      </c>
      <c r="U636">
        <f>IF(Tabela3[[#This Row],[Receitas 2008]]-Tabela3[[#This Row],[Despesas 2008]]&lt;0,Tabela3[[#This Row],[Receitas 2008]]-Tabela3[[#This Row],[Despesas 2008]],Tabela3[[#This Row],[Receitas 2008]]-Tabela3[[#This Row],[Despesas 2008]])</f>
        <v>-106996.93999999948</v>
      </c>
      <c r="V636">
        <f>IF(Tabela3[[#This Row],[Receitas 2009]]-Tabela3[[#This Row],[Despesas 2009]]&lt;0,Tabela3[[#This Row],[Receitas 2009]]-Tabela3[[#This Row],[Despesas 2009]],Tabela3[[#This Row],[Receitas 2009]]-Tabela3[[#This Row],[Despesas 2009]])</f>
        <v>660320.15000000037</v>
      </c>
    </row>
    <row r="637" spans="1:22" hidden="1">
      <c r="A637" t="s">
        <v>685</v>
      </c>
      <c r="B637" t="s">
        <v>48</v>
      </c>
      <c r="C637" t="s">
        <v>253</v>
      </c>
      <c r="D637" s="60">
        <v>6756912.8700000001</v>
      </c>
      <c r="E637" s="61" t="s">
        <v>25</v>
      </c>
      <c r="F637" s="61">
        <v>9881887.1799999997</v>
      </c>
      <c r="G637" s="61">
        <v>9681718.1600000001</v>
      </c>
      <c r="H637" s="61">
        <v>6990838.75</v>
      </c>
      <c r="I637" s="61" t="s">
        <v>25</v>
      </c>
      <c r="J637" s="61">
        <v>9097647.1099999994</v>
      </c>
      <c r="K637" s="61">
        <v>10890268.060000001</v>
      </c>
      <c r="L637">
        <v>61.04</v>
      </c>
      <c r="M637">
        <v>64.900000000000006</v>
      </c>
      <c r="N637">
        <v>50.08</v>
      </c>
      <c r="O637">
        <v>72</v>
      </c>
      <c r="P637">
        <v>0.41</v>
      </c>
      <c r="Q637">
        <v>0.37</v>
      </c>
      <c r="R637">
        <v>0.44</v>
      </c>
      <c r="S637">
        <f>IF(Tabela3[[#This Row],[Receitas 2005]]-Tabela3[[#This Row],[Despesas 2005]]&lt;0,Tabela3[[#This Row],[Receitas 2005]]-Tabela3[[#This Row],[Despesas 2005]],Tabela3[[#This Row],[Receitas 2005]]-Tabela3[[#This Row],[Despesas 2005]])</f>
        <v>-233925.87999999989</v>
      </c>
      <c r="T63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37">
        <f>IF(Tabela3[[#This Row],[Receitas 2008]]-Tabela3[[#This Row],[Despesas 2008]]&lt;0,Tabela3[[#This Row],[Receitas 2008]]-Tabela3[[#This Row],[Despesas 2008]],Tabela3[[#This Row],[Receitas 2008]]-Tabela3[[#This Row],[Despesas 2008]])</f>
        <v>784240.0700000003</v>
      </c>
      <c r="V637">
        <f>IF(Tabela3[[#This Row],[Receitas 2009]]-Tabela3[[#This Row],[Despesas 2009]]&lt;0,Tabela3[[#This Row],[Receitas 2009]]-Tabela3[[#This Row],[Despesas 2009]],Tabela3[[#This Row],[Receitas 2009]]-Tabela3[[#This Row],[Despesas 2009]])</f>
        <v>-1208549.9000000004</v>
      </c>
    </row>
    <row r="638" spans="1:22" hidden="1">
      <c r="A638" t="s">
        <v>686</v>
      </c>
      <c r="B638" t="s">
        <v>76</v>
      </c>
      <c r="C638" t="s">
        <v>134</v>
      </c>
      <c r="D638" s="60" t="s">
        <v>25</v>
      </c>
      <c r="E638" s="61">
        <v>118415544.54000001</v>
      </c>
      <c r="F638" s="61">
        <v>195119241.09999999</v>
      </c>
      <c r="G638" s="61">
        <v>222796080.41</v>
      </c>
      <c r="H638" s="61" t="s">
        <v>25</v>
      </c>
      <c r="I638" s="61">
        <v>121843289.7</v>
      </c>
      <c r="J638" s="61">
        <v>186158854</v>
      </c>
      <c r="K638" s="61">
        <v>251726414.94999999</v>
      </c>
      <c r="L638">
        <v>23.2</v>
      </c>
      <c r="M638">
        <v>16.86</v>
      </c>
      <c r="N638">
        <v>13.66</v>
      </c>
      <c r="O638">
        <v>32.74</v>
      </c>
      <c r="P638">
        <v>0.33</v>
      </c>
      <c r="Q638">
        <v>0.31</v>
      </c>
      <c r="R638">
        <v>0.35</v>
      </c>
      <c r="S63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38">
        <f>IF(Tabela3[[#This Row],[Receitas 2006]]-Tabela3[[#This Row],[Despesas 2006]]&lt;0,Tabela3[[#This Row],[Receitas 2006]]-Tabela3[[#This Row],[Despesas 2006]],Tabela3[[#This Row],[Receitas 2006]]-Tabela3[[#This Row],[Despesas 2006]])</f>
        <v>-3427745.1599999964</v>
      </c>
      <c r="U638">
        <f>IF(Tabela3[[#This Row],[Receitas 2008]]-Tabela3[[#This Row],[Despesas 2008]]&lt;0,Tabela3[[#This Row],[Receitas 2008]]-Tabela3[[#This Row],[Despesas 2008]],Tabela3[[#This Row],[Receitas 2008]]-Tabela3[[#This Row],[Despesas 2008]])</f>
        <v>8960387.099999994</v>
      </c>
      <c r="V638">
        <f>IF(Tabela3[[#This Row],[Receitas 2009]]-Tabela3[[#This Row],[Despesas 2009]]&lt;0,Tabela3[[#This Row],[Receitas 2009]]-Tabela3[[#This Row],[Despesas 2009]],Tabela3[[#This Row],[Receitas 2009]]-Tabela3[[#This Row],[Despesas 2009]])</f>
        <v>-28930334.539999992</v>
      </c>
    </row>
    <row r="639" spans="1:22" hidden="1">
      <c r="A639" t="s">
        <v>687</v>
      </c>
      <c r="B639" t="s">
        <v>62</v>
      </c>
      <c r="C639" t="s">
        <v>240</v>
      </c>
      <c r="D639" s="60">
        <v>4401344.83</v>
      </c>
      <c r="E639" s="61">
        <v>4773284.66</v>
      </c>
      <c r="F639" s="61">
        <v>8053666.5199999996</v>
      </c>
      <c r="G639" s="61">
        <v>6501713.0800000001</v>
      </c>
      <c r="H639" s="61">
        <v>4420499.34</v>
      </c>
      <c r="I639" s="61">
        <v>5104372.62</v>
      </c>
      <c r="J639" s="61">
        <v>6955633.9900000002</v>
      </c>
      <c r="K639" s="61">
        <v>8315532.04</v>
      </c>
      <c r="L639">
        <v>27.66</v>
      </c>
      <c r="M639">
        <v>22.67</v>
      </c>
      <c r="N639">
        <v>13.5</v>
      </c>
      <c r="O639">
        <v>41.81</v>
      </c>
      <c r="P639">
        <v>0.41</v>
      </c>
      <c r="Q639">
        <v>0.34</v>
      </c>
      <c r="R639">
        <v>0.47</v>
      </c>
      <c r="S639">
        <f>IF(Tabela3[[#This Row],[Receitas 2005]]-Tabela3[[#This Row],[Despesas 2005]]&lt;0,Tabela3[[#This Row],[Receitas 2005]]-Tabela3[[#This Row],[Despesas 2005]],Tabela3[[#This Row],[Receitas 2005]]-Tabela3[[#This Row],[Despesas 2005]])</f>
        <v>-19154.509999999776</v>
      </c>
      <c r="T639">
        <f>IF(Tabela3[[#This Row],[Receitas 2006]]-Tabela3[[#This Row],[Despesas 2006]]&lt;0,Tabela3[[#This Row],[Receitas 2006]]-Tabela3[[#This Row],[Despesas 2006]],Tabela3[[#This Row],[Receitas 2006]]-Tabela3[[#This Row],[Despesas 2006]])</f>
        <v>-331087.95999999996</v>
      </c>
      <c r="U639">
        <f>IF(Tabela3[[#This Row],[Receitas 2008]]-Tabela3[[#This Row],[Despesas 2008]]&lt;0,Tabela3[[#This Row],[Receitas 2008]]-Tabela3[[#This Row],[Despesas 2008]],Tabela3[[#This Row],[Receitas 2008]]-Tabela3[[#This Row],[Despesas 2008]])</f>
        <v>1098032.5299999993</v>
      </c>
      <c r="V639">
        <f>IF(Tabela3[[#This Row],[Receitas 2009]]-Tabela3[[#This Row],[Despesas 2009]]&lt;0,Tabela3[[#This Row],[Receitas 2009]]-Tabela3[[#This Row],[Despesas 2009]],Tabela3[[#This Row],[Receitas 2009]]-Tabela3[[#This Row],[Despesas 2009]])</f>
        <v>-1813818.96</v>
      </c>
    </row>
    <row r="640" spans="1:22" hidden="1">
      <c r="A640" t="s">
        <v>688</v>
      </c>
      <c r="B640" t="s">
        <v>76</v>
      </c>
      <c r="C640" t="s">
        <v>134</v>
      </c>
      <c r="D640" s="60">
        <v>17955858.890000001</v>
      </c>
      <c r="E640" s="61" t="s">
        <v>25</v>
      </c>
      <c r="F640" s="61">
        <v>28661881.59</v>
      </c>
      <c r="G640" s="61" t="s">
        <v>25</v>
      </c>
      <c r="H640" s="61">
        <v>18714415.100000001</v>
      </c>
      <c r="I640" s="61" t="s">
        <v>25</v>
      </c>
      <c r="J640" s="61">
        <v>26707768.539999999</v>
      </c>
      <c r="K640" s="61" t="s">
        <v>25</v>
      </c>
      <c r="L640">
        <v>33.659999999999997</v>
      </c>
      <c r="M640">
        <v>28.95</v>
      </c>
      <c r="N640">
        <v>21.79</v>
      </c>
      <c r="O640">
        <v>45.52</v>
      </c>
      <c r="P640">
        <v>0.42</v>
      </c>
      <c r="Q640">
        <v>0.37</v>
      </c>
      <c r="R640">
        <v>0.48</v>
      </c>
      <c r="S640">
        <f>IF(Tabela3[[#This Row],[Receitas 2005]]-Tabela3[[#This Row],[Despesas 2005]]&lt;0,Tabela3[[#This Row],[Receitas 2005]]-Tabela3[[#This Row],[Despesas 2005]],Tabela3[[#This Row],[Receitas 2005]]-Tabela3[[#This Row],[Despesas 2005]])</f>
        <v>-758556.21000000089</v>
      </c>
      <c r="T64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40">
        <f>IF(Tabela3[[#This Row],[Receitas 2008]]-Tabela3[[#This Row],[Despesas 2008]]&lt;0,Tabela3[[#This Row],[Receitas 2008]]-Tabela3[[#This Row],[Despesas 2008]],Tabela3[[#This Row],[Receitas 2008]]-Tabela3[[#This Row],[Despesas 2008]])</f>
        <v>1954113.0500000007</v>
      </c>
      <c r="V640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41" spans="1:22" hidden="1">
      <c r="A641" t="s">
        <v>689</v>
      </c>
      <c r="B641" t="s">
        <v>30</v>
      </c>
      <c r="C641" t="s">
        <v>33</v>
      </c>
      <c r="D641" s="60">
        <v>10693943.68</v>
      </c>
      <c r="E641" s="61">
        <v>12754129.359999999</v>
      </c>
      <c r="F641" s="61">
        <v>18281087.07</v>
      </c>
      <c r="G641" s="61">
        <v>17375512.960000001</v>
      </c>
      <c r="H641" s="61">
        <v>11052405.130000001</v>
      </c>
      <c r="I641" s="61">
        <v>12772339.300000001</v>
      </c>
      <c r="J641" s="61">
        <v>17225209.940000001</v>
      </c>
      <c r="K641" s="61">
        <v>19733618.73</v>
      </c>
      <c r="L641">
        <v>39.36</v>
      </c>
      <c r="M641">
        <v>36.44</v>
      </c>
      <c r="N641">
        <v>30.6</v>
      </c>
      <c r="O641">
        <v>48.12</v>
      </c>
      <c r="P641">
        <v>0.41</v>
      </c>
      <c r="Q641">
        <v>0.39</v>
      </c>
      <c r="R641">
        <v>0.44</v>
      </c>
      <c r="S641">
        <f>IF(Tabela3[[#This Row],[Receitas 2005]]-Tabela3[[#This Row],[Despesas 2005]]&lt;0,Tabela3[[#This Row],[Receitas 2005]]-Tabela3[[#This Row],[Despesas 2005]],Tabela3[[#This Row],[Receitas 2005]]-Tabela3[[#This Row],[Despesas 2005]])</f>
        <v>-358461.45000000112</v>
      </c>
      <c r="T641">
        <f>IF(Tabela3[[#This Row],[Receitas 2006]]-Tabela3[[#This Row],[Despesas 2006]]&lt;0,Tabela3[[#This Row],[Receitas 2006]]-Tabela3[[#This Row],[Despesas 2006]],Tabela3[[#This Row],[Receitas 2006]]-Tabela3[[#This Row],[Despesas 2006]])</f>
        <v>-18209.940000001341</v>
      </c>
      <c r="U641">
        <f>IF(Tabela3[[#This Row],[Receitas 2008]]-Tabela3[[#This Row],[Despesas 2008]]&lt;0,Tabela3[[#This Row],[Receitas 2008]]-Tabela3[[#This Row],[Despesas 2008]],Tabela3[[#This Row],[Receitas 2008]]-Tabela3[[#This Row],[Despesas 2008]])</f>
        <v>1055877.129999999</v>
      </c>
      <c r="V641">
        <f>IF(Tabela3[[#This Row],[Receitas 2009]]-Tabela3[[#This Row],[Despesas 2009]]&lt;0,Tabela3[[#This Row],[Receitas 2009]]-Tabela3[[#This Row],[Despesas 2009]],Tabela3[[#This Row],[Receitas 2009]]-Tabela3[[#This Row],[Despesas 2009]])</f>
        <v>-2358105.7699999996</v>
      </c>
    </row>
    <row r="642" spans="1:22" hidden="1">
      <c r="A642" t="s">
        <v>690</v>
      </c>
      <c r="B642" t="s">
        <v>30</v>
      </c>
      <c r="C642" t="s">
        <v>33</v>
      </c>
      <c r="D642" s="60">
        <v>4671696.2</v>
      </c>
      <c r="E642" s="61">
        <v>4975977.8499999996</v>
      </c>
      <c r="F642" s="61">
        <v>7213060.8799999999</v>
      </c>
      <c r="G642" s="61">
        <v>7657817.2800000003</v>
      </c>
      <c r="H642" s="61">
        <v>4650563.6500000004</v>
      </c>
      <c r="I642" s="61">
        <v>5103830.66</v>
      </c>
      <c r="J642" s="61">
        <v>7113091.6200000001</v>
      </c>
      <c r="K642" s="61">
        <v>7655191.0099999998</v>
      </c>
      <c r="L642">
        <v>26.39</v>
      </c>
      <c r="M642">
        <v>25.81</v>
      </c>
      <c r="N642">
        <v>15.68</v>
      </c>
      <c r="O642">
        <v>37.090000000000003</v>
      </c>
      <c r="P642">
        <v>0.36</v>
      </c>
      <c r="Q642">
        <v>0.31</v>
      </c>
      <c r="R642">
        <v>0.41</v>
      </c>
      <c r="S642">
        <f>IF(Tabela3[[#This Row],[Receitas 2005]]-Tabela3[[#This Row],[Despesas 2005]]&lt;0,Tabela3[[#This Row],[Receitas 2005]]-Tabela3[[#This Row],[Despesas 2005]],Tabela3[[#This Row],[Receitas 2005]]-Tabela3[[#This Row],[Despesas 2005]])</f>
        <v>21132.549999999814</v>
      </c>
      <c r="T642">
        <f>IF(Tabela3[[#This Row],[Receitas 2006]]-Tabela3[[#This Row],[Despesas 2006]]&lt;0,Tabela3[[#This Row],[Receitas 2006]]-Tabela3[[#This Row],[Despesas 2006]],Tabela3[[#This Row],[Receitas 2006]]-Tabela3[[#This Row],[Despesas 2006]])</f>
        <v>-127852.81000000052</v>
      </c>
      <c r="U642">
        <f>IF(Tabela3[[#This Row],[Receitas 2008]]-Tabela3[[#This Row],[Despesas 2008]]&lt;0,Tabela3[[#This Row],[Receitas 2008]]-Tabela3[[#This Row],[Despesas 2008]],Tabela3[[#This Row],[Receitas 2008]]-Tabela3[[#This Row],[Despesas 2008]])</f>
        <v>99969.259999999776</v>
      </c>
      <c r="V642">
        <f>IF(Tabela3[[#This Row],[Receitas 2009]]-Tabela3[[#This Row],[Despesas 2009]]&lt;0,Tabela3[[#This Row],[Receitas 2009]]-Tabela3[[#This Row],[Despesas 2009]],Tabela3[[#This Row],[Receitas 2009]]-Tabela3[[#This Row],[Despesas 2009]])</f>
        <v>2626.2700000004843</v>
      </c>
    </row>
    <row r="643" spans="1:22" hidden="1">
      <c r="A643" t="s">
        <v>691</v>
      </c>
      <c r="B643" t="s">
        <v>65</v>
      </c>
      <c r="C643" t="s">
        <v>64</v>
      </c>
      <c r="D643" s="60">
        <v>5286447.08</v>
      </c>
      <c r="E643" s="61">
        <v>5772185.1100000003</v>
      </c>
      <c r="F643" s="61">
        <v>7823981.5499999998</v>
      </c>
      <c r="G643" s="61">
        <v>7858068.29</v>
      </c>
      <c r="H643" s="61">
        <v>5168113.83</v>
      </c>
      <c r="I643" s="61">
        <v>5798306.4100000001</v>
      </c>
      <c r="J643" s="61">
        <v>7445386.9299999997</v>
      </c>
      <c r="K643" s="61">
        <v>7399912.21</v>
      </c>
      <c r="L643">
        <v>54.5</v>
      </c>
      <c r="M643">
        <v>55.44</v>
      </c>
      <c r="N643">
        <v>44.86</v>
      </c>
      <c r="O643">
        <v>64.14</v>
      </c>
      <c r="P643">
        <v>0.43</v>
      </c>
      <c r="Q643">
        <v>0.38</v>
      </c>
      <c r="R643">
        <v>0.48</v>
      </c>
      <c r="S643">
        <f>IF(Tabela3[[#This Row],[Receitas 2005]]-Tabela3[[#This Row],[Despesas 2005]]&lt;0,Tabela3[[#This Row],[Receitas 2005]]-Tabela3[[#This Row],[Despesas 2005]],Tabela3[[#This Row],[Receitas 2005]]-Tabela3[[#This Row],[Despesas 2005]])</f>
        <v>118333.25</v>
      </c>
      <c r="T643">
        <f>IF(Tabela3[[#This Row],[Receitas 2006]]-Tabela3[[#This Row],[Despesas 2006]]&lt;0,Tabela3[[#This Row],[Receitas 2006]]-Tabela3[[#This Row],[Despesas 2006]],Tabela3[[#This Row],[Receitas 2006]]-Tabela3[[#This Row],[Despesas 2006]])</f>
        <v>-26121.299999999814</v>
      </c>
      <c r="U643">
        <f>IF(Tabela3[[#This Row],[Receitas 2008]]-Tabela3[[#This Row],[Despesas 2008]]&lt;0,Tabela3[[#This Row],[Receitas 2008]]-Tabela3[[#This Row],[Despesas 2008]],Tabela3[[#This Row],[Receitas 2008]]-Tabela3[[#This Row],[Despesas 2008]])</f>
        <v>378594.62000000011</v>
      </c>
      <c r="V643">
        <f>IF(Tabela3[[#This Row],[Receitas 2009]]-Tabela3[[#This Row],[Despesas 2009]]&lt;0,Tabela3[[#This Row],[Receitas 2009]]-Tabela3[[#This Row],[Despesas 2009]],Tabela3[[#This Row],[Receitas 2009]]-Tabela3[[#This Row],[Despesas 2009]])</f>
        <v>458156.08000000007</v>
      </c>
    </row>
    <row r="644" spans="1:22" hidden="1">
      <c r="A644" t="s">
        <v>692</v>
      </c>
      <c r="B644" t="s">
        <v>30</v>
      </c>
      <c r="C644" t="s">
        <v>73</v>
      </c>
      <c r="D644" s="60" t="s">
        <v>25</v>
      </c>
      <c r="E644" s="61" t="s">
        <v>25</v>
      </c>
      <c r="F644" s="61">
        <v>6252518.5099999998</v>
      </c>
      <c r="G644" s="61">
        <v>6298145.3799999999</v>
      </c>
      <c r="H644" s="61" t="s">
        <v>25</v>
      </c>
      <c r="I644" s="61" t="s">
        <v>25</v>
      </c>
      <c r="J644" s="61">
        <v>6550682.6200000001</v>
      </c>
      <c r="K644" s="61">
        <v>6428569.7000000002</v>
      </c>
      <c r="L644">
        <v>30.59</v>
      </c>
      <c r="M644">
        <v>34.79</v>
      </c>
      <c r="N644">
        <v>21.25</v>
      </c>
      <c r="O644">
        <v>39.92</v>
      </c>
      <c r="P644">
        <v>0.39</v>
      </c>
      <c r="Q644">
        <v>0.35</v>
      </c>
      <c r="R644">
        <v>0.43</v>
      </c>
      <c r="S64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4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44">
        <f>IF(Tabela3[[#This Row],[Receitas 2008]]-Tabela3[[#This Row],[Despesas 2008]]&lt;0,Tabela3[[#This Row],[Receitas 2008]]-Tabela3[[#This Row],[Despesas 2008]],Tabela3[[#This Row],[Receitas 2008]]-Tabela3[[#This Row],[Despesas 2008]])</f>
        <v>-298164.11000000034</v>
      </c>
      <c r="V644">
        <f>IF(Tabela3[[#This Row],[Receitas 2009]]-Tabela3[[#This Row],[Despesas 2009]]&lt;0,Tabela3[[#This Row],[Receitas 2009]]-Tabela3[[#This Row],[Despesas 2009]],Tabela3[[#This Row],[Receitas 2009]]-Tabela3[[#This Row],[Despesas 2009]])</f>
        <v>-130424.3200000003</v>
      </c>
    </row>
    <row r="645" spans="1:22" hidden="1">
      <c r="A645" t="s">
        <v>693</v>
      </c>
      <c r="B645" t="s">
        <v>76</v>
      </c>
      <c r="C645" t="s">
        <v>137</v>
      </c>
      <c r="D645" s="60">
        <v>4374778.8099999996</v>
      </c>
      <c r="E645" s="61">
        <v>5195056.68</v>
      </c>
      <c r="F645" s="61">
        <v>7078896.8600000003</v>
      </c>
      <c r="G645" s="61">
        <v>7295234.3700000001</v>
      </c>
      <c r="H645" s="61">
        <v>4492836.26</v>
      </c>
      <c r="I645" s="61">
        <v>5494656.6299999999</v>
      </c>
      <c r="J645" s="61">
        <v>6663614</v>
      </c>
      <c r="K645" s="61">
        <v>7233356.2400000002</v>
      </c>
      <c r="L645">
        <v>33.58</v>
      </c>
      <c r="M645">
        <v>32.67</v>
      </c>
      <c r="N645">
        <v>24.13</v>
      </c>
      <c r="O645">
        <v>43.03</v>
      </c>
      <c r="P645">
        <v>0.38</v>
      </c>
      <c r="Q645">
        <v>0.33</v>
      </c>
      <c r="R645">
        <v>0.44</v>
      </c>
      <c r="S645">
        <f>IF(Tabela3[[#This Row],[Receitas 2005]]-Tabela3[[#This Row],[Despesas 2005]]&lt;0,Tabela3[[#This Row],[Receitas 2005]]-Tabela3[[#This Row],[Despesas 2005]],Tabela3[[#This Row],[Receitas 2005]]-Tabela3[[#This Row],[Despesas 2005]])</f>
        <v>-118057.45000000019</v>
      </c>
      <c r="T645">
        <f>IF(Tabela3[[#This Row],[Receitas 2006]]-Tabela3[[#This Row],[Despesas 2006]]&lt;0,Tabela3[[#This Row],[Receitas 2006]]-Tabela3[[#This Row],[Despesas 2006]],Tabela3[[#This Row],[Receitas 2006]]-Tabela3[[#This Row],[Despesas 2006]])</f>
        <v>-299599.95000000019</v>
      </c>
      <c r="U645">
        <f>IF(Tabela3[[#This Row],[Receitas 2008]]-Tabela3[[#This Row],[Despesas 2008]]&lt;0,Tabela3[[#This Row],[Receitas 2008]]-Tabela3[[#This Row],[Despesas 2008]],Tabela3[[#This Row],[Receitas 2008]]-Tabela3[[#This Row],[Despesas 2008]])</f>
        <v>415282.86000000034</v>
      </c>
      <c r="V645">
        <f>IF(Tabela3[[#This Row],[Receitas 2009]]-Tabela3[[#This Row],[Despesas 2009]]&lt;0,Tabela3[[#This Row],[Receitas 2009]]-Tabela3[[#This Row],[Despesas 2009]],Tabela3[[#This Row],[Receitas 2009]]-Tabela3[[#This Row],[Despesas 2009]])</f>
        <v>61878.129999999888</v>
      </c>
    </row>
    <row r="646" spans="1:22" hidden="1">
      <c r="A646" t="s">
        <v>694</v>
      </c>
      <c r="B646" t="s">
        <v>30</v>
      </c>
      <c r="C646" t="s">
        <v>93</v>
      </c>
      <c r="D646" s="60" t="s">
        <v>25</v>
      </c>
      <c r="E646" s="61">
        <v>6696941.6399999997</v>
      </c>
      <c r="F646" s="61">
        <v>9258050.8100000005</v>
      </c>
      <c r="G646" s="61">
        <v>8788780.5700000003</v>
      </c>
      <c r="H646" s="61" t="s">
        <v>25</v>
      </c>
      <c r="I646" s="61">
        <v>6690294.79</v>
      </c>
      <c r="J646" s="61">
        <v>9211648.5700000003</v>
      </c>
      <c r="K646" s="61">
        <v>8800505.5600000005</v>
      </c>
      <c r="L646">
        <v>27.23</v>
      </c>
      <c r="M646">
        <v>23.23</v>
      </c>
      <c r="N646">
        <v>17.46</v>
      </c>
      <c r="O646">
        <v>37</v>
      </c>
      <c r="P646">
        <v>0.42</v>
      </c>
      <c r="Q646">
        <v>0.38</v>
      </c>
      <c r="R646">
        <v>0.45</v>
      </c>
      <c r="S64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46">
        <f>IF(Tabela3[[#This Row],[Receitas 2006]]-Tabela3[[#This Row],[Despesas 2006]]&lt;0,Tabela3[[#This Row],[Receitas 2006]]-Tabela3[[#This Row],[Despesas 2006]],Tabela3[[#This Row],[Receitas 2006]]-Tabela3[[#This Row],[Despesas 2006]])</f>
        <v>6646.8499999996275</v>
      </c>
      <c r="U646">
        <f>IF(Tabela3[[#This Row],[Receitas 2008]]-Tabela3[[#This Row],[Despesas 2008]]&lt;0,Tabela3[[#This Row],[Receitas 2008]]-Tabela3[[#This Row],[Despesas 2008]],Tabela3[[#This Row],[Receitas 2008]]-Tabela3[[#This Row],[Despesas 2008]])</f>
        <v>46402.240000000224</v>
      </c>
      <c r="V646">
        <f>IF(Tabela3[[#This Row],[Receitas 2009]]-Tabela3[[#This Row],[Despesas 2009]]&lt;0,Tabela3[[#This Row],[Receitas 2009]]-Tabela3[[#This Row],[Despesas 2009]],Tabela3[[#This Row],[Receitas 2009]]-Tabela3[[#This Row],[Despesas 2009]])</f>
        <v>-11724.990000000224</v>
      </c>
    </row>
    <row r="647" spans="1:22" hidden="1">
      <c r="A647" t="s">
        <v>695</v>
      </c>
      <c r="B647" t="s">
        <v>23</v>
      </c>
      <c r="C647" t="s">
        <v>102</v>
      </c>
      <c r="D647" s="60">
        <v>12341244</v>
      </c>
      <c r="E647" s="61">
        <v>14327106</v>
      </c>
      <c r="F647" s="61">
        <v>20654624</v>
      </c>
      <c r="G647" s="61">
        <v>21698135</v>
      </c>
      <c r="H647" s="61">
        <v>12575527</v>
      </c>
      <c r="I647" s="61">
        <v>15020205</v>
      </c>
      <c r="J647" s="61">
        <v>18847656</v>
      </c>
      <c r="K647" s="61">
        <v>20680988</v>
      </c>
      <c r="L647">
        <v>22.97</v>
      </c>
      <c r="M647">
        <v>23.82</v>
      </c>
      <c r="N647">
        <v>15.74</v>
      </c>
      <c r="O647">
        <v>30.19</v>
      </c>
      <c r="P647">
        <v>0.39</v>
      </c>
      <c r="Q647">
        <v>0.36</v>
      </c>
      <c r="R647">
        <v>0.41</v>
      </c>
      <c r="S647">
        <f>IF(Tabela3[[#This Row],[Receitas 2005]]-Tabela3[[#This Row],[Despesas 2005]]&lt;0,Tabela3[[#This Row],[Receitas 2005]]-Tabela3[[#This Row],[Despesas 2005]],Tabela3[[#This Row],[Receitas 2005]]-Tabela3[[#This Row],[Despesas 2005]])</f>
        <v>-234283</v>
      </c>
      <c r="T647">
        <f>IF(Tabela3[[#This Row],[Receitas 2006]]-Tabela3[[#This Row],[Despesas 2006]]&lt;0,Tabela3[[#This Row],[Receitas 2006]]-Tabela3[[#This Row],[Despesas 2006]],Tabela3[[#This Row],[Receitas 2006]]-Tabela3[[#This Row],[Despesas 2006]])</f>
        <v>-693099</v>
      </c>
      <c r="U647">
        <f>IF(Tabela3[[#This Row],[Receitas 2008]]-Tabela3[[#This Row],[Despesas 2008]]&lt;0,Tabela3[[#This Row],[Receitas 2008]]-Tabela3[[#This Row],[Despesas 2008]],Tabela3[[#This Row],[Receitas 2008]]-Tabela3[[#This Row],[Despesas 2008]])</f>
        <v>1806968</v>
      </c>
      <c r="V647">
        <f>IF(Tabela3[[#This Row],[Receitas 2009]]-Tabela3[[#This Row],[Despesas 2009]]&lt;0,Tabela3[[#This Row],[Receitas 2009]]-Tabela3[[#This Row],[Despesas 2009]],Tabela3[[#This Row],[Receitas 2009]]-Tabela3[[#This Row],[Despesas 2009]])</f>
        <v>1017147</v>
      </c>
    </row>
    <row r="648" spans="1:22" hidden="1">
      <c r="A648" t="s">
        <v>696</v>
      </c>
      <c r="B648" t="s">
        <v>48</v>
      </c>
      <c r="C648" t="s">
        <v>49</v>
      </c>
      <c r="D648" s="60">
        <v>18219836.84</v>
      </c>
      <c r="E648" s="61">
        <v>20218710.600000001</v>
      </c>
      <c r="F648" s="61">
        <v>26933970.710000001</v>
      </c>
      <c r="G648" s="61">
        <v>26811333.149999999</v>
      </c>
      <c r="H648" s="61">
        <v>17768351.859999999</v>
      </c>
      <c r="I648" s="61">
        <v>21281335.18</v>
      </c>
      <c r="J648" s="61">
        <v>25998340.98</v>
      </c>
      <c r="K648" s="61">
        <v>27308000.98</v>
      </c>
      <c r="L648">
        <v>57.32</v>
      </c>
      <c r="M648">
        <v>61.19</v>
      </c>
      <c r="N648">
        <v>46.61</v>
      </c>
      <c r="O648">
        <v>68.040000000000006</v>
      </c>
      <c r="P648">
        <v>0.4</v>
      </c>
      <c r="Q648">
        <v>0.36</v>
      </c>
      <c r="R648">
        <v>0.43</v>
      </c>
      <c r="S648">
        <f>IF(Tabela3[[#This Row],[Receitas 2005]]-Tabela3[[#This Row],[Despesas 2005]]&lt;0,Tabela3[[#This Row],[Receitas 2005]]-Tabela3[[#This Row],[Despesas 2005]],Tabela3[[#This Row],[Receitas 2005]]-Tabela3[[#This Row],[Despesas 2005]])</f>
        <v>451484.98000000045</v>
      </c>
      <c r="T648">
        <f>IF(Tabela3[[#This Row],[Receitas 2006]]-Tabela3[[#This Row],[Despesas 2006]]&lt;0,Tabela3[[#This Row],[Receitas 2006]]-Tabela3[[#This Row],[Despesas 2006]],Tabela3[[#This Row],[Receitas 2006]]-Tabela3[[#This Row],[Despesas 2006]])</f>
        <v>-1062624.5799999982</v>
      </c>
      <c r="U648">
        <f>IF(Tabela3[[#This Row],[Receitas 2008]]-Tabela3[[#This Row],[Despesas 2008]]&lt;0,Tabela3[[#This Row],[Receitas 2008]]-Tabela3[[#This Row],[Despesas 2008]],Tabela3[[#This Row],[Receitas 2008]]-Tabela3[[#This Row],[Despesas 2008]])</f>
        <v>935629.73000000045</v>
      </c>
      <c r="V648">
        <f>IF(Tabela3[[#This Row],[Receitas 2009]]-Tabela3[[#This Row],[Despesas 2009]]&lt;0,Tabela3[[#This Row],[Receitas 2009]]-Tabela3[[#This Row],[Despesas 2009]],Tabela3[[#This Row],[Receitas 2009]]-Tabela3[[#This Row],[Despesas 2009]])</f>
        <v>-496667.83000000194</v>
      </c>
    </row>
    <row r="649" spans="1:22" hidden="1">
      <c r="A649" t="s">
        <v>697</v>
      </c>
      <c r="B649" t="s">
        <v>76</v>
      </c>
      <c r="C649" t="s">
        <v>77</v>
      </c>
      <c r="D649" s="60" t="s">
        <v>25</v>
      </c>
      <c r="E649" s="61">
        <v>14954491.57</v>
      </c>
      <c r="F649" s="61">
        <v>19021267.91</v>
      </c>
      <c r="G649" s="61">
        <v>17629386.550000001</v>
      </c>
      <c r="H649" s="61" t="s">
        <v>25</v>
      </c>
      <c r="I649" s="61">
        <v>15678560.9</v>
      </c>
      <c r="J649" s="61">
        <v>20045706.969999999</v>
      </c>
      <c r="K649" s="61">
        <v>17471474.300000001</v>
      </c>
      <c r="L649">
        <v>32.869999999999997</v>
      </c>
      <c r="M649">
        <v>29.93</v>
      </c>
      <c r="N649">
        <v>25.15</v>
      </c>
      <c r="O649">
        <v>40.6</v>
      </c>
      <c r="P649">
        <v>0.4</v>
      </c>
      <c r="Q649">
        <v>0.37</v>
      </c>
      <c r="R649">
        <v>0.43</v>
      </c>
      <c r="S64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49">
        <f>IF(Tabela3[[#This Row],[Receitas 2006]]-Tabela3[[#This Row],[Despesas 2006]]&lt;0,Tabela3[[#This Row],[Receitas 2006]]-Tabela3[[#This Row],[Despesas 2006]],Tabela3[[#This Row],[Receitas 2006]]-Tabela3[[#This Row],[Despesas 2006]])</f>
        <v>-724069.33000000007</v>
      </c>
      <c r="U649">
        <f>IF(Tabela3[[#This Row],[Receitas 2008]]-Tabela3[[#This Row],[Despesas 2008]]&lt;0,Tabela3[[#This Row],[Receitas 2008]]-Tabela3[[#This Row],[Despesas 2008]],Tabela3[[#This Row],[Receitas 2008]]-Tabela3[[#This Row],[Despesas 2008]])</f>
        <v>-1024439.0599999987</v>
      </c>
      <c r="V649">
        <f>IF(Tabela3[[#This Row],[Receitas 2009]]-Tabela3[[#This Row],[Despesas 2009]]&lt;0,Tabela3[[#This Row],[Receitas 2009]]-Tabela3[[#This Row],[Despesas 2009]],Tabela3[[#This Row],[Receitas 2009]]-Tabela3[[#This Row],[Despesas 2009]])</f>
        <v>157912.25</v>
      </c>
    </row>
    <row r="650" spans="1:22" hidden="1">
      <c r="A650" t="s">
        <v>698</v>
      </c>
      <c r="B650" t="s">
        <v>30</v>
      </c>
      <c r="C650" t="s">
        <v>117</v>
      </c>
      <c r="D650" s="60">
        <v>9278223.9299999997</v>
      </c>
      <c r="E650" s="61">
        <v>10813641.199999999</v>
      </c>
      <c r="F650" s="61">
        <v>12821132.76</v>
      </c>
      <c r="G650" s="61">
        <v>14594473.17</v>
      </c>
      <c r="H650" s="61">
        <v>8582023.1099999994</v>
      </c>
      <c r="I650" s="61">
        <v>10960107.619999999</v>
      </c>
      <c r="J650" s="61">
        <v>12550778.949999999</v>
      </c>
      <c r="K650" s="61">
        <v>14567168.380000001</v>
      </c>
      <c r="L650">
        <v>27.83</v>
      </c>
      <c r="M650">
        <v>24.4</v>
      </c>
      <c r="N650">
        <v>18.96</v>
      </c>
      <c r="O650">
        <v>36.700000000000003</v>
      </c>
      <c r="P650">
        <v>0.41</v>
      </c>
      <c r="Q650">
        <v>0.38</v>
      </c>
      <c r="R650">
        <v>0.45</v>
      </c>
      <c r="S650">
        <f>IF(Tabela3[[#This Row],[Receitas 2005]]-Tabela3[[#This Row],[Despesas 2005]]&lt;0,Tabela3[[#This Row],[Receitas 2005]]-Tabela3[[#This Row],[Despesas 2005]],Tabela3[[#This Row],[Receitas 2005]]-Tabela3[[#This Row],[Despesas 2005]])</f>
        <v>696200.8200000003</v>
      </c>
      <c r="T650">
        <f>IF(Tabela3[[#This Row],[Receitas 2006]]-Tabela3[[#This Row],[Despesas 2006]]&lt;0,Tabela3[[#This Row],[Receitas 2006]]-Tabela3[[#This Row],[Despesas 2006]],Tabela3[[#This Row],[Receitas 2006]]-Tabela3[[#This Row],[Despesas 2006]])</f>
        <v>-146466.41999999993</v>
      </c>
      <c r="U650">
        <f>IF(Tabela3[[#This Row],[Receitas 2008]]-Tabela3[[#This Row],[Despesas 2008]]&lt;0,Tabela3[[#This Row],[Receitas 2008]]-Tabela3[[#This Row],[Despesas 2008]],Tabela3[[#This Row],[Receitas 2008]]-Tabela3[[#This Row],[Despesas 2008]])</f>
        <v>270353.81000000052</v>
      </c>
      <c r="V650">
        <f>IF(Tabela3[[#This Row],[Receitas 2009]]-Tabela3[[#This Row],[Despesas 2009]]&lt;0,Tabela3[[#This Row],[Receitas 2009]]-Tabela3[[#This Row],[Despesas 2009]],Tabela3[[#This Row],[Receitas 2009]]-Tabela3[[#This Row],[Despesas 2009]])</f>
        <v>27304.789999999106</v>
      </c>
    </row>
    <row r="651" spans="1:22" hidden="1">
      <c r="A651" t="s">
        <v>699</v>
      </c>
      <c r="B651" t="s">
        <v>30</v>
      </c>
      <c r="C651" t="s">
        <v>93</v>
      </c>
      <c r="D651" s="60">
        <v>5614247.8799999999</v>
      </c>
      <c r="E651" s="61">
        <v>6376210.2000000002</v>
      </c>
      <c r="F651" s="61">
        <v>9030776.1600000001</v>
      </c>
      <c r="G651" s="61">
        <v>8233279.2800000003</v>
      </c>
      <c r="H651" s="61">
        <v>5636123.9800000004</v>
      </c>
      <c r="I651" s="61">
        <v>6537068.3700000001</v>
      </c>
      <c r="J651" s="61">
        <v>8609606.0800000001</v>
      </c>
      <c r="K651" s="61">
        <v>8257786.1100000003</v>
      </c>
      <c r="L651">
        <v>32.07</v>
      </c>
      <c r="M651">
        <v>29.88</v>
      </c>
      <c r="N651">
        <v>22.91</v>
      </c>
      <c r="O651">
        <v>41.23</v>
      </c>
      <c r="P651">
        <v>0.43</v>
      </c>
      <c r="Q651">
        <v>0.39</v>
      </c>
      <c r="R651">
        <v>0.48</v>
      </c>
      <c r="S651">
        <f>IF(Tabela3[[#This Row],[Receitas 2005]]-Tabela3[[#This Row],[Despesas 2005]]&lt;0,Tabela3[[#This Row],[Receitas 2005]]-Tabela3[[#This Row],[Despesas 2005]],Tabela3[[#This Row],[Receitas 2005]]-Tabela3[[#This Row],[Despesas 2005]])</f>
        <v>-21876.100000000559</v>
      </c>
      <c r="T651">
        <f>IF(Tabela3[[#This Row],[Receitas 2006]]-Tabela3[[#This Row],[Despesas 2006]]&lt;0,Tabela3[[#This Row],[Receitas 2006]]-Tabela3[[#This Row],[Despesas 2006]],Tabela3[[#This Row],[Receitas 2006]]-Tabela3[[#This Row],[Despesas 2006]])</f>
        <v>-160858.16999999993</v>
      </c>
      <c r="U651">
        <f>IF(Tabela3[[#This Row],[Receitas 2008]]-Tabela3[[#This Row],[Despesas 2008]]&lt;0,Tabela3[[#This Row],[Receitas 2008]]-Tabela3[[#This Row],[Despesas 2008]],Tabela3[[#This Row],[Receitas 2008]]-Tabela3[[#This Row],[Despesas 2008]])</f>
        <v>421170.08000000007</v>
      </c>
      <c r="V651">
        <f>IF(Tabela3[[#This Row],[Receitas 2009]]-Tabela3[[#This Row],[Despesas 2009]]&lt;0,Tabela3[[#This Row],[Receitas 2009]]-Tabela3[[#This Row],[Despesas 2009]],Tabela3[[#This Row],[Receitas 2009]]-Tabela3[[#This Row],[Despesas 2009]])</f>
        <v>-24506.830000000075</v>
      </c>
    </row>
    <row r="652" spans="1:22" hidden="1">
      <c r="A652" t="s">
        <v>700</v>
      </c>
      <c r="B652" t="s">
        <v>76</v>
      </c>
      <c r="C652" t="s">
        <v>79</v>
      </c>
      <c r="D652" s="60" t="s">
        <v>25</v>
      </c>
      <c r="E652" s="61">
        <v>9036032.0800000001</v>
      </c>
      <c r="F652" s="61">
        <v>12398494.890000001</v>
      </c>
      <c r="G652" s="61">
        <v>12293333.310000001</v>
      </c>
      <c r="H652" s="61" t="s">
        <v>25</v>
      </c>
      <c r="I652" s="61">
        <v>10366318.65</v>
      </c>
      <c r="J652" s="61">
        <v>12134116.17</v>
      </c>
      <c r="K652" s="61">
        <v>12285546.85</v>
      </c>
      <c r="L652">
        <v>46.65</v>
      </c>
      <c r="M652">
        <v>52.02</v>
      </c>
      <c r="N652">
        <v>36.090000000000003</v>
      </c>
      <c r="O652">
        <v>57.21</v>
      </c>
      <c r="P652">
        <v>0.39</v>
      </c>
      <c r="Q652">
        <v>0.36</v>
      </c>
      <c r="R652">
        <v>0.42</v>
      </c>
      <c r="S65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52">
        <f>IF(Tabela3[[#This Row],[Receitas 2006]]-Tabela3[[#This Row],[Despesas 2006]]&lt;0,Tabela3[[#This Row],[Receitas 2006]]-Tabela3[[#This Row],[Despesas 2006]],Tabela3[[#This Row],[Receitas 2006]]-Tabela3[[#This Row],[Despesas 2006]])</f>
        <v>-1330286.5700000003</v>
      </c>
      <c r="U652">
        <f>IF(Tabela3[[#This Row],[Receitas 2008]]-Tabela3[[#This Row],[Despesas 2008]]&lt;0,Tabela3[[#This Row],[Receitas 2008]]-Tabela3[[#This Row],[Despesas 2008]],Tabela3[[#This Row],[Receitas 2008]]-Tabela3[[#This Row],[Despesas 2008]])</f>
        <v>264378.72000000067</v>
      </c>
      <c r="V652">
        <f>IF(Tabela3[[#This Row],[Receitas 2009]]-Tabela3[[#This Row],[Despesas 2009]]&lt;0,Tabela3[[#This Row],[Receitas 2009]]-Tabela3[[#This Row],[Despesas 2009]],Tabela3[[#This Row],[Receitas 2009]]-Tabela3[[#This Row],[Despesas 2009]])</f>
        <v>7786.4600000008941</v>
      </c>
    </row>
    <row r="653" spans="1:22" hidden="1">
      <c r="A653" t="s">
        <v>701</v>
      </c>
      <c r="B653" t="s">
        <v>62</v>
      </c>
      <c r="C653" t="s">
        <v>248</v>
      </c>
      <c r="D653" s="60">
        <v>4231538.3099999996</v>
      </c>
      <c r="E653" s="61">
        <v>5022833.13</v>
      </c>
      <c r="F653" s="61">
        <v>6553299</v>
      </c>
      <c r="G653" s="61">
        <v>6315314.1100000003</v>
      </c>
      <c r="H653" s="61">
        <v>4112291.26</v>
      </c>
      <c r="I653" s="61">
        <v>5119017.5</v>
      </c>
      <c r="J653" s="61">
        <v>6332789</v>
      </c>
      <c r="K653" s="61">
        <v>6411996.4000000004</v>
      </c>
      <c r="L653">
        <v>44.49</v>
      </c>
      <c r="M653">
        <v>43.34</v>
      </c>
      <c r="N653">
        <v>34.68</v>
      </c>
      <c r="O653">
        <v>54.3</v>
      </c>
      <c r="P653">
        <v>0.41</v>
      </c>
      <c r="Q653">
        <v>0.36</v>
      </c>
      <c r="R653">
        <v>0.46</v>
      </c>
      <c r="S653">
        <f>IF(Tabela3[[#This Row],[Receitas 2005]]-Tabela3[[#This Row],[Despesas 2005]]&lt;0,Tabela3[[#This Row],[Receitas 2005]]-Tabela3[[#This Row],[Despesas 2005]],Tabela3[[#This Row],[Receitas 2005]]-Tabela3[[#This Row],[Despesas 2005]])</f>
        <v>119247.04999999981</v>
      </c>
      <c r="T653">
        <f>IF(Tabela3[[#This Row],[Receitas 2006]]-Tabela3[[#This Row],[Despesas 2006]]&lt;0,Tabela3[[#This Row],[Receitas 2006]]-Tabela3[[#This Row],[Despesas 2006]],Tabela3[[#This Row],[Receitas 2006]]-Tabela3[[#This Row],[Despesas 2006]])</f>
        <v>-96184.370000000112</v>
      </c>
      <c r="U653">
        <f>IF(Tabela3[[#This Row],[Receitas 2008]]-Tabela3[[#This Row],[Despesas 2008]]&lt;0,Tabela3[[#This Row],[Receitas 2008]]-Tabela3[[#This Row],[Despesas 2008]],Tabela3[[#This Row],[Receitas 2008]]-Tabela3[[#This Row],[Despesas 2008]])</f>
        <v>220510</v>
      </c>
      <c r="V653">
        <f>IF(Tabela3[[#This Row],[Receitas 2009]]-Tabela3[[#This Row],[Despesas 2009]]&lt;0,Tabela3[[#This Row],[Receitas 2009]]-Tabela3[[#This Row],[Despesas 2009]],Tabela3[[#This Row],[Receitas 2009]]-Tabela3[[#This Row],[Despesas 2009]])</f>
        <v>-96682.290000000037</v>
      </c>
    </row>
    <row r="654" spans="1:22" hidden="1">
      <c r="A654" t="s">
        <v>702</v>
      </c>
      <c r="B654" t="s">
        <v>30</v>
      </c>
      <c r="C654" t="s">
        <v>93</v>
      </c>
      <c r="D654" s="60">
        <v>4198853.25</v>
      </c>
      <c r="E654" s="61">
        <v>5416730.54</v>
      </c>
      <c r="F654" s="61">
        <v>6536015.75</v>
      </c>
      <c r="G654" s="61">
        <v>6400760.6100000003</v>
      </c>
      <c r="H654" s="61">
        <v>3643982.55</v>
      </c>
      <c r="I654" s="61">
        <v>4838604.5999999996</v>
      </c>
      <c r="J654" s="61">
        <v>6239691.1200000001</v>
      </c>
      <c r="K654" s="61">
        <v>5829761.7300000004</v>
      </c>
      <c r="L654">
        <v>33.26</v>
      </c>
      <c r="M654">
        <v>27.31</v>
      </c>
      <c r="N654">
        <v>14.9</v>
      </c>
      <c r="O654">
        <v>51.62</v>
      </c>
      <c r="P654">
        <v>0.33</v>
      </c>
      <c r="Q654">
        <v>0.27</v>
      </c>
      <c r="R654">
        <v>0.38</v>
      </c>
      <c r="S654">
        <f>IF(Tabela3[[#This Row],[Receitas 2005]]-Tabela3[[#This Row],[Despesas 2005]]&lt;0,Tabela3[[#This Row],[Receitas 2005]]-Tabela3[[#This Row],[Despesas 2005]],Tabela3[[#This Row],[Receitas 2005]]-Tabela3[[#This Row],[Despesas 2005]])</f>
        <v>554870.70000000019</v>
      </c>
      <c r="T654">
        <f>IF(Tabela3[[#This Row],[Receitas 2006]]-Tabela3[[#This Row],[Despesas 2006]]&lt;0,Tabela3[[#This Row],[Receitas 2006]]-Tabela3[[#This Row],[Despesas 2006]],Tabela3[[#This Row],[Receitas 2006]]-Tabela3[[#This Row],[Despesas 2006]])</f>
        <v>578125.94000000041</v>
      </c>
      <c r="U654">
        <f>IF(Tabela3[[#This Row],[Receitas 2008]]-Tabela3[[#This Row],[Despesas 2008]]&lt;0,Tabela3[[#This Row],[Receitas 2008]]-Tabela3[[#This Row],[Despesas 2008]],Tabela3[[#This Row],[Receitas 2008]]-Tabela3[[#This Row],[Despesas 2008]])</f>
        <v>296324.62999999989</v>
      </c>
      <c r="V654">
        <f>IF(Tabela3[[#This Row],[Receitas 2009]]-Tabela3[[#This Row],[Despesas 2009]]&lt;0,Tabela3[[#This Row],[Receitas 2009]]-Tabela3[[#This Row],[Despesas 2009]],Tabela3[[#This Row],[Receitas 2009]]-Tabela3[[#This Row],[Despesas 2009]])</f>
        <v>570998.87999999989</v>
      </c>
    </row>
    <row r="655" spans="1:22" hidden="1">
      <c r="A655" t="s">
        <v>703</v>
      </c>
      <c r="B655" t="s">
        <v>30</v>
      </c>
      <c r="C655" t="s">
        <v>117</v>
      </c>
      <c r="D655" s="60">
        <v>4232895.66</v>
      </c>
      <c r="E655" s="61">
        <v>5100107.5999999996</v>
      </c>
      <c r="F655" s="61">
        <v>8001662.6299999999</v>
      </c>
      <c r="G655" s="61">
        <v>8027661.3300000001</v>
      </c>
      <c r="H655" s="61">
        <v>4266178.68</v>
      </c>
      <c r="I655" s="61">
        <v>4857236.18</v>
      </c>
      <c r="J655" s="61">
        <v>7539617.0999999996</v>
      </c>
      <c r="K655" s="61">
        <v>8124928.2000000002</v>
      </c>
      <c r="L655">
        <v>29.86</v>
      </c>
      <c r="M655">
        <v>25.84</v>
      </c>
      <c r="N655">
        <v>19.149999999999999</v>
      </c>
      <c r="O655">
        <v>40.57</v>
      </c>
      <c r="P655">
        <v>0.36</v>
      </c>
      <c r="Q655">
        <v>0.33</v>
      </c>
      <c r="R655">
        <v>0.4</v>
      </c>
      <c r="S655">
        <f>IF(Tabela3[[#This Row],[Receitas 2005]]-Tabela3[[#This Row],[Despesas 2005]]&lt;0,Tabela3[[#This Row],[Receitas 2005]]-Tabela3[[#This Row],[Despesas 2005]],Tabela3[[#This Row],[Receitas 2005]]-Tabela3[[#This Row],[Despesas 2005]])</f>
        <v>-33283.019999999553</v>
      </c>
      <c r="T655">
        <f>IF(Tabela3[[#This Row],[Receitas 2006]]-Tabela3[[#This Row],[Despesas 2006]]&lt;0,Tabela3[[#This Row],[Receitas 2006]]-Tabela3[[#This Row],[Despesas 2006]],Tabela3[[#This Row],[Receitas 2006]]-Tabela3[[#This Row],[Despesas 2006]])</f>
        <v>242871.41999999993</v>
      </c>
      <c r="U655">
        <f>IF(Tabela3[[#This Row],[Receitas 2008]]-Tabela3[[#This Row],[Despesas 2008]]&lt;0,Tabela3[[#This Row],[Receitas 2008]]-Tabela3[[#This Row],[Despesas 2008]],Tabela3[[#This Row],[Receitas 2008]]-Tabela3[[#This Row],[Despesas 2008]])</f>
        <v>462045.53000000026</v>
      </c>
      <c r="V655">
        <f>IF(Tabela3[[#This Row],[Receitas 2009]]-Tabela3[[#This Row],[Despesas 2009]]&lt;0,Tabela3[[#This Row],[Receitas 2009]]-Tabela3[[#This Row],[Despesas 2009]],Tabela3[[#This Row],[Receitas 2009]]-Tabela3[[#This Row],[Despesas 2009]])</f>
        <v>-97266.870000000112</v>
      </c>
    </row>
    <row r="656" spans="1:22" hidden="1">
      <c r="A656" t="s">
        <v>704</v>
      </c>
      <c r="B656" t="s">
        <v>23</v>
      </c>
      <c r="C656" t="s">
        <v>24</v>
      </c>
      <c r="D656" s="60">
        <v>4959074.51</v>
      </c>
      <c r="E656" s="61">
        <v>6048655.0199999996</v>
      </c>
      <c r="F656" s="61">
        <v>9550699.4900000002</v>
      </c>
      <c r="G656" s="61">
        <v>8196557.7800000003</v>
      </c>
      <c r="H656" s="61">
        <v>4552493.8899999997</v>
      </c>
      <c r="I656" s="61">
        <v>5493389.54</v>
      </c>
      <c r="J656" s="61">
        <v>11411468.16</v>
      </c>
      <c r="K656" s="61">
        <v>8168044.4100000001</v>
      </c>
      <c r="L656">
        <v>13.68</v>
      </c>
      <c r="M656">
        <v>11.16</v>
      </c>
      <c r="N656">
        <v>6.53</v>
      </c>
      <c r="O656">
        <v>20.84</v>
      </c>
      <c r="P656">
        <v>0.32</v>
      </c>
      <c r="Q656">
        <v>0.28999999999999998</v>
      </c>
      <c r="R656">
        <v>0.36</v>
      </c>
      <c r="S656">
        <f>IF(Tabela3[[#This Row],[Receitas 2005]]-Tabela3[[#This Row],[Despesas 2005]]&lt;0,Tabela3[[#This Row],[Receitas 2005]]-Tabela3[[#This Row],[Despesas 2005]],Tabela3[[#This Row],[Receitas 2005]]-Tabela3[[#This Row],[Despesas 2005]])</f>
        <v>406580.62000000011</v>
      </c>
      <c r="T656">
        <f>IF(Tabela3[[#This Row],[Receitas 2006]]-Tabela3[[#This Row],[Despesas 2006]]&lt;0,Tabela3[[#This Row],[Receitas 2006]]-Tabela3[[#This Row],[Despesas 2006]],Tabela3[[#This Row],[Receitas 2006]]-Tabela3[[#This Row],[Despesas 2006]])</f>
        <v>555265.47999999952</v>
      </c>
      <c r="U656">
        <f>IF(Tabela3[[#This Row],[Receitas 2008]]-Tabela3[[#This Row],[Despesas 2008]]&lt;0,Tabela3[[#This Row],[Receitas 2008]]-Tabela3[[#This Row],[Despesas 2008]],Tabela3[[#This Row],[Receitas 2008]]-Tabela3[[#This Row],[Despesas 2008]])</f>
        <v>-1860768.67</v>
      </c>
      <c r="V656">
        <f>IF(Tabela3[[#This Row],[Receitas 2009]]-Tabela3[[#This Row],[Despesas 2009]]&lt;0,Tabela3[[#This Row],[Receitas 2009]]-Tabela3[[#This Row],[Despesas 2009]],Tabela3[[#This Row],[Receitas 2009]]-Tabela3[[#This Row],[Despesas 2009]])</f>
        <v>28513.370000000112</v>
      </c>
    </row>
    <row r="657" spans="1:22" hidden="1">
      <c r="A657" t="s">
        <v>705</v>
      </c>
      <c r="B657" t="s">
        <v>30</v>
      </c>
      <c r="C657" t="s">
        <v>89</v>
      </c>
      <c r="D657" s="60" t="s">
        <v>25</v>
      </c>
      <c r="E657" s="61" t="s">
        <v>25</v>
      </c>
      <c r="F657" s="61">
        <v>9544317.7799999993</v>
      </c>
      <c r="G657" s="61">
        <v>8113748.7999999998</v>
      </c>
      <c r="H657" s="61" t="s">
        <v>25</v>
      </c>
      <c r="I657" s="61" t="s">
        <v>25</v>
      </c>
      <c r="J657" s="61">
        <v>7667991.5700000003</v>
      </c>
      <c r="K657" s="61">
        <v>7296842.3300000001</v>
      </c>
      <c r="L657">
        <v>30.61</v>
      </c>
      <c r="M657">
        <v>32.82</v>
      </c>
      <c r="N657">
        <v>20.18</v>
      </c>
      <c r="O657">
        <v>41.05</v>
      </c>
      <c r="P657">
        <v>0.36</v>
      </c>
      <c r="Q657">
        <v>0.32</v>
      </c>
      <c r="R657">
        <v>0.41</v>
      </c>
      <c r="S65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5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57">
        <f>IF(Tabela3[[#This Row],[Receitas 2008]]-Tabela3[[#This Row],[Despesas 2008]]&lt;0,Tabela3[[#This Row],[Receitas 2008]]-Tabela3[[#This Row],[Despesas 2008]],Tabela3[[#This Row],[Receitas 2008]]-Tabela3[[#This Row],[Despesas 2008]])</f>
        <v>1876326.209999999</v>
      </c>
      <c r="V657">
        <f>IF(Tabela3[[#This Row],[Receitas 2009]]-Tabela3[[#This Row],[Despesas 2009]]&lt;0,Tabela3[[#This Row],[Receitas 2009]]-Tabela3[[#This Row],[Despesas 2009]],Tabela3[[#This Row],[Receitas 2009]]-Tabela3[[#This Row],[Despesas 2009]])</f>
        <v>816906.46999999974</v>
      </c>
    </row>
    <row r="658" spans="1:22" hidden="1">
      <c r="A658" t="s">
        <v>706</v>
      </c>
      <c r="B658" t="s">
        <v>48</v>
      </c>
      <c r="C658" t="s">
        <v>49</v>
      </c>
      <c r="D658" s="60">
        <v>6432135.75</v>
      </c>
      <c r="E658" s="61">
        <v>7333494.7699999996</v>
      </c>
      <c r="F658" s="61">
        <v>8286681.25</v>
      </c>
      <c r="G658" s="61">
        <v>7932287.71</v>
      </c>
      <c r="H658" s="61">
        <v>6322591.8399999999</v>
      </c>
      <c r="I658" s="61">
        <v>7709608.7800000003</v>
      </c>
      <c r="J658" s="61">
        <v>8240997.5999999996</v>
      </c>
      <c r="K658" s="61">
        <v>7875416.9699999997</v>
      </c>
      <c r="L658">
        <v>55.22</v>
      </c>
      <c r="M658">
        <v>61.41</v>
      </c>
      <c r="N658">
        <v>43.35</v>
      </c>
      <c r="O658">
        <v>67.08</v>
      </c>
      <c r="P658">
        <v>0.4</v>
      </c>
      <c r="Q658">
        <v>0.36</v>
      </c>
      <c r="R658">
        <v>0.43</v>
      </c>
      <c r="S658">
        <f>IF(Tabela3[[#This Row],[Receitas 2005]]-Tabela3[[#This Row],[Despesas 2005]]&lt;0,Tabela3[[#This Row],[Receitas 2005]]-Tabela3[[#This Row],[Despesas 2005]],Tabela3[[#This Row],[Receitas 2005]]-Tabela3[[#This Row],[Despesas 2005]])</f>
        <v>109543.91000000015</v>
      </c>
      <c r="T658">
        <f>IF(Tabela3[[#This Row],[Receitas 2006]]-Tabela3[[#This Row],[Despesas 2006]]&lt;0,Tabela3[[#This Row],[Receitas 2006]]-Tabela3[[#This Row],[Despesas 2006]],Tabela3[[#This Row],[Receitas 2006]]-Tabela3[[#This Row],[Despesas 2006]])</f>
        <v>-376114.01000000071</v>
      </c>
      <c r="U658">
        <f>IF(Tabela3[[#This Row],[Receitas 2008]]-Tabela3[[#This Row],[Despesas 2008]]&lt;0,Tabela3[[#This Row],[Receitas 2008]]-Tabela3[[#This Row],[Despesas 2008]],Tabela3[[#This Row],[Receitas 2008]]-Tabela3[[#This Row],[Despesas 2008]])</f>
        <v>45683.650000000373</v>
      </c>
      <c r="V658">
        <f>IF(Tabela3[[#This Row],[Receitas 2009]]-Tabela3[[#This Row],[Despesas 2009]]&lt;0,Tabela3[[#This Row],[Receitas 2009]]-Tabela3[[#This Row],[Despesas 2009]],Tabela3[[#This Row],[Receitas 2009]]-Tabela3[[#This Row],[Despesas 2009]])</f>
        <v>56870.740000000224</v>
      </c>
    </row>
    <row r="659" spans="1:22" hidden="1">
      <c r="A659" t="s">
        <v>707</v>
      </c>
      <c r="B659" t="s">
        <v>65</v>
      </c>
      <c r="C659" t="s">
        <v>64</v>
      </c>
      <c r="D659" s="60">
        <v>6046170.8899999997</v>
      </c>
      <c r="E659" s="61">
        <v>6505809.6399999997</v>
      </c>
      <c r="F659" s="61">
        <v>9148414.0500000007</v>
      </c>
      <c r="G659" s="61">
        <v>9381122.0800000001</v>
      </c>
      <c r="H659" s="61">
        <v>6298165.46</v>
      </c>
      <c r="I659" s="61">
        <v>6941414.8899999997</v>
      </c>
      <c r="J659" s="61">
        <v>10173734.359999999</v>
      </c>
      <c r="K659" s="61">
        <v>9248512.2400000002</v>
      </c>
      <c r="L659">
        <v>59.06</v>
      </c>
      <c r="M659">
        <v>55.61</v>
      </c>
      <c r="N659">
        <v>49.24</v>
      </c>
      <c r="O659">
        <v>68.87</v>
      </c>
      <c r="P659">
        <v>0.43</v>
      </c>
      <c r="Q659">
        <v>0.39</v>
      </c>
      <c r="R659">
        <v>0.47</v>
      </c>
      <c r="S659">
        <f>IF(Tabela3[[#This Row],[Receitas 2005]]-Tabela3[[#This Row],[Despesas 2005]]&lt;0,Tabela3[[#This Row],[Receitas 2005]]-Tabela3[[#This Row],[Despesas 2005]],Tabela3[[#This Row],[Receitas 2005]]-Tabela3[[#This Row],[Despesas 2005]])</f>
        <v>-251994.5700000003</v>
      </c>
      <c r="T659">
        <f>IF(Tabela3[[#This Row],[Receitas 2006]]-Tabela3[[#This Row],[Despesas 2006]]&lt;0,Tabela3[[#This Row],[Receitas 2006]]-Tabela3[[#This Row],[Despesas 2006]],Tabela3[[#This Row],[Receitas 2006]]-Tabela3[[#This Row],[Despesas 2006]])</f>
        <v>-435605.25</v>
      </c>
      <c r="U659">
        <f>IF(Tabela3[[#This Row],[Receitas 2008]]-Tabela3[[#This Row],[Despesas 2008]]&lt;0,Tabela3[[#This Row],[Receitas 2008]]-Tabela3[[#This Row],[Despesas 2008]],Tabela3[[#This Row],[Receitas 2008]]-Tabela3[[#This Row],[Despesas 2008]])</f>
        <v>-1025320.3099999987</v>
      </c>
      <c r="V659">
        <f>IF(Tabela3[[#This Row],[Receitas 2009]]-Tabela3[[#This Row],[Despesas 2009]]&lt;0,Tabela3[[#This Row],[Receitas 2009]]-Tabela3[[#This Row],[Despesas 2009]],Tabela3[[#This Row],[Receitas 2009]]-Tabela3[[#This Row],[Despesas 2009]])</f>
        <v>132609.83999999985</v>
      </c>
    </row>
    <row r="660" spans="1:22" hidden="1">
      <c r="A660" t="s">
        <v>708</v>
      </c>
      <c r="B660" t="s">
        <v>76</v>
      </c>
      <c r="C660" t="s">
        <v>134</v>
      </c>
      <c r="D660" s="60">
        <v>66360731.240000002</v>
      </c>
      <c r="E660" s="61">
        <v>84110967.75</v>
      </c>
      <c r="F660" s="61">
        <v>117739904.90000001</v>
      </c>
      <c r="G660" s="61">
        <v>112014958.25</v>
      </c>
      <c r="H660" s="61">
        <v>65656601.710000001</v>
      </c>
      <c r="I660" s="61">
        <v>76325210.340000004</v>
      </c>
      <c r="J660" s="61">
        <v>95608494.019999996</v>
      </c>
      <c r="K660" s="61">
        <v>113086725.78</v>
      </c>
      <c r="L660">
        <v>20.41</v>
      </c>
      <c r="M660">
        <v>15.56</v>
      </c>
      <c r="N660">
        <v>13.38</v>
      </c>
      <c r="O660">
        <v>27.44</v>
      </c>
      <c r="P660">
        <v>0.38</v>
      </c>
      <c r="Q660">
        <v>0.37</v>
      </c>
      <c r="R660">
        <v>0.4</v>
      </c>
      <c r="S660">
        <f>IF(Tabela3[[#This Row],[Receitas 2005]]-Tabela3[[#This Row],[Despesas 2005]]&lt;0,Tabela3[[#This Row],[Receitas 2005]]-Tabela3[[#This Row],[Despesas 2005]],Tabela3[[#This Row],[Receitas 2005]]-Tabela3[[#This Row],[Despesas 2005]])</f>
        <v>704129.53000000119</v>
      </c>
      <c r="T660">
        <f>IF(Tabela3[[#This Row],[Receitas 2006]]-Tabela3[[#This Row],[Despesas 2006]]&lt;0,Tabela3[[#This Row],[Receitas 2006]]-Tabela3[[#This Row],[Despesas 2006]],Tabela3[[#This Row],[Receitas 2006]]-Tabela3[[#This Row],[Despesas 2006]])</f>
        <v>7785757.4099999964</v>
      </c>
      <c r="U660">
        <f>IF(Tabela3[[#This Row],[Receitas 2008]]-Tabela3[[#This Row],[Despesas 2008]]&lt;0,Tabela3[[#This Row],[Receitas 2008]]-Tabela3[[#This Row],[Despesas 2008]],Tabela3[[#This Row],[Receitas 2008]]-Tabela3[[#This Row],[Despesas 2008]])</f>
        <v>22131410.88000001</v>
      </c>
      <c r="V660">
        <f>IF(Tabela3[[#This Row],[Receitas 2009]]-Tabela3[[#This Row],[Despesas 2009]]&lt;0,Tabela3[[#This Row],[Receitas 2009]]-Tabela3[[#This Row],[Despesas 2009]],Tabela3[[#This Row],[Receitas 2009]]-Tabela3[[#This Row],[Despesas 2009]])</f>
        <v>-1071767.5300000012</v>
      </c>
    </row>
    <row r="661" spans="1:22" hidden="1">
      <c r="A661" t="s">
        <v>709</v>
      </c>
      <c r="B661" t="s">
        <v>35</v>
      </c>
      <c r="C661" t="s">
        <v>172</v>
      </c>
      <c r="D661" s="60">
        <v>10883383</v>
      </c>
      <c r="E661" s="61">
        <v>12559286.51</v>
      </c>
      <c r="F661" s="61">
        <v>16932335.969999999</v>
      </c>
      <c r="G661" s="61">
        <v>17828885.600000001</v>
      </c>
      <c r="H661" s="61">
        <v>10050788</v>
      </c>
      <c r="I661" s="61">
        <v>11382855.85</v>
      </c>
      <c r="J661" s="61">
        <v>16162119.02</v>
      </c>
      <c r="K661" s="61">
        <v>15842797.789999999</v>
      </c>
      <c r="L661">
        <v>51.51</v>
      </c>
      <c r="M661">
        <v>51.32</v>
      </c>
      <c r="N661">
        <v>42.27</v>
      </c>
      <c r="O661">
        <v>60.76</v>
      </c>
      <c r="P661">
        <v>0.46</v>
      </c>
      <c r="Q661">
        <v>0.4</v>
      </c>
      <c r="R661">
        <v>0.52</v>
      </c>
      <c r="S661">
        <f>IF(Tabela3[[#This Row],[Receitas 2005]]-Tabela3[[#This Row],[Despesas 2005]]&lt;0,Tabela3[[#This Row],[Receitas 2005]]-Tabela3[[#This Row],[Despesas 2005]],Tabela3[[#This Row],[Receitas 2005]]-Tabela3[[#This Row],[Despesas 2005]])</f>
        <v>832595</v>
      </c>
      <c r="T661">
        <f>IF(Tabela3[[#This Row],[Receitas 2006]]-Tabela3[[#This Row],[Despesas 2006]]&lt;0,Tabela3[[#This Row],[Receitas 2006]]-Tabela3[[#This Row],[Despesas 2006]],Tabela3[[#This Row],[Receitas 2006]]-Tabela3[[#This Row],[Despesas 2006]])</f>
        <v>1176430.6600000001</v>
      </c>
      <c r="U661">
        <f>IF(Tabela3[[#This Row],[Receitas 2008]]-Tabela3[[#This Row],[Despesas 2008]]&lt;0,Tabela3[[#This Row],[Receitas 2008]]-Tabela3[[#This Row],[Despesas 2008]],Tabela3[[#This Row],[Receitas 2008]]-Tabela3[[#This Row],[Despesas 2008]])</f>
        <v>770216.94999999925</v>
      </c>
      <c r="V661">
        <f>IF(Tabela3[[#This Row],[Receitas 2009]]-Tabela3[[#This Row],[Despesas 2009]]&lt;0,Tabela3[[#This Row],[Receitas 2009]]-Tabela3[[#This Row],[Despesas 2009]],Tabela3[[#This Row],[Receitas 2009]]-Tabela3[[#This Row],[Despesas 2009]])</f>
        <v>1986087.8100000024</v>
      </c>
    </row>
    <row r="662" spans="1:22" hidden="1">
      <c r="A662" t="s">
        <v>710</v>
      </c>
      <c r="B662" t="s">
        <v>23</v>
      </c>
      <c r="C662" t="s">
        <v>105</v>
      </c>
      <c r="D662" s="60">
        <v>34628977.520000003</v>
      </c>
      <c r="E662" s="61">
        <v>37680137.340000004</v>
      </c>
      <c r="F662" s="61">
        <v>45708877.210000001</v>
      </c>
      <c r="G662" s="61">
        <v>47358023.009999998</v>
      </c>
      <c r="H662" s="61">
        <v>33912821.600000001</v>
      </c>
      <c r="I662" s="61">
        <v>37482251.75</v>
      </c>
      <c r="J662" s="61">
        <v>47413451.479999997</v>
      </c>
      <c r="K662" s="61">
        <v>45858145.68</v>
      </c>
      <c r="L662">
        <v>24.64</v>
      </c>
      <c r="M662">
        <v>22.32</v>
      </c>
      <c r="N662">
        <v>15.82</v>
      </c>
      <c r="O662">
        <v>33.47</v>
      </c>
      <c r="P662">
        <v>0.41</v>
      </c>
      <c r="Q662">
        <v>0.38</v>
      </c>
      <c r="R662">
        <v>0.44</v>
      </c>
      <c r="S662">
        <f>IF(Tabela3[[#This Row],[Receitas 2005]]-Tabela3[[#This Row],[Despesas 2005]]&lt;0,Tabela3[[#This Row],[Receitas 2005]]-Tabela3[[#This Row],[Despesas 2005]],Tabela3[[#This Row],[Receitas 2005]]-Tabela3[[#This Row],[Despesas 2005]])</f>
        <v>716155.92000000179</v>
      </c>
      <c r="T662">
        <f>IF(Tabela3[[#This Row],[Receitas 2006]]-Tabela3[[#This Row],[Despesas 2006]]&lt;0,Tabela3[[#This Row],[Receitas 2006]]-Tabela3[[#This Row],[Despesas 2006]],Tabela3[[#This Row],[Receitas 2006]]-Tabela3[[#This Row],[Despesas 2006]])</f>
        <v>197885.59000000358</v>
      </c>
      <c r="U662">
        <f>IF(Tabela3[[#This Row],[Receitas 2008]]-Tabela3[[#This Row],[Despesas 2008]]&lt;0,Tabela3[[#This Row],[Receitas 2008]]-Tabela3[[#This Row],[Despesas 2008]],Tabela3[[#This Row],[Receitas 2008]]-Tabela3[[#This Row],[Despesas 2008]])</f>
        <v>-1704574.2699999958</v>
      </c>
      <c r="V662">
        <f>IF(Tabela3[[#This Row],[Receitas 2009]]-Tabela3[[#This Row],[Despesas 2009]]&lt;0,Tabela3[[#This Row],[Receitas 2009]]-Tabela3[[#This Row],[Despesas 2009]],Tabela3[[#This Row],[Receitas 2009]]-Tabela3[[#This Row],[Despesas 2009]])</f>
        <v>1499877.3299999982</v>
      </c>
    </row>
    <row r="663" spans="1:22" hidden="1">
      <c r="A663" t="s">
        <v>49</v>
      </c>
      <c r="B663" t="s">
        <v>48</v>
      </c>
      <c r="C663" t="s">
        <v>49</v>
      </c>
      <c r="D663" s="60">
        <v>21159019.579999998</v>
      </c>
      <c r="E663" s="61">
        <v>24171826.59</v>
      </c>
      <c r="F663" s="61">
        <v>34855616.909999996</v>
      </c>
      <c r="G663" s="61">
        <v>34309546.840000004</v>
      </c>
      <c r="H663" s="61">
        <v>20625486.859999999</v>
      </c>
      <c r="I663" s="61">
        <v>24140910.710000001</v>
      </c>
      <c r="J663" s="61">
        <v>32411548.77</v>
      </c>
      <c r="K663" s="61">
        <v>39510823.32</v>
      </c>
      <c r="L663">
        <v>49.87</v>
      </c>
      <c r="M663">
        <v>47.98</v>
      </c>
      <c r="N663">
        <v>41.16</v>
      </c>
      <c r="O663">
        <v>58.58</v>
      </c>
      <c r="P663">
        <v>0.43</v>
      </c>
      <c r="Q663">
        <v>0.4</v>
      </c>
      <c r="R663">
        <v>0.45</v>
      </c>
      <c r="S663">
        <f>IF(Tabela3[[#This Row],[Receitas 2005]]-Tabela3[[#This Row],[Despesas 2005]]&lt;0,Tabela3[[#This Row],[Receitas 2005]]-Tabela3[[#This Row],[Despesas 2005]],Tabela3[[#This Row],[Receitas 2005]]-Tabela3[[#This Row],[Despesas 2005]])</f>
        <v>533532.71999999881</v>
      </c>
      <c r="T663">
        <f>IF(Tabela3[[#This Row],[Receitas 2006]]-Tabela3[[#This Row],[Despesas 2006]]&lt;0,Tabela3[[#This Row],[Receitas 2006]]-Tabela3[[#This Row],[Despesas 2006]],Tabela3[[#This Row],[Receitas 2006]]-Tabela3[[#This Row],[Despesas 2006]])</f>
        <v>30915.879999998957</v>
      </c>
      <c r="U663">
        <f>IF(Tabela3[[#This Row],[Receitas 2008]]-Tabela3[[#This Row],[Despesas 2008]]&lt;0,Tabela3[[#This Row],[Receitas 2008]]-Tabela3[[#This Row],[Despesas 2008]],Tabela3[[#This Row],[Receitas 2008]]-Tabela3[[#This Row],[Despesas 2008]])</f>
        <v>2444068.1399999969</v>
      </c>
      <c r="V663">
        <f>IF(Tabela3[[#This Row],[Receitas 2009]]-Tabela3[[#This Row],[Despesas 2009]]&lt;0,Tabela3[[#This Row],[Receitas 2009]]-Tabela3[[#This Row],[Despesas 2009]],Tabela3[[#This Row],[Receitas 2009]]-Tabela3[[#This Row],[Despesas 2009]])</f>
        <v>-5201276.4799999967</v>
      </c>
    </row>
    <row r="664" spans="1:22" hidden="1">
      <c r="A664" t="s">
        <v>711</v>
      </c>
      <c r="B664" t="s">
        <v>65</v>
      </c>
      <c r="C664" t="s">
        <v>64</v>
      </c>
      <c r="D664" s="60">
        <v>5250755.8899999997</v>
      </c>
      <c r="E664" s="61" t="s">
        <v>25</v>
      </c>
      <c r="F664" s="61" t="s">
        <v>25</v>
      </c>
      <c r="G664" s="61">
        <v>11562080.35</v>
      </c>
      <c r="H664" s="61">
        <v>5051928.59</v>
      </c>
      <c r="I664" s="61" t="s">
        <v>25</v>
      </c>
      <c r="J664" s="61" t="s">
        <v>25</v>
      </c>
      <c r="K664" s="61">
        <v>9142774.4299999997</v>
      </c>
      <c r="L664">
        <v>59.72</v>
      </c>
      <c r="M664">
        <v>56.09</v>
      </c>
      <c r="N664">
        <v>49.53</v>
      </c>
      <c r="O664">
        <v>69.900000000000006</v>
      </c>
      <c r="P664">
        <v>0.42</v>
      </c>
      <c r="Q664">
        <v>0.38</v>
      </c>
      <c r="R664">
        <v>0.47</v>
      </c>
      <c r="S664">
        <f>IF(Tabela3[[#This Row],[Receitas 2005]]-Tabela3[[#This Row],[Despesas 2005]]&lt;0,Tabela3[[#This Row],[Receitas 2005]]-Tabela3[[#This Row],[Despesas 2005]],Tabela3[[#This Row],[Receitas 2005]]-Tabela3[[#This Row],[Despesas 2005]])</f>
        <v>198827.29999999981</v>
      </c>
      <c r="T66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64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64">
        <f>IF(Tabela3[[#This Row],[Receitas 2009]]-Tabela3[[#This Row],[Despesas 2009]]&lt;0,Tabela3[[#This Row],[Receitas 2009]]-Tabela3[[#This Row],[Despesas 2009]],Tabela3[[#This Row],[Receitas 2009]]-Tabela3[[#This Row],[Despesas 2009]])</f>
        <v>2419305.92</v>
      </c>
    </row>
    <row r="665" spans="1:22" hidden="1">
      <c r="A665" t="s">
        <v>712</v>
      </c>
      <c r="B665" t="s">
        <v>76</v>
      </c>
      <c r="C665" t="s">
        <v>77</v>
      </c>
      <c r="D665" s="60">
        <v>23904743</v>
      </c>
      <c r="E665" s="61">
        <v>31038081.949999999</v>
      </c>
      <c r="F665" s="61">
        <v>37211234.310000002</v>
      </c>
      <c r="G665" s="61">
        <v>35295601</v>
      </c>
      <c r="H665" s="61">
        <v>22186404.59</v>
      </c>
      <c r="I665" s="61">
        <v>31087508.789999999</v>
      </c>
      <c r="J665" s="61">
        <v>36794682.5</v>
      </c>
      <c r="K665" s="61">
        <v>32238678</v>
      </c>
      <c r="L665">
        <v>38.15</v>
      </c>
      <c r="M665">
        <v>33.03</v>
      </c>
      <c r="N665">
        <v>28.07</v>
      </c>
      <c r="O665">
        <v>48.24</v>
      </c>
      <c r="P665">
        <v>0.4</v>
      </c>
      <c r="Q665">
        <v>0.37</v>
      </c>
      <c r="R665">
        <v>0.43</v>
      </c>
      <c r="S665">
        <f>IF(Tabela3[[#This Row],[Receitas 2005]]-Tabela3[[#This Row],[Despesas 2005]]&lt;0,Tabela3[[#This Row],[Receitas 2005]]-Tabela3[[#This Row],[Despesas 2005]],Tabela3[[#This Row],[Receitas 2005]]-Tabela3[[#This Row],[Despesas 2005]])</f>
        <v>1718338.4100000001</v>
      </c>
      <c r="T665">
        <f>IF(Tabela3[[#This Row],[Receitas 2006]]-Tabela3[[#This Row],[Despesas 2006]]&lt;0,Tabela3[[#This Row],[Receitas 2006]]-Tabela3[[#This Row],[Despesas 2006]],Tabela3[[#This Row],[Receitas 2006]]-Tabela3[[#This Row],[Despesas 2006]])</f>
        <v>-49426.839999999851</v>
      </c>
      <c r="U665">
        <f>IF(Tabela3[[#This Row],[Receitas 2008]]-Tabela3[[#This Row],[Despesas 2008]]&lt;0,Tabela3[[#This Row],[Receitas 2008]]-Tabela3[[#This Row],[Despesas 2008]],Tabela3[[#This Row],[Receitas 2008]]-Tabela3[[#This Row],[Despesas 2008]])</f>
        <v>416551.81000000238</v>
      </c>
      <c r="V665">
        <f>IF(Tabela3[[#This Row],[Receitas 2009]]-Tabela3[[#This Row],[Despesas 2009]]&lt;0,Tabela3[[#This Row],[Receitas 2009]]-Tabela3[[#This Row],[Despesas 2009]],Tabela3[[#This Row],[Receitas 2009]]-Tabela3[[#This Row],[Despesas 2009]])</f>
        <v>3056923</v>
      </c>
    </row>
    <row r="666" spans="1:22" hidden="1">
      <c r="A666" t="s">
        <v>713</v>
      </c>
      <c r="B666" t="s">
        <v>35</v>
      </c>
      <c r="C666" t="s">
        <v>153</v>
      </c>
      <c r="D666" s="60" t="s">
        <v>25</v>
      </c>
      <c r="E666" s="61" t="s">
        <v>25</v>
      </c>
      <c r="F666" s="61">
        <v>8432328.8699999992</v>
      </c>
      <c r="G666" s="61">
        <v>8286510.3200000003</v>
      </c>
      <c r="H666" s="61" t="s">
        <v>25</v>
      </c>
      <c r="I666" s="61" t="s">
        <v>25</v>
      </c>
      <c r="J666" s="61">
        <v>8567963.1600000001</v>
      </c>
      <c r="K666" s="61">
        <v>8353627.8799999999</v>
      </c>
      <c r="L666">
        <v>23.54</v>
      </c>
      <c r="M666">
        <v>25.92</v>
      </c>
      <c r="N666">
        <v>14.58</v>
      </c>
      <c r="O666">
        <v>32.49</v>
      </c>
      <c r="P666">
        <v>0.35</v>
      </c>
      <c r="Q666">
        <v>0.32</v>
      </c>
      <c r="R666">
        <v>0.39</v>
      </c>
      <c r="S66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6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66">
        <f>IF(Tabela3[[#This Row],[Receitas 2008]]-Tabela3[[#This Row],[Despesas 2008]]&lt;0,Tabela3[[#This Row],[Receitas 2008]]-Tabela3[[#This Row],[Despesas 2008]],Tabela3[[#This Row],[Receitas 2008]]-Tabela3[[#This Row],[Despesas 2008]])</f>
        <v>-135634.29000000097</v>
      </c>
      <c r="V666">
        <f>IF(Tabela3[[#This Row],[Receitas 2009]]-Tabela3[[#This Row],[Despesas 2009]]&lt;0,Tabela3[[#This Row],[Receitas 2009]]-Tabela3[[#This Row],[Despesas 2009]],Tabela3[[#This Row],[Receitas 2009]]-Tabela3[[#This Row],[Despesas 2009]])</f>
        <v>-67117.55999999959</v>
      </c>
    </row>
    <row r="667" spans="1:22" hidden="1">
      <c r="A667" t="s">
        <v>714</v>
      </c>
      <c r="B667" t="s">
        <v>30</v>
      </c>
      <c r="C667" t="s">
        <v>93</v>
      </c>
      <c r="D667" s="60" t="s">
        <v>25</v>
      </c>
      <c r="E667" s="61">
        <v>5248049.04</v>
      </c>
      <c r="F667" s="61">
        <v>7043792.9100000001</v>
      </c>
      <c r="G667" s="61">
        <v>6448214.1799999997</v>
      </c>
      <c r="H667" s="61" t="s">
        <v>25</v>
      </c>
      <c r="I667" s="61">
        <v>5118461.74</v>
      </c>
      <c r="J667" s="61">
        <v>6779388.3899999997</v>
      </c>
      <c r="K667" s="61">
        <v>6363682.5099999998</v>
      </c>
      <c r="L667">
        <v>30.63</v>
      </c>
      <c r="M667">
        <v>30.49</v>
      </c>
      <c r="N667">
        <v>21.41</v>
      </c>
      <c r="O667">
        <v>39.840000000000003</v>
      </c>
      <c r="P667">
        <v>0.43</v>
      </c>
      <c r="Q667">
        <v>0.36</v>
      </c>
      <c r="R667">
        <v>0.5</v>
      </c>
      <c r="S66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67">
        <f>IF(Tabela3[[#This Row],[Receitas 2006]]-Tabela3[[#This Row],[Despesas 2006]]&lt;0,Tabela3[[#This Row],[Receitas 2006]]-Tabela3[[#This Row],[Despesas 2006]],Tabela3[[#This Row],[Receitas 2006]]-Tabela3[[#This Row],[Despesas 2006]])</f>
        <v>129587.29999999981</v>
      </c>
      <c r="U667">
        <f>IF(Tabela3[[#This Row],[Receitas 2008]]-Tabela3[[#This Row],[Despesas 2008]]&lt;0,Tabela3[[#This Row],[Receitas 2008]]-Tabela3[[#This Row],[Despesas 2008]],Tabela3[[#This Row],[Receitas 2008]]-Tabela3[[#This Row],[Despesas 2008]])</f>
        <v>264404.52000000048</v>
      </c>
      <c r="V667">
        <f>IF(Tabela3[[#This Row],[Receitas 2009]]-Tabela3[[#This Row],[Despesas 2009]]&lt;0,Tabela3[[#This Row],[Receitas 2009]]-Tabela3[[#This Row],[Despesas 2009]],Tabela3[[#This Row],[Receitas 2009]]-Tabela3[[#This Row],[Despesas 2009]])</f>
        <v>84531.669999999925</v>
      </c>
    </row>
    <row r="668" spans="1:22" hidden="1">
      <c r="A668" t="s">
        <v>715</v>
      </c>
      <c r="B668" t="s">
        <v>62</v>
      </c>
      <c r="C668" t="s">
        <v>63</v>
      </c>
      <c r="D668" s="60" t="s">
        <v>25</v>
      </c>
      <c r="E668" s="61">
        <v>5214838.79</v>
      </c>
      <c r="F668" s="61">
        <v>6892980.6500000004</v>
      </c>
      <c r="G668" s="61">
        <v>6793729.0099999998</v>
      </c>
      <c r="H668" s="61" t="s">
        <v>25</v>
      </c>
      <c r="I668" s="61">
        <v>5195879.16</v>
      </c>
      <c r="J668" s="61">
        <v>6716850.3600000003</v>
      </c>
      <c r="K668" s="61">
        <v>6707200.1399999997</v>
      </c>
      <c r="L668">
        <v>33.44</v>
      </c>
      <c r="M668">
        <v>37.1</v>
      </c>
      <c r="N668">
        <v>24.41</v>
      </c>
      <c r="O668">
        <v>42.47</v>
      </c>
      <c r="P668">
        <v>0.38</v>
      </c>
      <c r="Q668">
        <v>0.34</v>
      </c>
      <c r="R668">
        <v>0.42</v>
      </c>
      <c r="S66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68">
        <f>IF(Tabela3[[#This Row],[Receitas 2006]]-Tabela3[[#This Row],[Despesas 2006]]&lt;0,Tabela3[[#This Row],[Receitas 2006]]-Tabela3[[#This Row],[Despesas 2006]],Tabela3[[#This Row],[Receitas 2006]]-Tabela3[[#This Row],[Despesas 2006]])</f>
        <v>18959.629999999888</v>
      </c>
      <c r="U668">
        <f>IF(Tabela3[[#This Row],[Receitas 2008]]-Tabela3[[#This Row],[Despesas 2008]]&lt;0,Tabela3[[#This Row],[Receitas 2008]]-Tabela3[[#This Row],[Despesas 2008]],Tabela3[[#This Row],[Receitas 2008]]-Tabela3[[#This Row],[Despesas 2008]])</f>
        <v>176130.29000000004</v>
      </c>
      <c r="V668">
        <f>IF(Tabela3[[#This Row],[Receitas 2009]]-Tabela3[[#This Row],[Despesas 2009]]&lt;0,Tabela3[[#This Row],[Receitas 2009]]-Tabela3[[#This Row],[Despesas 2009]],Tabela3[[#This Row],[Receitas 2009]]-Tabela3[[#This Row],[Despesas 2009]])</f>
        <v>86528.870000000112</v>
      </c>
    </row>
    <row r="669" spans="1:22" hidden="1">
      <c r="A669" t="s">
        <v>716</v>
      </c>
      <c r="B669" t="s">
        <v>62</v>
      </c>
      <c r="C669" t="s">
        <v>248</v>
      </c>
      <c r="D669" s="60">
        <v>4028348.01</v>
      </c>
      <c r="E669" s="61">
        <v>5289296.84</v>
      </c>
      <c r="F669" s="61">
        <v>7255608.6799999997</v>
      </c>
      <c r="G669" s="61">
        <v>6645889.6200000001</v>
      </c>
      <c r="H669" s="61">
        <v>3917906.17</v>
      </c>
      <c r="I669" s="61">
        <v>5162368.3600000003</v>
      </c>
      <c r="J669" s="61">
        <v>6430388.6100000003</v>
      </c>
      <c r="K669" s="61">
        <v>6119646.0700000003</v>
      </c>
      <c r="L669">
        <v>36.64</v>
      </c>
      <c r="M669">
        <v>29.59</v>
      </c>
      <c r="N669">
        <v>23.28</v>
      </c>
      <c r="O669">
        <v>50</v>
      </c>
      <c r="P669">
        <v>0.37</v>
      </c>
      <c r="Q669">
        <v>0.32</v>
      </c>
      <c r="R669">
        <v>0.41</v>
      </c>
      <c r="S669">
        <f>IF(Tabela3[[#This Row],[Receitas 2005]]-Tabela3[[#This Row],[Despesas 2005]]&lt;0,Tabela3[[#This Row],[Receitas 2005]]-Tabela3[[#This Row],[Despesas 2005]],Tabela3[[#This Row],[Receitas 2005]]-Tabela3[[#This Row],[Despesas 2005]])</f>
        <v>110441.83999999985</v>
      </c>
      <c r="T669">
        <f>IF(Tabela3[[#This Row],[Receitas 2006]]-Tabela3[[#This Row],[Despesas 2006]]&lt;0,Tabela3[[#This Row],[Receitas 2006]]-Tabela3[[#This Row],[Despesas 2006]],Tabela3[[#This Row],[Receitas 2006]]-Tabela3[[#This Row],[Despesas 2006]])</f>
        <v>126928.47999999952</v>
      </c>
      <c r="U669">
        <f>IF(Tabela3[[#This Row],[Receitas 2008]]-Tabela3[[#This Row],[Despesas 2008]]&lt;0,Tabela3[[#This Row],[Receitas 2008]]-Tabela3[[#This Row],[Despesas 2008]],Tabela3[[#This Row],[Receitas 2008]]-Tabela3[[#This Row],[Despesas 2008]])</f>
        <v>825220.06999999937</v>
      </c>
      <c r="V669">
        <f>IF(Tabela3[[#This Row],[Receitas 2009]]-Tabela3[[#This Row],[Despesas 2009]]&lt;0,Tabela3[[#This Row],[Receitas 2009]]-Tabela3[[#This Row],[Despesas 2009]],Tabela3[[#This Row],[Receitas 2009]]-Tabela3[[#This Row],[Despesas 2009]])</f>
        <v>526243.54999999981</v>
      </c>
    </row>
    <row r="670" spans="1:22" hidden="1">
      <c r="A670" t="s">
        <v>717</v>
      </c>
      <c r="B670" t="s">
        <v>48</v>
      </c>
      <c r="C670" t="s">
        <v>49</v>
      </c>
      <c r="D670" s="60">
        <v>5105661.17</v>
      </c>
      <c r="E670" s="61">
        <v>5444487.4299999997</v>
      </c>
      <c r="F670" s="61">
        <v>7497924.4100000001</v>
      </c>
      <c r="G670" s="61">
        <v>7248212.8700000001</v>
      </c>
      <c r="H670" s="61">
        <v>4672779.29</v>
      </c>
      <c r="I670" s="61">
        <v>6108405.4699999997</v>
      </c>
      <c r="J670" s="61">
        <v>6898335.8200000003</v>
      </c>
      <c r="K670" s="61">
        <v>7736852.9199999999</v>
      </c>
      <c r="L670">
        <v>60.3</v>
      </c>
      <c r="M670">
        <v>67.209999999999994</v>
      </c>
      <c r="N670">
        <v>47.62</v>
      </c>
      <c r="O670">
        <v>72.98</v>
      </c>
      <c r="P670">
        <v>0.41</v>
      </c>
      <c r="Q670">
        <v>0.35</v>
      </c>
      <c r="R670">
        <v>0.48</v>
      </c>
      <c r="S670">
        <f>IF(Tabela3[[#This Row],[Receitas 2005]]-Tabela3[[#This Row],[Despesas 2005]]&lt;0,Tabela3[[#This Row],[Receitas 2005]]-Tabela3[[#This Row],[Despesas 2005]],Tabela3[[#This Row],[Receitas 2005]]-Tabela3[[#This Row],[Despesas 2005]])</f>
        <v>432881.87999999989</v>
      </c>
      <c r="T670">
        <f>IF(Tabela3[[#This Row],[Receitas 2006]]-Tabela3[[#This Row],[Despesas 2006]]&lt;0,Tabela3[[#This Row],[Receitas 2006]]-Tabela3[[#This Row],[Despesas 2006]],Tabela3[[#This Row],[Receitas 2006]]-Tabela3[[#This Row],[Despesas 2006]])</f>
        <v>-663918.04</v>
      </c>
      <c r="U670">
        <f>IF(Tabela3[[#This Row],[Receitas 2008]]-Tabela3[[#This Row],[Despesas 2008]]&lt;0,Tabela3[[#This Row],[Receitas 2008]]-Tabela3[[#This Row],[Despesas 2008]],Tabela3[[#This Row],[Receitas 2008]]-Tabela3[[#This Row],[Despesas 2008]])</f>
        <v>599588.58999999985</v>
      </c>
      <c r="V670">
        <f>IF(Tabela3[[#This Row],[Receitas 2009]]-Tabela3[[#This Row],[Despesas 2009]]&lt;0,Tabela3[[#This Row],[Receitas 2009]]-Tabela3[[#This Row],[Despesas 2009]],Tabela3[[#This Row],[Receitas 2009]]-Tabela3[[#This Row],[Despesas 2009]])</f>
        <v>-488640.04999999981</v>
      </c>
    </row>
    <row r="671" spans="1:22" hidden="1">
      <c r="A671" t="s">
        <v>718</v>
      </c>
      <c r="B671" t="s">
        <v>30</v>
      </c>
      <c r="C671" t="s">
        <v>33</v>
      </c>
      <c r="D671" s="60">
        <v>5483992.79</v>
      </c>
      <c r="E671" s="61">
        <v>6357774</v>
      </c>
      <c r="F671" s="61">
        <v>8373859.4900000002</v>
      </c>
      <c r="G671" s="61">
        <v>8260713.1200000001</v>
      </c>
      <c r="H671" s="61">
        <v>4818118.16</v>
      </c>
      <c r="I671" s="61">
        <v>6641178</v>
      </c>
      <c r="J671" s="61">
        <v>8911323.3200000003</v>
      </c>
      <c r="K671" s="61">
        <v>8285070.4800000004</v>
      </c>
      <c r="L671">
        <v>31.31</v>
      </c>
      <c r="M671">
        <v>35.869999999999997</v>
      </c>
      <c r="N671">
        <v>23.22</v>
      </c>
      <c r="O671">
        <v>39.409999999999997</v>
      </c>
      <c r="P671">
        <v>0.39</v>
      </c>
      <c r="Q671">
        <v>0.35</v>
      </c>
      <c r="R671">
        <v>0.43</v>
      </c>
      <c r="S671">
        <f>IF(Tabela3[[#This Row],[Receitas 2005]]-Tabela3[[#This Row],[Despesas 2005]]&lt;0,Tabela3[[#This Row],[Receitas 2005]]-Tabela3[[#This Row],[Despesas 2005]],Tabela3[[#This Row],[Receitas 2005]]-Tabela3[[#This Row],[Despesas 2005]])</f>
        <v>665874.62999999989</v>
      </c>
      <c r="T671">
        <f>IF(Tabela3[[#This Row],[Receitas 2006]]-Tabela3[[#This Row],[Despesas 2006]]&lt;0,Tabela3[[#This Row],[Receitas 2006]]-Tabela3[[#This Row],[Despesas 2006]],Tabela3[[#This Row],[Receitas 2006]]-Tabela3[[#This Row],[Despesas 2006]])</f>
        <v>-283404</v>
      </c>
      <c r="U671">
        <f>IF(Tabela3[[#This Row],[Receitas 2008]]-Tabela3[[#This Row],[Despesas 2008]]&lt;0,Tabela3[[#This Row],[Receitas 2008]]-Tabela3[[#This Row],[Despesas 2008]],Tabela3[[#This Row],[Receitas 2008]]-Tabela3[[#This Row],[Despesas 2008]])</f>
        <v>-537463.83000000007</v>
      </c>
      <c r="V671">
        <f>IF(Tabela3[[#This Row],[Receitas 2009]]-Tabela3[[#This Row],[Despesas 2009]]&lt;0,Tabela3[[#This Row],[Receitas 2009]]-Tabela3[[#This Row],[Despesas 2009]],Tabela3[[#This Row],[Receitas 2009]]-Tabela3[[#This Row],[Despesas 2009]])</f>
        <v>-24357.360000000335</v>
      </c>
    </row>
    <row r="672" spans="1:22" hidden="1">
      <c r="A672" t="s">
        <v>719</v>
      </c>
      <c r="B672" t="s">
        <v>35</v>
      </c>
      <c r="C672" t="s">
        <v>172</v>
      </c>
      <c r="D672" s="60">
        <v>4228991.8600000003</v>
      </c>
      <c r="E672" s="61">
        <v>4613364.68</v>
      </c>
      <c r="F672" s="61">
        <v>7918893.7300000004</v>
      </c>
      <c r="G672" s="61">
        <v>8357841.5300000003</v>
      </c>
      <c r="H672" s="61">
        <v>4196883.6500000004</v>
      </c>
      <c r="I672" s="61">
        <v>0</v>
      </c>
      <c r="J672" s="61">
        <v>6094008.7599999998</v>
      </c>
      <c r="K672" s="61">
        <v>7334691.3700000001</v>
      </c>
      <c r="L672">
        <v>51.25</v>
      </c>
      <c r="M672">
        <v>52.69</v>
      </c>
      <c r="N672">
        <v>40.18</v>
      </c>
      <c r="O672">
        <v>62.31</v>
      </c>
      <c r="P672">
        <v>0.4</v>
      </c>
      <c r="Q672">
        <v>0.35</v>
      </c>
      <c r="R672">
        <v>0.45</v>
      </c>
      <c r="S672">
        <f>IF(Tabela3[[#This Row],[Receitas 2005]]-Tabela3[[#This Row],[Despesas 2005]]&lt;0,Tabela3[[#This Row],[Receitas 2005]]-Tabela3[[#This Row],[Despesas 2005]],Tabela3[[#This Row],[Receitas 2005]]-Tabela3[[#This Row],[Despesas 2005]])</f>
        <v>32108.209999999963</v>
      </c>
      <c r="T672">
        <f>IF(Tabela3[[#This Row],[Receitas 2006]]-Tabela3[[#This Row],[Despesas 2006]]&lt;0,Tabela3[[#This Row],[Receitas 2006]]-Tabela3[[#This Row],[Despesas 2006]],Tabela3[[#This Row],[Receitas 2006]]-Tabela3[[#This Row],[Despesas 2006]])</f>
        <v>4613364.68</v>
      </c>
      <c r="U672">
        <f>IF(Tabela3[[#This Row],[Receitas 2008]]-Tabela3[[#This Row],[Despesas 2008]]&lt;0,Tabela3[[#This Row],[Receitas 2008]]-Tabela3[[#This Row],[Despesas 2008]],Tabela3[[#This Row],[Receitas 2008]]-Tabela3[[#This Row],[Despesas 2008]])</f>
        <v>1824884.9700000007</v>
      </c>
      <c r="V672">
        <f>IF(Tabela3[[#This Row],[Receitas 2009]]-Tabela3[[#This Row],[Despesas 2009]]&lt;0,Tabela3[[#This Row],[Receitas 2009]]-Tabela3[[#This Row],[Despesas 2009]],Tabela3[[#This Row],[Receitas 2009]]-Tabela3[[#This Row],[Despesas 2009]])</f>
        <v>1023150.1600000001</v>
      </c>
    </row>
    <row r="673" spans="1:22" hidden="1">
      <c r="A673" t="s">
        <v>720</v>
      </c>
      <c r="B673" t="s">
        <v>48</v>
      </c>
      <c r="C673" t="s">
        <v>181</v>
      </c>
      <c r="D673" s="60">
        <v>3995900.05</v>
      </c>
      <c r="E673" s="61">
        <v>4693977.91</v>
      </c>
      <c r="F673" s="61" t="s">
        <v>25</v>
      </c>
      <c r="G673" s="61">
        <v>6589898.8700000001</v>
      </c>
      <c r="H673" s="61">
        <v>4440595.4000000004</v>
      </c>
      <c r="I673" s="61">
        <v>4795492.29</v>
      </c>
      <c r="J673" s="61" t="s">
        <v>25</v>
      </c>
      <c r="K673" s="61">
        <v>7271821.7199999997</v>
      </c>
      <c r="L673">
        <v>59.44</v>
      </c>
      <c r="M673">
        <v>61.01</v>
      </c>
      <c r="N673">
        <v>47.65</v>
      </c>
      <c r="O673">
        <v>71.23</v>
      </c>
      <c r="P673">
        <v>0.42</v>
      </c>
      <c r="Q673">
        <v>0.36</v>
      </c>
      <c r="R673">
        <v>0.47</v>
      </c>
      <c r="S673">
        <f>IF(Tabela3[[#This Row],[Receitas 2005]]-Tabela3[[#This Row],[Despesas 2005]]&lt;0,Tabela3[[#This Row],[Receitas 2005]]-Tabela3[[#This Row],[Despesas 2005]],Tabela3[[#This Row],[Receitas 2005]]-Tabela3[[#This Row],[Despesas 2005]])</f>
        <v>-444695.35000000056</v>
      </c>
      <c r="T673">
        <f>IF(Tabela3[[#This Row],[Receitas 2006]]-Tabela3[[#This Row],[Despesas 2006]]&lt;0,Tabela3[[#This Row],[Receitas 2006]]-Tabela3[[#This Row],[Despesas 2006]],Tabela3[[#This Row],[Receitas 2006]]-Tabela3[[#This Row],[Despesas 2006]])</f>
        <v>-101514.37999999989</v>
      </c>
      <c r="U673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73">
        <f>IF(Tabela3[[#This Row],[Receitas 2009]]-Tabela3[[#This Row],[Despesas 2009]]&lt;0,Tabela3[[#This Row],[Receitas 2009]]-Tabela3[[#This Row],[Despesas 2009]],Tabela3[[#This Row],[Receitas 2009]]-Tabela3[[#This Row],[Despesas 2009]])</f>
        <v>-681922.84999999963</v>
      </c>
    </row>
    <row r="674" spans="1:22" hidden="1">
      <c r="A674" t="s">
        <v>721</v>
      </c>
      <c r="B674" t="s">
        <v>45</v>
      </c>
      <c r="C674" t="s">
        <v>46</v>
      </c>
      <c r="D674" s="60" t="s">
        <v>25</v>
      </c>
      <c r="E674" s="61">
        <v>5423561.5700000003</v>
      </c>
      <c r="F674" s="61">
        <v>7634924.8899999997</v>
      </c>
      <c r="G674" s="61">
        <v>8071798.21</v>
      </c>
      <c r="H674" s="61" t="s">
        <v>25</v>
      </c>
      <c r="I674" s="61">
        <v>5538833.9900000002</v>
      </c>
      <c r="J674" s="61">
        <v>7188614.8899999997</v>
      </c>
      <c r="K674" s="61">
        <v>8049080.6600000001</v>
      </c>
      <c r="L674">
        <v>56.12</v>
      </c>
      <c r="M674">
        <v>57.12</v>
      </c>
      <c r="N674">
        <v>44.64</v>
      </c>
      <c r="O674">
        <v>67.59</v>
      </c>
      <c r="P674">
        <v>0.41</v>
      </c>
      <c r="Q674">
        <v>0.36</v>
      </c>
      <c r="R674">
        <v>0.47</v>
      </c>
      <c r="S67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74">
        <f>IF(Tabela3[[#This Row],[Receitas 2006]]-Tabela3[[#This Row],[Despesas 2006]]&lt;0,Tabela3[[#This Row],[Receitas 2006]]-Tabela3[[#This Row],[Despesas 2006]],Tabela3[[#This Row],[Receitas 2006]]-Tabela3[[#This Row],[Despesas 2006]])</f>
        <v>-115272.41999999993</v>
      </c>
      <c r="U674">
        <f>IF(Tabela3[[#This Row],[Receitas 2008]]-Tabela3[[#This Row],[Despesas 2008]]&lt;0,Tabela3[[#This Row],[Receitas 2008]]-Tabela3[[#This Row],[Despesas 2008]],Tabela3[[#This Row],[Receitas 2008]]-Tabela3[[#This Row],[Despesas 2008]])</f>
        <v>446310</v>
      </c>
      <c r="V674">
        <f>IF(Tabela3[[#This Row],[Receitas 2009]]-Tabela3[[#This Row],[Despesas 2009]]&lt;0,Tabela3[[#This Row],[Receitas 2009]]-Tabela3[[#This Row],[Despesas 2009]],Tabela3[[#This Row],[Receitas 2009]]-Tabela3[[#This Row],[Despesas 2009]])</f>
        <v>22717.549999999814</v>
      </c>
    </row>
    <row r="675" spans="1:22" hidden="1">
      <c r="A675" t="s">
        <v>722</v>
      </c>
      <c r="B675" t="s">
        <v>23</v>
      </c>
      <c r="C675" t="s">
        <v>105</v>
      </c>
      <c r="D675" s="60">
        <v>10063306.43</v>
      </c>
      <c r="E675" s="61">
        <v>13631790.93</v>
      </c>
      <c r="F675" s="61">
        <v>18813223.210000001</v>
      </c>
      <c r="G675" s="61" t="s">
        <v>25</v>
      </c>
      <c r="H675" s="61">
        <v>10051454.6</v>
      </c>
      <c r="I675" s="61">
        <v>12709099.279999999</v>
      </c>
      <c r="J675" s="61">
        <v>16217640.220000001</v>
      </c>
      <c r="K675" s="61" t="s">
        <v>25</v>
      </c>
      <c r="L675">
        <v>27.85</v>
      </c>
      <c r="M675">
        <v>24.26</v>
      </c>
      <c r="N675">
        <v>17.97</v>
      </c>
      <c r="O675">
        <v>37.72</v>
      </c>
      <c r="P675">
        <v>0.38</v>
      </c>
      <c r="Q675">
        <v>0.35</v>
      </c>
      <c r="R675">
        <v>0.41</v>
      </c>
      <c r="S675">
        <f>IF(Tabela3[[#This Row],[Receitas 2005]]-Tabela3[[#This Row],[Despesas 2005]]&lt;0,Tabela3[[#This Row],[Receitas 2005]]-Tabela3[[#This Row],[Despesas 2005]],Tabela3[[#This Row],[Receitas 2005]]-Tabela3[[#This Row],[Despesas 2005]])</f>
        <v>11851.830000000075</v>
      </c>
      <c r="T675">
        <f>IF(Tabela3[[#This Row],[Receitas 2006]]-Tabela3[[#This Row],[Despesas 2006]]&lt;0,Tabela3[[#This Row],[Receitas 2006]]-Tabela3[[#This Row],[Despesas 2006]],Tabela3[[#This Row],[Receitas 2006]]-Tabela3[[#This Row],[Despesas 2006]])</f>
        <v>922691.65000000037</v>
      </c>
      <c r="U675">
        <f>IF(Tabela3[[#This Row],[Receitas 2008]]-Tabela3[[#This Row],[Despesas 2008]]&lt;0,Tabela3[[#This Row],[Receitas 2008]]-Tabela3[[#This Row],[Despesas 2008]],Tabela3[[#This Row],[Receitas 2008]]-Tabela3[[#This Row],[Despesas 2008]])</f>
        <v>2595582.9900000002</v>
      </c>
      <c r="V675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76" spans="1:22" hidden="1">
      <c r="A676" t="s">
        <v>723</v>
      </c>
      <c r="B676" t="s">
        <v>76</v>
      </c>
      <c r="C676" t="s">
        <v>134</v>
      </c>
      <c r="D676" s="60">
        <v>108016285.67</v>
      </c>
      <c r="E676" s="61">
        <v>129458104.17</v>
      </c>
      <c r="F676" s="61">
        <v>184525991.09999999</v>
      </c>
      <c r="G676" s="61">
        <v>176711704.31</v>
      </c>
      <c r="H676" s="61">
        <v>120219510.91</v>
      </c>
      <c r="I676" s="61">
        <v>122850932.03</v>
      </c>
      <c r="J676" s="61">
        <v>164126627.69999999</v>
      </c>
      <c r="K676" s="61">
        <v>174424656.52000001</v>
      </c>
      <c r="L676">
        <v>19.28</v>
      </c>
      <c r="M676">
        <v>13.98</v>
      </c>
      <c r="N676">
        <v>10.66</v>
      </c>
      <c r="O676">
        <v>27.9</v>
      </c>
      <c r="P676">
        <v>0.35</v>
      </c>
      <c r="Q676">
        <v>0.33</v>
      </c>
      <c r="R676">
        <v>0.37</v>
      </c>
      <c r="S676">
        <f>IF(Tabela3[[#This Row],[Receitas 2005]]-Tabela3[[#This Row],[Despesas 2005]]&lt;0,Tabela3[[#This Row],[Receitas 2005]]-Tabela3[[#This Row],[Despesas 2005]],Tabela3[[#This Row],[Receitas 2005]]-Tabela3[[#This Row],[Despesas 2005]])</f>
        <v>-12203225.239999995</v>
      </c>
      <c r="T676">
        <f>IF(Tabela3[[#This Row],[Receitas 2006]]-Tabela3[[#This Row],[Despesas 2006]]&lt;0,Tabela3[[#This Row],[Receitas 2006]]-Tabela3[[#This Row],[Despesas 2006]],Tabela3[[#This Row],[Receitas 2006]]-Tabela3[[#This Row],[Despesas 2006]])</f>
        <v>6607172.1400000006</v>
      </c>
      <c r="U676">
        <f>IF(Tabela3[[#This Row],[Receitas 2008]]-Tabela3[[#This Row],[Despesas 2008]]&lt;0,Tabela3[[#This Row],[Receitas 2008]]-Tabela3[[#This Row],[Despesas 2008]],Tabela3[[#This Row],[Receitas 2008]]-Tabela3[[#This Row],[Despesas 2008]])</f>
        <v>20399363.400000006</v>
      </c>
      <c r="V676">
        <f>IF(Tabela3[[#This Row],[Receitas 2009]]-Tabela3[[#This Row],[Despesas 2009]]&lt;0,Tabela3[[#This Row],[Receitas 2009]]-Tabela3[[#This Row],[Despesas 2009]],Tabela3[[#This Row],[Receitas 2009]]-Tabela3[[#This Row],[Despesas 2009]])</f>
        <v>2287047.7899999917</v>
      </c>
    </row>
    <row r="677" spans="1:22" hidden="1">
      <c r="A677" t="s">
        <v>724</v>
      </c>
      <c r="B677" t="s">
        <v>30</v>
      </c>
      <c r="C677" t="s">
        <v>31</v>
      </c>
      <c r="D677" s="60">
        <v>8753569.2699999996</v>
      </c>
      <c r="E677" s="61">
        <v>10102187.880000001</v>
      </c>
      <c r="F677" s="61">
        <v>14634651.720000001</v>
      </c>
      <c r="G677" s="61">
        <v>14779874.779999999</v>
      </c>
      <c r="H677" s="61">
        <v>8177985.9199999999</v>
      </c>
      <c r="I677" s="61">
        <v>10102591.210000001</v>
      </c>
      <c r="J677" s="61">
        <v>14444530.67</v>
      </c>
      <c r="K677" s="61">
        <v>15089260.08</v>
      </c>
      <c r="L677">
        <v>27.55</v>
      </c>
      <c r="M677">
        <v>29.49</v>
      </c>
      <c r="N677">
        <v>19.73</v>
      </c>
      <c r="O677">
        <v>35.380000000000003</v>
      </c>
      <c r="P677">
        <v>0.38</v>
      </c>
      <c r="Q677">
        <v>0.35</v>
      </c>
      <c r="R677">
        <v>0.41</v>
      </c>
      <c r="S677">
        <f>IF(Tabela3[[#This Row],[Receitas 2005]]-Tabela3[[#This Row],[Despesas 2005]]&lt;0,Tabela3[[#This Row],[Receitas 2005]]-Tabela3[[#This Row],[Despesas 2005]],Tabela3[[#This Row],[Receitas 2005]]-Tabela3[[#This Row],[Despesas 2005]])</f>
        <v>575583.34999999963</v>
      </c>
      <c r="T677">
        <f>IF(Tabela3[[#This Row],[Receitas 2006]]-Tabela3[[#This Row],[Despesas 2006]]&lt;0,Tabela3[[#This Row],[Receitas 2006]]-Tabela3[[#This Row],[Despesas 2006]],Tabela3[[#This Row],[Receitas 2006]]-Tabela3[[#This Row],[Despesas 2006]])</f>
        <v>-403.33000000007451</v>
      </c>
      <c r="U677">
        <f>IF(Tabela3[[#This Row],[Receitas 2008]]-Tabela3[[#This Row],[Despesas 2008]]&lt;0,Tabela3[[#This Row],[Receitas 2008]]-Tabela3[[#This Row],[Despesas 2008]],Tabela3[[#This Row],[Receitas 2008]]-Tabela3[[#This Row],[Despesas 2008]])</f>
        <v>190121.05000000075</v>
      </c>
      <c r="V677">
        <f>IF(Tabela3[[#This Row],[Receitas 2009]]-Tabela3[[#This Row],[Despesas 2009]]&lt;0,Tabela3[[#This Row],[Receitas 2009]]-Tabela3[[#This Row],[Despesas 2009]],Tabela3[[#This Row],[Receitas 2009]]-Tabela3[[#This Row],[Despesas 2009]])</f>
        <v>-309385.30000000075</v>
      </c>
    </row>
    <row r="678" spans="1:22" hidden="1">
      <c r="A678" t="s">
        <v>725</v>
      </c>
      <c r="B678" t="s">
        <v>76</v>
      </c>
      <c r="C678" t="s">
        <v>77</v>
      </c>
      <c r="D678" s="60">
        <v>7212350.4800000004</v>
      </c>
      <c r="E678" s="61">
        <v>8376601.0099999998</v>
      </c>
      <c r="F678" s="61">
        <v>12805475.369999999</v>
      </c>
      <c r="G678" s="61">
        <v>12164549.130000001</v>
      </c>
      <c r="H678" s="61">
        <v>6241842.2699999996</v>
      </c>
      <c r="I678" s="61">
        <v>8059479.7999999998</v>
      </c>
      <c r="J678" s="61">
        <v>11998914.51</v>
      </c>
      <c r="K678" s="61">
        <v>12219214.189999999</v>
      </c>
      <c r="L678">
        <v>46.58</v>
      </c>
      <c r="M678">
        <v>46.84</v>
      </c>
      <c r="N678">
        <v>36.01</v>
      </c>
      <c r="O678">
        <v>57.15</v>
      </c>
      <c r="P678">
        <v>0.48</v>
      </c>
      <c r="Q678">
        <v>0.41</v>
      </c>
      <c r="R678">
        <v>0.55000000000000004</v>
      </c>
      <c r="S678">
        <f>IF(Tabela3[[#This Row],[Receitas 2005]]-Tabela3[[#This Row],[Despesas 2005]]&lt;0,Tabela3[[#This Row],[Receitas 2005]]-Tabela3[[#This Row],[Despesas 2005]],Tabela3[[#This Row],[Receitas 2005]]-Tabela3[[#This Row],[Despesas 2005]])</f>
        <v>970508.21000000089</v>
      </c>
      <c r="T678">
        <f>IF(Tabela3[[#This Row],[Receitas 2006]]-Tabela3[[#This Row],[Despesas 2006]]&lt;0,Tabela3[[#This Row],[Receitas 2006]]-Tabela3[[#This Row],[Despesas 2006]],Tabela3[[#This Row],[Receitas 2006]]-Tabela3[[#This Row],[Despesas 2006]])</f>
        <v>317121.20999999996</v>
      </c>
      <c r="U678">
        <f>IF(Tabela3[[#This Row],[Receitas 2008]]-Tabela3[[#This Row],[Despesas 2008]]&lt;0,Tabela3[[#This Row],[Receitas 2008]]-Tabela3[[#This Row],[Despesas 2008]],Tabela3[[#This Row],[Receitas 2008]]-Tabela3[[#This Row],[Despesas 2008]])</f>
        <v>806560.8599999994</v>
      </c>
      <c r="V678">
        <f>IF(Tabela3[[#This Row],[Receitas 2009]]-Tabela3[[#This Row],[Despesas 2009]]&lt;0,Tabela3[[#This Row],[Receitas 2009]]-Tabela3[[#This Row],[Despesas 2009]],Tabela3[[#This Row],[Receitas 2009]]-Tabela3[[#This Row],[Despesas 2009]])</f>
        <v>-54665.059999998659</v>
      </c>
    </row>
    <row r="679" spans="1:22" hidden="1">
      <c r="A679" t="s">
        <v>726</v>
      </c>
      <c r="B679" t="s">
        <v>65</v>
      </c>
      <c r="C679" t="s">
        <v>64</v>
      </c>
      <c r="D679" s="60">
        <v>4695050</v>
      </c>
      <c r="E679" s="61" t="s">
        <v>25</v>
      </c>
      <c r="F679" s="61" t="s">
        <v>25</v>
      </c>
      <c r="G679" s="61">
        <v>7293135.71</v>
      </c>
      <c r="H679" s="61">
        <v>4988476</v>
      </c>
      <c r="I679" s="61" t="s">
        <v>25</v>
      </c>
      <c r="J679" s="61" t="s">
        <v>25</v>
      </c>
      <c r="K679" s="61">
        <v>7216362.1799999997</v>
      </c>
      <c r="L679">
        <v>55.25</v>
      </c>
      <c r="M679">
        <v>53.91</v>
      </c>
      <c r="N679">
        <v>44.86</v>
      </c>
      <c r="O679">
        <v>65.63</v>
      </c>
      <c r="P679">
        <v>0.42</v>
      </c>
      <c r="Q679">
        <v>0.37</v>
      </c>
      <c r="R679">
        <v>0.46</v>
      </c>
      <c r="S679">
        <f>IF(Tabela3[[#This Row],[Receitas 2005]]-Tabela3[[#This Row],[Despesas 2005]]&lt;0,Tabela3[[#This Row],[Receitas 2005]]-Tabela3[[#This Row],[Despesas 2005]],Tabela3[[#This Row],[Receitas 2005]]-Tabela3[[#This Row],[Despesas 2005]])</f>
        <v>-293426</v>
      </c>
      <c r="T679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79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79">
        <f>IF(Tabela3[[#This Row],[Receitas 2009]]-Tabela3[[#This Row],[Despesas 2009]]&lt;0,Tabela3[[#This Row],[Receitas 2009]]-Tabela3[[#This Row],[Despesas 2009]],Tabela3[[#This Row],[Receitas 2009]]-Tabela3[[#This Row],[Despesas 2009]])</f>
        <v>76773.530000000261</v>
      </c>
    </row>
    <row r="680" spans="1:22" hidden="1">
      <c r="A680" t="s">
        <v>727</v>
      </c>
      <c r="B680" t="s">
        <v>35</v>
      </c>
      <c r="C680" t="s">
        <v>38</v>
      </c>
      <c r="D680" s="60" t="s">
        <v>25</v>
      </c>
      <c r="E680" s="61" t="s">
        <v>25</v>
      </c>
      <c r="F680" s="61">
        <v>13152224.35</v>
      </c>
      <c r="G680" s="61">
        <v>11886244.98</v>
      </c>
      <c r="H680" s="61" t="s">
        <v>25</v>
      </c>
      <c r="I680" s="61" t="s">
        <v>25</v>
      </c>
      <c r="J680" s="61">
        <v>12885567.48</v>
      </c>
      <c r="K680" s="61">
        <v>12981427.42</v>
      </c>
      <c r="L680">
        <v>52.91</v>
      </c>
      <c r="M680">
        <v>51.44</v>
      </c>
      <c r="N680">
        <v>45.53</v>
      </c>
      <c r="O680">
        <v>60.3</v>
      </c>
      <c r="P680">
        <v>0.44</v>
      </c>
      <c r="Q680">
        <v>0.41</v>
      </c>
      <c r="R680">
        <v>0.48</v>
      </c>
      <c r="S680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8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80">
        <f>IF(Tabela3[[#This Row],[Receitas 2008]]-Tabela3[[#This Row],[Despesas 2008]]&lt;0,Tabela3[[#This Row],[Receitas 2008]]-Tabela3[[#This Row],[Despesas 2008]],Tabela3[[#This Row],[Receitas 2008]]-Tabela3[[#This Row],[Despesas 2008]])</f>
        <v>266656.86999999918</v>
      </c>
      <c r="V680">
        <f>IF(Tabela3[[#This Row],[Receitas 2009]]-Tabela3[[#This Row],[Despesas 2009]]&lt;0,Tabela3[[#This Row],[Receitas 2009]]-Tabela3[[#This Row],[Despesas 2009]],Tabela3[[#This Row],[Receitas 2009]]-Tabela3[[#This Row],[Despesas 2009]])</f>
        <v>-1095182.4399999995</v>
      </c>
    </row>
    <row r="681" spans="1:22" hidden="1">
      <c r="A681" t="s">
        <v>728</v>
      </c>
      <c r="B681" t="s">
        <v>52</v>
      </c>
      <c r="C681" t="s">
        <v>146</v>
      </c>
      <c r="D681" s="60">
        <v>5193709.45</v>
      </c>
      <c r="E681" s="61" t="s">
        <v>25</v>
      </c>
      <c r="F681" s="61">
        <v>8567156.4800000004</v>
      </c>
      <c r="G681" s="61">
        <v>8191183.5300000003</v>
      </c>
      <c r="H681" s="61">
        <v>5266433.16</v>
      </c>
      <c r="I681" s="61" t="s">
        <v>25</v>
      </c>
      <c r="J681" s="61">
        <v>8352591.6900000004</v>
      </c>
      <c r="K681" s="61">
        <v>8175060.21</v>
      </c>
      <c r="L681">
        <v>19.13</v>
      </c>
      <c r="M681">
        <v>19.03</v>
      </c>
      <c r="N681">
        <v>11.01</v>
      </c>
      <c r="O681">
        <v>27.24</v>
      </c>
      <c r="P681">
        <v>0.39</v>
      </c>
      <c r="Q681">
        <v>0.35</v>
      </c>
      <c r="R681">
        <v>0.42</v>
      </c>
      <c r="S681">
        <f>IF(Tabela3[[#This Row],[Receitas 2005]]-Tabela3[[#This Row],[Despesas 2005]]&lt;0,Tabela3[[#This Row],[Receitas 2005]]-Tabela3[[#This Row],[Despesas 2005]],Tabela3[[#This Row],[Receitas 2005]]-Tabela3[[#This Row],[Despesas 2005]])</f>
        <v>-72723.709999999963</v>
      </c>
      <c r="T68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81">
        <f>IF(Tabela3[[#This Row],[Receitas 2008]]-Tabela3[[#This Row],[Despesas 2008]]&lt;0,Tabela3[[#This Row],[Receitas 2008]]-Tabela3[[#This Row],[Despesas 2008]],Tabela3[[#This Row],[Receitas 2008]]-Tabela3[[#This Row],[Despesas 2008]])</f>
        <v>214564.79000000004</v>
      </c>
      <c r="V681">
        <f>IF(Tabela3[[#This Row],[Receitas 2009]]-Tabela3[[#This Row],[Despesas 2009]]&lt;0,Tabela3[[#This Row],[Receitas 2009]]-Tabela3[[#This Row],[Despesas 2009]],Tabela3[[#This Row],[Receitas 2009]]-Tabela3[[#This Row],[Despesas 2009]])</f>
        <v>16123.320000000298</v>
      </c>
    </row>
    <row r="682" spans="1:22" hidden="1">
      <c r="A682" t="s">
        <v>729</v>
      </c>
      <c r="B682" t="s">
        <v>30</v>
      </c>
      <c r="C682" t="s">
        <v>59</v>
      </c>
      <c r="D682" s="60">
        <v>4116173.36</v>
      </c>
      <c r="E682" s="61">
        <v>5139455.22</v>
      </c>
      <c r="F682" s="61">
        <v>6931778.3499999996</v>
      </c>
      <c r="G682" s="61">
        <v>8917233.9600000009</v>
      </c>
      <c r="H682" s="61">
        <v>4034686.93</v>
      </c>
      <c r="I682" s="61">
        <v>5145553.3099999996</v>
      </c>
      <c r="J682" s="61">
        <v>6494946.7800000003</v>
      </c>
      <c r="K682" s="61">
        <v>6855253.8399999999</v>
      </c>
      <c r="L682">
        <v>32.18</v>
      </c>
      <c r="M682">
        <v>28.39</v>
      </c>
      <c r="N682">
        <v>20.68</v>
      </c>
      <c r="O682">
        <v>43.68</v>
      </c>
      <c r="P682">
        <v>0.38</v>
      </c>
      <c r="Q682">
        <v>0.34</v>
      </c>
      <c r="R682">
        <v>0.43</v>
      </c>
      <c r="S682">
        <f>IF(Tabela3[[#This Row],[Receitas 2005]]-Tabela3[[#This Row],[Despesas 2005]]&lt;0,Tabela3[[#This Row],[Receitas 2005]]-Tabela3[[#This Row],[Despesas 2005]],Tabela3[[#This Row],[Receitas 2005]]-Tabela3[[#This Row],[Despesas 2005]])</f>
        <v>81486.429999999702</v>
      </c>
      <c r="T682">
        <f>IF(Tabela3[[#This Row],[Receitas 2006]]-Tabela3[[#This Row],[Despesas 2006]]&lt;0,Tabela3[[#This Row],[Receitas 2006]]-Tabela3[[#This Row],[Despesas 2006]],Tabela3[[#This Row],[Receitas 2006]]-Tabela3[[#This Row],[Despesas 2006]])</f>
        <v>-6098.089999999851</v>
      </c>
      <c r="U682">
        <f>IF(Tabela3[[#This Row],[Receitas 2008]]-Tabela3[[#This Row],[Despesas 2008]]&lt;0,Tabela3[[#This Row],[Receitas 2008]]-Tabela3[[#This Row],[Despesas 2008]],Tabela3[[#This Row],[Receitas 2008]]-Tabela3[[#This Row],[Despesas 2008]])</f>
        <v>436831.56999999937</v>
      </c>
      <c r="V682">
        <f>IF(Tabela3[[#This Row],[Receitas 2009]]-Tabela3[[#This Row],[Despesas 2009]]&lt;0,Tabela3[[#This Row],[Receitas 2009]]-Tabela3[[#This Row],[Despesas 2009]],Tabela3[[#This Row],[Receitas 2009]]-Tabela3[[#This Row],[Despesas 2009]])</f>
        <v>2061980.120000001</v>
      </c>
    </row>
    <row r="683" spans="1:22" hidden="1">
      <c r="A683" t="s">
        <v>730</v>
      </c>
      <c r="B683" t="s">
        <v>76</v>
      </c>
      <c r="C683" t="s">
        <v>91</v>
      </c>
      <c r="D683" s="60">
        <v>5551537.0199999996</v>
      </c>
      <c r="E683" s="61" t="s">
        <v>25</v>
      </c>
      <c r="F683" s="61">
        <v>8699318.8900000006</v>
      </c>
      <c r="G683" s="61">
        <v>7940364.9900000002</v>
      </c>
      <c r="H683" s="61">
        <v>5511285.0300000003</v>
      </c>
      <c r="I683" s="61" t="s">
        <v>25</v>
      </c>
      <c r="J683" s="61">
        <v>8930461.7699999996</v>
      </c>
      <c r="K683" s="61">
        <v>9343856.1699999999</v>
      </c>
      <c r="L683">
        <v>33.6</v>
      </c>
      <c r="M683">
        <v>37.85</v>
      </c>
      <c r="N683">
        <v>24.23</v>
      </c>
      <c r="O683">
        <v>42.97</v>
      </c>
      <c r="P683">
        <v>0.39</v>
      </c>
      <c r="Q683">
        <v>0.35</v>
      </c>
      <c r="R683">
        <v>0.43</v>
      </c>
      <c r="S683">
        <f>IF(Tabela3[[#This Row],[Receitas 2005]]-Tabela3[[#This Row],[Despesas 2005]]&lt;0,Tabela3[[#This Row],[Receitas 2005]]-Tabela3[[#This Row],[Despesas 2005]],Tabela3[[#This Row],[Receitas 2005]]-Tabela3[[#This Row],[Despesas 2005]])</f>
        <v>40251.989999999292</v>
      </c>
      <c r="T68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83">
        <f>IF(Tabela3[[#This Row],[Receitas 2008]]-Tabela3[[#This Row],[Despesas 2008]]&lt;0,Tabela3[[#This Row],[Receitas 2008]]-Tabela3[[#This Row],[Despesas 2008]],Tabela3[[#This Row],[Receitas 2008]]-Tabela3[[#This Row],[Despesas 2008]])</f>
        <v>-231142.87999999896</v>
      </c>
      <c r="V683">
        <f>IF(Tabela3[[#This Row],[Receitas 2009]]-Tabela3[[#This Row],[Despesas 2009]]&lt;0,Tabela3[[#This Row],[Receitas 2009]]-Tabela3[[#This Row],[Despesas 2009]],Tabela3[[#This Row],[Receitas 2009]]-Tabela3[[#This Row],[Despesas 2009]])</f>
        <v>-1403491.1799999997</v>
      </c>
    </row>
    <row r="684" spans="1:22" hidden="1">
      <c r="A684" t="s">
        <v>731</v>
      </c>
      <c r="B684" t="s">
        <v>30</v>
      </c>
      <c r="C684" t="s">
        <v>93</v>
      </c>
      <c r="D684" s="60">
        <v>4399210.16</v>
      </c>
      <c r="E684" s="61">
        <v>5211836.21</v>
      </c>
      <c r="F684" s="61">
        <v>7410651.5</v>
      </c>
      <c r="G684" s="61">
        <v>6779265.6799999997</v>
      </c>
      <c r="H684" s="61">
        <v>4181468.48</v>
      </c>
      <c r="I684" s="61">
        <v>4681570.2300000004</v>
      </c>
      <c r="J684" s="61">
        <v>6798591.0899999999</v>
      </c>
      <c r="K684" s="61">
        <v>7586151.3799999999</v>
      </c>
      <c r="L684">
        <v>19.93</v>
      </c>
      <c r="M684">
        <v>22.33</v>
      </c>
      <c r="N684">
        <v>11.67</v>
      </c>
      <c r="O684">
        <v>28.18</v>
      </c>
      <c r="P684">
        <v>0.38</v>
      </c>
      <c r="Q684">
        <v>0.33</v>
      </c>
      <c r="R684">
        <v>0.44</v>
      </c>
      <c r="S684">
        <f>IF(Tabela3[[#This Row],[Receitas 2005]]-Tabela3[[#This Row],[Despesas 2005]]&lt;0,Tabela3[[#This Row],[Receitas 2005]]-Tabela3[[#This Row],[Despesas 2005]],Tabela3[[#This Row],[Receitas 2005]]-Tabela3[[#This Row],[Despesas 2005]])</f>
        <v>217741.68000000017</v>
      </c>
      <c r="T684">
        <f>IF(Tabela3[[#This Row],[Receitas 2006]]-Tabela3[[#This Row],[Despesas 2006]]&lt;0,Tabela3[[#This Row],[Receitas 2006]]-Tabela3[[#This Row],[Despesas 2006]],Tabela3[[#This Row],[Receitas 2006]]-Tabela3[[#This Row],[Despesas 2006]])</f>
        <v>530265.97999999952</v>
      </c>
      <c r="U684">
        <f>IF(Tabela3[[#This Row],[Receitas 2008]]-Tabela3[[#This Row],[Despesas 2008]]&lt;0,Tabela3[[#This Row],[Receitas 2008]]-Tabela3[[#This Row],[Despesas 2008]],Tabela3[[#This Row],[Receitas 2008]]-Tabela3[[#This Row],[Despesas 2008]])</f>
        <v>612060.41000000015</v>
      </c>
      <c r="V684">
        <f>IF(Tabela3[[#This Row],[Receitas 2009]]-Tabela3[[#This Row],[Despesas 2009]]&lt;0,Tabela3[[#This Row],[Receitas 2009]]-Tabela3[[#This Row],[Despesas 2009]],Tabela3[[#This Row],[Receitas 2009]]-Tabela3[[#This Row],[Despesas 2009]])</f>
        <v>-806885.70000000019</v>
      </c>
    </row>
    <row r="685" spans="1:22" hidden="1">
      <c r="A685" t="s">
        <v>732</v>
      </c>
      <c r="B685" t="s">
        <v>62</v>
      </c>
      <c r="C685" t="s">
        <v>248</v>
      </c>
      <c r="D685" s="60">
        <v>3728583.89</v>
      </c>
      <c r="E685" s="61">
        <v>4695617.3</v>
      </c>
      <c r="F685" s="61">
        <v>6085849.8700000001</v>
      </c>
      <c r="G685" s="61">
        <v>5750042.5199999996</v>
      </c>
      <c r="H685" s="61">
        <v>3549369.19</v>
      </c>
      <c r="I685" s="61">
        <v>4033147.7</v>
      </c>
      <c r="J685" s="61">
        <v>6185626.04</v>
      </c>
      <c r="K685" s="61">
        <v>6202823.96</v>
      </c>
      <c r="L685">
        <v>37.42</v>
      </c>
      <c r="M685">
        <v>36.46</v>
      </c>
      <c r="N685">
        <v>24.94</v>
      </c>
      <c r="O685">
        <v>49.9</v>
      </c>
      <c r="P685">
        <v>0.36</v>
      </c>
      <c r="Q685">
        <v>0.31</v>
      </c>
      <c r="R685">
        <v>0.41</v>
      </c>
      <c r="S685">
        <f>IF(Tabela3[[#This Row],[Receitas 2005]]-Tabela3[[#This Row],[Despesas 2005]]&lt;0,Tabela3[[#This Row],[Receitas 2005]]-Tabela3[[#This Row],[Despesas 2005]],Tabela3[[#This Row],[Receitas 2005]]-Tabela3[[#This Row],[Despesas 2005]])</f>
        <v>179214.70000000019</v>
      </c>
      <c r="T685">
        <f>IF(Tabela3[[#This Row],[Receitas 2006]]-Tabela3[[#This Row],[Despesas 2006]]&lt;0,Tabela3[[#This Row],[Receitas 2006]]-Tabela3[[#This Row],[Despesas 2006]],Tabela3[[#This Row],[Receitas 2006]]-Tabela3[[#This Row],[Despesas 2006]])</f>
        <v>662469.59999999963</v>
      </c>
      <c r="U685">
        <f>IF(Tabela3[[#This Row],[Receitas 2008]]-Tabela3[[#This Row],[Despesas 2008]]&lt;0,Tabela3[[#This Row],[Receitas 2008]]-Tabela3[[#This Row],[Despesas 2008]],Tabela3[[#This Row],[Receitas 2008]]-Tabela3[[#This Row],[Despesas 2008]])</f>
        <v>-99776.169999999925</v>
      </c>
      <c r="V685">
        <f>IF(Tabela3[[#This Row],[Receitas 2009]]-Tabela3[[#This Row],[Despesas 2009]]&lt;0,Tabela3[[#This Row],[Receitas 2009]]-Tabela3[[#This Row],[Despesas 2009]],Tabela3[[#This Row],[Receitas 2009]]-Tabela3[[#This Row],[Despesas 2009]])</f>
        <v>-452781.44000000041</v>
      </c>
    </row>
    <row r="686" spans="1:22" hidden="1">
      <c r="A686" t="s">
        <v>733</v>
      </c>
      <c r="B686" t="s">
        <v>42</v>
      </c>
      <c r="C686" t="s">
        <v>43</v>
      </c>
      <c r="D686" s="60">
        <v>4026666.16</v>
      </c>
      <c r="E686" s="61">
        <v>5107527.05</v>
      </c>
      <c r="F686" s="61" t="s">
        <v>25</v>
      </c>
      <c r="G686" s="61">
        <v>6665038.3899999997</v>
      </c>
      <c r="H686" s="61">
        <v>3762757.83</v>
      </c>
      <c r="I686" s="61">
        <v>5358512.8600000003</v>
      </c>
      <c r="J686" s="61" t="s">
        <v>25</v>
      </c>
      <c r="K686" s="61">
        <v>6855275.5</v>
      </c>
      <c r="L686">
        <v>47.25</v>
      </c>
      <c r="M686">
        <v>40.97</v>
      </c>
      <c r="N686">
        <v>34.56</v>
      </c>
      <c r="O686">
        <v>59.94</v>
      </c>
      <c r="P686">
        <v>0.42</v>
      </c>
      <c r="Q686">
        <v>0.35</v>
      </c>
      <c r="R686">
        <v>0.48</v>
      </c>
      <c r="S686">
        <f>IF(Tabela3[[#This Row],[Receitas 2005]]-Tabela3[[#This Row],[Despesas 2005]]&lt;0,Tabela3[[#This Row],[Receitas 2005]]-Tabela3[[#This Row],[Despesas 2005]],Tabela3[[#This Row],[Receitas 2005]]-Tabela3[[#This Row],[Despesas 2005]])</f>
        <v>263908.33000000007</v>
      </c>
      <c r="T686">
        <f>IF(Tabela3[[#This Row],[Receitas 2006]]-Tabela3[[#This Row],[Despesas 2006]]&lt;0,Tabela3[[#This Row],[Receitas 2006]]-Tabela3[[#This Row],[Despesas 2006]],Tabela3[[#This Row],[Receitas 2006]]-Tabela3[[#This Row],[Despesas 2006]])</f>
        <v>-250985.81000000052</v>
      </c>
      <c r="U68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86">
        <f>IF(Tabela3[[#This Row],[Receitas 2009]]-Tabela3[[#This Row],[Despesas 2009]]&lt;0,Tabela3[[#This Row],[Receitas 2009]]-Tabela3[[#This Row],[Despesas 2009]],Tabela3[[#This Row],[Receitas 2009]]-Tabela3[[#This Row],[Despesas 2009]])</f>
        <v>-190237.11000000034</v>
      </c>
    </row>
    <row r="687" spans="1:22" hidden="1">
      <c r="A687" t="s">
        <v>734</v>
      </c>
      <c r="B687" t="s">
        <v>30</v>
      </c>
      <c r="C687" t="s">
        <v>31</v>
      </c>
      <c r="D687" s="60">
        <v>4710821.97</v>
      </c>
      <c r="E687" s="61">
        <v>5804727.6799999997</v>
      </c>
      <c r="F687" s="61">
        <v>8293460.8799999999</v>
      </c>
      <c r="G687" s="61">
        <v>8090825.4900000002</v>
      </c>
      <c r="H687" s="61">
        <v>4783779.18</v>
      </c>
      <c r="I687" s="61">
        <v>5898750.5599999996</v>
      </c>
      <c r="J687" s="61">
        <v>8268723.21</v>
      </c>
      <c r="K687" s="61">
        <v>8535643.8200000003</v>
      </c>
      <c r="L687">
        <v>33.11</v>
      </c>
      <c r="M687">
        <v>33.85</v>
      </c>
      <c r="N687">
        <v>25.02</v>
      </c>
      <c r="O687">
        <v>41.2</v>
      </c>
      <c r="P687">
        <v>0.37</v>
      </c>
      <c r="Q687">
        <v>0.34</v>
      </c>
      <c r="R687">
        <v>0.4</v>
      </c>
      <c r="S687">
        <f>IF(Tabela3[[#This Row],[Receitas 2005]]-Tabela3[[#This Row],[Despesas 2005]]&lt;0,Tabela3[[#This Row],[Receitas 2005]]-Tabela3[[#This Row],[Despesas 2005]],Tabela3[[#This Row],[Receitas 2005]]-Tabela3[[#This Row],[Despesas 2005]])</f>
        <v>-72957.209999999963</v>
      </c>
      <c r="T687">
        <f>IF(Tabela3[[#This Row],[Receitas 2006]]-Tabela3[[#This Row],[Despesas 2006]]&lt;0,Tabela3[[#This Row],[Receitas 2006]]-Tabela3[[#This Row],[Despesas 2006]],Tabela3[[#This Row],[Receitas 2006]]-Tabela3[[#This Row],[Despesas 2006]])</f>
        <v>-94022.879999999888</v>
      </c>
      <c r="U687">
        <f>IF(Tabela3[[#This Row],[Receitas 2008]]-Tabela3[[#This Row],[Despesas 2008]]&lt;0,Tabela3[[#This Row],[Receitas 2008]]-Tabela3[[#This Row],[Despesas 2008]],Tabela3[[#This Row],[Receitas 2008]]-Tabela3[[#This Row],[Despesas 2008]])</f>
        <v>24737.669999999925</v>
      </c>
      <c r="V687">
        <f>IF(Tabela3[[#This Row],[Receitas 2009]]-Tabela3[[#This Row],[Despesas 2009]]&lt;0,Tabela3[[#This Row],[Receitas 2009]]-Tabela3[[#This Row],[Despesas 2009]],Tabela3[[#This Row],[Receitas 2009]]-Tabela3[[#This Row],[Despesas 2009]])</f>
        <v>-444818.33000000007</v>
      </c>
    </row>
    <row r="688" spans="1:22" hidden="1">
      <c r="A688" t="s">
        <v>735</v>
      </c>
      <c r="B688" t="s">
        <v>35</v>
      </c>
      <c r="C688" t="s">
        <v>36</v>
      </c>
      <c r="D688" s="60">
        <v>14312392.08</v>
      </c>
      <c r="E688" s="61">
        <v>15171964.25</v>
      </c>
      <c r="F688" s="61">
        <v>24511225.120000001</v>
      </c>
      <c r="G688" s="61">
        <v>28013910.77</v>
      </c>
      <c r="H688" s="61">
        <v>13820128.029999999</v>
      </c>
      <c r="I688" s="61">
        <v>15530381.09</v>
      </c>
      <c r="J688" s="61">
        <v>22165087.68</v>
      </c>
      <c r="K688" s="61">
        <v>30554066.739999998</v>
      </c>
      <c r="L688">
        <v>40.9</v>
      </c>
      <c r="M688">
        <v>33.630000000000003</v>
      </c>
      <c r="N688">
        <v>25.15</v>
      </c>
      <c r="O688">
        <v>56.65</v>
      </c>
      <c r="P688">
        <v>0.35</v>
      </c>
      <c r="Q688">
        <v>0.31</v>
      </c>
      <c r="R688">
        <v>0.38</v>
      </c>
      <c r="S688">
        <f>IF(Tabela3[[#This Row],[Receitas 2005]]-Tabela3[[#This Row],[Despesas 2005]]&lt;0,Tabela3[[#This Row],[Receitas 2005]]-Tabela3[[#This Row],[Despesas 2005]],Tabela3[[#This Row],[Receitas 2005]]-Tabela3[[#This Row],[Despesas 2005]])</f>
        <v>492264.05000000075</v>
      </c>
      <c r="T688">
        <f>IF(Tabela3[[#This Row],[Receitas 2006]]-Tabela3[[#This Row],[Despesas 2006]]&lt;0,Tabela3[[#This Row],[Receitas 2006]]-Tabela3[[#This Row],[Despesas 2006]],Tabela3[[#This Row],[Receitas 2006]]-Tabela3[[#This Row],[Despesas 2006]])</f>
        <v>-358416.83999999985</v>
      </c>
      <c r="U688">
        <f>IF(Tabela3[[#This Row],[Receitas 2008]]-Tabela3[[#This Row],[Despesas 2008]]&lt;0,Tabela3[[#This Row],[Receitas 2008]]-Tabela3[[#This Row],[Despesas 2008]],Tabela3[[#This Row],[Receitas 2008]]-Tabela3[[#This Row],[Despesas 2008]])</f>
        <v>2346137.4400000013</v>
      </c>
      <c r="V688">
        <f>IF(Tabela3[[#This Row],[Receitas 2009]]-Tabela3[[#This Row],[Despesas 2009]]&lt;0,Tabela3[[#This Row],[Receitas 2009]]-Tabela3[[#This Row],[Despesas 2009]],Tabela3[[#This Row],[Receitas 2009]]-Tabela3[[#This Row],[Despesas 2009]])</f>
        <v>-2540155.9699999988</v>
      </c>
    </row>
    <row r="689" spans="1:22" hidden="1">
      <c r="A689" t="s">
        <v>736</v>
      </c>
      <c r="B689" t="s">
        <v>76</v>
      </c>
      <c r="C689" t="s">
        <v>91</v>
      </c>
      <c r="D689" s="60">
        <v>4226241.5999999996</v>
      </c>
      <c r="E689" s="61">
        <v>5039636.99</v>
      </c>
      <c r="F689" s="61">
        <v>7103053.6900000004</v>
      </c>
      <c r="G689" s="61">
        <v>6624271.7599999998</v>
      </c>
      <c r="H689" s="61">
        <v>3995005.45</v>
      </c>
      <c r="I689" s="61">
        <v>5033938.1100000003</v>
      </c>
      <c r="J689" s="61">
        <v>6538869.1500000004</v>
      </c>
      <c r="K689" s="61">
        <v>7171715.1799999997</v>
      </c>
      <c r="L689">
        <v>42.79</v>
      </c>
      <c r="M689">
        <v>44.52</v>
      </c>
      <c r="N689">
        <v>31.98</v>
      </c>
      <c r="O689">
        <v>53.61</v>
      </c>
      <c r="P689">
        <v>0.39</v>
      </c>
      <c r="Q689">
        <v>0.33</v>
      </c>
      <c r="R689">
        <v>0.45</v>
      </c>
      <c r="S689">
        <f>IF(Tabela3[[#This Row],[Receitas 2005]]-Tabela3[[#This Row],[Despesas 2005]]&lt;0,Tabela3[[#This Row],[Receitas 2005]]-Tabela3[[#This Row],[Despesas 2005]],Tabela3[[#This Row],[Receitas 2005]]-Tabela3[[#This Row],[Despesas 2005]])</f>
        <v>231236.14999999944</v>
      </c>
      <c r="T689">
        <f>IF(Tabela3[[#This Row],[Receitas 2006]]-Tabela3[[#This Row],[Despesas 2006]]&lt;0,Tabela3[[#This Row],[Receitas 2006]]-Tabela3[[#This Row],[Despesas 2006]],Tabela3[[#This Row],[Receitas 2006]]-Tabela3[[#This Row],[Despesas 2006]])</f>
        <v>5698.8799999998882</v>
      </c>
      <c r="U689">
        <f>IF(Tabela3[[#This Row],[Receitas 2008]]-Tabela3[[#This Row],[Despesas 2008]]&lt;0,Tabela3[[#This Row],[Receitas 2008]]-Tabela3[[#This Row],[Despesas 2008]],Tabela3[[#This Row],[Receitas 2008]]-Tabela3[[#This Row],[Despesas 2008]])</f>
        <v>564184.54</v>
      </c>
      <c r="V689">
        <f>IF(Tabela3[[#This Row],[Receitas 2009]]-Tabela3[[#This Row],[Despesas 2009]]&lt;0,Tabela3[[#This Row],[Receitas 2009]]-Tabela3[[#This Row],[Despesas 2009]],Tabela3[[#This Row],[Receitas 2009]]-Tabela3[[#This Row],[Despesas 2009]])</f>
        <v>-547443.41999999993</v>
      </c>
    </row>
    <row r="690" spans="1:22" hidden="1">
      <c r="A690" t="s">
        <v>737</v>
      </c>
      <c r="B690" t="s">
        <v>76</v>
      </c>
      <c r="C690" t="s">
        <v>244</v>
      </c>
      <c r="D690" s="60">
        <v>4295719.47</v>
      </c>
      <c r="E690" s="61">
        <v>4660667.13</v>
      </c>
      <c r="F690" s="61">
        <v>6425874.4699999997</v>
      </c>
      <c r="G690" s="61">
        <v>6483652.1600000001</v>
      </c>
      <c r="H690" s="61">
        <v>3930766.66</v>
      </c>
      <c r="I690" s="61">
        <v>4570186.37</v>
      </c>
      <c r="J690" s="61">
        <v>6777099.3799999999</v>
      </c>
      <c r="K690" s="61">
        <v>6714218.9500000002</v>
      </c>
      <c r="L690">
        <v>46.06</v>
      </c>
      <c r="M690">
        <v>46.79</v>
      </c>
      <c r="N690">
        <v>35.57</v>
      </c>
      <c r="O690">
        <v>56.54</v>
      </c>
      <c r="P690">
        <v>0.4</v>
      </c>
      <c r="Q690">
        <v>0.34</v>
      </c>
      <c r="R690">
        <v>0.46</v>
      </c>
      <c r="S690">
        <f>IF(Tabela3[[#This Row],[Receitas 2005]]-Tabela3[[#This Row],[Despesas 2005]]&lt;0,Tabela3[[#This Row],[Receitas 2005]]-Tabela3[[#This Row],[Despesas 2005]],Tabela3[[#This Row],[Receitas 2005]]-Tabela3[[#This Row],[Despesas 2005]])</f>
        <v>364952.80999999959</v>
      </c>
      <c r="T690">
        <f>IF(Tabela3[[#This Row],[Receitas 2006]]-Tabela3[[#This Row],[Despesas 2006]]&lt;0,Tabela3[[#This Row],[Receitas 2006]]-Tabela3[[#This Row],[Despesas 2006]],Tabela3[[#This Row],[Receitas 2006]]-Tabela3[[#This Row],[Despesas 2006]])</f>
        <v>90480.759999999776</v>
      </c>
      <c r="U690">
        <f>IF(Tabela3[[#This Row],[Receitas 2008]]-Tabela3[[#This Row],[Despesas 2008]]&lt;0,Tabela3[[#This Row],[Receitas 2008]]-Tabela3[[#This Row],[Despesas 2008]],Tabela3[[#This Row],[Receitas 2008]]-Tabela3[[#This Row],[Despesas 2008]])</f>
        <v>-351224.91000000015</v>
      </c>
      <c r="V690">
        <f>IF(Tabela3[[#This Row],[Receitas 2009]]-Tabela3[[#This Row],[Despesas 2009]]&lt;0,Tabela3[[#This Row],[Receitas 2009]]-Tabela3[[#This Row],[Despesas 2009]],Tabela3[[#This Row],[Receitas 2009]]-Tabela3[[#This Row],[Despesas 2009]])</f>
        <v>-230566.79000000004</v>
      </c>
    </row>
    <row r="691" spans="1:22" hidden="1">
      <c r="A691" t="s">
        <v>738</v>
      </c>
      <c r="B691" t="s">
        <v>52</v>
      </c>
      <c r="C691" t="s">
        <v>57</v>
      </c>
      <c r="D691" s="60">
        <v>5890041.3200000003</v>
      </c>
      <c r="E691" s="61">
        <v>6772361.1200000001</v>
      </c>
      <c r="F691" s="61">
        <v>9836962.3800000008</v>
      </c>
      <c r="G691" s="61">
        <v>9639839.9700000007</v>
      </c>
      <c r="H691" s="61">
        <v>4669649.7</v>
      </c>
      <c r="I691" s="61">
        <v>7211112.2999999998</v>
      </c>
      <c r="J691" s="61">
        <v>9042162.2599999998</v>
      </c>
      <c r="K691" s="61">
        <v>9819860.1300000008</v>
      </c>
      <c r="L691">
        <v>25.42</v>
      </c>
      <c r="M691">
        <v>25.32</v>
      </c>
      <c r="N691">
        <v>18.89</v>
      </c>
      <c r="O691">
        <v>31.95</v>
      </c>
      <c r="P691">
        <v>0.43</v>
      </c>
      <c r="Q691">
        <v>0.4</v>
      </c>
      <c r="R691">
        <v>0.46</v>
      </c>
      <c r="S691">
        <f>IF(Tabela3[[#This Row],[Receitas 2005]]-Tabela3[[#This Row],[Despesas 2005]]&lt;0,Tabela3[[#This Row],[Receitas 2005]]-Tabela3[[#This Row],[Despesas 2005]],Tabela3[[#This Row],[Receitas 2005]]-Tabela3[[#This Row],[Despesas 2005]])</f>
        <v>1220391.6200000001</v>
      </c>
      <c r="T691">
        <f>IF(Tabela3[[#This Row],[Receitas 2006]]-Tabela3[[#This Row],[Despesas 2006]]&lt;0,Tabela3[[#This Row],[Receitas 2006]]-Tabela3[[#This Row],[Despesas 2006]],Tabela3[[#This Row],[Receitas 2006]]-Tabela3[[#This Row],[Despesas 2006]])</f>
        <v>-438751.1799999997</v>
      </c>
      <c r="U691">
        <f>IF(Tabela3[[#This Row],[Receitas 2008]]-Tabela3[[#This Row],[Despesas 2008]]&lt;0,Tabela3[[#This Row],[Receitas 2008]]-Tabela3[[#This Row],[Despesas 2008]],Tabela3[[#This Row],[Receitas 2008]]-Tabela3[[#This Row],[Despesas 2008]])</f>
        <v>794800.12000000104</v>
      </c>
      <c r="V691">
        <f>IF(Tabela3[[#This Row],[Receitas 2009]]-Tabela3[[#This Row],[Despesas 2009]]&lt;0,Tabela3[[#This Row],[Receitas 2009]]-Tabela3[[#This Row],[Despesas 2009]],Tabela3[[#This Row],[Receitas 2009]]-Tabela3[[#This Row],[Despesas 2009]])</f>
        <v>-180020.16000000015</v>
      </c>
    </row>
    <row r="692" spans="1:22" hidden="1">
      <c r="A692" t="s">
        <v>739</v>
      </c>
      <c r="B692" t="s">
        <v>30</v>
      </c>
      <c r="C692" t="s">
        <v>93</v>
      </c>
      <c r="D692" s="60" t="s">
        <v>25</v>
      </c>
      <c r="E692" s="61" t="s">
        <v>25</v>
      </c>
      <c r="F692" s="61">
        <v>8072792.4800000004</v>
      </c>
      <c r="G692" s="61">
        <v>7501001.9800000004</v>
      </c>
      <c r="H692" s="61" t="s">
        <v>25</v>
      </c>
      <c r="I692" s="61" t="s">
        <v>25</v>
      </c>
      <c r="J692" s="61">
        <v>7775432.6500000004</v>
      </c>
      <c r="K692" s="61">
        <v>7966369.6600000001</v>
      </c>
      <c r="L692">
        <v>29.77</v>
      </c>
      <c r="M692">
        <v>28.54</v>
      </c>
      <c r="N692">
        <v>20.11</v>
      </c>
      <c r="O692">
        <v>39.44</v>
      </c>
      <c r="P692">
        <v>0.4</v>
      </c>
      <c r="Q692">
        <v>0.37</v>
      </c>
      <c r="R692">
        <v>0.44</v>
      </c>
      <c r="S69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69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92">
        <f>IF(Tabela3[[#This Row],[Receitas 2008]]-Tabela3[[#This Row],[Despesas 2008]]&lt;0,Tabela3[[#This Row],[Receitas 2008]]-Tabela3[[#This Row],[Despesas 2008]],Tabela3[[#This Row],[Receitas 2008]]-Tabela3[[#This Row],[Despesas 2008]])</f>
        <v>297359.83000000007</v>
      </c>
      <c r="V692">
        <f>IF(Tabela3[[#This Row],[Receitas 2009]]-Tabela3[[#This Row],[Despesas 2009]]&lt;0,Tabela3[[#This Row],[Receitas 2009]]-Tabela3[[#This Row],[Despesas 2009]],Tabela3[[#This Row],[Receitas 2009]]-Tabela3[[#This Row],[Despesas 2009]])</f>
        <v>-465367.6799999997</v>
      </c>
    </row>
    <row r="693" spans="1:22" hidden="1">
      <c r="A693" t="s">
        <v>740</v>
      </c>
      <c r="B693" t="s">
        <v>35</v>
      </c>
      <c r="C693" t="s">
        <v>153</v>
      </c>
      <c r="D693" s="60">
        <v>5273771</v>
      </c>
      <c r="E693" s="61" t="s">
        <v>25</v>
      </c>
      <c r="F693" s="61">
        <v>8588202.0500000007</v>
      </c>
      <c r="G693" s="61">
        <v>8619026.0500000007</v>
      </c>
      <c r="H693" s="61">
        <v>5152636</v>
      </c>
      <c r="I693" s="61" t="s">
        <v>25</v>
      </c>
      <c r="J693" s="61">
        <v>8830251.0600000005</v>
      </c>
      <c r="K693" s="61">
        <v>8422289.1899999995</v>
      </c>
      <c r="L693">
        <v>31.14</v>
      </c>
      <c r="M693">
        <v>28.7</v>
      </c>
      <c r="N693">
        <v>19.579999999999998</v>
      </c>
      <c r="O693">
        <v>42.69</v>
      </c>
      <c r="P693">
        <v>0.35</v>
      </c>
      <c r="Q693">
        <v>0.32</v>
      </c>
      <c r="R693">
        <v>0.38</v>
      </c>
      <c r="S693">
        <f>IF(Tabela3[[#This Row],[Receitas 2005]]-Tabela3[[#This Row],[Despesas 2005]]&lt;0,Tabela3[[#This Row],[Receitas 2005]]-Tabela3[[#This Row],[Despesas 2005]],Tabela3[[#This Row],[Receitas 2005]]-Tabela3[[#This Row],[Despesas 2005]])</f>
        <v>121135</v>
      </c>
      <c r="T69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693">
        <f>IF(Tabela3[[#This Row],[Receitas 2008]]-Tabela3[[#This Row],[Despesas 2008]]&lt;0,Tabela3[[#This Row],[Receitas 2008]]-Tabela3[[#This Row],[Despesas 2008]],Tabela3[[#This Row],[Receitas 2008]]-Tabela3[[#This Row],[Despesas 2008]])</f>
        <v>-242049.00999999978</v>
      </c>
      <c r="V693">
        <f>IF(Tabela3[[#This Row],[Receitas 2009]]-Tabela3[[#This Row],[Despesas 2009]]&lt;0,Tabela3[[#This Row],[Receitas 2009]]-Tabela3[[#This Row],[Despesas 2009]],Tabela3[[#This Row],[Receitas 2009]]-Tabela3[[#This Row],[Despesas 2009]])</f>
        <v>196736.86000000127</v>
      </c>
    </row>
    <row r="694" spans="1:22" hidden="1">
      <c r="A694" t="s">
        <v>741</v>
      </c>
      <c r="B694" t="s">
        <v>30</v>
      </c>
      <c r="C694" t="s">
        <v>93</v>
      </c>
      <c r="D694" s="60">
        <v>3775643.97</v>
      </c>
      <c r="E694" s="61">
        <v>4290365.3499999996</v>
      </c>
      <c r="F694" s="61">
        <v>5963454.0199999996</v>
      </c>
      <c r="G694" s="61">
        <v>5681747.0300000003</v>
      </c>
      <c r="H694" s="61">
        <v>3439471.5</v>
      </c>
      <c r="I694" s="61">
        <v>4437801.57</v>
      </c>
      <c r="J694" s="61">
        <v>5424004.5599999996</v>
      </c>
      <c r="K694" s="61">
        <v>6178313.5499999998</v>
      </c>
      <c r="L694">
        <v>36.35</v>
      </c>
      <c r="M694">
        <v>36.85</v>
      </c>
      <c r="N694">
        <v>26.14</v>
      </c>
      <c r="O694">
        <v>46.55</v>
      </c>
      <c r="P694">
        <v>0.4</v>
      </c>
      <c r="Q694">
        <v>0.35</v>
      </c>
      <c r="R694">
        <v>0.45</v>
      </c>
      <c r="S694">
        <f>IF(Tabela3[[#This Row],[Receitas 2005]]-Tabela3[[#This Row],[Despesas 2005]]&lt;0,Tabela3[[#This Row],[Receitas 2005]]-Tabela3[[#This Row],[Despesas 2005]],Tabela3[[#This Row],[Receitas 2005]]-Tabela3[[#This Row],[Despesas 2005]])</f>
        <v>336172.4700000002</v>
      </c>
      <c r="T694">
        <f>IF(Tabela3[[#This Row],[Receitas 2006]]-Tabela3[[#This Row],[Despesas 2006]]&lt;0,Tabela3[[#This Row],[Receitas 2006]]-Tabela3[[#This Row],[Despesas 2006]],Tabela3[[#This Row],[Receitas 2006]]-Tabela3[[#This Row],[Despesas 2006]])</f>
        <v>-147436.22000000067</v>
      </c>
      <c r="U694">
        <f>IF(Tabela3[[#This Row],[Receitas 2008]]-Tabela3[[#This Row],[Despesas 2008]]&lt;0,Tabela3[[#This Row],[Receitas 2008]]-Tabela3[[#This Row],[Despesas 2008]],Tabela3[[#This Row],[Receitas 2008]]-Tabela3[[#This Row],[Despesas 2008]])</f>
        <v>539449.46</v>
      </c>
      <c r="V694">
        <f>IF(Tabela3[[#This Row],[Receitas 2009]]-Tabela3[[#This Row],[Despesas 2009]]&lt;0,Tabela3[[#This Row],[Receitas 2009]]-Tabela3[[#This Row],[Despesas 2009]],Tabela3[[#This Row],[Receitas 2009]]-Tabela3[[#This Row],[Despesas 2009]])</f>
        <v>-496566.51999999955</v>
      </c>
    </row>
    <row r="695" spans="1:22" hidden="1">
      <c r="A695" t="s">
        <v>742</v>
      </c>
      <c r="B695" t="s">
        <v>35</v>
      </c>
      <c r="C695" t="s">
        <v>50</v>
      </c>
      <c r="D695" s="60">
        <v>4621739.6100000003</v>
      </c>
      <c r="E695" s="61">
        <v>5561169.5</v>
      </c>
      <c r="F695" s="61">
        <v>9302011.3699999992</v>
      </c>
      <c r="G695" s="61">
        <v>7963337.4199999999</v>
      </c>
      <c r="H695" s="61">
        <v>4524329.04</v>
      </c>
      <c r="I695" s="61">
        <v>5499620.1699999999</v>
      </c>
      <c r="J695" s="61">
        <v>6964683.6299999999</v>
      </c>
      <c r="K695" s="61">
        <v>7948631.4100000001</v>
      </c>
      <c r="L695">
        <v>25.59</v>
      </c>
      <c r="M695">
        <v>29.37</v>
      </c>
      <c r="N695">
        <v>17.62</v>
      </c>
      <c r="O695">
        <v>33.56</v>
      </c>
      <c r="P695">
        <v>0.37</v>
      </c>
      <c r="Q695">
        <v>0.33</v>
      </c>
      <c r="R695">
        <v>0.4</v>
      </c>
      <c r="S695">
        <f>IF(Tabela3[[#This Row],[Receitas 2005]]-Tabela3[[#This Row],[Despesas 2005]]&lt;0,Tabela3[[#This Row],[Receitas 2005]]-Tabela3[[#This Row],[Despesas 2005]],Tabela3[[#This Row],[Receitas 2005]]-Tabela3[[#This Row],[Despesas 2005]])</f>
        <v>97410.570000000298</v>
      </c>
      <c r="T695">
        <f>IF(Tabela3[[#This Row],[Receitas 2006]]-Tabela3[[#This Row],[Despesas 2006]]&lt;0,Tabela3[[#This Row],[Receitas 2006]]-Tabela3[[#This Row],[Despesas 2006]],Tabela3[[#This Row],[Receitas 2006]]-Tabela3[[#This Row],[Despesas 2006]])</f>
        <v>61549.330000000075</v>
      </c>
      <c r="U695">
        <f>IF(Tabela3[[#This Row],[Receitas 2008]]-Tabela3[[#This Row],[Despesas 2008]]&lt;0,Tabela3[[#This Row],[Receitas 2008]]-Tabela3[[#This Row],[Despesas 2008]],Tabela3[[#This Row],[Receitas 2008]]-Tabela3[[#This Row],[Despesas 2008]])</f>
        <v>2337327.7399999993</v>
      </c>
      <c r="V695">
        <f>IF(Tabela3[[#This Row],[Receitas 2009]]-Tabela3[[#This Row],[Despesas 2009]]&lt;0,Tabela3[[#This Row],[Receitas 2009]]-Tabela3[[#This Row],[Despesas 2009]],Tabela3[[#This Row],[Receitas 2009]]-Tabela3[[#This Row],[Despesas 2009]])</f>
        <v>14706.009999999776</v>
      </c>
    </row>
    <row r="696" spans="1:22" hidden="1">
      <c r="A696" t="s">
        <v>186</v>
      </c>
      <c r="B696" t="s">
        <v>52</v>
      </c>
      <c r="C696" t="s">
        <v>186</v>
      </c>
      <c r="D696" s="60">
        <v>23785733.16</v>
      </c>
      <c r="E696" s="61">
        <v>27090473.09</v>
      </c>
      <c r="F696" s="61">
        <v>39204938.420000002</v>
      </c>
      <c r="G696" s="61">
        <v>38214131.469999999</v>
      </c>
      <c r="H696" s="61">
        <v>23822447.289999999</v>
      </c>
      <c r="I696" s="61">
        <v>29342492.859999999</v>
      </c>
      <c r="J696" s="61">
        <v>38180664.649999999</v>
      </c>
      <c r="K696" s="61">
        <v>39266595.759999998</v>
      </c>
      <c r="L696">
        <v>20.49</v>
      </c>
      <c r="M696">
        <v>18.12</v>
      </c>
      <c r="N696">
        <v>13.34</v>
      </c>
      <c r="O696">
        <v>27.64</v>
      </c>
      <c r="P696">
        <v>0.44</v>
      </c>
      <c r="Q696">
        <v>0.41</v>
      </c>
      <c r="R696">
        <v>0.47</v>
      </c>
      <c r="S696">
        <f>IF(Tabela3[[#This Row],[Receitas 2005]]-Tabela3[[#This Row],[Despesas 2005]]&lt;0,Tabela3[[#This Row],[Receitas 2005]]-Tabela3[[#This Row],[Despesas 2005]],Tabela3[[#This Row],[Receitas 2005]]-Tabela3[[#This Row],[Despesas 2005]])</f>
        <v>-36714.129999998957</v>
      </c>
      <c r="T696">
        <f>IF(Tabela3[[#This Row],[Receitas 2006]]-Tabela3[[#This Row],[Despesas 2006]]&lt;0,Tabela3[[#This Row],[Receitas 2006]]-Tabela3[[#This Row],[Despesas 2006]],Tabela3[[#This Row],[Receitas 2006]]-Tabela3[[#This Row],[Despesas 2006]])</f>
        <v>-2252019.7699999996</v>
      </c>
      <c r="U696">
        <f>IF(Tabela3[[#This Row],[Receitas 2008]]-Tabela3[[#This Row],[Despesas 2008]]&lt;0,Tabela3[[#This Row],[Receitas 2008]]-Tabela3[[#This Row],[Despesas 2008]],Tabela3[[#This Row],[Receitas 2008]]-Tabela3[[#This Row],[Despesas 2008]])</f>
        <v>1024273.7700000033</v>
      </c>
      <c r="V696">
        <f>IF(Tabela3[[#This Row],[Receitas 2009]]-Tabela3[[#This Row],[Despesas 2009]]&lt;0,Tabela3[[#This Row],[Receitas 2009]]-Tabela3[[#This Row],[Despesas 2009]],Tabela3[[#This Row],[Receitas 2009]]-Tabela3[[#This Row],[Despesas 2009]])</f>
        <v>-1052464.2899999991</v>
      </c>
    </row>
    <row r="697" spans="1:22" hidden="1">
      <c r="A697" t="s">
        <v>743</v>
      </c>
      <c r="B697" t="s">
        <v>23</v>
      </c>
      <c r="C697" t="s">
        <v>102</v>
      </c>
      <c r="D697" s="60">
        <v>4042859.74</v>
      </c>
      <c r="E697" s="61">
        <v>4654027</v>
      </c>
      <c r="F697" s="61" t="s">
        <v>25</v>
      </c>
      <c r="G697" s="61">
        <v>5958069.5999999996</v>
      </c>
      <c r="H697" s="61">
        <v>4274410.68</v>
      </c>
      <c r="I697" s="61">
        <v>4662943</v>
      </c>
      <c r="J697" s="61" t="s">
        <v>25</v>
      </c>
      <c r="K697" s="61">
        <v>5867707.8499999996</v>
      </c>
      <c r="L697">
        <v>28.11</v>
      </c>
      <c r="M697">
        <v>27.6</v>
      </c>
      <c r="N697">
        <v>18.52</v>
      </c>
      <c r="O697">
        <v>37.69</v>
      </c>
      <c r="P697">
        <v>0.37</v>
      </c>
      <c r="Q697">
        <v>0.32</v>
      </c>
      <c r="R697">
        <v>0.42</v>
      </c>
      <c r="S697">
        <f>IF(Tabela3[[#This Row],[Receitas 2005]]-Tabela3[[#This Row],[Despesas 2005]]&lt;0,Tabela3[[#This Row],[Receitas 2005]]-Tabela3[[#This Row],[Despesas 2005]],Tabela3[[#This Row],[Receitas 2005]]-Tabela3[[#This Row],[Despesas 2005]])</f>
        <v>-231550.93999999948</v>
      </c>
      <c r="T697">
        <f>IF(Tabela3[[#This Row],[Receitas 2006]]-Tabela3[[#This Row],[Despesas 2006]]&lt;0,Tabela3[[#This Row],[Receitas 2006]]-Tabela3[[#This Row],[Despesas 2006]],Tabela3[[#This Row],[Receitas 2006]]-Tabela3[[#This Row],[Despesas 2006]])</f>
        <v>-8916</v>
      </c>
      <c r="U697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697">
        <f>IF(Tabela3[[#This Row],[Receitas 2009]]-Tabela3[[#This Row],[Despesas 2009]]&lt;0,Tabela3[[#This Row],[Receitas 2009]]-Tabela3[[#This Row],[Despesas 2009]],Tabela3[[#This Row],[Receitas 2009]]-Tabela3[[#This Row],[Despesas 2009]])</f>
        <v>90361.75</v>
      </c>
    </row>
    <row r="698" spans="1:22" hidden="1">
      <c r="A698" t="s">
        <v>744</v>
      </c>
      <c r="B698" t="s">
        <v>23</v>
      </c>
      <c r="C698" t="s">
        <v>188</v>
      </c>
      <c r="D698" s="60">
        <v>29536004.100000001</v>
      </c>
      <c r="E698" s="61">
        <v>33948515</v>
      </c>
      <c r="F698" s="61">
        <v>40309298.93</v>
      </c>
      <c r="G698" s="61">
        <v>57081898.57</v>
      </c>
      <c r="H698" s="61">
        <v>28895382.629999999</v>
      </c>
      <c r="I698" s="61">
        <v>33435860.800000001</v>
      </c>
      <c r="J698" s="61">
        <v>43022801.850000001</v>
      </c>
      <c r="K698" s="61">
        <v>52374199.119999997</v>
      </c>
      <c r="L698">
        <v>27.62</v>
      </c>
      <c r="M698">
        <v>24.25</v>
      </c>
      <c r="N698">
        <v>18.600000000000001</v>
      </c>
      <c r="O698">
        <v>36.630000000000003</v>
      </c>
      <c r="P698">
        <v>0.37</v>
      </c>
      <c r="Q698">
        <v>0.34</v>
      </c>
      <c r="R698">
        <v>0.39</v>
      </c>
      <c r="S698">
        <f>IF(Tabela3[[#This Row],[Receitas 2005]]-Tabela3[[#This Row],[Despesas 2005]]&lt;0,Tabela3[[#This Row],[Receitas 2005]]-Tabela3[[#This Row],[Despesas 2005]],Tabela3[[#This Row],[Receitas 2005]]-Tabela3[[#This Row],[Despesas 2005]])</f>
        <v>640621.47000000253</v>
      </c>
      <c r="T698">
        <f>IF(Tabela3[[#This Row],[Receitas 2006]]-Tabela3[[#This Row],[Despesas 2006]]&lt;0,Tabela3[[#This Row],[Receitas 2006]]-Tabela3[[#This Row],[Despesas 2006]],Tabela3[[#This Row],[Receitas 2006]]-Tabela3[[#This Row],[Despesas 2006]])</f>
        <v>512654.19999999925</v>
      </c>
      <c r="U698">
        <f>IF(Tabela3[[#This Row],[Receitas 2008]]-Tabela3[[#This Row],[Despesas 2008]]&lt;0,Tabela3[[#This Row],[Receitas 2008]]-Tabela3[[#This Row],[Despesas 2008]],Tabela3[[#This Row],[Receitas 2008]]-Tabela3[[#This Row],[Despesas 2008]])</f>
        <v>-2713502.9200000018</v>
      </c>
      <c r="V698">
        <f>IF(Tabela3[[#This Row],[Receitas 2009]]-Tabela3[[#This Row],[Despesas 2009]]&lt;0,Tabela3[[#This Row],[Receitas 2009]]-Tabela3[[#This Row],[Despesas 2009]],Tabela3[[#This Row],[Receitas 2009]]-Tabela3[[#This Row],[Despesas 2009]])</f>
        <v>4707699.450000003</v>
      </c>
    </row>
    <row r="699" spans="1:22" hidden="1">
      <c r="A699" t="s">
        <v>745</v>
      </c>
      <c r="B699" t="s">
        <v>42</v>
      </c>
      <c r="C699" t="s">
        <v>157</v>
      </c>
      <c r="D699" s="60">
        <v>13197004.300000001</v>
      </c>
      <c r="E699" s="61">
        <v>15861841.52</v>
      </c>
      <c r="F699" s="61">
        <v>20402923.91</v>
      </c>
      <c r="G699" s="61">
        <v>21597560.91</v>
      </c>
      <c r="H699" s="61">
        <v>13174156.83</v>
      </c>
      <c r="I699" s="61">
        <v>15854561.48</v>
      </c>
      <c r="J699" s="61">
        <v>19664013.129999999</v>
      </c>
      <c r="K699" s="61">
        <v>22215289.719999999</v>
      </c>
      <c r="L699">
        <v>45.93</v>
      </c>
      <c r="M699">
        <v>41.45</v>
      </c>
      <c r="N699">
        <v>34.520000000000003</v>
      </c>
      <c r="O699">
        <v>57.34</v>
      </c>
      <c r="P699">
        <v>0.44</v>
      </c>
      <c r="Q699">
        <v>0.39</v>
      </c>
      <c r="R699">
        <v>0.49</v>
      </c>
      <c r="S699">
        <f>IF(Tabela3[[#This Row],[Receitas 2005]]-Tabela3[[#This Row],[Despesas 2005]]&lt;0,Tabela3[[#This Row],[Receitas 2005]]-Tabela3[[#This Row],[Despesas 2005]],Tabela3[[#This Row],[Receitas 2005]]-Tabela3[[#This Row],[Despesas 2005]])</f>
        <v>22847.470000000671</v>
      </c>
      <c r="T699">
        <f>IF(Tabela3[[#This Row],[Receitas 2006]]-Tabela3[[#This Row],[Despesas 2006]]&lt;0,Tabela3[[#This Row],[Receitas 2006]]-Tabela3[[#This Row],[Despesas 2006]],Tabela3[[#This Row],[Receitas 2006]]-Tabela3[[#This Row],[Despesas 2006]])</f>
        <v>7280.0399999991059</v>
      </c>
      <c r="U699">
        <f>IF(Tabela3[[#This Row],[Receitas 2008]]-Tabela3[[#This Row],[Despesas 2008]]&lt;0,Tabela3[[#This Row],[Receitas 2008]]-Tabela3[[#This Row],[Despesas 2008]],Tabela3[[#This Row],[Receitas 2008]]-Tabela3[[#This Row],[Despesas 2008]])</f>
        <v>738910.78000000119</v>
      </c>
      <c r="V699">
        <f>IF(Tabela3[[#This Row],[Receitas 2009]]-Tabela3[[#This Row],[Despesas 2009]]&lt;0,Tabela3[[#This Row],[Receitas 2009]]-Tabela3[[#This Row],[Despesas 2009]],Tabela3[[#This Row],[Receitas 2009]]-Tabela3[[#This Row],[Despesas 2009]])</f>
        <v>-617728.80999999866</v>
      </c>
    </row>
    <row r="700" spans="1:22" hidden="1">
      <c r="A700" t="s">
        <v>746</v>
      </c>
      <c r="B700" t="s">
        <v>30</v>
      </c>
      <c r="C700" t="s">
        <v>59</v>
      </c>
      <c r="D700" s="60">
        <v>3874837.59</v>
      </c>
      <c r="E700" s="61" t="s">
        <v>25</v>
      </c>
      <c r="F700" s="61">
        <v>6410462.1900000004</v>
      </c>
      <c r="G700" s="61">
        <v>6273094.0599999996</v>
      </c>
      <c r="H700" s="61">
        <v>3760101.29</v>
      </c>
      <c r="I700" s="61" t="s">
        <v>25</v>
      </c>
      <c r="J700" s="61">
        <v>6638813.5199999996</v>
      </c>
      <c r="K700" s="61">
        <v>6484274.7300000004</v>
      </c>
      <c r="L700">
        <v>33.22</v>
      </c>
      <c r="M700">
        <v>33.090000000000003</v>
      </c>
      <c r="N700">
        <v>25.06</v>
      </c>
      <c r="O700">
        <v>41.37</v>
      </c>
      <c r="P700">
        <v>0.4</v>
      </c>
      <c r="Q700">
        <v>0.34</v>
      </c>
      <c r="R700">
        <v>0.45</v>
      </c>
      <c r="S700">
        <f>IF(Tabela3[[#This Row],[Receitas 2005]]-Tabela3[[#This Row],[Despesas 2005]]&lt;0,Tabela3[[#This Row],[Receitas 2005]]-Tabela3[[#This Row],[Despesas 2005]],Tabela3[[#This Row],[Receitas 2005]]-Tabela3[[#This Row],[Despesas 2005]])</f>
        <v>114736.29999999981</v>
      </c>
      <c r="T700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00">
        <f>IF(Tabela3[[#This Row],[Receitas 2008]]-Tabela3[[#This Row],[Despesas 2008]]&lt;0,Tabela3[[#This Row],[Receitas 2008]]-Tabela3[[#This Row],[Despesas 2008]],Tabela3[[#This Row],[Receitas 2008]]-Tabela3[[#This Row],[Despesas 2008]])</f>
        <v>-228351.32999999914</v>
      </c>
      <c r="V700">
        <f>IF(Tabela3[[#This Row],[Receitas 2009]]-Tabela3[[#This Row],[Despesas 2009]]&lt;0,Tabela3[[#This Row],[Receitas 2009]]-Tabela3[[#This Row],[Despesas 2009]],Tabela3[[#This Row],[Receitas 2009]]-Tabela3[[#This Row],[Despesas 2009]])</f>
        <v>-211180.67000000086</v>
      </c>
    </row>
    <row r="701" spans="1:22" hidden="1">
      <c r="A701" t="s">
        <v>747</v>
      </c>
      <c r="B701" t="s">
        <v>30</v>
      </c>
      <c r="C701" t="s">
        <v>33</v>
      </c>
      <c r="D701" s="60">
        <v>4301144</v>
      </c>
      <c r="E701" s="61" t="s">
        <v>25</v>
      </c>
      <c r="F701" s="61">
        <v>7067448.3600000003</v>
      </c>
      <c r="G701" s="61">
        <v>8570797.3800000008</v>
      </c>
      <c r="H701" s="61">
        <v>4185237</v>
      </c>
      <c r="I701" s="61" t="s">
        <v>25</v>
      </c>
      <c r="J701" s="61">
        <v>6515882.2599999998</v>
      </c>
      <c r="K701" s="61">
        <v>7281659.5800000001</v>
      </c>
      <c r="L701">
        <v>46.49</v>
      </c>
      <c r="M701">
        <v>43.17</v>
      </c>
      <c r="N701">
        <v>35.200000000000003</v>
      </c>
      <c r="O701">
        <v>57.79</v>
      </c>
      <c r="P701">
        <v>0.4</v>
      </c>
      <c r="Q701">
        <v>0.33</v>
      </c>
      <c r="R701">
        <v>0.46</v>
      </c>
      <c r="S701">
        <f>IF(Tabela3[[#This Row],[Receitas 2005]]-Tabela3[[#This Row],[Despesas 2005]]&lt;0,Tabela3[[#This Row],[Receitas 2005]]-Tabela3[[#This Row],[Despesas 2005]],Tabela3[[#This Row],[Receitas 2005]]-Tabela3[[#This Row],[Despesas 2005]])</f>
        <v>115907</v>
      </c>
      <c r="T70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01">
        <f>IF(Tabela3[[#This Row],[Receitas 2008]]-Tabela3[[#This Row],[Despesas 2008]]&lt;0,Tabela3[[#This Row],[Receitas 2008]]-Tabela3[[#This Row],[Despesas 2008]],Tabela3[[#This Row],[Receitas 2008]]-Tabela3[[#This Row],[Despesas 2008]])</f>
        <v>551566.10000000056</v>
      </c>
      <c r="V701">
        <f>IF(Tabela3[[#This Row],[Receitas 2009]]-Tabela3[[#This Row],[Despesas 2009]]&lt;0,Tabela3[[#This Row],[Receitas 2009]]-Tabela3[[#This Row],[Despesas 2009]],Tabela3[[#This Row],[Receitas 2009]]-Tabela3[[#This Row],[Despesas 2009]])</f>
        <v>1289137.8000000007</v>
      </c>
    </row>
    <row r="702" spans="1:22" hidden="1">
      <c r="A702" t="s">
        <v>748</v>
      </c>
      <c r="B702" t="s">
        <v>76</v>
      </c>
      <c r="C702" t="s">
        <v>79</v>
      </c>
      <c r="D702" s="60">
        <v>4159223.05</v>
      </c>
      <c r="E702" s="61">
        <v>5207576.32</v>
      </c>
      <c r="F702" s="61">
        <v>7182338.8600000003</v>
      </c>
      <c r="G702" s="61">
        <v>7051020.0599999996</v>
      </c>
      <c r="H702" s="61">
        <v>4243723.9400000004</v>
      </c>
      <c r="I702" s="61">
        <v>5092979.6100000003</v>
      </c>
      <c r="J702" s="61">
        <v>6932388.5700000003</v>
      </c>
      <c r="K702" s="61">
        <v>7165705.9000000004</v>
      </c>
      <c r="L702">
        <v>47.34</v>
      </c>
      <c r="M702">
        <v>54.47</v>
      </c>
      <c r="N702">
        <v>33.04</v>
      </c>
      <c r="O702">
        <v>61.65</v>
      </c>
      <c r="P702">
        <v>0.36</v>
      </c>
      <c r="Q702">
        <v>0.31</v>
      </c>
      <c r="R702">
        <v>0.41</v>
      </c>
      <c r="S702">
        <f>IF(Tabela3[[#This Row],[Receitas 2005]]-Tabela3[[#This Row],[Despesas 2005]]&lt;0,Tabela3[[#This Row],[Receitas 2005]]-Tabela3[[#This Row],[Despesas 2005]],Tabela3[[#This Row],[Receitas 2005]]-Tabela3[[#This Row],[Despesas 2005]])</f>
        <v>-84500.890000000596</v>
      </c>
      <c r="T702">
        <f>IF(Tabela3[[#This Row],[Receitas 2006]]-Tabela3[[#This Row],[Despesas 2006]]&lt;0,Tabela3[[#This Row],[Receitas 2006]]-Tabela3[[#This Row],[Despesas 2006]],Tabela3[[#This Row],[Receitas 2006]]-Tabela3[[#This Row],[Despesas 2006]])</f>
        <v>114596.70999999996</v>
      </c>
      <c r="U702">
        <f>IF(Tabela3[[#This Row],[Receitas 2008]]-Tabela3[[#This Row],[Despesas 2008]]&lt;0,Tabela3[[#This Row],[Receitas 2008]]-Tabela3[[#This Row],[Despesas 2008]],Tabela3[[#This Row],[Receitas 2008]]-Tabela3[[#This Row],[Despesas 2008]])</f>
        <v>249950.29000000004</v>
      </c>
      <c r="V702">
        <f>IF(Tabela3[[#This Row],[Receitas 2009]]-Tabela3[[#This Row],[Despesas 2009]]&lt;0,Tabela3[[#This Row],[Receitas 2009]]-Tabela3[[#This Row],[Despesas 2009]],Tabela3[[#This Row],[Receitas 2009]]-Tabela3[[#This Row],[Despesas 2009]])</f>
        <v>-114685.84000000078</v>
      </c>
    </row>
    <row r="703" spans="1:22" hidden="1">
      <c r="A703" t="s">
        <v>749</v>
      </c>
      <c r="B703" t="s">
        <v>65</v>
      </c>
      <c r="C703" t="s">
        <v>64</v>
      </c>
      <c r="D703" s="60">
        <v>8657652</v>
      </c>
      <c r="E703" s="61">
        <v>8623463.0999999996</v>
      </c>
      <c r="F703" s="61">
        <v>12074189.460000001</v>
      </c>
      <c r="G703" s="61">
        <v>11759457.289999999</v>
      </c>
      <c r="H703" s="61">
        <v>9921224.6999999993</v>
      </c>
      <c r="I703" s="61">
        <v>9318021.5199999996</v>
      </c>
      <c r="J703" s="61">
        <v>11262001.58</v>
      </c>
      <c r="K703" s="61">
        <v>12109872.18</v>
      </c>
      <c r="L703">
        <v>59.34</v>
      </c>
      <c r="M703">
        <v>60.87</v>
      </c>
      <c r="N703">
        <v>51.28</v>
      </c>
      <c r="O703">
        <v>67.39</v>
      </c>
      <c r="P703">
        <v>0.42</v>
      </c>
      <c r="Q703">
        <v>0.37</v>
      </c>
      <c r="R703">
        <v>0.46</v>
      </c>
      <c r="S703">
        <f>IF(Tabela3[[#This Row],[Receitas 2005]]-Tabela3[[#This Row],[Despesas 2005]]&lt;0,Tabela3[[#This Row],[Receitas 2005]]-Tabela3[[#This Row],[Despesas 2005]],Tabela3[[#This Row],[Receitas 2005]]-Tabela3[[#This Row],[Despesas 2005]])</f>
        <v>-1263572.6999999993</v>
      </c>
      <c r="T703">
        <f>IF(Tabela3[[#This Row],[Receitas 2006]]-Tabela3[[#This Row],[Despesas 2006]]&lt;0,Tabela3[[#This Row],[Receitas 2006]]-Tabela3[[#This Row],[Despesas 2006]],Tabela3[[#This Row],[Receitas 2006]]-Tabela3[[#This Row],[Despesas 2006]])</f>
        <v>-694558.41999999993</v>
      </c>
      <c r="U703">
        <f>IF(Tabela3[[#This Row],[Receitas 2008]]-Tabela3[[#This Row],[Despesas 2008]]&lt;0,Tabela3[[#This Row],[Receitas 2008]]-Tabela3[[#This Row],[Despesas 2008]],Tabela3[[#This Row],[Receitas 2008]]-Tabela3[[#This Row],[Despesas 2008]])</f>
        <v>812187.88000000082</v>
      </c>
      <c r="V703">
        <f>IF(Tabela3[[#This Row],[Receitas 2009]]-Tabela3[[#This Row],[Despesas 2009]]&lt;0,Tabela3[[#This Row],[Receitas 2009]]-Tabela3[[#This Row],[Despesas 2009]],Tabela3[[#This Row],[Receitas 2009]]-Tabela3[[#This Row],[Despesas 2009]])</f>
        <v>-350414.8900000006</v>
      </c>
    </row>
    <row r="704" spans="1:22" hidden="1">
      <c r="A704" t="s">
        <v>750</v>
      </c>
      <c r="B704" t="s">
        <v>42</v>
      </c>
      <c r="C704" t="s">
        <v>234</v>
      </c>
      <c r="D704" s="60">
        <v>17429522.059999999</v>
      </c>
      <c r="E704" s="61">
        <v>19545557.789999999</v>
      </c>
      <c r="F704" s="61">
        <v>28976609.640000001</v>
      </c>
      <c r="G704" s="61">
        <v>28489035.609999999</v>
      </c>
      <c r="H704" s="61">
        <v>15314507.800000001</v>
      </c>
      <c r="I704" s="61">
        <v>19179583.16</v>
      </c>
      <c r="J704" s="61">
        <v>28500286.670000002</v>
      </c>
      <c r="K704" s="61">
        <v>27307986.550000001</v>
      </c>
      <c r="L704">
        <v>28.09</v>
      </c>
      <c r="M704">
        <v>24.61</v>
      </c>
      <c r="N704">
        <v>18.690000000000001</v>
      </c>
      <c r="O704">
        <v>37.479999999999997</v>
      </c>
      <c r="P704">
        <v>0.41</v>
      </c>
      <c r="Q704">
        <v>0.38</v>
      </c>
      <c r="R704">
        <v>0.44</v>
      </c>
      <c r="S704">
        <f>IF(Tabela3[[#This Row],[Receitas 2005]]-Tabela3[[#This Row],[Despesas 2005]]&lt;0,Tabela3[[#This Row],[Receitas 2005]]-Tabela3[[#This Row],[Despesas 2005]],Tabela3[[#This Row],[Receitas 2005]]-Tabela3[[#This Row],[Despesas 2005]])</f>
        <v>2115014.2599999979</v>
      </c>
      <c r="T704">
        <f>IF(Tabela3[[#This Row],[Receitas 2006]]-Tabela3[[#This Row],[Despesas 2006]]&lt;0,Tabela3[[#This Row],[Receitas 2006]]-Tabela3[[#This Row],[Despesas 2006]],Tabela3[[#This Row],[Receitas 2006]]-Tabela3[[#This Row],[Despesas 2006]])</f>
        <v>365974.62999999896</v>
      </c>
      <c r="U704">
        <f>IF(Tabela3[[#This Row],[Receitas 2008]]-Tabela3[[#This Row],[Despesas 2008]]&lt;0,Tabela3[[#This Row],[Receitas 2008]]-Tabela3[[#This Row],[Despesas 2008]],Tabela3[[#This Row],[Receitas 2008]]-Tabela3[[#This Row],[Despesas 2008]])</f>
        <v>476322.96999999881</v>
      </c>
      <c r="V704">
        <f>IF(Tabela3[[#This Row],[Receitas 2009]]-Tabela3[[#This Row],[Despesas 2009]]&lt;0,Tabela3[[#This Row],[Receitas 2009]]-Tabela3[[#This Row],[Despesas 2009]],Tabela3[[#This Row],[Receitas 2009]]-Tabela3[[#This Row],[Despesas 2009]])</f>
        <v>1181049.0599999987</v>
      </c>
    </row>
    <row r="705" spans="1:22" hidden="1">
      <c r="A705" t="s">
        <v>751</v>
      </c>
      <c r="B705" t="s">
        <v>48</v>
      </c>
      <c r="C705" t="s">
        <v>49</v>
      </c>
      <c r="D705" s="60">
        <v>5906979.1200000001</v>
      </c>
      <c r="E705" s="61">
        <v>6636711.3099999996</v>
      </c>
      <c r="F705" s="61">
        <v>9366350.3499999996</v>
      </c>
      <c r="G705" s="61">
        <v>10187210.810000001</v>
      </c>
      <c r="H705" s="61">
        <v>5877115.9199999999</v>
      </c>
      <c r="I705" s="61">
        <v>6797811.1399999997</v>
      </c>
      <c r="J705" s="61">
        <v>9279063.8900000006</v>
      </c>
      <c r="K705" s="61">
        <v>9660691.1600000001</v>
      </c>
      <c r="L705">
        <v>64.22</v>
      </c>
      <c r="M705">
        <v>70.650000000000006</v>
      </c>
      <c r="N705">
        <v>52.36</v>
      </c>
      <c r="O705">
        <v>76.069999999999993</v>
      </c>
      <c r="P705">
        <v>0.39</v>
      </c>
      <c r="Q705">
        <v>0.35</v>
      </c>
      <c r="R705">
        <v>0.42</v>
      </c>
      <c r="S705">
        <f>IF(Tabela3[[#This Row],[Receitas 2005]]-Tabela3[[#This Row],[Despesas 2005]]&lt;0,Tabela3[[#This Row],[Receitas 2005]]-Tabela3[[#This Row],[Despesas 2005]],Tabela3[[#This Row],[Receitas 2005]]-Tabela3[[#This Row],[Despesas 2005]])</f>
        <v>29863.200000000186</v>
      </c>
      <c r="T705">
        <f>IF(Tabela3[[#This Row],[Receitas 2006]]-Tabela3[[#This Row],[Despesas 2006]]&lt;0,Tabela3[[#This Row],[Receitas 2006]]-Tabela3[[#This Row],[Despesas 2006]],Tabela3[[#This Row],[Receitas 2006]]-Tabela3[[#This Row],[Despesas 2006]])</f>
        <v>-161099.83000000007</v>
      </c>
      <c r="U705">
        <f>IF(Tabela3[[#This Row],[Receitas 2008]]-Tabela3[[#This Row],[Despesas 2008]]&lt;0,Tabela3[[#This Row],[Receitas 2008]]-Tabela3[[#This Row],[Despesas 2008]],Tabela3[[#This Row],[Receitas 2008]]-Tabela3[[#This Row],[Despesas 2008]])</f>
        <v>87286.459999999031</v>
      </c>
      <c r="V705">
        <f>IF(Tabela3[[#This Row],[Receitas 2009]]-Tabela3[[#This Row],[Despesas 2009]]&lt;0,Tabela3[[#This Row],[Receitas 2009]]-Tabela3[[#This Row],[Despesas 2009]],Tabela3[[#This Row],[Receitas 2009]]-Tabela3[[#This Row],[Despesas 2009]])</f>
        <v>526519.65000000037</v>
      </c>
    </row>
    <row r="706" spans="1:22" hidden="1">
      <c r="A706" t="s">
        <v>752</v>
      </c>
      <c r="B706" t="s">
        <v>76</v>
      </c>
      <c r="C706" t="s">
        <v>79</v>
      </c>
      <c r="D706" s="60">
        <v>3421677.07</v>
      </c>
      <c r="E706" s="61">
        <v>4081175.2</v>
      </c>
      <c r="F706" s="61">
        <v>5767195.0499999998</v>
      </c>
      <c r="G706" s="61">
        <v>5375480.7699999996</v>
      </c>
      <c r="H706" s="61">
        <v>3215576.62</v>
      </c>
      <c r="I706" s="61">
        <v>4234890.3600000003</v>
      </c>
      <c r="J706" s="61">
        <v>5403510.0899999999</v>
      </c>
      <c r="K706" s="61">
        <v>5534951.9299999997</v>
      </c>
      <c r="L706">
        <v>36.22</v>
      </c>
      <c r="M706">
        <v>40.14</v>
      </c>
      <c r="N706">
        <v>22.57</v>
      </c>
      <c r="O706">
        <v>49.87</v>
      </c>
      <c r="P706">
        <v>0.4</v>
      </c>
      <c r="Q706">
        <v>0.33</v>
      </c>
      <c r="R706">
        <v>0.47</v>
      </c>
      <c r="S706">
        <f>IF(Tabela3[[#This Row],[Receitas 2005]]-Tabela3[[#This Row],[Despesas 2005]]&lt;0,Tabela3[[#This Row],[Receitas 2005]]-Tabela3[[#This Row],[Despesas 2005]],Tabela3[[#This Row],[Receitas 2005]]-Tabela3[[#This Row],[Despesas 2005]])</f>
        <v>206100.44999999972</v>
      </c>
      <c r="T706">
        <f>IF(Tabela3[[#This Row],[Receitas 2006]]-Tabela3[[#This Row],[Despesas 2006]]&lt;0,Tabela3[[#This Row],[Receitas 2006]]-Tabela3[[#This Row],[Despesas 2006]],Tabela3[[#This Row],[Receitas 2006]]-Tabela3[[#This Row],[Despesas 2006]])</f>
        <v>-153715.16000000015</v>
      </c>
      <c r="U706">
        <f>IF(Tabela3[[#This Row],[Receitas 2008]]-Tabela3[[#This Row],[Despesas 2008]]&lt;0,Tabela3[[#This Row],[Receitas 2008]]-Tabela3[[#This Row],[Despesas 2008]],Tabela3[[#This Row],[Receitas 2008]]-Tabela3[[#This Row],[Despesas 2008]])</f>
        <v>363684.95999999996</v>
      </c>
      <c r="V706">
        <f>IF(Tabela3[[#This Row],[Receitas 2009]]-Tabela3[[#This Row],[Despesas 2009]]&lt;0,Tabela3[[#This Row],[Receitas 2009]]-Tabela3[[#This Row],[Despesas 2009]],Tabela3[[#This Row],[Receitas 2009]]-Tabela3[[#This Row],[Despesas 2009]])</f>
        <v>-159471.16000000015</v>
      </c>
    </row>
    <row r="707" spans="1:22" hidden="1">
      <c r="A707" t="s">
        <v>753</v>
      </c>
      <c r="B707" t="s">
        <v>27</v>
      </c>
      <c r="C707" t="s">
        <v>121</v>
      </c>
      <c r="D707" s="60" t="s">
        <v>25</v>
      </c>
      <c r="E707" s="61">
        <v>4975715.55</v>
      </c>
      <c r="F707" s="61">
        <v>7242017.7999999998</v>
      </c>
      <c r="G707" s="61">
        <v>6033577.0899999999</v>
      </c>
      <c r="H707" s="61" t="s">
        <v>25</v>
      </c>
      <c r="I707" s="61">
        <v>4898081.41</v>
      </c>
      <c r="J707" s="61">
        <v>6993943.1200000001</v>
      </c>
      <c r="K707" s="61">
        <v>5326785.8600000003</v>
      </c>
      <c r="L707">
        <v>52.75</v>
      </c>
      <c r="M707">
        <v>52.69</v>
      </c>
      <c r="N707">
        <v>42.8</v>
      </c>
      <c r="O707">
        <v>62.71</v>
      </c>
      <c r="P707">
        <v>0.42</v>
      </c>
      <c r="Q707">
        <v>0.35</v>
      </c>
      <c r="R707">
        <v>0.49</v>
      </c>
      <c r="S70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07">
        <f>IF(Tabela3[[#This Row],[Receitas 2006]]-Tabela3[[#This Row],[Despesas 2006]]&lt;0,Tabela3[[#This Row],[Receitas 2006]]-Tabela3[[#This Row],[Despesas 2006]],Tabela3[[#This Row],[Receitas 2006]]-Tabela3[[#This Row],[Despesas 2006]])</f>
        <v>77634.139999999665</v>
      </c>
      <c r="U707">
        <f>IF(Tabela3[[#This Row],[Receitas 2008]]-Tabela3[[#This Row],[Despesas 2008]]&lt;0,Tabela3[[#This Row],[Receitas 2008]]-Tabela3[[#This Row],[Despesas 2008]],Tabela3[[#This Row],[Receitas 2008]]-Tabela3[[#This Row],[Despesas 2008]])</f>
        <v>248074.6799999997</v>
      </c>
      <c r="V707">
        <f>IF(Tabela3[[#This Row],[Receitas 2009]]-Tabela3[[#This Row],[Despesas 2009]]&lt;0,Tabela3[[#This Row],[Receitas 2009]]-Tabela3[[#This Row],[Despesas 2009]],Tabela3[[#This Row],[Receitas 2009]]-Tabela3[[#This Row],[Despesas 2009]])</f>
        <v>706791.22999999952</v>
      </c>
    </row>
    <row r="708" spans="1:22" hidden="1">
      <c r="A708" t="s">
        <v>754</v>
      </c>
      <c r="B708" t="s">
        <v>30</v>
      </c>
      <c r="C708" t="s">
        <v>93</v>
      </c>
      <c r="D708" s="60">
        <v>26254524.129999999</v>
      </c>
      <c r="E708" s="61">
        <v>32068662.48</v>
      </c>
      <c r="F708" s="61">
        <v>37685310.479999997</v>
      </c>
      <c r="G708" s="61">
        <v>37437799.609999999</v>
      </c>
      <c r="H708" s="61">
        <v>24616115.18</v>
      </c>
      <c r="I708" s="61">
        <v>30104416.190000001</v>
      </c>
      <c r="J708" s="61">
        <v>39004490.399999999</v>
      </c>
      <c r="K708" s="61">
        <v>35126071.359999999</v>
      </c>
      <c r="L708">
        <v>37.94</v>
      </c>
      <c r="M708">
        <v>33.97</v>
      </c>
      <c r="N708">
        <v>29.18</v>
      </c>
      <c r="O708">
        <v>46.69</v>
      </c>
      <c r="P708">
        <v>0.47</v>
      </c>
      <c r="Q708">
        <v>0.43</v>
      </c>
      <c r="R708">
        <v>0.51</v>
      </c>
      <c r="S708">
        <f>IF(Tabela3[[#This Row],[Receitas 2005]]-Tabela3[[#This Row],[Despesas 2005]]&lt;0,Tabela3[[#This Row],[Receitas 2005]]-Tabela3[[#This Row],[Despesas 2005]],Tabela3[[#This Row],[Receitas 2005]]-Tabela3[[#This Row],[Despesas 2005]])</f>
        <v>1638408.9499999993</v>
      </c>
      <c r="T708">
        <f>IF(Tabela3[[#This Row],[Receitas 2006]]-Tabela3[[#This Row],[Despesas 2006]]&lt;0,Tabela3[[#This Row],[Receitas 2006]]-Tabela3[[#This Row],[Despesas 2006]],Tabela3[[#This Row],[Receitas 2006]]-Tabela3[[#This Row],[Despesas 2006]])</f>
        <v>1964246.2899999991</v>
      </c>
      <c r="U708">
        <f>IF(Tabela3[[#This Row],[Receitas 2008]]-Tabela3[[#This Row],[Despesas 2008]]&lt;0,Tabela3[[#This Row],[Receitas 2008]]-Tabela3[[#This Row],[Despesas 2008]],Tabela3[[#This Row],[Receitas 2008]]-Tabela3[[#This Row],[Despesas 2008]])</f>
        <v>-1319179.9200000018</v>
      </c>
      <c r="V708">
        <f>IF(Tabela3[[#This Row],[Receitas 2009]]-Tabela3[[#This Row],[Despesas 2009]]&lt;0,Tabela3[[#This Row],[Receitas 2009]]-Tabela3[[#This Row],[Despesas 2009]],Tabela3[[#This Row],[Receitas 2009]]-Tabela3[[#This Row],[Despesas 2009]])</f>
        <v>2311728.25</v>
      </c>
    </row>
    <row r="709" spans="1:22" hidden="1">
      <c r="A709" t="s">
        <v>755</v>
      </c>
      <c r="B709" t="s">
        <v>52</v>
      </c>
      <c r="C709" t="s">
        <v>146</v>
      </c>
      <c r="D709" s="60">
        <v>4578174.09</v>
      </c>
      <c r="E709" s="61">
        <v>5172662.62</v>
      </c>
      <c r="F709" s="61">
        <v>7997746.8799999999</v>
      </c>
      <c r="G709" s="61">
        <v>7296317.4800000004</v>
      </c>
      <c r="H709" s="61">
        <v>4043122.2</v>
      </c>
      <c r="I709" s="61">
        <v>4965511.7699999996</v>
      </c>
      <c r="J709" s="61">
        <v>7748476.3300000001</v>
      </c>
      <c r="K709" s="61">
        <v>6856199.0599999996</v>
      </c>
      <c r="L709">
        <v>44.5</v>
      </c>
      <c r="M709">
        <v>38.21</v>
      </c>
      <c r="N709">
        <v>31.15</v>
      </c>
      <c r="O709">
        <v>57.85</v>
      </c>
      <c r="P709">
        <v>0.38</v>
      </c>
      <c r="Q709">
        <v>0.33</v>
      </c>
      <c r="R709">
        <v>0.43</v>
      </c>
      <c r="S709">
        <f>IF(Tabela3[[#This Row],[Receitas 2005]]-Tabela3[[#This Row],[Despesas 2005]]&lt;0,Tabela3[[#This Row],[Receitas 2005]]-Tabela3[[#This Row],[Despesas 2005]],Tabela3[[#This Row],[Receitas 2005]]-Tabela3[[#This Row],[Despesas 2005]])</f>
        <v>535051.88999999966</v>
      </c>
      <c r="T709">
        <f>IF(Tabela3[[#This Row],[Receitas 2006]]-Tabela3[[#This Row],[Despesas 2006]]&lt;0,Tabela3[[#This Row],[Receitas 2006]]-Tabela3[[#This Row],[Despesas 2006]],Tabela3[[#This Row],[Receitas 2006]]-Tabela3[[#This Row],[Despesas 2006]])</f>
        <v>207150.85000000056</v>
      </c>
      <c r="U709">
        <f>IF(Tabela3[[#This Row],[Receitas 2008]]-Tabela3[[#This Row],[Despesas 2008]]&lt;0,Tabela3[[#This Row],[Receitas 2008]]-Tabela3[[#This Row],[Despesas 2008]],Tabela3[[#This Row],[Receitas 2008]]-Tabela3[[#This Row],[Despesas 2008]])</f>
        <v>249270.54999999981</v>
      </c>
      <c r="V709">
        <f>IF(Tabela3[[#This Row],[Receitas 2009]]-Tabela3[[#This Row],[Despesas 2009]]&lt;0,Tabela3[[#This Row],[Receitas 2009]]-Tabela3[[#This Row],[Despesas 2009]],Tabela3[[#This Row],[Receitas 2009]]-Tabela3[[#This Row],[Despesas 2009]])</f>
        <v>440118.42000000086</v>
      </c>
    </row>
    <row r="710" spans="1:22" hidden="1">
      <c r="A710" t="s">
        <v>756</v>
      </c>
      <c r="B710" t="s">
        <v>76</v>
      </c>
      <c r="C710" t="s">
        <v>244</v>
      </c>
      <c r="D710" s="60">
        <v>4406889.4000000004</v>
      </c>
      <c r="E710" s="61">
        <v>5052977</v>
      </c>
      <c r="F710" s="61">
        <v>7813346.7400000002</v>
      </c>
      <c r="G710" s="61">
        <v>7481120.96</v>
      </c>
      <c r="H710" s="61">
        <v>3930098.63</v>
      </c>
      <c r="I710" s="61">
        <v>4659866</v>
      </c>
      <c r="J710" s="61">
        <v>7556454.4900000002</v>
      </c>
      <c r="K710" s="61">
        <v>7425730.29</v>
      </c>
      <c r="L710">
        <v>47.29</v>
      </c>
      <c r="M710">
        <v>43.24</v>
      </c>
      <c r="N710">
        <v>36.24</v>
      </c>
      <c r="O710">
        <v>58.35</v>
      </c>
      <c r="P710">
        <v>0.44</v>
      </c>
      <c r="Q710">
        <v>0.36</v>
      </c>
      <c r="R710">
        <v>0.51</v>
      </c>
      <c r="S710">
        <f>IF(Tabela3[[#This Row],[Receitas 2005]]-Tabela3[[#This Row],[Despesas 2005]]&lt;0,Tabela3[[#This Row],[Receitas 2005]]-Tabela3[[#This Row],[Despesas 2005]],Tabela3[[#This Row],[Receitas 2005]]-Tabela3[[#This Row],[Despesas 2005]])</f>
        <v>476790.77000000048</v>
      </c>
      <c r="T710">
        <f>IF(Tabela3[[#This Row],[Receitas 2006]]-Tabela3[[#This Row],[Despesas 2006]]&lt;0,Tabela3[[#This Row],[Receitas 2006]]-Tabela3[[#This Row],[Despesas 2006]],Tabela3[[#This Row],[Receitas 2006]]-Tabela3[[#This Row],[Despesas 2006]])</f>
        <v>393111</v>
      </c>
      <c r="U710">
        <f>IF(Tabela3[[#This Row],[Receitas 2008]]-Tabela3[[#This Row],[Despesas 2008]]&lt;0,Tabela3[[#This Row],[Receitas 2008]]-Tabela3[[#This Row],[Despesas 2008]],Tabela3[[#This Row],[Receitas 2008]]-Tabela3[[#This Row],[Despesas 2008]])</f>
        <v>256892.25</v>
      </c>
      <c r="V710">
        <f>IF(Tabela3[[#This Row],[Receitas 2009]]-Tabela3[[#This Row],[Despesas 2009]]&lt;0,Tabela3[[#This Row],[Receitas 2009]]-Tabela3[[#This Row],[Despesas 2009]],Tabela3[[#This Row],[Receitas 2009]]-Tabela3[[#This Row],[Despesas 2009]])</f>
        <v>55390.669999999925</v>
      </c>
    </row>
    <row r="711" spans="1:22" hidden="1">
      <c r="A711" t="s">
        <v>757</v>
      </c>
      <c r="B711" t="s">
        <v>35</v>
      </c>
      <c r="C711" t="s">
        <v>153</v>
      </c>
      <c r="D711" s="60">
        <v>4698760.59</v>
      </c>
      <c r="E711" s="61">
        <v>5319572</v>
      </c>
      <c r="F711" s="61">
        <v>7696915.3899999997</v>
      </c>
      <c r="G711" s="61">
        <v>7601794.2300000004</v>
      </c>
      <c r="H711" s="61">
        <v>4499127</v>
      </c>
      <c r="I711" s="61">
        <v>4995879</v>
      </c>
      <c r="J711" s="61">
        <v>7871829.3099999996</v>
      </c>
      <c r="K711" s="61">
        <v>8011260.8200000003</v>
      </c>
      <c r="L711">
        <v>16.14</v>
      </c>
      <c r="M711">
        <v>17</v>
      </c>
      <c r="N711">
        <v>6.48</v>
      </c>
      <c r="O711">
        <v>25.8</v>
      </c>
      <c r="P711">
        <v>0.31</v>
      </c>
      <c r="Q711">
        <v>0.27</v>
      </c>
      <c r="R711">
        <v>0.35</v>
      </c>
      <c r="S711">
        <f>IF(Tabela3[[#This Row],[Receitas 2005]]-Tabela3[[#This Row],[Despesas 2005]]&lt;0,Tabela3[[#This Row],[Receitas 2005]]-Tabela3[[#This Row],[Despesas 2005]],Tabela3[[#This Row],[Receitas 2005]]-Tabela3[[#This Row],[Despesas 2005]])</f>
        <v>199633.58999999985</v>
      </c>
      <c r="T711">
        <f>IF(Tabela3[[#This Row],[Receitas 2006]]-Tabela3[[#This Row],[Despesas 2006]]&lt;0,Tabela3[[#This Row],[Receitas 2006]]-Tabela3[[#This Row],[Despesas 2006]],Tabela3[[#This Row],[Receitas 2006]]-Tabela3[[#This Row],[Despesas 2006]])</f>
        <v>323693</v>
      </c>
      <c r="U711">
        <f>IF(Tabela3[[#This Row],[Receitas 2008]]-Tabela3[[#This Row],[Despesas 2008]]&lt;0,Tabela3[[#This Row],[Receitas 2008]]-Tabela3[[#This Row],[Despesas 2008]],Tabela3[[#This Row],[Receitas 2008]]-Tabela3[[#This Row],[Despesas 2008]])</f>
        <v>-174913.91999999993</v>
      </c>
      <c r="V711">
        <f>IF(Tabela3[[#This Row],[Receitas 2009]]-Tabela3[[#This Row],[Despesas 2009]]&lt;0,Tabela3[[#This Row],[Receitas 2009]]-Tabela3[[#This Row],[Despesas 2009]],Tabela3[[#This Row],[Receitas 2009]]-Tabela3[[#This Row],[Despesas 2009]])</f>
        <v>-409466.58999999985</v>
      </c>
    </row>
    <row r="712" spans="1:22" hidden="1">
      <c r="A712" t="s">
        <v>758</v>
      </c>
      <c r="B712" t="s">
        <v>76</v>
      </c>
      <c r="C712" t="s">
        <v>77</v>
      </c>
      <c r="D712" s="60">
        <v>10001285.810000001</v>
      </c>
      <c r="E712" s="61">
        <v>11094421.050000001</v>
      </c>
      <c r="F712" s="61">
        <v>16490608.869999999</v>
      </c>
      <c r="G712" s="61">
        <v>15537647.18</v>
      </c>
      <c r="H712" s="61">
        <v>9865379.4399999995</v>
      </c>
      <c r="I712" s="61">
        <v>13080061.279999999</v>
      </c>
      <c r="J712" s="61">
        <v>15851244.390000001</v>
      </c>
      <c r="K712" s="61">
        <v>15896323.029999999</v>
      </c>
      <c r="L712">
        <v>34.380000000000003</v>
      </c>
      <c r="M712">
        <v>35.29</v>
      </c>
      <c r="N712">
        <v>27.5</v>
      </c>
      <c r="O712">
        <v>41.27</v>
      </c>
      <c r="P712">
        <v>0.43</v>
      </c>
      <c r="Q712">
        <v>0.39</v>
      </c>
      <c r="R712">
        <v>0.47</v>
      </c>
      <c r="S712">
        <f>IF(Tabela3[[#This Row],[Receitas 2005]]-Tabela3[[#This Row],[Despesas 2005]]&lt;0,Tabela3[[#This Row],[Receitas 2005]]-Tabela3[[#This Row],[Despesas 2005]],Tabela3[[#This Row],[Receitas 2005]]-Tabela3[[#This Row],[Despesas 2005]])</f>
        <v>135906.37000000104</v>
      </c>
      <c r="T712">
        <f>IF(Tabela3[[#This Row],[Receitas 2006]]-Tabela3[[#This Row],[Despesas 2006]]&lt;0,Tabela3[[#This Row],[Receitas 2006]]-Tabela3[[#This Row],[Despesas 2006]],Tabela3[[#This Row],[Receitas 2006]]-Tabela3[[#This Row],[Despesas 2006]])</f>
        <v>-1985640.2299999986</v>
      </c>
      <c r="U712">
        <f>IF(Tabela3[[#This Row],[Receitas 2008]]-Tabela3[[#This Row],[Despesas 2008]]&lt;0,Tabela3[[#This Row],[Receitas 2008]]-Tabela3[[#This Row],[Despesas 2008]],Tabela3[[#This Row],[Receitas 2008]]-Tabela3[[#This Row],[Despesas 2008]])</f>
        <v>639364.47999999858</v>
      </c>
      <c r="V712">
        <f>IF(Tabela3[[#This Row],[Receitas 2009]]-Tabela3[[#This Row],[Despesas 2009]]&lt;0,Tabela3[[#This Row],[Receitas 2009]]-Tabela3[[#This Row],[Despesas 2009]],Tabela3[[#This Row],[Receitas 2009]]-Tabela3[[#This Row],[Despesas 2009]])</f>
        <v>-358675.84999999963</v>
      </c>
    </row>
    <row r="713" spans="1:22" hidden="1">
      <c r="A713" t="s">
        <v>759</v>
      </c>
      <c r="B713" t="s">
        <v>35</v>
      </c>
      <c r="C713" t="s">
        <v>257</v>
      </c>
      <c r="D713" s="60" t="s">
        <v>25</v>
      </c>
      <c r="E713" s="61">
        <v>5006451.45</v>
      </c>
      <c r="F713" s="61">
        <v>7203326.1399999997</v>
      </c>
      <c r="G713" s="61">
        <v>7752864.8899999997</v>
      </c>
      <c r="H713" s="61" t="s">
        <v>25</v>
      </c>
      <c r="I713" s="61">
        <v>5210034.38</v>
      </c>
      <c r="J713" s="61">
        <v>6947568.4500000002</v>
      </c>
      <c r="K713" s="61">
        <v>7850633.3600000003</v>
      </c>
      <c r="L713">
        <v>41.66</v>
      </c>
      <c r="M713">
        <v>44.8</v>
      </c>
      <c r="N713">
        <v>28.3</v>
      </c>
      <c r="O713">
        <v>55.01</v>
      </c>
      <c r="P713">
        <v>0.38</v>
      </c>
      <c r="Q713">
        <v>0.32</v>
      </c>
      <c r="R713">
        <v>0.44</v>
      </c>
      <c r="S7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13">
        <f>IF(Tabela3[[#This Row],[Receitas 2006]]-Tabela3[[#This Row],[Despesas 2006]]&lt;0,Tabela3[[#This Row],[Receitas 2006]]-Tabela3[[#This Row],[Despesas 2006]],Tabela3[[#This Row],[Receitas 2006]]-Tabela3[[#This Row],[Despesas 2006]])</f>
        <v>-203582.9299999997</v>
      </c>
      <c r="U713">
        <f>IF(Tabela3[[#This Row],[Receitas 2008]]-Tabela3[[#This Row],[Despesas 2008]]&lt;0,Tabela3[[#This Row],[Receitas 2008]]-Tabela3[[#This Row],[Despesas 2008]],Tabela3[[#This Row],[Receitas 2008]]-Tabela3[[#This Row],[Despesas 2008]])</f>
        <v>255757.68999999948</v>
      </c>
      <c r="V713">
        <f>IF(Tabela3[[#This Row],[Receitas 2009]]-Tabela3[[#This Row],[Despesas 2009]]&lt;0,Tabela3[[#This Row],[Receitas 2009]]-Tabela3[[#This Row],[Despesas 2009]],Tabela3[[#This Row],[Receitas 2009]]-Tabela3[[#This Row],[Despesas 2009]])</f>
        <v>-97768.470000000671</v>
      </c>
    </row>
    <row r="714" spans="1:22" hidden="1">
      <c r="A714" t="s">
        <v>760</v>
      </c>
      <c r="B714" t="s">
        <v>48</v>
      </c>
      <c r="C714" t="s">
        <v>161</v>
      </c>
      <c r="D714" s="60">
        <v>29438780</v>
      </c>
      <c r="E714" s="61">
        <v>30038247.960000001</v>
      </c>
      <c r="F714" s="61">
        <v>47332920.579999998</v>
      </c>
      <c r="G714" s="61">
        <v>49067292.009999998</v>
      </c>
      <c r="H714" s="61">
        <v>27492930</v>
      </c>
      <c r="I714" s="61">
        <v>29408105.289999999</v>
      </c>
      <c r="J714" s="61">
        <v>40470621.469999999</v>
      </c>
      <c r="K714" s="61">
        <v>45272530.950000003</v>
      </c>
      <c r="L714">
        <v>61.65</v>
      </c>
      <c r="M714">
        <v>62.25</v>
      </c>
      <c r="N714">
        <v>54.03</v>
      </c>
      <c r="O714">
        <v>69.27</v>
      </c>
      <c r="P714">
        <v>0.45</v>
      </c>
      <c r="Q714">
        <v>0.41</v>
      </c>
      <c r="R714">
        <v>0.48</v>
      </c>
      <c r="S714">
        <f>IF(Tabela3[[#This Row],[Receitas 2005]]-Tabela3[[#This Row],[Despesas 2005]]&lt;0,Tabela3[[#This Row],[Receitas 2005]]-Tabela3[[#This Row],[Despesas 2005]],Tabela3[[#This Row],[Receitas 2005]]-Tabela3[[#This Row],[Despesas 2005]])</f>
        <v>1945850</v>
      </c>
      <c r="T714">
        <f>IF(Tabela3[[#This Row],[Receitas 2006]]-Tabela3[[#This Row],[Despesas 2006]]&lt;0,Tabela3[[#This Row],[Receitas 2006]]-Tabela3[[#This Row],[Despesas 2006]],Tabela3[[#This Row],[Receitas 2006]]-Tabela3[[#This Row],[Despesas 2006]])</f>
        <v>630142.67000000179</v>
      </c>
      <c r="U714">
        <f>IF(Tabela3[[#This Row],[Receitas 2008]]-Tabela3[[#This Row],[Despesas 2008]]&lt;0,Tabela3[[#This Row],[Receitas 2008]]-Tabela3[[#This Row],[Despesas 2008]],Tabela3[[#This Row],[Receitas 2008]]-Tabela3[[#This Row],[Despesas 2008]])</f>
        <v>6862299.1099999994</v>
      </c>
      <c r="V714">
        <f>IF(Tabela3[[#This Row],[Receitas 2009]]-Tabela3[[#This Row],[Despesas 2009]]&lt;0,Tabela3[[#This Row],[Receitas 2009]]-Tabela3[[#This Row],[Despesas 2009]],Tabela3[[#This Row],[Receitas 2009]]-Tabela3[[#This Row],[Despesas 2009]])</f>
        <v>3794761.0599999949</v>
      </c>
    </row>
    <row r="715" spans="1:22" hidden="1">
      <c r="A715" t="s">
        <v>761</v>
      </c>
      <c r="B715" t="s">
        <v>42</v>
      </c>
      <c r="C715" t="s">
        <v>157</v>
      </c>
      <c r="D715" s="60">
        <v>5419785.4900000002</v>
      </c>
      <c r="E715" s="61">
        <v>6116092.2699999996</v>
      </c>
      <c r="F715" s="61">
        <v>8890534.5600000005</v>
      </c>
      <c r="G715" s="61">
        <v>8119550.3700000001</v>
      </c>
      <c r="H715" s="61">
        <v>5533007.0999999996</v>
      </c>
      <c r="I715" s="61">
        <v>6297691.7400000002</v>
      </c>
      <c r="J715" s="61">
        <v>8944213.1899999995</v>
      </c>
      <c r="K715" s="61">
        <v>8274800.3899999997</v>
      </c>
      <c r="L715">
        <v>37.299999999999997</v>
      </c>
      <c r="M715">
        <v>36.619999999999997</v>
      </c>
      <c r="N715">
        <v>27.67</v>
      </c>
      <c r="O715">
        <v>46.93</v>
      </c>
      <c r="P715">
        <v>0.4</v>
      </c>
      <c r="Q715">
        <v>0.36</v>
      </c>
      <c r="R715">
        <v>0.44</v>
      </c>
      <c r="S715">
        <f>IF(Tabela3[[#This Row],[Receitas 2005]]-Tabela3[[#This Row],[Despesas 2005]]&lt;0,Tabela3[[#This Row],[Receitas 2005]]-Tabela3[[#This Row],[Despesas 2005]],Tabela3[[#This Row],[Receitas 2005]]-Tabela3[[#This Row],[Despesas 2005]])</f>
        <v>-113221.6099999994</v>
      </c>
      <c r="T715">
        <f>IF(Tabela3[[#This Row],[Receitas 2006]]-Tabela3[[#This Row],[Despesas 2006]]&lt;0,Tabela3[[#This Row],[Receitas 2006]]-Tabela3[[#This Row],[Despesas 2006]],Tabela3[[#This Row],[Receitas 2006]]-Tabela3[[#This Row],[Despesas 2006]])</f>
        <v>-181599.47000000067</v>
      </c>
      <c r="U715">
        <f>IF(Tabela3[[#This Row],[Receitas 2008]]-Tabela3[[#This Row],[Despesas 2008]]&lt;0,Tabela3[[#This Row],[Receitas 2008]]-Tabela3[[#This Row],[Despesas 2008]],Tabela3[[#This Row],[Receitas 2008]]-Tabela3[[#This Row],[Despesas 2008]])</f>
        <v>-53678.629999998957</v>
      </c>
      <c r="V715">
        <f>IF(Tabela3[[#This Row],[Receitas 2009]]-Tabela3[[#This Row],[Despesas 2009]]&lt;0,Tabela3[[#This Row],[Receitas 2009]]-Tabela3[[#This Row],[Despesas 2009]],Tabela3[[#This Row],[Receitas 2009]]-Tabela3[[#This Row],[Despesas 2009]])</f>
        <v>-155250.01999999955</v>
      </c>
    </row>
    <row r="716" spans="1:22" hidden="1">
      <c r="A716" t="s">
        <v>762</v>
      </c>
      <c r="B716" t="s">
        <v>23</v>
      </c>
      <c r="C716" t="s">
        <v>202</v>
      </c>
      <c r="D716" s="60">
        <v>8139670.0099999998</v>
      </c>
      <c r="E716" s="61">
        <v>9502690.1500000004</v>
      </c>
      <c r="F716" s="61">
        <v>11851358.800000001</v>
      </c>
      <c r="G716" s="61">
        <v>10984704.810000001</v>
      </c>
      <c r="H716" s="61">
        <v>8268208.6100000003</v>
      </c>
      <c r="I716" s="61">
        <v>9812495.0600000005</v>
      </c>
      <c r="J716" s="61">
        <v>11894931.41</v>
      </c>
      <c r="K716" s="61">
        <v>11458420.970000001</v>
      </c>
      <c r="L716">
        <v>21.02</v>
      </c>
      <c r="M716">
        <v>18.93</v>
      </c>
      <c r="N716">
        <v>11.85</v>
      </c>
      <c r="O716">
        <v>30.19</v>
      </c>
      <c r="P716">
        <v>0.36</v>
      </c>
      <c r="Q716">
        <v>0.32</v>
      </c>
      <c r="R716">
        <v>0.39</v>
      </c>
      <c r="S716">
        <f>IF(Tabela3[[#This Row],[Receitas 2005]]-Tabela3[[#This Row],[Despesas 2005]]&lt;0,Tabela3[[#This Row],[Receitas 2005]]-Tabela3[[#This Row],[Despesas 2005]],Tabela3[[#This Row],[Receitas 2005]]-Tabela3[[#This Row],[Despesas 2005]])</f>
        <v>-128538.60000000056</v>
      </c>
      <c r="T716">
        <f>IF(Tabela3[[#This Row],[Receitas 2006]]-Tabela3[[#This Row],[Despesas 2006]]&lt;0,Tabela3[[#This Row],[Receitas 2006]]-Tabela3[[#This Row],[Despesas 2006]],Tabela3[[#This Row],[Receitas 2006]]-Tabela3[[#This Row],[Despesas 2006]])</f>
        <v>-309804.91000000015</v>
      </c>
      <c r="U716">
        <f>IF(Tabela3[[#This Row],[Receitas 2008]]-Tabela3[[#This Row],[Despesas 2008]]&lt;0,Tabela3[[#This Row],[Receitas 2008]]-Tabela3[[#This Row],[Despesas 2008]],Tabela3[[#This Row],[Receitas 2008]]-Tabela3[[#This Row],[Despesas 2008]])</f>
        <v>-43572.609999999404</v>
      </c>
      <c r="V716">
        <f>IF(Tabela3[[#This Row],[Receitas 2009]]-Tabela3[[#This Row],[Despesas 2009]]&lt;0,Tabela3[[#This Row],[Receitas 2009]]-Tabela3[[#This Row],[Despesas 2009]],Tabela3[[#This Row],[Receitas 2009]]-Tabela3[[#This Row],[Despesas 2009]])</f>
        <v>-473716.16000000015</v>
      </c>
    </row>
    <row r="717" spans="1:22" hidden="1">
      <c r="A717" t="s">
        <v>763</v>
      </c>
      <c r="B717" t="s">
        <v>30</v>
      </c>
      <c r="C717" t="s">
        <v>89</v>
      </c>
      <c r="D717" s="60">
        <v>4863930.54</v>
      </c>
      <c r="E717" s="61" t="s">
        <v>25</v>
      </c>
      <c r="F717" s="61">
        <v>8047803.7699999996</v>
      </c>
      <c r="G717" s="61">
        <v>8388334.6900000004</v>
      </c>
      <c r="H717" s="61">
        <v>4410483.01</v>
      </c>
      <c r="I717" s="61" t="s">
        <v>25</v>
      </c>
      <c r="J717" s="61">
        <v>7723342.6299999999</v>
      </c>
      <c r="K717" s="61">
        <v>8535465.1099999994</v>
      </c>
      <c r="L717">
        <v>31.88</v>
      </c>
      <c r="M717">
        <v>32.11</v>
      </c>
      <c r="N717">
        <v>22.44</v>
      </c>
      <c r="O717">
        <v>41.31</v>
      </c>
      <c r="P717">
        <v>0.4</v>
      </c>
      <c r="Q717">
        <v>0.34</v>
      </c>
      <c r="R717">
        <v>0.45</v>
      </c>
      <c r="S717">
        <f>IF(Tabela3[[#This Row],[Receitas 2005]]-Tabela3[[#This Row],[Despesas 2005]]&lt;0,Tabela3[[#This Row],[Receitas 2005]]-Tabela3[[#This Row],[Despesas 2005]],Tabela3[[#This Row],[Receitas 2005]]-Tabela3[[#This Row],[Despesas 2005]])</f>
        <v>453447.53000000026</v>
      </c>
      <c r="T71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17">
        <f>IF(Tabela3[[#This Row],[Receitas 2008]]-Tabela3[[#This Row],[Despesas 2008]]&lt;0,Tabela3[[#This Row],[Receitas 2008]]-Tabela3[[#This Row],[Despesas 2008]],Tabela3[[#This Row],[Receitas 2008]]-Tabela3[[#This Row],[Despesas 2008]])</f>
        <v>324461.13999999966</v>
      </c>
      <c r="V717">
        <f>IF(Tabela3[[#This Row],[Receitas 2009]]-Tabela3[[#This Row],[Despesas 2009]]&lt;0,Tabela3[[#This Row],[Receitas 2009]]-Tabela3[[#This Row],[Despesas 2009]],Tabela3[[#This Row],[Receitas 2009]]-Tabela3[[#This Row],[Despesas 2009]])</f>
        <v>-147130.41999999899</v>
      </c>
    </row>
    <row r="718" spans="1:22" hidden="1">
      <c r="A718" t="s">
        <v>764</v>
      </c>
      <c r="B718" t="s">
        <v>30</v>
      </c>
      <c r="C718" t="s">
        <v>117</v>
      </c>
      <c r="D718" s="60" t="s">
        <v>25</v>
      </c>
      <c r="E718" s="61" t="s">
        <v>25</v>
      </c>
      <c r="F718" s="61">
        <v>7993906.2000000002</v>
      </c>
      <c r="G718" s="61">
        <v>6962477.0899999999</v>
      </c>
      <c r="H718" s="61" t="s">
        <v>25</v>
      </c>
      <c r="I718" s="61" t="s">
        <v>25</v>
      </c>
      <c r="J718" s="61">
        <v>7629921.2800000003</v>
      </c>
      <c r="K718" s="61">
        <v>7548391.7199999997</v>
      </c>
      <c r="L718">
        <v>36.340000000000003</v>
      </c>
      <c r="M718">
        <v>34.82</v>
      </c>
      <c r="N718">
        <v>26.45</v>
      </c>
      <c r="O718">
        <v>46.22</v>
      </c>
      <c r="P718">
        <v>0.44</v>
      </c>
      <c r="Q718">
        <v>0.4</v>
      </c>
      <c r="R718">
        <v>0.48</v>
      </c>
      <c r="S71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1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18">
        <f>IF(Tabela3[[#This Row],[Receitas 2008]]-Tabela3[[#This Row],[Despesas 2008]]&lt;0,Tabela3[[#This Row],[Receitas 2008]]-Tabela3[[#This Row],[Despesas 2008]],Tabela3[[#This Row],[Receitas 2008]]-Tabela3[[#This Row],[Despesas 2008]])</f>
        <v>363984.91999999993</v>
      </c>
      <c r="V718">
        <f>IF(Tabela3[[#This Row],[Receitas 2009]]-Tabela3[[#This Row],[Despesas 2009]]&lt;0,Tabela3[[#This Row],[Receitas 2009]]-Tabela3[[#This Row],[Despesas 2009]],Tabela3[[#This Row],[Receitas 2009]]-Tabela3[[#This Row],[Despesas 2009]])</f>
        <v>-585914.62999999989</v>
      </c>
    </row>
    <row r="719" spans="1:22" hidden="1">
      <c r="A719" t="s">
        <v>765</v>
      </c>
      <c r="B719" t="s">
        <v>35</v>
      </c>
      <c r="C719" t="s">
        <v>67</v>
      </c>
      <c r="D719" s="60">
        <v>4261709.3899999997</v>
      </c>
      <c r="E719" s="61">
        <v>4886263.07</v>
      </c>
      <c r="F719" s="61">
        <v>7748164.5599999996</v>
      </c>
      <c r="G719" s="61">
        <v>6889513.04</v>
      </c>
      <c r="H719" s="61">
        <v>3918122.31</v>
      </c>
      <c r="I719" s="61">
        <v>4904210.5999999996</v>
      </c>
      <c r="J719" s="61">
        <v>7327786.7400000002</v>
      </c>
      <c r="K719" s="61">
        <v>7122335.9000000004</v>
      </c>
      <c r="L719">
        <v>39.42</v>
      </c>
      <c r="M719">
        <v>45.31</v>
      </c>
      <c r="N719">
        <v>26.95</v>
      </c>
      <c r="O719">
        <v>51.9</v>
      </c>
      <c r="P719">
        <v>0.39</v>
      </c>
      <c r="Q719">
        <v>0.34</v>
      </c>
      <c r="R719">
        <v>0.43</v>
      </c>
      <c r="S719">
        <f>IF(Tabela3[[#This Row],[Receitas 2005]]-Tabela3[[#This Row],[Despesas 2005]]&lt;0,Tabela3[[#This Row],[Receitas 2005]]-Tabela3[[#This Row],[Despesas 2005]],Tabela3[[#This Row],[Receitas 2005]]-Tabela3[[#This Row],[Despesas 2005]])</f>
        <v>343587.07999999961</v>
      </c>
      <c r="T719">
        <f>IF(Tabela3[[#This Row],[Receitas 2006]]-Tabela3[[#This Row],[Despesas 2006]]&lt;0,Tabela3[[#This Row],[Receitas 2006]]-Tabela3[[#This Row],[Despesas 2006]],Tabela3[[#This Row],[Receitas 2006]]-Tabela3[[#This Row],[Despesas 2006]])</f>
        <v>-17947.529999999329</v>
      </c>
      <c r="U719">
        <f>IF(Tabela3[[#This Row],[Receitas 2008]]-Tabela3[[#This Row],[Despesas 2008]]&lt;0,Tabela3[[#This Row],[Receitas 2008]]-Tabela3[[#This Row],[Despesas 2008]],Tabela3[[#This Row],[Receitas 2008]]-Tabela3[[#This Row],[Despesas 2008]])</f>
        <v>420377.81999999937</v>
      </c>
      <c r="V719">
        <f>IF(Tabela3[[#This Row],[Receitas 2009]]-Tabela3[[#This Row],[Despesas 2009]]&lt;0,Tabela3[[#This Row],[Receitas 2009]]-Tabela3[[#This Row],[Despesas 2009]],Tabela3[[#This Row],[Receitas 2009]]-Tabela3[[#This Row],[Despesas 2009]])</f>
        <v>-232822.86000000034</v>
      </c>
    </row>
    <row r="720" spans="1:22" hidden="1">
      <c r="A720" t="s">
        <v>766</v>
      </c>
      <c r="B720" t="s">
        <v>35</v>
      </c>
      <c r="C720" t="s">
        <v>67</v>
      </c>
      <c r="D720" s="60">
        <v>3932057</v>
      </c>
      <c r="E720" s="61">
        <v>5147436</v>
      </c>
      <c r="F720" s="61">
        <v>7414689</v>
      </c>
      <c r="G720" s="61">
        <v>6811340</v>
      </c>
      <c r="H720" s="61">
        <v>3792256</v>
      </c>
      <c r="I720" s="61">
        <v>5086664</v>
      </c>
      <c r="J720" s="61">
        <v>6840420</v>
      </c>
      <c r="K720" s="61">
        <v>7085976</v>
      </c>
      <c r="L720">
        <v>49.45</v>
      </c>
      <c r="M720">
        <v>50.76</v>
      </c>
      <c r="N720">
        <v>35.950000000000003</v>
      </c>
      <c r="O720">
        <v>62.94</v>
      </c>
      <c r="P720">
        <v>0.38</v>
      </c>
      <c r="Q720">
        <v>0.32</v>
      </c>
      <c r="R720">
        <v>0.45</v>
      </c>
      <c r="S720">
        <f>IF(Tabela3[[#This Row],[Receitas 2005]]-Tabela3[[#This Row],[Despesas 2005]]&lt;0,Tabela3[[#This Row],[Receitas 2005]]-Tabela3[[#This Row],[Despesas 2005]],Tabela3[[#This Row],[Receitas 2005]]-Tabela3[[#This Row],[Despesas 2005]])</f>
        <v>139801</v>
      </c>
      <c r="T720">
        <f>IF(Tabela3[[#This Row],[Receitas 2006]]-Tabela3[[#This Row],[Despesas 2006]]&lt;0,Tabela3[[#This Row],[Receitas 2006]]-Tabela3[[#This Row],[Despesas 2006]],Tabela3[[#This Row],[Receitas 2006]]-Tabela3[[#This Row],[Despesas 2006]])</f>
        <v>60772</v>
      </c>
      <c r="U720">
        <f>IF(Tabela3[[#This Row],[Receitas 2008]]-Tabela3[[#This Row],[Despesas 2008]]&lt;0,Tabela3[[#This Row],[Receitas 2008]]-Tabela3[[#This Row],[Despesas 2008]],Tabela3[[#This Row],[Receitas 2008]]-Tabela3[[#This Row],[Despesas 2008]])</f>
        <v>574269</v>
      </c>
      <c r="V720">
        <f>IF(Tabela3[[#This Row],[Receitas 2009]]-Tabela3[[#This Row],[Despesas 2009]]&lt;0,Tabela3[[#This Row],[Receitas 2009]]-Tabela3[[#This Row],[Despesas 2009]],Tabela3[[#This Row],[Receitas 2009]]-Tabela3[[#This Row],[Despesas 2009]])</f>
        <v>-274636</v>
      </c>
    </row>
    <row r="721" spans="1:22" hidden="1">
      <c r="A721" t="s">
        <v>767</v>
      </c>
      <c r="B721" t="s">
        <v>114</v>
      </c>
      <c r="C721" t="s">
        <v>167</v>
      </c>
      <c r="D721" s="60">
        <v>6278694.0899999999</v>
      </c>
      <c r="E721" s="61">
        <v>7401420.4000000004</v>
      </c>
      <c r="F721" s="61">
        <v>15010390.880000001</v>
      </c>
      <c r="G721" s="61">
        <v>13384114.279999999</v>
      </c>
      <c r="H721" s="61">
        <v>6393983.0800000001</v>
      </c>
      <c r="I721" s="61">
        <v>7625361.1399999997</v>
      </c>
      <c r="J721" s="61">
        <v>14528063.119999999</v>
      </c>
      <c r="K721" s="61">
        <v>15461428.539999999</v>
      </c>
      <c r="L721">
        <v>36.79</v>
      </c>
      <c r="M721">
        <v>34.18</v>
      </c>
      <c r="N721">
        <v>26.59</v>
      </c>
      <c r="O721">
        <v>46.99</v>
      </c>
      <c r="P721">
        <v>0.39</v>
      </c>
      <c r="Q721">
        <v>0.35</v>
      </c>
      <c r="R721">
        <v>0.44</v>
      </c>
      <c r="S721">
        <f>IF(Tabela3[[#This Row],[Receitas 2005]]-Tabela3[[#This Row],[Despesas 2005]]&lt;0,Tabela3[[#This Row],[Receitas 2005]]-Tabela3[[#This Row],[Despesas 2005]],Tabela3[[#This Row],[Receitas 2005]]-Tabela3[[#This Row],[Despesas 2005]])</f>
        <v>-115288.99000000022</v>
      </c>
      <c r="T721">
        <f>IF(Tabela3[[#This Row],[Receitas 2006]]-Tabela3[[#This Row],[Despesas 2006]]&lt;0,Tabela3[[#This Row],[Receitas 2006]]-Tabela3[[#This Row],[Despesas 2006]],Tabela3[[#This Row],[Receitas 2006]]-Tabela3[[#This Row],[Despesas 2006]])</f>
        <v>-223940.73999999929</v>
      </c>
      <c r="U721">
        <f>IF(Tabela3[[#This Row],[Receitas 2008]]-Tabela3[[#This Row],[Despesas 2008]]&lt;0,Tabela3[[#This Row],[Receitas 2008]]-Tabela3[[#This Row],[Despesas 2008]],Tabela3[[#This Row],[Receitas 2008]]-Tabela3[[#This Row],[Despesas 2008]])</f>
        <v>482327.76000000164</v>
      </c>
      <c r="V721">
        <f>IF(Tabela3[[#This Row],[Receitas 2009]]-Tabela3[[#This Row],[Despesas 2009]]&lt;0,Tabela3[[#This Row],[Receitas 2009]]-Tabela3[[#This Row],[Despesas 2009]],Tabela3[[#This Row],[Receitas 2009]]-Tabela3[[#This Row],[Despesas 2009]])</f>
        <v>-2077314.2599999998</v>
      </c>
    </row>
    <row r="722" spans="1:22" hidden="1">
      <c r="A722" t="s">
        <v>768</v>
      </c>
      <c r="B722" t="s">
        <v>42</v>
      </c>
      <c r="C722" t="s">
        <v>234</v>
      </c>
      <c r="D722" s="60">
        <v>6332627.1900000004</v>
      </c>
      <c r="E722" s="61">
        <v>7699681.0599999996</v>
      </c>
      <c r="F722" s="61">
        <v>12870632.609999999</v>
      </c>
      <c r="G722" s="61">
        <v>12959673.66</v>
      </c>
      <c r="H722" s="61">
        <v>5935422.4100000001</v>
      </c>
      <c r="I722" s="61">
        <v>7659766.2199999997</v>
      </c>
      <c r="J722" s="61">
        <v>12609911.02</v>
      </c>
      <c r="K722" s="61">
        <v>13383800.720000001</v>
      </c>
      <c r="L722">
        <v>31.24</v>
      </c>
      <c r="M722">
        <v>27.61</v>
      </c>
      <c r="N722">
        <v>21.29</v>
      </c>
      <c r="O722">
        <v>41.18</v>
      </c>
      <c r="P722">
        <v>0.4</v>
      </c>
      <c r="Q722">
        <v>0.36</v>
      </c>
      <c r="R722">
        <v>0.43</v>
      </c>
      <c r="S722">
        <f>IF(Tabela3[[#This Row],[Receitas 2005]]-Tabela3[[#This Row],[Despesas 2005]]&lt;0,Tabela3[[#This Row],[Receitas 2005]]-Tabela3[[#This Row],[Despesas 2005]],Tabela3[[#This Row],[Receitas 2005]]-Tabela3[[#This Row],[Despesas 2005]])</f>
        <v>397204.78000000026</v>
      </c>
      <c r="T722">
        <f>IF(Tabela3[[#This Row],[Receitas 2006]]-Tabela3[[#This Row],[Despesas 2006]]&lt;0,Tabela3[[#This Row],[Receitas 2006]]-Tabela3[[#This Row],[Despesas 2006]],Tabela3[[#This Row],[Receitas 2006]]-Tabela3[[#This Row],[Despesas 2006]])</f>
        <v>39914.839999999851</v>
      </c>
      <c r="U722">
        <f>IF(Tabela3[[#This Row],[Receitas 2008]]-Tabela3[[#This Row],[Despesas 2008]]&lt;0,Tabela3[[#This Row],[Receitas 2008]]-Tabela3[[#This Row],[Despesas 2008]],Tabela3[[#This Row],[Receitas 2008]]-Tabela3[[#This Row],[Despesas 2008]])</f>
        <v>260721.58999999985</v>
      </c>
      <c r="V722">
        <f>IF(Tabela3[[#This Row],[Receitas 2009]]-Tabela3[[#This Row],[Despesas 2009]]&lt;0,Tabela3[[#This Row],[Receitas 2009]]-Tabela3[[#This Row],[Despesas 2009]],Tabela3[[#This Row],[Receitas 2009]]-Tabela3[[#This Row],[Despesas 2009]])</f>
        <v>-424127.06000000052</v>
      </c>
    </row>
    <row r="723" spans="1:22" hidden="1">
      <c r="A723" t="s">
        <v>769</v>
      </c>
      <c r="B723" t="s">
        <v>76</v>
      </c>
      <c r="C723" t="s">
        <v>77</v>
      </c>
      <c r="D723" s="60">
        <v>20886221.77</v>
      </c>
      <c r="E723" s="61">
        <v>33854207.25</v>
      </c>
      <c r="F723" s="61">
        <v>53443872.469999999</v>
      </c>
      <c r="G723" s="61">
        <v>64929297.579999998</v>
      </c>
      <c r="H723" s="61">
        <v>16114132.380000001</v>
      </c>
      <c r="I723" s="61">
        <v>32342420.879999999</v>
      </c>
      <c r="J723" s="61">
        <v>58907993.200000003</v>
      </c>
      <c r="K723" s="61">
        <v>64896164.200000003</v>
      </c>
      <c r="L723">
        <v>28.14</v>
      </c>
      <c r="M723">
        <v>30.24</v>
      </c>
      <c r="N723">
        <v>18.690000000000001</v>
      </c>
      <c r="O723">
        <v>37.590000000000003</v>
      </c>
      <c r="P723">
        <v>0.36</v>
      </c>
      <c r="Q723">
        <v>0.33</v>
      </c>
      <c r="R723">
        <v>0.39</v>
      </c>
      <c r="S723">
        <f>IF(Tabela3[[#This Row],[Receitas 2005]]-Tabela3[[#This Row],[Despesas 2005]]&lt;0,Tabela3[[#This Row],[Receitas 2005]]-Tabela3[[#This Row],[Despesas 2005]],Tabela3[[#This Row],[Receitas 2005]]-Tabela3[[#This Row],[Despesas 2005]])</f>
        <v>4772089.3899999987</v>
      </c>
      <c r="T723">
        <f>IF(Tabela3[[#This Row],[Receitas 2006]]-Tabela3[[#This Row],[Despesas 2006]]&lt;0,Tabela3[[#This Row],[Receitas 2006]]-Tabela3[[#This Row],[Despesas 2006]],Tabela3[[#This Row],[Receitas 2006]]-Tabela3[[#This Row],[Despesas 2006]])</f>
        <v>1511786.370000001</v>
      </c>
      <c r="U723">
        <f>IF(Tabela3[[#This Row],[Receitas 2008]]-Tabela3[[#This Row],[Despesas 2008]]&lt;0,Tabela3[[#This Row],[Receitas 2008]]-Tabela3[[#This Row],[Despesas 2008]],Tabela3[[#This Row],[Receitas 2008]]-Tabela3[[#This Row],[Despesas 2008]])</f>
        <v>-5464120.7300000042</v>
      </c>
      <c r="V723">
        <f>IF(Tabela3[[#This Row],[Receitas 2009]]-Tabela3[[#This Row],[Despesas 2009]]&lt;0,Tabela3[[#This Row],[Receitas 2009]]-Tabela3[[#This Row],[Despesas 2009]],Tabela3[[#This Row],[Receitas 2009]]-Tabela3[[#This Row],[Despesas 2009]])</f>
        <v>33133.379999995232</v>
      </c>
    </row>
    <row r="724" spans="1:22" hidden="1">
      <c r="A724" t="s">
        <v>770</v>
      </c>
      <c r="B724" t="s">
        <v>52</v>
      </c>
      <c r="C724" t="s">
        <v>186</v>
      </c>
      <c r="D724" s="60">
        <v>12910697.57</v>
      </c>
      <c r="E724" s="61">
        <v>18767560.699999999</v>
      </c>
      <c r="F724" s="61">
        <v>25677969.27</v>
      </c>
      <c r="G724" s="61">
        <v>22337160.48</v>
      </c>
      <c r="H724" s="61">
        <v>13526167.310000001</v>
      </c>
      <c r="I724" s="61">
        <v>15525747.359999999</v>
      </c>
      <c r="J724" s="61">
        <v>19678168.68</v>
      </c>
      <c r="K724" s="61">
        <v>23090494.059999999</v>
      </c>
      <c r="L724">
        <v>29.86</v>
      </c>
      <c r="M724">
        <v>26.6</v>
      </c>
      <c r="N724">
        <v>21.22</v>
      </c>
      <c r="O724">
        <v>38.49</v>
      </c>
      <c r="P724">
        <v>0.43</v>
      </c>
      <c r="Q724">
        <v>0.39</v>
      </c>
      <c r="R724">
        <v>0.46</v>
      </c>
      <c r="S724">
        <f>IF(Tabela3[[#This Row],[Receitas 2005]]-Tabela3[[#This Row],[Despesas 2005]]&lt;0,Tabela3[[#This Row],[Receitas 2005]]-Tabela3[[#This Row],[Despesas 2005]],Tabela3[[#This Row],[Receitas 2005]]-Tabela3[[#This Row],[Despesas 2005]])</f>
        <v>-615469.74000000022</v>
      </c>
      <c r="T724">
        <f>IF(Tabela3[[#This Row],[Receitas 2006]]-Tabela3[[#This Row],[Despesas 2006]]&lt;0,Tabela3[[#This Row],[Receitas 2006]]-Tabela3[[#This Row],[Despesas 2006]],Tabela3[[#This Row],[Receitas 2006]]-Tabela3[[#This Row],[Despesas 2006]])</f>
        <v>3241813.34</v>
      </c>
      <c r="U724">
        <f>IF(Tabela3[[#This Row],[Receitas 2008]]-Tabela3[[#This Row],[Despesas 2008]]&lt;0,Tabela3[[#This Row],[Receitas 2008]]-Tabela3[[#This Row],[Despesas 2008]],Tabela3[[#This Row],[Receitas 2008]]-Tabela3[[#This Row],[Despesas 2008]])</f>
        <v>5999800.5899999999</v>
      </c>
      <c r="V724">
        <f>IF(Tabela3[[#This Row],[Receitas 2009]]-Tabela3[[#This Row],[Despesas 2009]]&lt;0,Tabela3[[#This Row],[Receitas 2009]]-Tabela3[[#This Row],[Despesas 2009]],Tabela3[[#This Row],[Receitas 2009]]-Tabela3[[#This Row],[Despesas 2009]])</f>
        <v>-753333.57999999821</v>
      </c>
    </row>
    <row r="725" spans="1:22" hidden="1">
      <c r="A725" t="s">
        <v>771</v>
      </c>
      <c r="B725" t="s">
        <v>23</v>
      </c>
      <c r="C725" t="s">
        <v>102</v>
      </c>
      <c r="D725" s="60">
        <v>18640034.510000002</v>
      </c>
      <c r="E725" s="61">
        <v>20760979.98</v>
      </c>
      <c r="F725" s="61">
        <v>33722089.119999997</v>
      </c>
      <c r="G725" s="61">
        <v>29925702.239999998</v>
      </c>
      <c r="H725" s="61">
        <v>16207357.34</v>
      </c>
      <c r="I725" s="61">
        <v>22728566.66</v>
      </c>
      <c r="J725" s="61">
        <v>33428984.620000001</v>
      </c>
      <c r="K725" s="61">
        <v>32331346.920000002</v>
      </c>
      <c r="L725">
        <v>17.61</v>
      </c>
      <c r="M725">
        <v>13.9</v>
      </c>
      <c r="N725">
        <v>8.27</v>
      </c>
      <c r="O725">
        <v>26.94</v>
      </c>
      <c r="P725">
        <v>0.38</v>
      </c>
      <c r="Q725">
        <v>0.35</v>
      </c>
      <c r="R725">
        <v>0.41</v>
      </c>
      <c r="S725">
        <f>IF(Tabela3[[#This Row],[Receitas 2005]]-Tabela3[[#This Row],[Despesas 2005]]&lt;0,Tabela3[[#This Row],[Receitas 2005]]-Tabela3[[#This Row],[Despesas 2005]],Tabela3[[#This Row],[Receitas 2005]]-Tabela3[[#This Row],[Despesas 2005]])</f>
        <v>2432677.1700000018</v>
      </c>
      <c r="T725">
        <f>IF(Tabela3[[#This Row],[Receitas 2006]]-Tabela3[[#This Row],[Despesas 2006]]&lt;0,Tabela3[[#This Row],[Receitas 2006]]-Tabela3[[#This Row],[Despesas 2006]],Tabela3[[#This Row],[Receitas 2006]]-Tabela3[[#This Row],[Despesas 2006]])</f>
        <v>-1967586.6799999997</v>
      </c>
      <c r="U725">
        <f>IF(Tabela3[[#This Row],[Receitas 2008]]-Tabela3[[#This Row],[Despesas 2008]]&lt;0,Tabela3[[#This Row],[Receitas 2008]]-Tabela3[[#This Row],[Despesas 2008]],Tabela3[[#This Row],[Receitas 2008]]-Tabela3[[#This Row],[Despesas 2008]])</f>
        <v>293104.49999999627</v>
      </c>
      <c r="V725">
        <f>IF(Tabela3[[#This Row],[Receitas 2009]]-Tabela3[[#This Row],[Despesas 2009]]&lt;0,Tabela3[[#This Row],[Receitas 2009]]-Tabela3[[#This Row],[Despesas 2009]],Tabela3[[#This Row],[Receitas 2009]]-Tabela3[[#This Row],[Despesas 2009]])</f>
        <v>-2405644.6800000034</v>
      </c>
    </row>
    <row r="726" spans="1:22" hidden="1">
      <c r="A726" t="s">
        <v>772</v>
      </c>
      <c r="B726" t="s">
        <v>52</v>
      </c>
      <c r="C726" t="s">
        <v>69</v>
      </c>
      <c r="D726" s="60">
        <v>12579765.32</v>
      </c>
      <c r="E726" s="61">
        <v>13769989.27</v>
      </c>
      <c r="F726" s="61">
        <v>18939197.050000001</v>
      </c>
      <c r="G726" s="61">
        <v>17794958.550000001</v>
      </c>
      <c r="H726" s="61">
        <v>12469303.689999999</v>
      </c>
      <c r="I726" s="61">
        <v>15159792.060000001</v>
      </c>
      <c r="J726" s="61">
        <v>18257119.920000002</v>
      </c>
      <c r="K726" s="61">
        <v>16758342.76</v>
      </c>
      <c r="L726">
        <v>35.51</v>
      </c>
      <c r="M726">
        <v>32.24</v>
      </c>
      <c r="N726">
        <v>25.25</v>
      </c>
      <c r="O726">
        <v>45.77</v>
      </c>
      <c r="P726">
        <v>0.41</v>
      </c>
      <c r="Q726">
        <v>0.36</v>
      </c>
      <c r="R726">
        <v>0.45</v>
      </c>
      <c r="S726">
        <f>IF(Tabela3[[#This Row],[Receitas 2005]]-Tabela3[[#This Row],[Despesas 2005]]&lt;0,Tabela3[[#This Row],[Receitas 2005]]-Tabela3[[#This Row],[Despesas 2005]],Tabela3[[#This Row],[Receitas 2005]]-Tabela3[[#This Row],[Despesas 2005]])</f>
        <v>110461.63000000082</v>
      </c>
      <c r="T726">
        <f>IF(Tabela3[[#This Row],[Receitas 2006]]-Tabela3[[#This Row],[Despesas 2006]]&lt;0,Tabela3[[#This Row],[Receitas 2006]]-Tabela3[[#This Row],[Despesas 2006]],Tabela3[[#This Row],[Receitas 2006]]-Tabela3[[#This Row],[Despesas 2006]])</f>
        <v>-1389802.790000001</v>
      </c>
      <c r="U726">
        <f>IF(Tabela3[[#This Row],[Receitas 2008]]-Tabela3[[#This Row],[Despesas 2008]]&lt;0,Tabela3[[#This Row],[Receitas 2008]]-Tabela3[[#This Row],[Despesas 2008]],Tabela3[[#This Row],[Receitas 2008]]-Tabela3[[#This Row],[Despesas 2008]])</f>
        <v>682077.12999999896</v>
      </c>
      <c r="V726">
        <f>IF(Tabela3[[#This Row],[Receitas 2009]]-Tabela3[[#This Row],[Despesas 2009]]&lt;0,Tabela3[[#This Row],[Receitas 2009]]-Tabela3[[#This Row],[Despesas 2009]],Tabela3[[#This Row],[Receitas 2009]]-Tabela3[[#This Row],[Despesas 2009]])</f>
        <v>1036615.790000001</v>
      </c>
    </row>
    <row r="727" spans="1:22" hidden="1">
      <c r="A727" t="s">
        <v>773</v>
      </c>
      <c r="B727" t="s">
        <v>48</v>
      </c>
      <c r="C727" t="s">
        <v>169</v>
      </c>
      <c r="D727" s="60" t="s">
        <v>25</v>
      </c>
      <c r="E727" s="61">
        <v>5170034.51</v>
      </c>
      <c r="F727" s="61">
        <v>7293730.1500000004</v>
      </c>
      <c r="G727" s="61">
        <v>7056995.5</v>
      </c>
      <c r="H727" s="61" t="s">
        <v>25</v>
      </c>
      <c r="I727" s="61">
        <v>5241543.28</v>
      </c>
      <c r="J727" s="61">
        <v>6963017.6100000003</v>
      </c>
      <c r="K727" s="61">
        <v>7056251.25</v>
      </c>
      <c r="L727">
        <v>50.74</v>
      </c>
      <c r="M727">
        <v>53.28</v>
      </c>
      <c r="N727">
        <v>41.21</v>
      </c>
      <c r="O727">
        <v>60.26</v>
      </c>
      <c r="P727">
        <v>0.4</v>
      </c>
      <c r="Q727">
        <v>0.35</v>
      </c>
      <c r="R727">
        <v>0.46</v>
      </c>
      <c r="S72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27">
        <f>IF(Tabela3[[#This Row],[Receitas 2006]]-Tabela3[[#This Row],[Despesas 2006]]&lt;0,Tabela3[[#This Row],[Receitas 2006]]-Tabela3[[#This Row],[Despesas 2006]],Tabela3[[#This Row],[Receitas 2006]]-Tabela3[[#This Row],[Despesas 2006]])</f>
        <v>-71508.770000000484</v>
      </c>
      <c r="U727">
        <f>IF(Tabela3[[#This Row],[Receitas 2008]]-Tabela3[[#This Row],[Despesas 2008]]&lt;0,Tabela3[[#This Row],[Receitas 2008]]-Tabela3[[#This Row],[Despesas 2008]],Tabela3[[#This Row],[Receitas 2008]]-Tabela3[[#This Row],[Despesas 2008]])</f>
        <v>330712.54000000004</v>
      </c>
      <c r="V727">
        <f>IF(Tabela3[[#This Row],[Receitas 2009]]-Tabela3[[#This Row],[Despesas 2009]]&lt;0,Tabela3[[#This Row],[Receitas 2009]]-Tabela3[[#This Row],[Despesas 2009]],Tabela3[[#This Row],[Receitas 2009]]-Tabela3[[#This Row],[Despesas 2009]])</f>
        <v>744.25</v>
      </c>
    </row>
    <row r="728" spans="1:22" hidden="1">
      <c r="A728" t="s">
        <v>774</v>
      </c>
      <c r="B728" t="s">
        <v>52</v>
      </c>
      <c r="C728" t="s">
        <v>186</v>
      </c>
      <c r="D728" s="60" t="s">
        <v>25</v>
      </c>
      <c r="E728" s="61" t="s">
        <v>25</v>
      </c>
      <c r="F728" s="61">
        <v>6574734.9900000002</v>
      </c>
      <c r="G728" s="61">
        <v>5740622.46</v>
      </c>
      <c r="H728" s="61" t="s">
        <v>25</v>
      </c>
      <c r="I728" s="61" t="s">
        <v>25</v>
      </c>
      <c r="J728" s="61">
        <v>6425344.3399999999</v>
      </c>
      <c r="K728" s="61">
        <v>6019142.4400000004</v>
      </c>
      <c r="L728">
        <v>27.1</v>
      </c>
      <c r="M728">
        <v>25.45</v>
      </c>
      <c r="N728">
        <v>15</v>
      </c>
      <c r="O728">
        <v>39.19</v>
      </c>
      <c r="P728">
        <v>0.36</v>
      </c>
      <c r="Q728">
        <v>0.31</v>
      </c>
      <c r="R728">
        <v>0.41</v>
      </c>
      <c r="S72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2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28">
        <f>IF(Tabela3[[#This Row],[Receitas 2008]]-Tabela3[[#This Row],[Despesas 2008]]&lt;0,Tabela3[[#This Row],[Receitas 2008]]-Tabela3[[#This Row],[Despesas 2008]],Tabela3[[#This Row],[Receitas 2008]]-Tabela3[[#This Row],[Despesas 2008]])</f>
        <v>149390.65000000037</v>
      </c>
      <c r="V728">
        <f>IF(Tabela3[[#This Row],[Receitas 2009]]-Tabela3[[#This Row],[Despesas 2009]]&lt;0,Tabela3[[#This Row],[Receitas 2009]]-Tabela3[[#This Row],[Despesas 2009]],Tabela3[[#This Row],[Receitas 2009]]-Tabela3[[#This Row],[Despesas 2009]])</f>
        <v>-278519.98000000045</v>
      </c>
    </row>
    <row r="729" spans="1:22" hidden="1">
      <c r="A729" t="s">
        <v>775</v>
      </c>
      <c r="B729" t="s">
        <v>48</v>
      </c>
      <c r="C729" t="s">
        <v>169</v>
      </c>
      <c r="D729" s="60" t="s">
        <v>25</v>
      </c>
      <c r="E729" s="61">
        <v>18104480.859999999</v>
      </c>
      <c r="F729" s="61">
        <v>29303770.899999999</v>
      </c>
      <c r="G729" s="61">
        <v>27247556.100000001</v>
      </c>
      <c r="H729" s="61" t="s">
        <v>25</v>
      </c>
      <c r="I729" s="61">
        <v>19057292.719999999</v>
      </c>
      <c r="J729" s="61">
        <v>30275004.440000001</v>
      </c>
      <c r="K729" s="61">
        <v>27547440.109999999</v>
      </c>
      <c r="L729">
        <v>61.73</v>
      </c>
      <c r="M729">
        <v>65.709999999999994</v>
      </c>
      <c r="N729">
        <v>53.21</v>
      </c>
      <c r="O729">
        <v>70.260000000000005</v>
      </c>
      <c r="P729">
        <v>0.46</v>
      </c>
      <c r="Q729">
        <v>0.41</v>
      </c>
      <c r="R729">
        <v>0.51</v>
      </c>
      <c r="S72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29">
        <f>IF(Tabela3[[#This Row],[Receitas 2006]]-Tabela3[[#This Row],[Despesas 2006]]&lt;0,Tabela3[[#This Row],[Receitas 2006]]-Tabela3[[#This Row],[Despesas 2006]],Tabela3[[#This Row],[Receitas 2006]]-Tabela3[[#This Row],[Despesas 2006]])</f>
        <v>-952811.8599999994</v>
      </c>
      <c r="U729">
        <f>IF(Tabela3[[#This Row],[Receitas 2008]]-Tabela3[[#This Row],[Despesas 2008]]&lt;0,Tabela3[[#This Row],[Receitas 2008]]-Tabela3[[#This Row],[Despesas 2008]],Tabela3[[#This Row],[Receitas 2008]]-Tabela3[[#This Row],[Despesas 2008]])</f>
        <v>-971233.54000000283</v>
      </c>
      <c r="V729">
        <f>IF(Tabela3[[#This Row],[Receitas 2009]]-Tabela3[[#This Row],[Despesas 2009]]&lt;0,Tabela3[[#This Row],[Receitas 2009]]-Tabela3[[#This Row],[Despesas 2009]],Tabela3[[#This Row],[Receitas 2009]]-Tabela3[[#This Row],[Despesas 2009]])</f>
        <v>-299884.00999999791</v>
      </c>
    </row>
    <row r="730" spans="1:22" hidden="1">
      <c r="A730" t="s">
        <v>776</v>
      </c>
      <c r="B730" t="s">
        <v>48</v>
      </c>
      <c r="C730" t="s">
        <v>161</v>
      </c>
      <c r="D730" s="60">
        <v>7473999.2800000003</v>
      </c>
      <c r="E730" s="61">
        <v>8680612.9100000001</v>
      </c>
      <c r="F730" s="61">
        <v>13511924.17</v>
      </c>
      <c r="G730" s="61">
        <v>13535569.48</v>
      </c>
      <c r="H730" s="61">
        <v>7451231.4400000004</v>
      </c>
      <c r="I730" s="61">
        <v>8627849.0899999999</v>
      </c>
      <c r="J730" s="61">
        <v>12514712.529999999</v>
      </c>
      <c r="K730" s="61">
        <v>14068452.949999999</v>
      </c>
      <c r="L730">
        <v>69.09</v>
      </c>
      <c r="M730">
        <v>73.77</v>
      </c>
      <c r="N730">
        <v>59.59</v>
      </c>
      <c r="O730">
        <v>78.58</v>
      </c>
      <c r="P730">
        <v>0.43</v>
      </c>
      <c r="Q730">
        <v>0.39</v>
      </c>
      <c r="R730">
        <v>0.47</v>
      </c>
      <c r="S730">
        <f>IF(Tabela3[[#This Row],[Receitas 2005]]-Tabela3[[#This Row],[Despesas 2005]]&lt;0,Tabela3[[#This Row],[Receitas 2005]]-Tabela3[[#This Row],[Despesas 2005]],Tabela3[[#This Row],[Receitas 2005]]-Tabela3[[#This Row],[Despesas 2005]])</f>
        <v>22767.839999999851</v>
      </c>
      <c r="T730">
        <f>IF(Tabela3[[#This Row],[Receitas 2006]]-Tabela3[[#This Row],[Despesas 2006]]&lt;0,Tabela3[[#This Row],[Receitas 2006]]-Tabela3[[#This Row],[Despesas 2006]],Tabela3[[#This Row],[Receitas 2006]]-Tabela3[[#This Row],[Despesas 2006]])</f>
        <v>52763.820000000298</v>
      </c>
      <c r="U730">
        <f>IF(Tabela3[[#This Row],[Receitas 2008]]-Tabela3[[#This Row],[Despesas 2008]]&lt;0,Tabela3[[#This Row],[Receitas 2008]]-Tabela3[[#This Row],[Despesas 2008]],Tabela3[[#This Row],[Receitas 2008]]-Tabela3[[#This Row],[Despesas 2008]])</f>
        <v>997211.6400000006</v>
      </c>
      <c r="V730">
        <f>IF(Tabela3[[#This Row],[Receitas 2009]]-Tabela3[[#This Row],[Despesas 2009]]&lt;0,Tabela3[[#This Row],[Receitas 2009]]-Tabela3[[#This Row],[Despesas 2009]],Tabela3[[#This Row],[Receitas 2009]]-Tabela3[[#This Row],[Despesas 2009]])</f>
        <v>-532883.46999999881</v>
      </c>
    </row>
    <row r="731" spans="1:22" hidden="1">
      <c r="A731" t="s">
        <v>777</v>
      </c>
      <c r="B731" t="s">
        <v>62</v>
      </c>
      <c r="C731" t="s">
        <v>248</v>
      </c>
      <c r="D731" s="60" t="s">
        <v>25</v>
      </c>
      <c r="E731" s="61">
        <v>71206596.769999996</v>
      </c>
      <c r="F731" s="61">
        <v>94885128.75</v>
      </c>
      <c r="G731" s="61">
        <v>90596247.390000001</v>
      </c>
      <c r="H731" s="61" t="s">
        <v>25</v>
      </c>
      <c r="I731" s="61">
        <v>68812097.950000003</v>
      </c>
      <c r="J731" s="61">
        <v>93220525.640000001</v>
      </c>
      <c r="K731" s="61">
        <v>90287329.780000001</v>
      </c>
      <c r="L731">
        <v>27.04</v>
      </c>
      <c r="M731">
        <v>22.37</v>
      </c>
      <c r="N731">
        <v>18.350000000000001</v>
      </c>
      <c r="O731">
        <v>35.729999999999997</v>
      </c>
      <c r="P731">
        <v>0.43</v>
      </c>
      <c r="Q731">
        <v>0.41</v>
      </c>
      <c r="R731">
        <v>0.45</v>
      </c>
      <c r="S73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31">
        <f>IF(Tabela3[[#This Row],[Receitas 2006]]-Tabela3[[#This Row],[Despesas 2006]]&lt;0,Tabela3[[#This Row],[Receitas 2006]]-Tabela3[[#This Row],[Despesas 2006]],Tabela3[[#This Row],[Receitas 2006]]-Tabela3[[#This Row],[Despesas 2006]])</f>
        <v>2394498.8199999928</v>
      </c>
      <c r="U731">
        <f>IF(Tabela3[[#This Row],[Receitas 2008]]-Tabela3[[#This Row],[Despesas 2008]]&lt;0,Tabela3[[#This Row],[Receitas 2008]]-Tabela3[[#This Row],[Despesas 2008]],Tabela3[[#This Row],[Receitas 2008]]-Tabela3[[#This Row],[Despesas 2008]])</f>
        <v>1664603.1099999994</v>
      </c>
      <c r="V731">
        <f>IF(Tabela3[[#This Row],[Receitas 2009]]-Tabela3[[#This Row],[Despesas 2009]]&lt;0,Tabela3[[#This Row],[Receitas 2009]]-Tabela3[[#This Row],[Despesas 2009]],Tabela3[[#This Row],[Receitas 2009]]-Tabela3[[#This Row],[Despesas 2009]])</f>
        <v>308917.6099999994</v>
      </c>
    </row>
    <row r="732" spans="1:22" hidden="1">
      <c r="A732" t="s">
        <v>778</v>
      </c>
      <c r="B732" t="s">
        <v>30</v>
      </c>
      <c r="C732" t="s">
        <v>31</v>
      </c>
      <c r="D732" s="60">
        <v>5520716.2000000002</v>
      </c>
      <c r="E732" s="61">
        <v>6582271.3399999999</v>
      </c>
      <c r="F732" s="61">
        <v>10224650.91</v>
      </c>
      <c r="G732" s="61">
        <v>9640076.7400000002</v>
      </c>
      <c r="H732" s="61">
        <v>4951235.38</v>
      </c>
      <c r="I732" s="61">
        <v>6833656.2300000004</v>
      </c>
      <c r="J732" s="61">
        <v>9821912.9800000004</v>
      </c>
      <c r="K732" s="61">
        <v>10625116.710000001</v>
      </c>
      <c r="L732">
        <v>23.59</v>
      </c>
      <c r="M732">
        <v>25.72</v>
      </c>
      <c r="N732">
        <v>14.8</v>
      </c>
      <c r="O732">
        <v>32.39</v>
      </c>
      <c r="P732">
        <v>0.36</v>
      </c>
      <c r="Q732">
        <v>0.33</v>
      </c>
      <c r="R732">
        <v>0.39</v>
      </c>
      <c r="S732">
        <f>IF(Tabela3[[#This Row],[Receitas 2005]]-Tabela3[[#This Row],[Despesas 2005]]&lt;0,Tabela3[[#This Row],[Receitas 2005]]-Tabela3[[#This Row],[Despesas 2005]],Tabela3[[#This Row],[Receitas 2005]]-Tabela3[[#This Row],[Despesas 2005]])</f>
        <v>569480.8200000003</v>
      </c>
      <c r="T732">
        <f>IF(Tabela3[[#This Row],[Receitas 2006]]-Tabela3[[#This Row],[Despesas 2006]]&lt;0,Tabela3[[#This Row],[Receitas 2006]]-Tabela3[[#This Row],[Despesas 2006]],Tabela3[[#This Row],[Receitas 2006]]-Tabela3[[#This Row],[Despesas 2006]])</f>
        <v>-251384.8900000006</v>
      </c>
      <c r="U732">
        <f>IF(Tabela3[[#This Row],[Receitas 2008]]-Tabela3[[#This Row],[Despesas 2008]]&lt;0,Tabela3[[#This Row],[Receitas 2008]]-Tabela3[[#This Row],[Despesas 2008]],Tabela3[[#This Row],[Receitas 2008]]-Tabela3[[#This Row],[Despesas 2008]])</f>
        <v>402737.9299999997</v>
      </c>
      <c r="V732">
        <f>IF(Tabela3[[#This Row],[Receitas 2009]]-Tabela3[[#This Row],[Despesas 2009]]&lt;0,Tabela3[[#This Row],[Receitas 2009]]-Tabela3[[#This Row],[Despesas 2009]],Tabela3[[#This Row],[Receitas 2009]]-Tabela3[[#This Row],[Despesas 2009]])</f>
        <v>-985039.97000000067</v>
      </c>
    </row>
    <row r="733" spans="1:22" hidden="1">
      <c r="A733" t="s">
        <v>779</v>
      </c>
      <c r="B733" t="s">
        <v>35</v>
      </c>
      <c r="C733" t="s">
        <v>257</v>
      </c>
      <c r="D733" s="60">
        <v>4138854.2</v>
      </c>
      <c r="E733" s="61" t="s">
        <v>25</v>
      </c>
      <c r="F733" s="61">
        <v>8375847.7000000002</v>
      </c>
      <c r="G733" s="61">
        <v>7608470.5899999999</v>
      </c>
      <c r="H733" s="61">
        <v>3927263.87</v>
      </c>
      <c r="I733" s="61" t="s">
        <v>25</v>
      </c>
      <c r="J733" s="61">
        <v>7818764.1399999997</v>
      </c>
      <c r="K733" s="61">
        <v>8335065.5700000003</v>
      </c>
      <c r="L733">
        <v>33.869999999999997</v>
      </c>
      <c r="M733">
        <v>35.159999999999997</v>
      </c>
      <c r="N733">
        <v>23.93</v>
      </c>
      <c r="O733">
        <v>43.82</v>
      </c>
      <c r="P733">
        <v>0.38</v>
      </c>
      <c r="Q733">
        <v>0.33</v>
      </c>
      <c r="R733">
        <v>0.43</v>
      </c>
      <c r="S733">
        <f>IF(Tabela3[[#This Row],[Receitas 2005]]-Tabela3[[#This Row],[Despesas 2005]]&lt;0,Tabela3[[#This Row],[Receitas 2005]]-Tabela3[[#This Row],[Despesas 2005]],Tabela3[[#This Row],[Receitas 2005]]-Tabela3[[#This Row],[Despesas 2005]])</f>
        <v>211590.33000000007</v>
      </c>
      <c r="T73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33">
        <f>IF(Tabela3[[#This Row],[Receitas 2008]]-Tabela3[[#This Row],[Despesas 2008]]&lt;0,Tabela3[[#This Row],[Receitas 2008]]-Tabela3[[#This Row],[Despesas 2008]],Tabela3[[#This Row],[Receitas 2008]]-Tabela3[[#This Row],[Despesas 2008]])</f>
        <v>557083.56000000052</v>
      </c>
      <c r="V733">
        <f>IF(Tabela3[[#This Row],[Receitas 2009]]-Tabela3[[#This Row],[Despesas 2009]]&lt;0,Tabela3[[#This Row],[Receitas 2009]]-Tabela3[[#This Row],[Despesas 2009]],Tabela3[[#This Row],[Receitas 2009]]-Tabela3[[#This Row],[Despesas 2009]])</f>
        <v>-726594.98000000045</v>
      </c>
    </row>
    <row r="734" spans="1:22" hidden="1">
      <c r="A734" t="s">
        <v>780</v>
      </c>
      <c r="B734" t="s">
        <v>35</v>
      </c>
      <c r="C734" t="s">
        <v>153</v>
      </c>
      <c r="D734" s="60" t="s">
        <v>25</v>
      </c>
      <c r="E734" s="61">
        <v>5643760</v>
      </c>
      <c r="F734" s="61">
        <v>7958370.9900000002</v>
      </c>
      <c r="G734" s="61">
        <v>7652769.7400000002</v>
      </c>
      <c r="H734" s="61" t="s">
        <v>25</v>
      </c>
      <c r="I734" s="61">
        <v>6036667</v>
      </c>
      <c r="J734" s="61">
        <v>7758621.75</v>
      </c>
      <c r="K734" s="61">
        <v>7720180.9500000002</v>
      </c>
      <c r="L734">
        <v>51.98</v>
      </c>
      <c r="M734">
        <v>49.15</v>
      </c>
      <c r="N734">
        <v>40.03</v>
      </c>
      <c r="O734">
        <v>63.94</v>
      </c>
      <c r="P734">
        <v>0.45</v>
      </c>
      <c r="Q734">
        <v>0.37</v>
      </c>
      <c r="R734">
        <v>0.54</v>
      </c>
      <c r="S73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34">
        <f>IF(Tabela3[[#This Row],[Receitas 2006]]-Tabela3[[#This Row],[Despesas 2006]]&lt;0,Tabela3[[#This Row],[Receitas 2006]]-Tabela3[[#This Row],[Despesas 2006]],Tabela3[[#This Row],[Receitas 2006]]-Tabela3[[#This Row],[Despesas 2006]])</f>
        <v>-392907</v>
      </c>
      <c r="U734">
        <f>IF(Tabela3[[#This Row],[Receitas 2008]]-Tabela3[[#This Row],[Despesas 2008]]&lt;0,Tabela3[[#This Row],[Receitas 2008]]-Tabela3[[#This Row],[Despesas 2008]],Tabela3[[#This Row],[Receitas 2008]]-Tabela3[[#This Row],[Despesas 2008]])</f>
        <v>199749.24000000022</v>
      </c>
      <c r="V734">
        <f>IF(Tabela3[[#This Row],[Receitas 2009]]-Tabela3[[#This Row],[Despesas 2009]]&lt;0,Tabela3[[#This Row],[Receitas 2009]]-Tabela3[[#This Row],[Despesas 2009]],Tabela3[[#This Row],[Receitas 2009]]-Tabela3[[#This Row],[Despesas 2009]])</f>
        <v>-67411.209999999963</v>
      </c>
    </row>
    <row r="735" spans="1:22" hidden="1">
      <c r="A735" t="s">
        <v>781</v>
      </c>
      <c r="B735" t="s">
        <v>48</v>
      </c>
      <c r="C735" t="s">
        <v>169</v>
      </c>
      <c r="D735" s="60">
        <v>3958588.58</v>
      </c>
      <c r="E735" s="61">
        <v>4721369.0999999996</v>
      </c>
      <c r="F735" s="61" t="s">
        <v>25</v>
      </c>
      <c r="G735" s="61">
        <v>6295825.8600000003</v>
      </c>
      <c r="H735" s="61">
        <v>3913912.46</v>
      </c>
      <c r="I735" s="61">
        <v>4819203.5199999996</v>
      </c>
      <c r="J735" s="61" t="s">
        <v>25</v>
      </c>
      <c r="K735" s="61">
        <v>6459005.2199999997</v>
      </c>
      <c r="L735">
        <v>67.5</v>
      </c>
      <c r="M735">
        <v>69.87</v>
      </c>
      <c r="N735">
        <v>57.04</v>
      </c>
      <c r="O735">
        <v>77.959999999999994</v>
      </c>
      <c r="P735">
        <v>0.41</v>
      </c>
      <c r="Q735">
        <v>0.35</v>
      </c>
      <c r="R735">
        <v>0.47</v>
      </c>
      <c r="S735">
        <f>IF(Tabela3[[#This Row],[Receitas 2005]]-Tabela3[[#This Row],[Despesas 2005]]&lt;0,Tabela3[[#This Row],[Receitas 2005]]-Tabela3[[#This Row],[Despesas 2005]],Tabela3[[#This Row],[Receitas 2005]]-Tabela3[[#This Row],[Despesas 2005]])</f>
        <v>44676.120000000112</v>
      </c>
      <c r="T735">
        <f>IF(Tabela3[[#This Row],[Receitas 2006]]-Tabela3[[#This Row],[Despesas 2006]]&lt;0,Tabela3[[#This Row],[Receitas 2006]]-Tabela3[[#This Row],[Despesas 2006]],Tabela3[[#This Row],[Receitas 2006]]-Tabela3[[#This Row],[Despesas 2006]])</f>
        <v>-97834.419999999925</v>
      </c>
      <c r="U735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735">
        <f>IF(Tabela3[[#This Row],[Receitas 2009]]-Tabela3[[#This Row],[Despesas 2009]]&lt;0,Tabela3[[#This Row],[Receitas 2009]]-Tabela3[[#This Row],[Despesas 2009]],Tabela3[[#This Row],[Receitas 2009]]-Tabela3[[#This Row],[Despesas 2009]])</f>
        <v>-163179.3599999994</v>
      </c>
    </row>
    <row r="736" spans="1:22" hidden="1">
      <c r="A736" t="s">
        <v>782</v>
      </c>
      <c r="B736" t="s">
        <v>48</v>
      </c>
      <c r="C736" t="s">
        <v>49</v>
      </c>
      <c r="D736" s="60">
        <v>11696411.689999999</v>
      </c>
      <c r="E736" s="61">
        <v>12835878.52</v>
      </c>
      <c r="F736" s="61">
        <v>20404019.530000001</v>
      </c>
      <c r="G736" s="61">
        <v>20803774.760000002</v>
      </c>
      <c r="H736" s="61">
        <v>11548558.84</v>
      </c>
      <c r="I736" s="61">
        <v>13247130.52</v>
      </c>
      <c r="J736" s="61">
        <v>19643345.809999999</v>
      </c>
      <c r="K736" s="61">
        <v>20966117.039999999</v>
      </c>
      <c r="L736">
        <v>59.69</v>
      </c>
      <c r="M736">
        <v>62.51</v>
      </c>
      <c r="N736">
        <v>49.49</v>
      </c>
      <c r="O736">
        <v>69.900000000000006</v>
      </c>
      <c r="P736">
        <v>0.42</v>
      </c>
      <c r="Q736">
        <v>0.37</v>
      </c>
      <c r="R736">
        <v>0.47</v>
      </c>
      <c r="S736">
        <f>IF(Tabela3[[#This Row],[Receitas 2005]]-Tabela3[[#This Row],[Despesas 2005]]&lt;0,Tabela3[[#This Row],[Receitas 2005]]-Tabela3[[#This Row],[Despesas 2005]],Tabela3[[#This Row],[Receitas 2005]]-Tabela3[[#This Row],[Despesas 2005]])</f>
        <v>147852.84999999963</v>
      </c>
      <c r="T736">
        <f>IF(Tabela3[[#This Row],[Receitas 2006]]-Tabela3[[#This Row],[Despesas 2006]]&lt;0,Tabela3[[#This Row],[Receitas 2006]]-Tabela3[[#This Row],[Despesas 2006]],Tabela3[[#This Row],[Receitas 2006]]-Tabela3[[#This Row],[Despesas 2006]])</f>
        <v>-411252</v>
      </c>
      <c r="U736">
        <f>IF(Tabela3[[#This Row],[Receitas 2008]]-Tabela3[[#This Row],[Despesas 2008]]&lt;0,Tabela3[[#This Row],[Receitas 2008]]-Tabela3[[#This Row],[Despesas 2008]],Tabela3[[#This Row],[Receitas 2008]]-Tabela3[[#This Row],[Despesas 2008]])</f>
        <v>760673.72000000253</v>
      </c>
      <c r="V736">
        <f>IF(Tabela3[[#This Row],[Receitas 2009]]-Tabela3[[#This Row],[Despesas 2009]]&lt;0,Tabela3[[#This Row],[Receitas 2009]]-Tabela3[[#This Row],[Despesas 2009]],Tabela3[[#This Row],[Receitas 2009]]-Tabela3[[#This Row],[Despesas 2009]])</f>
        <v>-162342.27999999747</v>
      </c>
    </row>
    <row r="737" spans="1:22" hidden="1">
      <c r="A737" t="s">
        <v>783</v>
      </c>
      <c r="B737" t="s">
        <v>35</v>
      </c>
      <c r="C737" t="s">
        <v>172</v>
      </c>
      <c r="D737" s="60">
        <v>9378655.9100000001</v>
      </c>
      <c r="E737" s="61">
        <v>10836514.289999999</v>
      </c>
      <c r="F737" s="61">
        <v>15786045.84</v>
      </c>
      <c r="G737" s="61">
        <v>16071808.41</v>
      </c>
      <c r="H737" s="61">
        <v>8868413.9800000004</v>
      </c>
      <c r="I737" s="61">
        <v>10703560.630000001</v>
      </c>
      <c r="J737" s="61">
        <v>15695515.300000001</v>
      </c>
      <c r="K737" s="61">
        <v>15916768.43</v>
      </c>
      <c r="L737">
        <v>48.27</v>
      </c>
      <c r="M737">
        <v>48.31</v>
      </c>
      <c r="N737">
        <v>39.26</v>
      </c>
      <c r="O737">
        <v>57.29</v>
      </c>
      <c r="P737">
        <v>0.43</v>
      </c>
      <c r="Q737">
        <v>0.38</v>
      </c>
      <c r="R737">
        <v>0.47</v>
      </c>
      <c r="S737">
        <f>IF(Tabela3[[#This Row],[Receitas 2005]]-Tabela3[[#This Row],[Despesas 2005]]&lt;0,Tabela3[[#This Row],[Receitas 2005]]-Tabela3[[#This Row],[Despesas 2005]],Tabela3[[#This Row],[Receitas 2005]]-Tabela3[[#This Row],[Despesas 2005]])</f>
        <v>510241.9299999997</v>
      </c>
      <c r="T737">
        <f>IF(Tabela3[[#This Row],[Receitas 2006]]-Tabela3[[#This Row],[Despesas 2006]]&lt;0,Tabela3[[#This Row],[Receitas 2006]]-Tabela3[[#This Row],[Despesas 2006]],Tabela3[[#This Row],[Receitas 2006]]-Tabela3[[#This Row],[Despesas 2006]])</f>
        <v>132953.65999999829</v>
      </c>
      <c r="U737">
        <f>IF(Tabela3[[#This Row],[Receitas 2008]]-Tabela3[[#This Row],[Despesas 2008]]&lt;0,Tabela3[[#This Row],[Receitas 2008]]-Tabela3[[#This Row],[Despesas 2008]],Tabela3[[#This Row],[Receitas 2008]]-Tabela3[[#This Row],[Despesas 2008]])</f>
        <v>90530.539999999106</v>
      </c>
      <c r="V737">
        <f>IF(Tabela3[[#This Row],[Receitas 2009]]-Tabela3[[#This Row],[Despesas 2009]]&lt;0,Tabela3[[#This Row],[Receitas 2009]]-Tabela3[[#This Row],[Despesas 2009]],Tabela3[[#This Row],[Receitas 2009]]-Tabela3[[#This Row],[Despesas 2009]])</f>
        <v>155039.98000000045</v>
      </c>
    </row>
    <row r="738" spans="1:22" hidden="1">
      <c r="A738" t="s">
        <v>784</v>
      </c>
      <c r="B738" t="s">
        <v>30</v>
      </c>
      <c r="C738" t="s">
        <v>93</v>
      </c>
      <c r="D738" s="60">
        <v>14394982</v>
      </c>
      <c r="E738" s="61">
        <v>16292478.119999999</v>
      </c>
      <c r="F738" s="61">
        <v>22513968.739999998</v>
      </c>
      <c r="G738" s="61">
        <v>23563772.550000001</v>
      </c>
      <c r="H738" s="61">
        <v>14272598</v>
      </c>
      <c r="I738" s="61">
        <v>16599756.619999999</v>
      </c>
      <c r="J738" s="61">
        <v>22205954.649999999</v>
      </c>
      <c r="K738" s="61">
        <v>22833573.890000001</v>
      </c>
      <c r="L738">
        <v>30.8</v>
      </c>
      <c r="M738">
        <v>25.52</v>
      </c>
      <c r="N738">
        <v>21.57</v>
      </c>
      <c r="O738">
        <v>40.020000000000003</v>
      </c>
      <c r="P738">
        <v>0.42</v>
      </c>
      <c r="Q738">
        <v>0.39</v>
      </c>
      <c r="R738">
        <v>0.45</v>
      </c>
      <c r="S738">
        <f>IF(Tabela3[[#This Row],[Receitas 2005]]-Tabela3[[#This Row],[Despesas 2005]]&lt;0,Tabela3[[#This Row],[Receitas 2005]]-Tabela3[[#This Row],[Despesas 2005]],Tabela3[[#This Row],[Receitas 2005]]-Tabela3[[#This Row],[Despesas 2005]])</f>
        <v>122384</v>
      </c>
      <c r="T738">
        <f>IF(Tabela3[[#This Row],[Receitas 2006]]-Tabela3[[#This Row],[Despesas 2006]]&lt;0,Tabela3[[#This Row],[Receitas 2006]]-Tabela3[[#This Row],[Despesas 2006]],Tabela3[[#This Row],[Receitas 2006]]-Tabela3[[#This Row],[Despesas 2006]])</f>
        <v>-307278.5</v>
      </c>
      <c r="U738">
        <f>IF(Tabela3[[#This Row],[Receitas 2008]]-Tabela3[[#This Row],[Despesas 2008]]&lt;0,Tabela3[[#This Row],[Receitas 2008]]-Tabela3[[#This Row],[Despesas 2008]],Tabela3[[#This Row],[Receitas 2008]]-Tabela3[[#This Row],[Despesas 2008]])</f>
        <v>308014.08999999985</v>
      </c>
      <c r="V738">
        <f>IF(Tabela3[[#This Row],[Receitas 2009]]-Tabela3[[#This Row],[Despesas 2009]]&lt;0,Tabela3[[#This Row],[Receitas 2009]]-Tabela3[[#This Row],[Despesas 2009]],Tabela3[[#This Row],[Receitas 2009]]-Tabela3[[#This Row],[Despesas 2009]])</f>
        <v>730198.66000000015</v>
      </c>
    </row>
    <row r="739" spans="1:22" hidden="1">
      <c r="A739" t="s">
        <v>785</v>
      </c>
      <c r="B739" t="s">
        <v>76</v>
      </c>
      <c r="C739" t="s">
        <v>134</v>
      </c>
      <c r="D739" s="60" t="s">
        <v>25</v>
      </c>
      <c r="E739" s="61">
        <v>16950030.969999999</v>
      </c>
      <c r="F739" s="61">
        <v>22445424.09</v>
      </c>
      <c r="G739" s="61">
        <v>24918743.170000002</v>
      </c>
      <c r="H739" s="61" t="s">
        <v>25</v>
      </c>
      <c r="I739" s="61">
        <v>16759762.77</v>
      </c>
      <c r="J739" s="61">
        <v>22961045.539999999</v>
      </c>
      <c r="K739" s="61">
        <v>28499556.199999999</v>
      </c>
      <c r="L739">
        <v>21.88</v>
      </c>
      <c r="M739">
        <v>19.34</v>
      </c>
      <c r="N739">
        <v>13.34</v>
      </c>
      <c r="O739">
        <v>30.42</v>
      </c>
      <c r="P739">
        <v>0.37</v>
      </c>
      <c r="Q739">
        <v>0.34</v>
      </c>
      <c r="R739">
        <v>0.4</v>
      </c>
      <c r="S73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39">
        <f>IF(Tabela3[[#This Row],[Receitas 2006]]-Tabela3[[#This Row],[Despesas 2006]]&lt;0,Tabela3[[#This Row],[Receitas 2006]]-Tabela3[[#This Row],[Despesas 2006]],Tabela3[[#This Row],[Receitas 2006]]-Tabela3[[#This Row],[Despesas 2006]])</f>
        <v>190268.19999999925</v>
      </c>
      <c r="U739">
        <f>IF(Tabela3[[#This Row],[Receitas 2008]]-Tabela3[[#This Row],[Despesas 2008]]&lt;0,Tabela3[[#This Row],[Receitas 2008]]-Tabela3[[#This Row],[Despesas 2008]],Tabela3[[#This Row],[Receitas 2008]]-Tabela3[[#This Row],[Despesas 2008]])</f>
        <v>-515621.44999999925</v>
      </c>
      <c r="V739">
        <f>IF(Tabela3[[#This Row],[Receitas 2009]]-Tabela3[[#This Row],[Despesas 2009]]&lt;0,Tabela3[[#This Row],[Receitas 2009]]-Tabela3[[#This Row],[Despesas 2009]],Tabela3[[#This Row],[Receitas 2009]]-Tabela3[[#This Row],[Despesas 2009]])</f>
        <v>-3580813.0299999975</v>
      </c>
    </row>
    <row r="740" spans="1:22" hidden="1">
      <c r="A740" t="s">
        <v>786</v>
      </c>
      <c r="B740" t="s">
        <v>52</v>
      </c>
      <c r="C740" t="s">
        <v>69</v>
      </c>
      <c r="D740" s="60">
        <v>11075410.1</v>
      </c>
      <c r="E740" s="61">
        <v>12449449.57</v>
      </c>
      <c r="F740" s="61">
        <v>16101114.300000001</v>
      </c>
      <c r="G740" s="61">
        <v>15054253.75</v>
      </c>
      <c r="H740" s="61">
        <v>8953516.8699999992</v>
      </c>
      <c r="I740" s="61">
        <v>12096135.16</v>
      </c>
      <c r="J740" s="61">
        <v>16027359.550000001</v>
      </c>
      <c r="K740" s="61">
        <v>14765782.4</v>
      </c>
      <c r="L740">
        <v>16.73</v>
      </c>
      <c r="M740">
        <v>15.19</v>
      </c>
      <c r="N740">
        <v>8.9499999999999993</v>
      </c>
      <c r="O740">
        <v>24.52</v>
      </c>
      <c r="P740">
        <v>0.39</v>
      </c>
      <c r="Q740">
        <v>0.35</v>
      </c>
      <c r="R740">
        <v>0.43</v>
      </c>
      <c r="S740">
        <f>IF(Tabela3[[#This Row],[Receitas 2005]]-Tabela3[[#This Row],[Despesas 2005]]&lt;0,Tabela3[[#This Row],[Receitas 2005]]-Tabela3[[#This Row],[Despesas 2005]],Tabela3[[#This Row],[Receitas 2005]]-Tabela3[[#This Row],[Despesas 2005]])</f>
        <v>2121893.2300000004</v>
      </c>
      <c r="T740">
        <f>IF(Tabela3[[#This Row],[Receitas 2006]]-Tabela3[[#This Row],[Despesas 2006]]&lt;0,Tabela3[[#This Row],[Receitas 2006]]-Tabela3[[#This Row],[Despesas 2006]],Tabela3[[#This Row],[Receitas 2006]]-Tabela3[[#This Row],[Despesas 2006]])</f>
        <v>353314.41000000015</v>
      </c>
      <c r="U740">
        <f>IF(Tabela3[[#This Row],[Receitas 2008]]-Tabela3[[#This Row],[Despesas 2008]]&lt;0,Tabela3[[#This Row],[Receitas 2008]]-Tabela3[[#This Row],[Despesas 2008]],Tabela3[[#This Row],[Receitas 2008]]-Tabela3[[#This Row],[Despesas 2008]])</f>
        <v>73754.75</v>
      </c>
      <c r="V740">
        <f>IF(Tabela3[[#This Row],[Receitas 2009]]-Tabela3[[#This Row],[Despesas 2009]]&lt;0,Tabela3[[#This Row],[Receitas 2009]]-Tabela3[[#This Row],[Despesas 2009]],Tabela3[[#This Row],[Receitas 2009]]-Tabela3[[#This Row],[Despesas 2009]])</f>
        <v>288471.34999999963</v>
      </c>
    </row>
    <row r="741" spans="1:22" hidden="1">
      <c r="A741" t="s">
        <v>787</v>
      </c>
      <c r="B741" t="s">
        <v>76</v>
      </c>
      <c r="C741" t="s">
        <v>134</v>
      </c>
      <c r="D741" s="60">
        <v>16590148.73</v>
      </c>
      <c r="E741" s="61">
        <v>17934416.780000001</v>
      </c>
      <c r="F741" s="61">
        <v>26284976.789999999</v>
      </c>
      <c r="G741" s="61">
        <v>24710647</v>
      </c>
      <c r="H741" s="61">
        <v>16568101.34</v>
      </c>
      <c r="I741" s="61">
        <v>18325664.07</v>
      </c>
      <c r="J741" s="61">
        <v>26247198.93</v>
      </c>
      <c r="K741" s="61">
        <v>23486072</v>
      </c>
      <c r="L741">
        <v>14.57</v>
      </c>
      <c r="M741">
        <v>14.35</v>
      </c>
      <c r="N741">
        <v>7.85</v>
      </c>
      <c r="O741">
        <v>21.3</v>
      </c>
      <c r="P741">
        <v>0.35</v>
      </c>
      <c r="Q741">
        <v>0.33</v>
      </c>
      <c r="R741">
        <v>0.38</v>
      </c>
      <c r="S741">
        <f>IF(Tabela3[[#This Row],[Receitas 2005]]-Tabela3[[#This Row],[Despesas 2005]]&lt;0,Tabela3[[#This Row],[Receitas 2005]]-Tabela3[[#This Row],[Despesas 2005]],Tabela3[[#This Row],[Receitas 2005]]-Tabela3[[#This Row],[Despesas 2005]])</f>
        <v>22047.390000000596</v>
      </c>
      <c r="T741">
        <f>IF(Tabela3[[#This Row],[Receitas 2006]]-Tabela3[[#This Row],[Despesas 2006]]&lt;0,Tabela3[[#This Row],[Receitas 2006]]-Tabela3[[#This Row],[Despesas 2006]],Tabela3[[#This Row],[Receitas 2006]]-Tabela3[[#This Row],[Despesas 2006]])</f>
        <v>-391247.28999999911</v>
      </c>
      <c r="U741">
        <f>IF(Tabela3[[#This Row],[Receitas 2008]]-Tabela3[[#This Row],[Despesas 2008]]&lt;0,Tabela3[[#This Row],[Receitas 2008]]-Tabela3[[#This Row],[Despesas 2008]],Tabela3[[#This Row],[Receitas 2008]]-Tabela3[[#This Row],[Despesas 2008]])</f>
        <v>37777.859999999404</v>
      </c>
      <c r="V741">
        <f>IF(Tabela3[[#This Row],[Receitas 2009]]-Tabela3[[#This Row],[Despesas 2009]]&lt;0,Tabela3[[#This Row],[Receitas 2009]]-Tabela3[[#This Row],[Despesas 2009]],Tabela3[[#This Row],[Receitas 2009]]-Tabela3[[#This Row],[Despesas 2009]])</f>
        <v>1224575</v>
      </c>
    </row>
    <row r="742" spans="1:22" hidden="1">
      <c r="A742" t="s">
        <v>788</v>
      </c>
      <c r="B742" t="s">
        <v>35</v>
      </c>
      <c r="C742" t="s">
        <v>67</v>
      </c>
      <c r="D742" s="60" t="s">
        <v>25</v>
      </c>
      <c r="E742" s="61">
        <v>4044419.22</v>
      </c>
      <c r="F742" s="61">
        <v>6086281.5800000001</v>
      </c>
      <c r="G742" s="61">
        <v>6035482.0999999996</v>
      </c>
      <c r="H742" s="61" t="s">
        <v>25</v>
      </c>
      <c r="I742" s="61">
        <v>3964838.6</v>
      </c>
      <c r="J742" s="61">
        <v>6814234.9400000004</v>
      </c>
      <c r="K742" s="61">
        <v>6017436.4199999999</v>
      </c>
      <c r="L742">
        <v>52.08</v>
      </c>
      <c r="M742">
        <v>49.9</v>
      </c>
      <c r="N742">
        <v>39.04</v>
      </c>
      <c r="O742">
        <v>65.13</v>
      </c>
      <c r="P742">
        <v>0.35</v>
      </c>
      <c r="Q742">
        <v>0.31</v>
      </c>
      <c r="R742">
        <v>0.4</v>
      </c>
      <c r="S74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42">
        <f>IF(Tabela3[[#This Row],[Receitas 2006]]-Tabela3[[#This Row],[Despesas 2006]]&lt;0,Tabela3[[#This Row],[Receitas 2006]]-Tabela3[[#This Row],[Despesas 2006]],Tabela3[[#This Row],[Receitas 2006]]-Tabela3[[#This Row],[Despesas 2006]])</f>
        <v>79580.620000000112</v>
      </c>
      <c r="U742">
        <f>IF(Tabela3[[#This Row],[Receitas 2008]]-Tabela3[[#This Row],[Despesas 2008]]&lt;0,Tabela3[[#This Row],[Receitas 2008]]-Tabela3[[#This Row],[Despesas 2008]],Tabela3[[#This Row],[Receitas 2008]]-Tabela3[[#This Row],[Despesas 2008]])</f>
        <v>-727953.36000000034</v>
      </c>
      <c r="V742">
        <f>IF(Tabela3[[#This Row],[Receitas 2009]]-Tabela3[[#This Row],[Despesas 2009]]&lt;0,Tabela3[[#This Row],[Receitas 2009]]-Tabela3[[#This Row],[Despesas 2009]],Tabela3[[#This Row],[Receitas 2009]]-Tabela3[[#This Row],[Despesas 2009]])</f>
        <v>18045.679999999702</v>
      </c>
    </row>
    <row r="743" spans="1:22" hidden="1">
      <c r="A743" t="s">
        <v>789</v>
      </c>
      <c r="B743" t="s">
        <v>76</v>
      </c>
      <c r="C743" t="s">
        <v>372</v>
      </c>
      <c r="D743" s="60">
        <v>5068190.29</v>
      </c>
      <c r="E743" s="61">
        <v>6095716.2000000002</v>
      </c>
      <c r="F743" s="61">
        <v>8272460.7000000002</v>
      </c>
      <c r="G743" s="61">
        <v>7508677.7199999997</v>
      </c>
      <c r="H743" s="61">
        <v>4929554.54</v>
      </c>
      <c r="I743" s="61">
        <v>5739888.8600000003</v>
      </c>
      <c r="J743" s="61">
        <v>8552851.7699999996</v>
      </c>
      <c r="K743" s="61">
        <v>8069478.1200000001</v>
      </c>
      <c r="L743">
        <v>22.41</v>
      </c>
      <c r="M743">
        <v>23.39</v>
      </c>
      <c r="N743">
        <v>13.85</v>
      </c>
      <c r="O743">
        <v>30.97</v>
      </c>
      <c r="P743">
        <v>0.36</v>
      </c>
      <c r="Q743">
        <v>0.31</v>
      </c>
      <c r="R743">
        <v>0.42</v>
      </c>
      <c r="S743">
        <f>IF(Tabela3[[#This Row],[Receitas 2005]]-Tabela3[[#This Row],[Despesas 2005]]&lt;0,Tabela3[[#This Row],[Receitas 2005]]-Tabela3[[#This Row],[Despesas 2005]],Tabela3[[#This Row],[Receitas 2005]]-Tabela3[[#This Row],[Despesas 2005]])</f>
        <v>138635.75</v>
      </c>
      <c r="T743">
        <f>IF(Tabela3[[#This Row],[Receitas 2006]]-Tabela3[[#This Row],[Despesas 2006]]&lt;0,Tabela3[[#This Row],[Receitas 2006]]-Tabela3[[#This Row],[Despesas 2006]],Tabela3[[#This Row],[Receitas 2006]]-Tabela3[[#This Row],[Despesas 2006]])</f>
        <v>355827.33999999985</v>
      </c>
      <c r="U743">
        <f>IF(Tabela3[[#This Row],[Receitas 2008]]-Tabela3[[#This Row],[Despesas 2008]]&lt;0,Tabela3[[#This Row],[Receitas 2008]]-Tabela3[[#This Row],[Despesas 2008]],Tabela3[[#This Row],[Receitas 2008]]-Tabela3[[#This Row],[Despesas 2008]])</f>
        <v>-280391.06999999937</v>
      </c>
      <c r="V743">
        <f>IF(Tabela3[[#This Row],[Receitas 2009]]-Tabela3[[#This Row],[Despesas 2009]]&lt;0,Tabela3[[#This Row],[Receitas 2009]]-Tabela3[[#This Row],[Despesas 2009]],Tabela3[[#This Row],[Receitas 2009]]-Tabela3[[#This Row],[Despesas 2009]])</f>
        <v>-560800.40000000037</v>
      </c>
    </row>
    <row r="744" spans="1:22" hidden="1">
      <c r="A744" t="s">
        <v>790</v>
      </c>
      <c r="B744" t="s">
        <v>52</v>
      </c>
      <c r="C744" t="s">
        <v>186</v>
      </c>
      <c r="D744" s="60" t="s">
        <v>25</v>
      </c>
      <c r="E744" s="61" t="s">
        <v>25</v>
      </c>
      <c r="F744" s="61">
        <v>5868961.1900000004</v>
      </c>
      <c r="G744" s="61">
        <v>5745158.5300000003</v>
      </c>
      <c r="H744" s="61" t="s">
        <v>25</v>
      </c>
      <c r="I744" s="61" t="s">
        <v>25</v>
      </c>
      <c r="J744" s="61">
        <v>5866316.9000000004</v>
      </c>
      <c r="K744" s="61">
        <v>6035339.9400000004</v>
      </c>
      <c r="L744">
        <v>22.58</v>
      </c>
      <c r="M744">
        <v>20.51</v>
      </c>
      <c r="N744">
        <v>13.84</v>
      </c>
      <c r="O744">
        <v>31.31</v>
      </c>
      <c r="P744">
        <v>0.37</v>
      </c>
      <c r="Q744">
        <v>0.33</v>
      </c>
      <c r="R744">
        <v>0.41</v>
      </c>
      <c r="S74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4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44">
        <f>IF(Tabela3[[#This Row],[Receitas 2008]]-Tabela3[[#This Row],[Despesas 2008]]&lt;0,Tabela3[[#This Row],[Receitas 2008]]-Tabela3[[#This Row],[Despesas 2008]],Tabela3[[#This Row],[Receitas 2008]]-Tabela3[[#This Row],[Despesas 2008]])</f>
        <v>2644.2900000000373</v>
      </c>
      <c r="V744">
        <f>IF(Tabela3[[#This Row],[Receitas 2009]]-Tabela3[[#This Row],[Despesas 2009]]&lt;0,Tabela3[[#This Row],[Receitas 2009]]-Tabela3[[#This Row],[Despesas 2009]],Tabela3[[#This Row],[Receitas 2009]]-Tabela3[[#This Row],[Despesas 2009]])</f>
        <v>-290181.41000000015</v>
      </c>
    </row>
    <row r="745" spans="1:22" hidden="1">
      <c r="A745" t="s">
        <v>791</v>
      </c>
      <c r="B745" t="s">
        <v>35</v>
      </c>
      <c r="C745" t="s">
        <v>67</v>
      </c>
      <c r="D745" s="60">
        <v>3828460.1</v>
      </c>
      <c r="E745" s="61">
        <v>4576864.5199999996</v>
      </c>
      <c r="F745" s="61">
        <v>6664428.9199999999</v>
      </c>
      <c r="G745" s="61">
        <v>6462806.9299999997</v>
      </c>
      <c r="H745" s="61">
        <v>4291331.41</v>
      </c>
      <c r="I745" s="61">
        <v>4765053.8099999996</v>
      </c>
      <c r="J745" s="61">
        <v>6540869.3700000001</v>
      </c>
      <c r="K745" s="61">
        <v>6551866.2300000004</v>
      </c>
      <c r="L745">
        <v>48.78</v>
      </c>
      <c r="M745">
        <v>47.19</v>
      </c>
      <c r="N745">
        <v>36.85</v>
      </c>
      <c r="O745">
        <v>60.72</v>
      </c>
      <c r="P745">
        <v>0.4</v>
      </c>
      <c r="Q745">
        <v>0.34</v>
      </c>
      <c r="R745">
        <v>0.45</v>
      </c>
      <c r="S745">
        <f>IF(Tabela3[[#This Row],[Receitas 2005]]-Tabela3[[#This Row],[Despesas 2005]]&lt;0,Tabela3[[#This Row],[Receitas 2005]]-Tabela3[[#This Row],[Despesas 2005]],Tabela3[[#This Row],[Receitas 2005]]-Tabela3[[#This Row],[Despesas 2005]])</f>
        <v>-462871.31000000006</v>
      </c>
      <c r="T745">
        <f>IF(Tabela3[[#This Row],[Receitas 2006]]-Tabela3[[#This Row],[Despesas 2006]]&lt;0,Tabela3[[#This Row],[Receitas 2006]]-Tabela3[[#This Row],[Despesas 2006]],Tabela3[[#This Row],[Receitas 2006]]-Tabela3[[#This Row],[Despesas 2006]])</f>
        <v>-188189.29000000004</v>
      </c>
      <c r="U745">
        <f>IF(Tabela3[[#This Row],[Receitas 2008]]-Tabela3[[#This Row],[Despesas 2008]]&lt;0,Tabela3[[#This Row],[Receitas 2008]]-Tabela3[[#This Row],[Despesas 2008]],Tabela3[[#This Row],[Receitas 2008]]-Tabela3[[#This Row],[Despesas 2008]])</f>
        <v>123559.54999999981</v>
      </c>
      <c r="V745">
        <f>IF(Tabela3[[#This Row],[Receitas 2009]]-Tabela3[[#This Row],[Despesas 2009]]&lt;0,Tabela3[[#This Row],[Receitas 2009]]-Tabela3[[#This Row],[Despesas 2009]],Tabela3[[#This Row],[Receitas 2009]]-Tabela3[[#This Row],[Despesas 2009]])</f>
        <v>-89059.300000000745</v>
      </c>
    </row>
    <row r="746" spans="1:22" hidden="1">
      <c r="A746" t="s">
        <v>792</v>
      </c>
      <c r="B746" t="s">
        <v>76</v>
      </c>
      <c r="C746" t="s">
        <v>77</v>
      </c>
      <c r="D746" s="60">
        <v>4905881.46</v>
      </c>
      <c r="E746" s="61" t="s">
        <v>25</v>
      </c>
      <c r="F746" s="61">
        <v>7260980.9100000001</v>
      </c>
      <c r="G746" s="61">
        <v>7664170.7400000002</v>
      </c>
      <c r="H746" s="61">
        <v>4763598.46</v>
      </c>
      <c r="I746" s="61" t="s">
        <v>25</v>
      </c>
      <c r="J746" s="61">
        <v>7492678.0999999996</v>
      </c>
      <c r="K746" s="61">
        <v>7668068.3600000003</v>
      </c>
      <c r="L746">
        <v>43.48</v>
      </c>
      <c r="M746">
        <v>43.2</v>
      </c>
      <c r="N746">
        <v>33.76</v>
      </c>
      <c r="O746">
        <v>53.2</v>
      </c>
      <c r="P746">
        <v>0.42</v>
      </c>
      <c r="Q746">
        <v>0.37</v>
      </c>
      <c r="R746">
        <v>0.47</v>
      </c>
      <c r="S746">
        <f>IF(Tabela3[[#This Row],[Receitas 2005]]-Tabela3[[#This Row],[Despesas 2005]]&lt;0,Tabela3[[#This Row],[Receitas 2005]]-Tabela3[[#This Row],[Despesas 2005]],Tabela3[[#This Row],[Receitas 2005]]-Tabela3[[#This Row],[Despesas 2005]])</f>
        <v>142283</v>
      </c>
      <c r="T746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46">
        <f>IF(Tabela3[[#This Row],[Receitas 2008]]-Tabela3[[#This Row],[Despesas 2008]]&lt;0,Tabela3[[#This Row],[Receitas 2008]]-Tabela3[[#This Row],[Despesas 2008]],Tabela3[[#This Row],[Receitas 2008]]-Tabela3[[#This Row],[Despesas 2008]])</f>
        <v>-231697.18999999948</v>
      </c>
      <c r="V746">
        <f>IF(Tabela3[[#This Row],[Receitas 2009]]-Tabela3[[#This Row],[Despesas 2009]]&lt;0,Tabela3[[#This Row],[Receitas 2009]]-Tabela3[[#This Row],[Despesas 2009]],Tabela3[[#This Row],[Receitas 2009]]-Tabela3[[#This Row],[Despesas 2009]])</f>
        <v>-3897.6200000001118</v>
      </c>
    </row>
    <row r="747" spans="1:22" hidden="1">
      <c r="A747" t="s">
        <v>793</v>
      </c>
      <c r="B747" t="s">
        <v>35</v>
      </c>
      <c r="C747" t="s">
        <v>38</v>
      </c>
      <c r="D747" s="60" t="s">
        <v>25</v>
      </c>
      <c r="E747" s="61">
        <v>5971113.3700000001</v>
      </c>
      <c r="F747" s="61">
        <v>8847115.0399999991</v>
      </c>
      <c r="G747" s="61">
        <v>7146897.46</v>
      </c>
      <c r="H747" s="61" t="s">
        <v>25</v>
      </c>
      <c r="I747" s="61">
        <v>5586136.0999999996</v>
      </c>
      <c r="J747" s="61">
        <v>8563934.2699999996</v>
      </c>
      <c r="K747" s="61">
        <v>6709213.46</v>
      </c>
      <c r="L747">
        <v>36.49</v>
      </c>
      <c r="M747">
        <v>42.78</v>
      </c>
      <c r="N747">
        <v>24.89</v>
      </c>
      <c r="O747">
        <v>48.08</v>
      </c>
      <c r="P747">
        <v>0.39</v>
      </c>
      <c r="Q747">
        <v>0.35</v>
      </c>
      <c r="R747">
        <v>0.43</v>
      </c>
      <c r="S74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47">
        <f>IF(Tabela3[[#This Row],[Receitas 2006]]-Tabela3[[#This Row],[Despesas 2006]]&lt;0,Tabela3[[#This Row],[Receitas 2006]]-Tabela3[[#This Row],[Despesas 2006]],Tabela3[[#This Row],[Receitas 2006]]-Tabela3[[#This Row],[Despesas 2006]])</f>
        <v>384977.27000000048</v>
      </c>
      <c r="U747">
        <f>IF(Tabela3[[#This Row],[Receitas 2008]]-Tabela3[[#This Row],[Despesas 2008]]&lt;0,Tabela3[[#This Row],[Receitas 2008]]-Tabela3[[#This Row],[Despesas 2008]],Tabela3[[#This Row],[Receitas 2008]]-Tabela3[[#This Row],[Despesas 2008]])</f>
        <v>283180.76999999955</v>
      </c>
      <c r="V747">
        <f>IF(Tabela3[[#This Row],[Receitas 2009]]-Tabela3[[#This Row],[Despesas 2009]]&lt;0,Tabela3[[#This Row],[Receitas 2009]]-Tabela3[[#This Row],[Despesas 2009]],Tabela3[[#This Row],[Receitas 2009]]-Tabela3[[#This Row],[Despesas 2009]])</f>
        <v>437684</v>
      </c>
    </row>
    <row r="748" spans="1:22" hidden="1">
      <c r="A748" t="s">
        <v>794</v>
      </c>
      <c r="B748" t="s">
        <v>30</v>
      </c>
      <c r="C748" t="s">
        <v>31</v>
      </c>
      <c r="D748" s="60">
        <v>3716585.33</v>
      </c>
      <c r="E748" s="61">
        <v>4298250.6500000004</v>
      </c>
      <c r="F748" s="61">
        <v>6049959.1600000001</v>
      </c>
      <c r="G748" s="61">
        <v>6121166.3499999996</v>
      </c>
      <c r="H748" s="61">
        <v>3619876.73</v>
      </c>
      <c r="I748" s="61">
        <v>4230218.25</v>
      </c>
      <c r="J748" s="61">
        <v>5915068.0599999996</v>
      </c>
      <c r="K748" s="61">
        <v>6691125.7599999998</v>
      </c>
      <c r="L748">
        <v>31.63</v>
      </c>
      <c r="M748">
        <v>31.74</v>
      </c>
      <c r="N748">
        <v>20</v>
      </c>
      <c r="O748">
        <v>43.27</v>
      </c>
      <c r="P748">
        <v>0.35</v>
      </c>
      <c r="Q748">
        <v>0.28999999999999998</v>
      </c>
      <c r="R748">
        <v>0.41</v>
      </c>
      <c r="S748">
        <f>IF(Tabela3[[#This Row],[Receitas 2005]]-Tabela3[[#This Row],[Despesas 2005]]&lt;0,Tabela3[[#This Row],[Receitas 2005]]-Tabela3[[#This Row],[Despesas 2005]],Tabela3[[#This Row],[Receitas 2005]]-Tabela3[[#This Row],[Despesas 2005]])</f>
        <v>96708.600000000093</v>
      </c>
      <c r="T748">
        <f>IF(Tabela3[[#This Row],[Receitas 2006]]-Tabela3[[#This Row],[Despesas 2006]]&lt;0,Tabela3[[#This Row],[Receitas 2006]]-Tabela3[[#This Row],[Despesas 2006]],Tabela3[[#This Row],[Receitas 2006]]-Tabela3[[#This Row],[Despesas 2006]])</f>
        <v>68032.400000000373</v>
      </c>
      <c r="U748">
        <f>IF(Tabela3[[#This Row],[Receitas 2008]]-Tabela3[[#This Row],[Despesas 2008]]&lt;0,Tabela3[[#This Row],[Receitas 2008]]-Tabela3[[#This Row],[Despesas 2008]],Tabela3[[#This Row],[Receitas 2008]]-Tabela3[[#This Row],[Despesas 2008]])</f>
        <v>134891.10000000056</v>
      </c>
      <c r="V748">
        <f>IF(Tabela3[[#This Row],[Receitas 2009]]-Tabela3[[#This Row],[Despesas 2009]]&lt;0,Tabela3[[#This Row],[Receitas 2009]]-Tabela3[[#This Row],[Despesas 2009]],Tabela3[[#This Row],[Receitas 2009]]-Tabela3[[#This Row],[Despesas 2009]])</f>
        <v>-569959.41000000015</v>
      </c>
    </row>
    <row r="749" spans="1:22" hidden="1">
      <c r="A749" t="s">
        <v>55</v>
      </c>
      <c r="B749" t="s">
        <v>52</v>
      </c>
      <c r="C749" t="s">
        <v>55</v>
      </c>
      <c r="D749" s="60">
        <v>35633206.960000001</v>
      </c>
      <c r="E749" s="61">
        <v>38221632.640000001</v>
      </c>
      <c r="F749" s="61">
        <v>49852279.920000002</v>
      </c>
      <c r="G749" s="61">
        <v>54647023.240000002</v>
      </c>
      <c r="H749" s="61">
        <v>33484048.719999999</v>
      </c>
      <c r="I749" s="61">
        <v>39139511.140000001</v>
      </c>
      <c r="J749" s="61">
        <v>52086150.159999996</v>
      </c>
      <c r="K749" s="61">
        <v>53968808.75</v>
      </c>
      <c r="L749">
        <v>18.350000000000001</v>
      </c>
      <c r="M749">
        <v>13.69</v>
      </c>
      <c r="N749">
        <v>8.91</v>
      </c>
      <c r="O749">
        <v>27.8</v>
      </c>
      <c r="P749">
        <v>0.42</v>
      </c>
      <c r="Q749">
        <v>0.4</v>
      </c>
      <c r="R749">
        <v>0.44</v>
      </c>
      <c r="S749">
        <f>IF(Tabela3[[#This Row],[Receitas 2005]]-Tabela3[[#This Row],[Despesas 2005]]&lt;0,Tabela3[[#This Row],[Receitas 2005]]-Tabela3[[#This Row],[Despesas 2005]],Tabela3[[#This Row],[Receitas 2005]]-Tabela3[[#This Row],[Despesas 2005]])</f>
        <v>2149158.2400000021</v>
      </c>
      <c r="T749">
        <f>IF(Tabela3[[#This Row],[Receitas 2006]]-Tabela3[[#This Row],[Despesas 2006]]&lt;0,Tabela3[[#This Row],[Receitas 2006]]-Tabela3[[#This Row],[Despesas 2006]],Tabela3[[#This Row],[Receitas 2006]]-Tabela3[[#This Row],[Despesas 2006]])</f>
        <v>-917878.5</v>
      </c>
      <c r="U749">
        <f>IF(Tabela3[[#This Row],[Receitas 2008]]-Tabela3[[#This Row],[Despesas 2008]]&lt;0,Tabela3[[#This Row],[Receitas 2008]]-Tabela3[[#This Row],[Despesas 2008]],Tabela3[[#This Row],[Receitas 2008]]-Tabela3[[#This Row],[Despesas 2008]])</f>
        <v>-2233870.2399999946</v>
      </c>
      <c r="V749">
        <f>IF(Tabela3[[#This Row],[Receitas 2009]]-Tabela3[[#This Row],[Despesas 2009]]&lt;0,Tabela3[[#This Row],[Receitas 2009]]-Tabela3[[#This Row],[Despesas 2009]],Tabela3[[#This Row],[Receitas 2009]]-Tabela3[[#This Row],[Despesas 2009]])</f>
        <v>678214.49000000209</v>
      </c>
    </row>
    <row r="750" spans="1:22" hidden="1">
      <c r="A750" t="s">
        <v>795</v>
      </c>
      <c r="B750" t="s">
        <v>30</v>
      </c>
      <c r="C750" t="s">
        <v>73</v>
      </c>
      <c r="D750" s="60">
        <v>5370010.7800000003</v>
      </c>
      <c r="E750" s="61">
        <v>5876115.7800000003</v>
      </c>
      <c r="F750" s="61">
        <v>7992960.1299999999</v>
      </c>
      <c r="G750" s="61">
        <v>7715539.4299999997</v>
      </c>
      <c r="H750" s="61">
        <v>4814510.82</v>
      </c>
      <c r="I750" s="61">
        <v>6026977.3200000003</v>
      </c>
      <c r="J750" s="61">
        <v>7692859.96</v>
      </c>
      <c r="K750" s="61">
        <v>8298077.9900000002</v>
      </c>
      <c r="L750">
        <v>29.19</v>
      </c>
      <c r="M750">
        <v>30.25</v>
      </c>
      <c r="N750">
        <v>20.23</v>
      </c>
      <c r="O750">
        <v>38.15</v>
      </c>
      <c r="P750">
        <v>0.39</v>
      </c>
      <c r="Q750">
        <v>0.35</v>
      </c>
      <c r="R750">
        <v>0.42</v>
      </c>
      <c r="S750">
        <f>IF(Tabela3[[#This Row],[Receitas 2005]]-Tabela3[[#This Row],[Despesas 2005]]&lt;0,Tabela3[[#This Row],[Receitas 2005]]-Tabela3[[#This Row],[Despesas 2005]],Tabela3[[#This Row],[Receitas 2005]]-Tabela3[[#This Row],[Despesas 2005]])</f>
        <v>555499.96</v>
      </c>
      <c r="T750">
        <f>IF(Tabela3[[#This Row],[Receitas 2006]]-Tabela3[[#This Row],[Despesas 2006]]&lt;0,Tabela3[[#This Row],[Receitas 2006]]-Tabela3[[#This Row],[Despesas 2006]],Tabela3[[#This Row],[Receitas 2006]]-Tabela3[[#This Row],[Despesas 2006]])</f>
        <v>-150861.54000000004</v>
      </c>
      <c r="U750">
        <f>IF(Tabela3[[#This Row],[Receitas 2008]]-Tabela3[[#This Row],[Despesas 2008]]&lt;0,Tabela3[[#This Row],[Receitas 2008]]-Tabela3[[#This Row],[Despesas 2008]],Tabela3[[#This Row],[Receitas 2008]]-Tabela3[[#This Row],[Despesas 2008]])</f>
        <v>300100.16999999993</v>
      </c>
      <c r="V750">
        <f>IF(Tabela3[[#This Row],[Receitas 2009]]-Tabela3[[#This Row],[Despesas 2009]]&lt;0,Tabela3[[#This Row],[Receitas 2009]]-Tabela3[[#This Row],[Despesas 2009]],Tabela3[[#This Row],[Receitas 2009]]-Tabela3[[#This Row],[Despesas 2009]])</f>
        <v>-582538.56000000052</v>
      </c>
    </row>
    <row r="751" spans="1:22" hidden="1">
      <c r="A751" t="s">
        <v>796</v>
      </c>
      <c r="B751" t="s">
        <v>52</v>
      </c>
      <c r="C751" t="s">
        <v>107</v>
      </c>
      <c r="D751" s="60">
        <v>4868021</v>
      </c>
      <c r="E751" s="61" t="s">
        <v>25</v>
      </c>
      <c r="F751" s="61">
        <v>8280821.2300000004</v>
      </c>
      <c r="G751" s="61" t="s">
        <v>25</v>
      </c>
      <c r="H751" s="61">
        <v>4576844</v>
      </c>
      <c r="I751" s="61" t="s">
        <v>25</v>
      </c>
      <c r="J751" s="61">
        <v>7971408.3600000003</v>
      </c>
      <c r="K751" s="61" t="s">
        <v>25</v>
      </c>
      <c r="L751">
        <v>20.02</v>
      </c>
      <c r="M751">
        <v>21.16</v>
      </c>
      <c r="N751">
        <v>12.7</v>
      </c>
      <c r="O751">
        <v>27.33</v>
      </c>
      <c r="P751">
        <v>0.38</v>
      </c>
      <c r="Q751">
        <v>0.35</v>
      </c>
      <c r="R751">
        <v>0.42</v>
      </c>
      <c r="S751">
        <f>IF(Tabela3[[#This Row],[Receitas 2005]]-Tabela3[[#This Row],[Despesas 2005]]&lt;0,Tabela3[[#This Row],[Receitas 2005]]-Tabela3[[#This Row],[Despesas 2005]],Tabela3[[#This Row],[Receitas 2005]]-Tabela3[[#This Row],[Despesas 2005]])</f>
        <v>291177</v>
      </c>
      <c r="T75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51">
        <f>IF(Tabela3[[#This Row],[Receitas 2008]]-Tabela3[[#This Row],[Despesas 2008]]&lt;0,Tabela3[[#This Row],[Receitas 2008]]-Tabela3[[#This Row],[Despesas 2008]],Tabela3[[#This Row],[Receitas 2008]]-Tabela3[[#This Row],[Despesas 2008]])</f>
        <v>309412.87000000011</v>
      </c>
      <c r="V751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52" spans="1:22" hidden="1">
      <c r="A752" t="s">
        <v>797</v>
      </c>
      <c r="B752" t="s">
        <v>30</v>
      </c>
      <c r="C752" t="s">
        <v>33</v>
      </c>
      <c r="D752" s="60" t="s">
        <v>25</v>
      </c>
      <c r="E752" s="61" t="s">
        <v>25</v>
      </c>
      <c r="F752" s="61">
        <v>9506490.8300000001</v>
      </c>
      <c r="G752" s="61">
        <v>8712636.7699999996</v>
      </c>
      <c r="H752" s="61" t="s">
        <v>25</v>
      </c>
      <c r="I752" s="61" t="s">
        <v>25</v>
      </c>
      <c r="J752" s="61">
        <v>9228288.6699999999</v>
      </c>
      <c r="K752" s="61">
        <v>8551848.5800000001</v>
      </c>
      <c r="L752">
        <v>40.020000000000003</v>
      </c>
      <c r="M752">
        <v>37.049999999999997</v>
      </c>
      <c r="N752">
        <v>30.32</v>
      </c>
      <c r="O752">
        <v>49.72</v>
      </c>
      <c r="P752">
        <v>0.4</v>
      </c>
      <c r="Q752">
        <v>0.36</v>
      </c>
      <c r="R752">
        <v>0.43</v>
      </c>
      <c r="S75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5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52">
        <f>IF(Tabela3[[#This Row],[Receitas 2008]]-Tabela3[[#This Row],[Despesas 2008]]&lt;0,Tabela3[[#This Row],[Receitas 2008]]-Tabela3[[#This Row],[Despesas 2008]],Tabela3[[#This Row],[Receitas 2008]]-Tabela3[[#This Row],[Despesas 2008]])</f>
        <v>278202.16000000015</v>
      </c>
      <c r="V752">
        <f>IF(Tabela3[[#This Row],[Receitas 2009]]-Tabela3[[#This Row],[Despesas 2009]]&lt;0,Tabela3[[#This Row],[Receitas 2009]]-Tabela3[[#This Row],[Despesas 2009]],Tabela3[[#This Row],[Receitas 2009]]-Tabela3[[#This Row],[Despesas 2009]])</f>
        <v>160788.18999999948</v>
      </c>
    </row>
    <row r="753" spans="1:22" hidden="1">
      <c r="A753" t="s">
        <v>798</v>
      </c>
      <c r="B753" t="s">
        <v>35</v>
      </c>
      <c r="C753" t="s">
        <v>38</v>
      </c>
      <c r="D753" s="60">
        <v>4800552.7</v>
      </c>
      <c r="E753" s="61">
        <v>5315746.74</v>
      </c>
      <c r="F753" s="61">
        <v>7914063.6500000004</v>
      </c>
      <c r="G753" s="61">
        <v>7480714.5999999996</v>
      </c>
      <c r="H753" s="61">
        <v>4795326.7300000004</v>
      </c>
      <c r="I753" s="61">
        <v>5041286.03</v>
      </c>
      <c r="J753" s="61">
        <v>7787678.1399999997</v>
      </c>
      <c r="K753" s="61">
        <v>7472915.9299999997</v>
      </c>
      <c r="L753">
        <v>49.93</v>
      </c>
      <c r="M753">
        <v>52.82</v>
      </c>
      <c r="N753">
        <v>38.36</v>
      </c>
      <c r="O753">
        <v>61.5</v>
      </c>
      <c r="P753">
        <v>0.47</v>
      </c>
      <c r="Q753">
        <v>0.38</v>
      </c>
      <c r="R753">
        <v>0.56000000000000005</v>
      </c>
      <c r="S753">
        <f>IF(Tabela3[[#This Row],[Receitas 2005]]-Tabela3[[#This Row],[Despesas 2005]]&lt;0,Tabela3[[#This Row],[Receitas 2005]]-Tabela3[[#This Row],[Despesas 2005]],Tabela3[[#This Row],[Receitas 2005]]-Tabela3[[#This Row],[Despesas 2005]])</f>
        <v>5225.9699999997392</v>
      </c>
      <c r="T753">
        <f>IF(Tabela3[[#This Row],[Receitas 2006]]-Tabela3[[#This Row],[Despesas 2006]]&lt;0,Tabela3[[#This Row],[Receitas 2006]]-Tabela3[[#This Row],[Despesas 2006]],Tabela3[[#This Row],[Receitas 2006]]-Tabela3[[#This Row],[Despesas 2006]])</f>
        <v>274460.70999999996</v>
      </c>
      <c r="U753">
        <f>IF(Tabela3[[#This Row],[Receitas 2008]]-Tabela3[[#This Row],[Despesas 2008]]&lt;0,Tabela3[[#This Row],[Receitas 2008]]-Tabela3[[#This Row],[Despesas 2008]],Tabela3[[#This Row],[Receitas 2008]]-Tabela3[[#This Row],[Despesas 2008]])</f>
        <v>126385.51000000071</v>
      </c>
      <c r="V753">
        <f>IF(Tabela3[[#This Row],[Receitas 2009]]-Tabela3[[#This Row],[Despesas 2009]]&lt;0,Tabela3[[#This Row],[Receitas 2009]]-Tabela3[[#This Row],[Despesas 2009]],Tabela3[[#This Row],[Receitas 2009]]-Tabela3[[#This Row],[Despesas 2009]])</f>
        <v>7798.6699999999255</v>
      </c>
    </row>
    <row r="754" spans="1:22" hidden="1">
      <c r="A754" t="s">
        <v>799</v>
      </c>
      <c r="B754" t="s">
        <v>48</v>
      </c>
      <c r="C754" t="s">
        <v>181</v>
      </c>
      <c r="D754" s="60">
        <v>7586755.8700000001</v>
      </c>
      <c r="E754" s="61">
        <v>8859059.4700000007</v>
      </c>
      <c r="F754" s="61" t="s">
        <v>25</v>
      </c>
      <c r="G754" s="61">
        <v>13330900.460000001</v>
      </c>
      <c r="H754" s="61">
        <v>7590026.46</v>
      </c>
      <c r="I754" s="61">
        <v>8855023.0299999993</v>
      </c>
      <c r="J754" s="61" t="s">
        <v>25</v>
      </c>
      <c r="K754" s="61">
        <v>13486749.560000001</v>
      </c>
      <c r="L754">
        <v>61.86</v>
      </c>
      <c r="M754">
        <v>60.57</v>
      </c>
      <c r="N754">
        <v>51.47</v>
      </c>
      <c r="O754">
        <v>72.260000000000005</v>
      </c>
      <c r="P754">
        <v>0.44</v>
      </c>
      <c r="Q754">
        <v>0.39</v>
      </c>
      <c r="R754">
        <v>0.48</v>
      </c>
      <c r="S754">
        <f>IF(Tabela3[[#This Row],[Receitas 2005]]-Tabela3[[#This Row],[Despesas 2005]]&lt;0,Tabela3[[#This Row],[Receitas 2005]]-Tabela3[[#This Row],[Despesas 2005]],Tabela3[[#This Row],[Receitas 2005]]-Tabela3[[#This Row],[Despesas 2005]])</f>
        <v>-3270.589999999851</v>
      </c>
      <c r="T754">
        <f>IF(Tabela3[[#This Row],[Receitas 2006]]-Tabela3[[#This Row],[Despesas 2006]]&lt;0,Tabela3[[#This Row],[Receitas 2006]]-Tabela3[[#This Row],[Despesas 2006]],Tabela3[[#This Row],[Receitas 2006]]-Tabela3[[#This Row],[Despesas 2006]])</f>
        <v>4036.4400000013411</v>
      </c>
      <c r="U754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754">
        <f>IF(Tabela3[[#This Row],[Receitas 2009]]-Tabela3[[#This Row],[Despesas 2009]]&lt;0,Tabela3[[#This Row],[Receitas 2009]]-Tabela3[[#This Row],[Despesas 2009]],Tabela3[[#This Row],[Receitas 2009]]-Tabela3[[#This Row],[Despesas 2009]])</f>
        <v>-155849.09999999963</v>
      </c>
    </row>
    <row r="755" spans="1:22" hidden="1">
      <c r="A755" t="s">
        <v>800</v>
      </c>
      <c r="B755" t="s">
        <v>42</v>
      </c>
      <c r="C755" t="s">
        <v>125</v>
      </c>
      <c r="D755" s="60" t="s">
        <v>25</v>
      </c>
      <c r="E755" s="61">
        <v>6562702.2000000002</v>
      </c>
      <c r="F755" s="61">
        <v>9271023.6899999995</v>
      </c>
      <c r="G755" s="61">
        <v>9239937.4900000002</v>
      </c>
      <c r="H755" s="61" t="s">
        <v>25</v>
      </c>
      <c r="I755" s="61">
        <v>6488482.7699999996</v>
      </c>
      <c r="J755" s="61">
        <v>9877572.8000000007</v>
      </c>
      <c r="K755" s="61">
        <v>9216021.0399999991</v>
      </c>
      <c r="L755">
        <v>27.48</v>
      </c>
      <c r="M755">
        <v>27.56</v>
      </c>
      <c r="N755">
        <v>18.97</v>
      </c>
      <c r="O755">
        <v>35.99</v>
      </c>
      <c r="P755">
        <v>0.41</v>
      </c>
      <c r="Q755">
        <v>0.37</v>
      </c>
      <c r="R755">
        <v>0.45</v>
      </c>
      <c r="S75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55">
        <f>IF(Tabela3[[#This Row],[Receitas 2006]]-Tabela3[[#This Row],[Despesas 2006]]&lt;0,Tabela3[[#This Row],[Receitas 2006]]-Tabela3[[#This Row],[Despesas 2006]],Tabela3[[#This Row],[Receitas 2006]]-Tabela3[[#This Row],[Despesas 2006]])</f>
        <v>74219.430000000633</v>
      </c>
      <c r="U755">
        <f>IF(Tabela3[[#This Row],[Receitas 2008]]-Tabela3[[#This Row],[Despesas 2008]]&lt;0,Tabela3[[#This Row],[Receitas 2008]]-Tabela3[[#This Row],[Despesas 2008]],Tabela3[[#This Row],[Receitas 2008]]-Tabela3[[#This Row],[Despesas 2008]])</f>
        <v>-606549.11000000127</v>
      </c>
      <c r="V755">
        <f>IF(Tabela3[[#This Row],[Receitas 2009]]-Tabela3[[#This Row],[Despesas 2009]]&lt;0,Tabela3[[#This Row],[Receitas 2009]]-Tabela3[[#This Row],[Despesas 2009]],Tabela3[[#This Row],[Receitas 2009]]-Tabela3[[#This Row],[Despesas 2009]])</f>
        <v>23916.450000001118</v>
      </c>
    </row>
    <row r="756" spans="1:22" hidden="1">
      <c r="A756" t="s">
        <v>801</v>
      </c>
      <c r="B756" t="s">
        <v>52</v>
      </c>
      <c r="C756" t="s">
        <v>186</v>
      </c>
      <c r="D756" s="60">
        <v>4989979.01</v>
      </c>
      <c r="E756" s="61">
        <v>5307437.09</v>
      </c>
      <c r="F756" s="61">
        <v>7426931.3799999999</v>
      </c>
      <c r="G756" s="61">
        <v>7262769.29</v>
      </c>
      <c r="H756" s="61">
        <v>4601889.04</v>
      </c>
      <c r="I756" s="61">
        <v>5576897.4500000002</v>
      </c>
      <c r="J756" s="61">
        <v>7224971.6100000003</v>
      </c>
      <c r="K756" s="61">
        <v>6985717.3799999999</v>
      </c>
      <c r="L756">
        <v>21.17</v>
      </c>
      <c r="M756">
        <v>21.05</v>
      </c>
      <c r="N756">
        <v>12.22</v>
      </c>
      <c r="O756">
        <v>30.12</v>
      </c>
      <c r="P756">
        <v>0.37</v>
      </c>
      <c r="Q756">
        <v>0.33</v>
      </c>
      <c r="R756">
        <v>0.41</v>
      </c>
      <c r="S756">
        <f>IF(Tabela3[[#This Row],[Receitas 2005]]-Tabela3[[#This Row],[Despesas 2005]]&lt;0,Tabela3[[#This Row],[Receitas 2005]]-Tabela3[[#This Row],[Despesas 2005]],Tabela3[[#This Row],[Receitas 2005]]-Tabela3[[#This Row],[Despesas 2005]])</f>
        <v>388089.96999999974</v>
      </c>
      <c r="T756">
        <f>IF(Tabela3[[#This Row],[Receitas 2006]]-Tabela3[[#This Row],[Despesas 2006]]&lt;0,Tabela3[[#This Row],[Receitas 2006]]-Tabela3[[#This Row],[Despesas 2006]],Tabela3[[#This Row],[Receitas 2006]]-Tabela3[[#This Row],[Despesas 2006]])</f>
        <v>-269460.36000000034</v>
      </c>
      <c r="U756">
        <f>IF(Tabela3[[#This Row],[Receitas 2008]]-Tabela3[[#This Row],[Despesas 2008]]&lt;0,Tabela3[[#This Row],[Receitas 2008]]-Tabela3[[#This Row],[Despesas 2008]],Tabela3[[#This Row],[Receitas 2008]]-Tabela3[[#This Row],[Despesas 2008]])</f>
        <v>201959.76999999955</v>
      </c>
      <c r="V756">
        <f>IF(Tabela3[[#This Row],[Receitas 2009]]-Tabela3[[#This Row],[Despesas 2009]]&lt;0,Tabela3[[#This Row],[Receitas 2009]]-Tabela3[[#This Row],[Despesas 2009]],Tabela3[[#This Row],[Receitas 2009]]-Tabela3[[#This Row],[Despesas 2009]])</f>
        <v>277051.91000000015</v>
      </c>
    </row>
    <row r="757" spans="1:22" hidden="1">
      <c r="A757" t="s">
        <v>802</v>
      </c>
      <c r="B757" t="s">
        <v>30</v>
      </c>
      <c r="C757" t="s">
        <v>89</v>
      </c>
      <c r="D757" s="60" t="s">
        <v>25</v>
      </c>
      <c r="E757" s="61" t="s">
        <v>25</v>
      </c>
      <c r="F757" s="61">
        <v>7345938.5999999996</v>
      </c>
      <c r="G757" s="61">
        <v>7355796.96</v>
      </c>
      <c r="H757" s="61" t="s">
        <v>25</v>
      </c>
      <c r="I757" s="61" t="s">
        <v>25</v>
      </c>
      <c r="J757" s="61">
        <v>7035962.4900000002</v>
      </c>
      <c r="K757" s="61">
        <v>7060251.6500000004</v>
      </c>
      <c r="L757">
        <v>24.76</v>
      </c>
      <c r="M757">
        <v>26.88</v>
      </c>
      <c r="N757">
        <v>15.16</v>
      </c>
      <c r="O757">
        <v>34.36</v>
      </c>
      <c r="P757">
        <v>0.35</v>
      </c>
      <c r="Q757">
        <v>0.3</v>
      </c>
      <c r="R757">
        <v>0.39</v>
      </c>
      <c r="S75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5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57">
        <f>IF(Tabela3[[#This Row],[Receitas 2008]]-Tabela3[[#This Row],[Despesas 2008]]&lt;0,Tabela3[[#This Row],[Receitas 2008]]-Tabela3[[#This Row],[Despesas 2008]],Tabela3[[#This Row],[Receitas 2008]]-Tabela3[[#This Row],[Despesas 2008]])</f>
        <v>309976.1099999994</v>
      </c>
      <c r="V757">
        <f>IF(Tabela3[[#This Row],[Receitas 2009]]-Tabela3[[#This Row],[Despesas 2009]]&lt;0,Tabela3[[#This Row],[Receitas 2009]]-Tabela3[[#This Row],[Despesas 2009]],Tabela3[[#This Row],[Receitas 2009]]-Tabela3[[#This Row],[Despesas 2009]])</f>
        <v>295545.30999999959</v>
      </c>
    </row>
    <row r="758" spans="1:22" hidden="1">
      <c r="A758" t="s">
        <v>803</v>
      </c>
      <c r="B758" t="s">
        <v>35</v>
      </c>
      <c r="C758" t="s">
        <v>153</v>
      </c>
      <c r="D758" s="60">
        <v>5237211.2</v>
      </c>
      <c r="E758" s="61">
        <v>6217507.3700000001</v>
      </c>
      <c r="F758" s="61">
        <v>8440405.4600000009</v>
      </c>
      <c r="G758" s="61">
        <v>8239285.0800000001</v>
      </c>
      <c r="H758" s="61">
        <v>5090679.42</v>
      </c>
      <c r="I758" s="61">
        <v>6100541.7599999998</v>
      </c>
      <c r="J758" s="61">
        <v>8219015.46</v>
      </c>
      <c r="K758" s="61">
        <v>8776526.5</v>
      </c>
      <c r="L758">
        <v>36.42</v>
      </c>
      <c r="M758">
        <v>36.520000000000003</v>
      </c>
      <c r="N758">
        <v>23.72</v>
      </c>
      <c r="O758">
        <v>49.13</v>
      </c>
      <c r="P758">
        <v>0.35</v>
      </c>
      <c r="Q758">
        <v>0.3</v>
      </c>
      <c r="R758">
        <v>0.41</v>
      </c>
      <c r="S758">
        <f>IF(Tabela3[[#This Row],[Receitas 2005]]-Tabela3[[#This Row],[Despesas 2005]]&lt;0,Tabela3[[#This Row],[Receitas 2005]]-Tabela3[[#This Row],[Despesas 2005]],Tabela3[[#This Row],[Receitas 2005]]-Tabela3[[#This Row],[Despesas 2005]])</f>
        <v>146531.78000000026</v>
      </c>
      <c r="T758">
        <f>IF(Tabela3[[#This Row],[Receitas 2006]]-Tabela3[[#This Row],[Despesas 2006]]&lt;0,Tabela3[[#This Row],[Receitas 2006]]-Tabela3[[#This Row],[Despesas 2006]],Tabela3[[#This Row],[Receitas 2006]]-Tabela3[[#This Row],[Despesas 2006]])</f>
        <v>116965.61000000034</v>
      </c>
      <c r="U758">
        <f>IF(Tabela3[[#This Row],[Receitas 2008]]-Tabela3[[#This Row],[Despesas 2008]]&lt;0,Tabela3[[#This Row],[Receitas 2008]]-Tabela3[[#This Row],[Despesas 2008]],Tabela3[[#This Row],[Receitas 2008]]-Tabela3[[#This Row],[Despesas 2008]])</f>
        <v>221390.00000000093</v>
      </c>
      <c r="V758">
        <f>IF(Tabela3[[#This Row],[Receitas 2009]]-Tabela3[[#This Row],[Despesas 2009]]&lt;0,Tabela3[[#This Row],[Receitas 2009]]-Tabela3[[#This Row],[Despesas 2009]],Tabela3[[#This Row],[Receitas 2009]]-Tabela3[[#This Row],[Despesas 2009]])</f>
        <v>-537241.41999999993</v>
      </c>
    </row>
    <row r="759" spans="1:22" hidden="1">
      <c r="A759" t="s">
        <v>804</v>
      </c>
      <c r="B759" t="s">
        <v>35</v>
      </c>
      <c r="C759" t="s">
        <v>38</v>
      </c>
      <c r="D759" s="60" t="s">
        <v>25</v>
      </c>
      <c r="E759" s="61">
        <v>6951679.8099999996</v>
      </c>
      <c r="F759" s="61">
        <v>9176102.9600000009</v>
      </c>
      <c r="G759" s="61">
        <v>8594057.25</v>
      </c>
      <c r="H759" s="61" t="s">
        <v>25</v>
      </c>
      <c r="I759" s="61">
        <v>6428620.3899999997</v>
      </c>
      <c r="J759" s="61">
        <v>9082901.1799999997</v>
      </c>
      <c r="K759" s="61">
        <v>8383961.8200000003</v>
      </c>
      <c r="L759">
        <v>48.09</v>
      </c>
      <c r="M759">
        <v>54.75</v>
      </c>
      <c r="N759">
        <v>38.81</v>
      </c>
      <c r="O759">
        <v>57.37</v>
      </c>
      <c r="P759">
        <v>0.39</v>
      </c>
      <c r="Q759">
        <v>0.35</v>
      </c>
      <c r="R759">
        <v>0.42</v>
      </c>
      <c r="S75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59">
        <f>IF(Tabela3[[#This Row],[Receitas 2006]]-Tabela3[[#This Row],[Despesas 2006]]&lt;0,Tabela3[[#This Row],[Receitas 2006]]-Tabela3[[#This Row],[Despesas 2006]],Tabela3[[#This Row],[Receitas 2006]]-Tabela3[[#This Row],[Despesas 2006]])</f>
        <v>523059.41999999993</v>
      </c>
      <c r="U759">
        <f>IF(Tabela3[[#This Row],[Receitas 2008]]-Tabela3[[#This Row],[Despesas 2008]]&lt;0,Tabela3[[#This Row],[Receitas 2008]]-Tabela3[[#This Row],[Despesas 2008]],Tabela3[[#This Row],[Receitas 2008]]-Tabela3[[#This Row],[Despesas 2008]])</f>
        <v>93201.780000001192</v>
      </c>
      <c r="V759">
        <f>IF(Tabela3[[#This Row],[Receitas 2009]]-Tabela3[[#This Row],[Despesas 2009]]&lt;0,Tabela3[[#This Row],[Receitas 2009]]-Tabela3[[#This Row],[Despesas 2009]],Tabela3[[#This Row],[Receitas 2009]]-Tabela3[[#This Row],[Despesas 2009]])</f>
        <v>210095.4299999997</v>
      </c>
    </row>
    <row r="760" spans="1:22" hidden="1">
      <c r="A760" t="s">
        <v>805</v>
      </c>
      <c r="B760" t="s">
        <v>42</v>
      </c>
      <c r="C760" t="s">
        <v>234</v>
      </c>
      <c r="D760" s="60">
        <v>6877934.1500000004</v>
      </c>
      <c r="E760" s="61">
        <v>7538486.0899999999</v>
      </c>
      <c r="F760" s="61" t="s">
        <v>25</v>
      </c>
      <c r="G760" s="61">
        <v>10732400.67</v>
      </c>
      <c r="H760" s="61">
        <v>5281515.47</v>
      </c>
      <c r="I760" s="61">
        <v>6300591.54</v>
      </c>
      <c r="J760" s="61" t="s">
        <v>25</v>
      </c>
      <c r="K760" s="61">
        <v>8873026.1699999999</v>
      </c>
      <c r="L760">
        <v>12.92</v>
      </c>
      <c r="M760">
        <v>15.01</v>
      </c>
      <c r="N760">
        <v>5.63</v>
      </c>
      <c r="O760">
        <v>20.21</v>
      </c>
      <c r="P760">
        <v>0.33</v>
      </c>
      <c r="Q760">
        <v>0.28999999999999998</v>
      </c>
      <c r="R760">
        <v>0.38</v>
      </c>
      <c r="S760">
        <f>IF(Tabela3[[#This Row],[Receitas 2005]]-Tabela3[[#This Row],[Despesas 2005]]&lt;0,Tabela3[[#This Row],[Receitas 2005]]-Tabela3[[#This Row],[Despesas 2005]],Tabela3[[#This Row],[Receitas 2005]]-Tabela3[[#This Row],[Despesas 2005]])</f>
        <v>1596418.6800000006</v>
      </c>
      <c r="T760">
        <f>IF(Tabela3[[#This Row],[Receitas 2006]]-Tabela3[[#This Row],[Despesas 2006]]&lt;0,Tabela3[[#This Row],[Receitas 2006]]-Tabela3[[#This Row],[Despesas 2006]],Tabela3[[#This Row],[Receitas 2006]]-Tabela3[[#This Row],[Despesas 2006]])</f>
        <v>1237894.5499999998</v>
      </c>
      <c r="U760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760">
        <f>IF(Tabela3[[#This Row],[Receitas 2009]]-Tabela3[[#This Row],[Despesas 2009]]&lt;0,Tabela3[[#This Row],[Receitas 2009]]-Tabela3[[#This Row],[Despesas 2009]],Tabela3[[#This Row],[Receitas 2009]]-Tabela3[[#This Row],[Despesas 2009]])</f>
        <v>1859374.5</v>
      </c>
    </row>
    <row r="761" spans="1:22" hidden="1">
      <c r="A761" t="s">
        <v>107</v>
      </c>
      <c r="B761" t="s">
        <v>52</v>
      </c>
      <c r="C761" t="s">
        <v>107</v>
      </c>
      <c r="D761" s="60">
        <v>43454043.530000001</v>
      </c>
      <c r="E761" s="61">
        <v>44101701</v>
      </c>
      <c r="F761" s="61">
        <v>66004215</v>
      </c>
      <c r="G761" s="61">
        <v>65918322</v>
      </c>
      <c r="H761" s="61">
        <v>42189356.350000001</v>
      </c>
      <c r="I761" s="61">
        <v>49245089</v>
      </c>
      <c r="J761" s="61">
        <v>60581992</v>
      </c>
      <c r="K761" s="61">
        <v>71866751</v>
      </c>
      <c r="L761">
        <v>21.27</v>
      </c>
      <c r="M761">
        <v>17.510000000000002</v>
      </c>
      <c r="N761">
        <v>13.28</v>
      </c>
      <c r="O761">
        <v>29.27</v>
      </c>
      <c r="P761">
        <v>0.41</v>
      </c>
      <c r="Q761">
        <v>0.39</v>
      </c>
      <c r="R761">
        <v>0.43</v>
      </c>
      <c r="S761">
        <f>IF(Tabela3[[#This Row],[Receitas 2005]]-Tabela3[[#This Row],[Despesas 2005]]&lt;0,Tabela3[[#This Row],[Receitas 2005]]-Tabela3[[#This Row],[Despesas 2005]],Tabela3[[#This Row],[Receitas 2005]]-Tabela3[[#This Row],[Despesas 2005]])</f>
        <v>1264687.1799999997</v>
      </c>
      <c r="T761">
        <f>IF(Tabela3[[#This Row],[Receitas 2006]]-Tabela3[[#This Row],[Despesas 2006]]&lt;0,Tabela3[[#This Row],[Receitas 2006]]-Tabela3[[#This Row],[Despesas 2006]],Tabela3[[#This Row],[Receitas 2006]]-Tabela3[[#This Row],[Despesas 2006]])</f>
        <v>-5143388</v>
      </c>
      <c r="U761">
        <f>IF(Tabela3[[#This Row],[Receitas 2008]]-Tabela3[[#This Row],[Despesas 2008]]&lt;0,Tabela3[[#This Row],[Receitas 2008]]-Tabela3[[#This Row],[Despesas 2008]],Tabela3[[#This Row],[Receitas 2008]]-Tabela3[[#This Row],[Despesas 2008]])</f>
        <v>5422223</v>
      </c>
      <c r="V761">
        <f>IF(Tabela3[[#This Row],[Receitas 2009]]-Tabela3[[#This Row],[Despesas 2009]]&lt;0,Tabela3[[#This Row],[Receitas 2009]]-Tabela3[[#This Row],[Despesas 2009]],Tabela3[[#This Row],[Receitas 2009]]-Tabela3[[#This Row],[Despesas 2009]])</f>
        <v>-5948429</v>
      </c>
    </row>
    <row r="762" spans="1:22" hidden="1">
      <c r="A762" t="s">
        <v>806</v>
      </c>
      <c r="B762" t="s">
        <v>76</v>
      </c>
      <c r="C762" t="s">
        <v>79</v>
      </c>
      <c r="D762" s="60" t="s">
        <v>25</v>
      </c>
      <c r="E762" s="61">
        <v>4050102.94</v>
      </c>
      <c r="F762" s="61">
        <v>5314508.76</v>
      </c>
      <c r="G762" s="61">
        <v>5158779.3899999997</v>
      </c>
      <c r="H762" s="61" t="s">
        <v>25</v>
      </c>
      <c r="I762" s="61">
        <v>4063080.1</v>
      </c>
      <c r="J762" s="61">
        <v>5304439.05</v>
      </c>
      <c r="K762" s="61">
        <v>5418107.9299999997</v>
      </c>
      <c r="L762">
        <v>31.39</v>
      </c>
      <c r="M762">
        <v>34.76</v>
      </c>
      <c r="N762">
        <v>17</v>
      </c>
      <c r="O762">
        <v>45.78</v>
      </c>
      <c r="P762">
        <v>0.33</v>
      </c>
      <c r="Q762">
        <v>0.26</v>
      </c>
      <c r="R762">
        <v>0.4</v>
      </c>
      <c r="S76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62">
        <f>IF(Tabela3[[#This Row],[Receitas 2006]]-Tabela3[[#This Row],[Despesas 2006]]&lt;0,Tabela3[[#This Row],[Receitas 2006]]-Tabela3[[#This Row],[Despesas 2006]],Tabela3[[#This Row],[Receitas 2006]]-Tabela3[[#This Row],[Despesas 2006]])</f>
        <v>-12977.160000000149</v>
      </c>
      <c r="U762">
        <f>IF(Tabela3[[#This Row],[Receitas 2008]]-Tabela3[[#This Row],[Despesas 2008]]&lt;0,Tabela3[[#This Row],[Receitas 2008]]-Tabela3[[#This Row],[Despesas 2008]],Tabela3[[#This Row],[Receitas 2008]]-Tabela3[[#This Row],[Despesas 2008]])</f>
        <v>10069.709999999963</v>
      </c>
      <c r="V762">
        <f>IF(Tabela3[[#This Row],[Receitas 2009]]-Tabela3[[#This Row],[Despesas 2009]]&lt;0,Tabela3[[#This Row],[Receitas 2009]]-Tabela3[[#This Row],[Despesas 2009]],Tabela3[[#This Row],[Receitas 2009]]-Tabela3[[#This Row],[Despesas 2009]])</f>
        <v>-259328.54000000004</v>
      </c>
    </row>
    <row r="763" spans="1:22" hidden="1">
      <c r="A763" t="s">
        <v>807</v>
      </c>
      <c r="B763" t="s">
        <v>52</v>
      </c>
      <c r="C763" t="s">
        <v>55</v>
      </c>
      <c r="D763" s="60">
        <v>3645105.08</v>
      </c>
      <c r="E763" s="61">
        <v>4353474.68</v>
      </c>
      <c r="F763" s="61">
        <v>5974961.0800000001</v>
      </c>
      <c r="G763" s="61">
        <v>6283188.8499999996</v>
      </c>
      <c r="H763" s="61">
        <v>3408853</v>
      </c>
      <c r="I763" s="61">
        <v>4655752.8</v>
      </c>
      <c r="J763" s="61">
        <v>5295406.75</v>
      </c>
      <c r="K763" s="61">
        <v>6292744.6100000003</v>
      </c>
      <c r="L763">
        <v>12.04</v>
      </c>
      <c r="M763">
        <v>12.13</v>
      </c>
      <c r="N763">
        <v>3.88</v>
      </c>
      <c r="O763">
        <v>20.2</v>
      </c>
      <c r="P763">
        <v>0.37</v>
      </c>
      <c r="Q763">
        <v>0.31</v>
      </c>
      <c r="R763">
        <v>0.42</v>
      </c>
      <c r="S763">
        <f>IF(Tabela3[[#This Row],[Receitas 2005]]-Tabela3[[#This Row],[Despesas 2005]]&lt;0,Tabela3[[#This Row],[Receitas 2005]]-Tabela3[[#This Row],[Despesas 2005]],Tabela3[[#This Row],[Receitas 2005]]-Tabela3[[#This Row],[Despesas 2005]])</f>
        <v>236252.08000000007</v>
      </c>
      <c r="T763">
        <f>IF(Tabela3[[#This Row],[Receitas 2006]]-Tabela3[[#This Row],[Despesas 2006]]&lt;0,Tabela3[[#This Row],[Receitas 2006]]-Tabela3[[#This Row],[Despesas 2006]],Tabela3[[#This Row],[Receitas 2006]]-Tabela3[[#This Row],[Despesas 2006]])</f>
        <v>-302278.12000000011</v>
      </c>
      <c r="U763">
        <f>IF(Tabela3[[#This Row],[Receitas 2008]]-Tabela3[[#This Row],[Despesas 2008]]&lt;0,Tabela3[[#This Row],[Receitas 2008]]-Tabela3[[#This Row],[Despesas 2008]],Tabela3[[#This Row],[Receitas 2008]]-Tabela3[[#This Row],[Despesas 2008]])</f>
        <v>679554.33000000007</v>
      </c>
      <c r="V763">
        <f>IF(Tabela3[[#This Row],[Receitas 2009]]-Tabela3[[#This Row],[Despesas 2009]]&lt;0,Tabela3[[#This Row],[Receitas 2009]]-Tabela3[[#This Row],[Despesas 2009]],Tabela3[[#This Row],[Receitas 2009]]-Tabela3[[#This Row],[Despesas 2009]])</f>
        <v>-9555.7600000007078</v>
      </c>
    </row>
    <row r="764" spans="1:22" hidden="1">
      <c r="A764" t="s">
        <v>808</v>
      </c>
      <c r="B764" t="s">
        <v>62</v>
      </c>
      <c r="C764" t="s">
        <v>248</v>
      </c>
      <c r="D764" s="60">
        <v>6177308.4000000004</v>
      </c>
      <c r="E764" s="61">
        <v>6850330.1600000001</v>
      </c>
      <c r="F764" s="61">
        <v>11325262.949999999</v>
      </c>
      <c r="G764" s="61">
        <v>10024597.02</v>
      </c>
      <c r="H764" s="61">
        <v>5693824.6399999997</v>
      </c>
      <c r="I764" s="61">
        <v>7041305.8700000001</v>
      </c>
      <c r="J764" s="61">
        <v>9859701.5700000003</v>
      </c>
      <c r="K764" s="61">
        <v>10947343.369999999</v>
      </c>
      <c r="L764">
        <v>42.6</v>
      </c>
      <c r="M764">
        <v>40.409999999999997</v>
      </c>
      <c r="N764">
        <v>33.94</v>
      </c>
      <c r="O764">
        <v>51.26</v>
      </c>
      <c r="P764">
        <v>0.43</v>
      </c>
      <c r="Q764">
        <v>0.39</v>
      </c>
      <c r="R764">
        <v>0.47</v>
      </c>
      <c r="S764">
        <f>IF(Tabela3[[#This Row],[Receitas 2005]]-Tabela3[[#This Row],[Despesas 2005]]&lt;0,Tabela3[[#This Row],[Receitas 2005]]-Tabela3[[#This Row],[Despesas 2005]],Tabela3[[#This Row],[Receitas 2005]]-Tabela3[[#This Row],[Despesas 2005]])</f>
        <v>483483.76000000071</v>
      </c>
      <c r="T764">
        <f>IF(Tabela3[[#This Row],[Receitas 2006]]-Tabela3[[#This Row],[Despesas 2006]]&lt;0,Tabela3[[#This Row],[Receitas 2006]]-Tabela3[[#This Row],[Despesas 2006]],Tabela3[[#This Row],[Receitas 2006]]-Tabela3[[#This Row],[Despesas 2006]])</f>
        <v>-190975.70999999996</v>
      </c>
      <c r="U764">
        <f>IF(Tabela3[[#This Row],[Receitas 2008]]-Tabela3[[#This Row],[Despesas 2008]]&lt;0,Tabela3[[#This Row],[Receitas 2008]]-Tabela3[[#This Row],[Despesas 2008]],Tabela3[[#This Row],[Receitas 2008]]-Tabela3[[#This Row],[Despesas 2008]])</f>
        <v>1465561.379999999</v>
      </c>
      <c r="V764">
        <f>IF(Tabela3[[#This Row],[Receitas 2009]]-Tabela3[[#This Row],[Despesas 2009]]&lt;0,Tabela3[[#This Row],[Receitas 2009]]-Tabela3[[#This Row],[Despesas 2009]],Tabela3[[#This Row],[Receitas 2009]]-Tabela3[[#This Row],[Despesas 2009]])</f>
        <v>-922746.34999999963</v>
      </c>
    </row>
    <row r="765" spans="1:22" hidden="1">
      <c r="A765" t="s">
        <v>809</v>
      </c>
      <c r="B765" t="s">
        <v>52</v>
      </c>
      <c r="C765" t="s">
        <v>107</v>
      </c>
      <c r="D765" s="60">
        <v>6064922.1500000004</v>
      </c>
      <c r="E765" s="61">
        <v>7142673.6100000003</v>
      </c>
      <c r="F765" s="61">
        <v>10061876.810000001</v>
      </c>
      <c r="G765" s="61">
        <v>9359364.9299999997</v>
      </c>
      <c r="H765" s="61">
        <v>6087985.0899999999</v>
      </c>
      <c r="I765" s="61">
        <v>7102828.6500000004</v>
      </c>
      <c r="J765" s="61">
        <v>8941389.5700000003</v>
      </c>
      <c r="K765" s="61">
        <v>9373677.75</v>
      </c>
      <c r="L765">
        <v>29.22</v>
      </c>
      <c r="M765">
        <v>26.32</v>
      </c>
      <c r="N765">
        <v>19.97</v>
      </c>
      <c r="O765">
        <v>38.47</v>
      </c>
      <c r="P765">
        <v>0.38</v>
      </c>
      <c r="Q765">
        <v>0.35</v>
      </c>
      <c r="R765">
        <v>0.41</v>
      </c>
      <c r="S765">
        <f>IF(Tabela3[[#This Row],[Receitas 2005]]-Tabela3[[#This Row],[Despesas 2005]]&lt;0,Tabela3[[#This Row],[Receitas 2005]]-Tabela3[[#This Row],[Despesas 2005]],Tabela3[[#This Row],[Receitas 2005]]-Tabela3[[#This Row],[Despesas 2005]])</f>
        <v>-23062.939999999478</v>
      </c>
      <c r="T765">
        <f>IF(Tabela3[[#This Row],[Receitas 2006]]-Tabela3[[#This Row],[Despesas 2006]]&lt;0,Tabela3[[#This Row],[Receitas 2006]]-Tabela3[[#This Row],[Despesas 2006]],Tabela3[[#This Row],[Receitas 2006]]-Tabela3[[#This Row],[Despesas 2006]])</f>
        <v>39844.959999999963</v>
      </c>
      <c r="U765">
        <f>IF(Tabela3[[#This Row],[Receitas 2008]]-Tabela3[[#This Row],[Despesas 2008]]&lt;0,Tabela3[[#This Row],[Receitas 2008]]-Tabela3[[#This Row],[Despesas 2008]],Tabela3[[#This Row],[Receitas 2008]]-Tabela3[[#This Row],[Despesas 2008]])</f>
        <v>1120487.2400000002</v>
      </c>
      <c r="V765">
        <f>IF(Tabela3[[#This Row],[Receitas 2009]]-Tabela3[[#This Row],[Despesas 2009]]&lt;0,Tabela3[[#This Row],[Receitas 2009]]-Tabela3[[#This Row],[Despesas 2009]],Tabela3[[#This Row],[Receitas 2009]]-Tabela3[[#This Row],[Despesas 2009]])</f>
        <v>-14312.820000000298</v>
      </c>
    </row>
    <row r="766" spans="1:22" hidden="1">
      <c r="A766" t="s">
        <v>810</v>
      </c>
      <c r="B766" t="s">
        <v>52</v>
      </c>
      <c r="C766" t="s">
        <v>146</v>
      </c>
      <c r="D766" s="60" t="s">
        <v>25</v>
      </c>
      <c r="E766" s="61">
        <v>6055353.7599999998</v>
      </c>
      <c r="F766" s="61">
        <v>8201037.3300000001</v>
      </c>
      <c r="G766" s="61">
        <v>8452900.1500000004</v>
      </c>
      <c r="H766" s="61" t="s">
        <v>25</v>
      </c>
      <c r="I766" s="61">
        <v>5508546.6299999999</v>
      </c>
      <c r="J766" s="61">
        <v>8854260.4700000007</v>
      </c>
      <c r="K766" s="61">
        <v>8706423.5700000003</v>
      </c>
      <c r="L766">
        <v>25.16</v>
      </c>
      <c r="M766">
        <v>25.65</v>
      </c>
      <c r="N766">
        <v>16.29</v>
      </c>
      <c r="O766">
        <v>34.04</v>
      </c>
      <c r="P766">
        <v>0.38</v>
      </c>
      <c r="Q766">
        <v>0.35</v>
      </c>
      <c r="R766">
        <v>0.41</v>
      </c>
      <c r="S76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66">
        <f>IF(Tabela3[[#This Row],[Receitas 2006]]-Tabela3[[#This Row],[Despesas 2006]]&lt;0,Tabela3[[#This Row],[Receitas 2006]]-Tabela3[[#This Row],[Despesas 2006]],Tabela3[[#This Row],[Receitas 2006]]-Tabela3[[#This Row],[Despesas 2006]])</f>
        <v>546807.12999999989</v>
      </c>
      <c r="U766">
        <f>IF(Tabela3[[#This Row],[Receitas 2008]]-Tabela3[[#This Row],[Despesas 2008]]&lt;0,Tabela3[[#This Row],[Receitas 2008]]-Tabela3[[#This Row],[Despesas 2008]],Tabela3[[#This Row],[Receitas 2008]]-Tabela3[[#This Row],[Despesas 2008]])</f>
        <v>-653223.1400000006</v>
      </c>
      <c r="V766">
        <f>IF(Tabela3[[#This Row],[Receitas 2009]]-Tabela3[[#This Row],[Despesas 2009]]&lt;0,Tabela3[[#This Row],[Receitas 2009]]-Tabela3[[#This Row],[Despesas 2009]],Tabela3[[#This Row],[Receitas 2009]]-Tabela3[[#This Row],[Despesas 2009]])</f>
        <v>-253523.41999999993</v>
      </c>
    </row>
    <row r="767" spans="1:22" hidden="1">
      <c r="A767" t="s">
        <v>811</v>
      </c>
      <c r="B767" t="s">
        <v>52</v>
      </c>
      <c r="C767" t="s">
        <v>53</v>
      </c>
      <c r="D767" s="60">
        <v>5605477.0300000003</v>
      </c>
      <c r="E767" s="61">
        <v>6089880.6500000004</v>
      </c>
      <c r="F767" s="61">
        <v>9718056.7699999996</v>
      </c>
      <c r="G767" s="61">
        <v>8253181.25</v>
      </c>
      <c r="H767" s="61">
        <v>4855509.1100000003</v>
      </c>
      <c r="I767" s="61">
        <v>6480110.4800000004</v>
      </c>
      <c r="J767" s="61">
        <v>9033407.1600000001</v>
      </c>
      <c r="K767" s="61">
        <v>8197429.25</v>
      </c>
      <c r="L767">
        <v>33.409999999999997</v>
      </c>
      <c r="M767">
        <v>28.89</v>
      </c>
      <c r="N767">
        <v>22.17</v>
      </c>
      <c r="O767">
        <v>44.65</v>
      </c>
      <c r="P767">
        <v>0.42</v>
      </c>
      <c r="Q767">
        <v>0.38</v>
      </c>
      <c r="R767">
        <v>0.46</v>
      </c>
      <c r="S767">
        <f>IF(Tabela3[[#This Row],[Receitas 2005]]-Tabela3[[#This Row],[Despesas 2005]]&lt;0,Tabela3[[#This Row],[Receitas 2005]]-Tabela3[[#This Row],[Despesas 2005]],Tabela3[[#This Row],[Receitas 2005]]-Tabela3[[#This Row],[Despesas 2005]])</f>
        <v>749967.91999999993</v>
      </c>
      <c r="T767">
        <f>IF(Tabela3[[#This Row],[Receitas 2006]]-Tabela3[[#This Row],[Despesas 2006]]&lt;0,Tabela3[[#This Row],[Receitas 2006]]-Tabela3[[#This Row],[Despesas 2006]],Tabela3[[#This Row],[Receitas 2006]]-Tabela3[[#This Row],[Despesas 2006]])</f>
        <v>-390229.83000000007</v>
      </c>
      <c r="U767">
        <f>IF(Tabela3[[#This Row],[Receitas 2008]]-Tabela3[[#This Row],[Despesas 2008]]&lt;0,Tabela3[[#This Row],[Receitas 2008]]-Tabela3[[#This Row],[Despesas 2008]],Tabela3[[#This Row],[Receitas 2008]]-Tabela3[[#This Row],[Despesas 2008]])</f>
        <v>684649.6099999994</v>
      </c>
      <c r="V767">
        <f>IF(Tabela3[[#This Row],[Receitas 2009]]-Tabela3[[#This Row],[Despesas 2009]]&lt;0,Tabela3[[#This Row],[Receitas 2009]]-Tabela3[[#This Row],[Despesas 2009]],Tabela3[[#This Row],[Receitas 2009]]-Tabela3[[#This Row],[Despesas 2009]])</f>
        <v>55752</v>
      </c>
    </row>
    <row r="768" spans="1:22" hidden="1">
      <c r="A768" t="s">
        <v>812</v>
      </c>
      <c r="B768" t="s">
        <v>52</v>
      </c>
      <c r="C768" t="s">
        <v>155</v>
      </c>
      <c r="D768" s="60">
        <v>4806944</v>
      </c>
      <c r="E768" s="61">
        <v>5590453</v>
      </c>
      <c r="F768" s="61">
        <v>7875991.4800000004</v>
      </c>
      <c r="G768" s="61">
        <v>7821369.2800000003</v>
      </c>
      <c r="H768" s="61">
        <v>4382972</v>
      </c>
      <c r="I768" s="61">
        <v>5629260</v>
      </c>
      <c r="J768" s="61">
        <v>8328472.2300000004</v>
      </c>
      <c r="K768" s="61">
        <v>8066434.9299999997</v>
      </c>
      <c r="L768">
        <v>13.2</v>
      </c>
      <c r="M768">
        <v>14.88</v>
      </c>
      <c r="N768">
        <v>6.03</v>
      </c>
      <c r="O768">
        <v>20.37</v>
      </c>
      <c r="P768">
        <v>0.38</v>
      </c>
      <c r="Q768">
        <v>0.34</v>
      </c>
      <c r="R768">
        <v>0.42</v>
      </c>
      <c r="S768">
        <f>IF(Tabela3[[#This Row],[Receitas 2005]]-Tabela3[[#This Row],[Despesas 2005]]&lt;0,Tabela3[[#This Row],[Receitas 2005]]-Tabela3[[#This Row],[Despesas 2005]],Tabela3[[#This Row],[Receitas 2005]]-Tabela3[[#This Row],[Despesas 2005]])</f>
        <v>423972</v>
      </c>
      <c r="T768">
        <f>IF(Tabela3[[#This Row],[Receitas 2006]]-Tabela3[[#This Row],[Despesas 2006]]&lt;0,Tabela3[[#This Row],[Receitas 2006]]-Tabela3[[#This Row],[Despesas 2006]],Tabela3[[#This Row],[Receitas 2006]]-Tabela3[[#This Row],[Despesas 2006]])</f>
        <v>-38807</v>
      </c>
      <c r="U768">
        <f>IF(Tabela3[[#This Row],[Receitas 2008]]-Tabela3[[#This Row],[Despesas 2008]]&lt;0,Tabela3[[#This Row],[Receitas 2008]]-Tabela3[[#This Row],[Despesas 2008]],Tabela3[[#This Row],[Receitas 2008]]-Tabela3[[#This Row],[Despesas 2008]])</f>
        <v>-452480.75</v>
      </c>
      <c r="V768">
        <f>IF(Tabela3[[#This Row],[Receitas 2009]]-Tabela3[[#This Row],[Despesas 2009]]&lt;0,Tabela3[[#This Row],[Receitas 2009]]-Tabela3[[#This Row],[Despesas 2009]],Tabela3[[#This Row],[Receitas 2009]]-Tabela3[[#This Row],[Despesas 2009]])</f>
        <v>-245065.64999999944</v>
      </c>
    </row>
    <row r="769" spans="1:22" hidden="1">
      <c r="A769" t="s">
        <v>813</v>
      </c>
      <c r="B769" t="s">
        <v>35</v>
      </c>
      <c r="C769" t="s">
        <v>172</v>
      </c>
      <c r="D769" s="60">
        <v>4789779</v>
      </c>
      <c r="E769" s="61">
        <v>5418453.7199999997</v>
      </c>
      <c r="F769" s="61">
        <v>7172439.6399999997</v>
      </c>
      <c r="G769" s="61">
        <v>7186813.8099999996</v>
      </c>
      <c r="H769" s="61">
        <v>4136811</v>
      </c>
      <c r="I769" s="61">
        <v>5230614.6399999997</v>
      </c>
      <c r="J769" s="61">
        <v>7471364</v>
      </c>
      <c r="K769" s="61">
        <v>6862729.5700000003</v>
      </c>
      <c r="L769">
        <v>26.9</v>
      </c>
      <c r="M769">
        <v>31.96</v>
      </c>
      <c r="N769">
        <v>15.81</v>
      </c>
      <c r="O769">
        <v>37.979999999999997</v>
      </c>
      <c r="P769">
        <v>0.34</v>
      </c>
      <c r="Q769">
        <v>0.31</v>
      </c>
      <c r="R769">
        <v>0.38</v>
      </c>
      <c r="S769">
        <f>IF(Tabela3[[#This Row],[Receitas 2005]]-Tabela3[[#This Row],[Despesas 2005]]&lt;0,Tabela3[[#This Row],[Receitas 2005]]-Tabela3[[#This Row],[Despesas 2005]],Tabela3[[#This Row],[Receitas 2005]]-Tabela3[[#This Row],[Despesas 2005]])</f>
        <v>652968</v>
      </c>
      <c r="T769">
        <f>IF(Tabela3[[#This Row],[Receitas 2006]]-Tabela3[[#This Row],[Despesas 2006]]&lt;0,Tabela3[[#This Row],[Receitas 2006]]-Tabela3[[#This Row],[Despesas 2006]],Tabela3[[#This Row],[Receitas 2006]]-Tabela3[[#This Row],[Despesas 2006]])</f>
        <v>187839.08000000007</v>
      </c>
      <c r="U769">
        <f>IF(Tabela3[[#This Row],[Receitas 2008]]-Tabela3[[#This Row],[Despesas 2008]]&lt;0,Tabela3[[#This Row],[Receitas 2008]]-Tabela3[[#This Row],[Despesas 2008]],Tabela3[[#This Row],[Receitas 2008]]-Tabela3[[#This Row],[Despesas 2008]])</f>
        <v>-298924.36000000034</v>
      </c>
      <c r="V769">
        <f>IF(Tabela3[[#This Row],[Receitas 2009]]-Tabela3[[#This Row],[Despesas 2009]]&lt;0,Tabela3[[#This Row],[Receitas 2009]]-Tabela3[[#This Row],[Despesas 2009]],Tabela3[[#This Row],[Receitas 2009]]-Tabela3[[#This Row],[Despesas 2009]])</f>
        <v>324084.23999999929</v>
      </c>
    </row>
    <row r="770" spans="1:22" hidden="1">
      <c r="A770" t="s">
        <v>814</v>
      </c>
      <c r="B770" t="s">
        <v>76</v>
      </c>
      <c r="C770" t="s">
        <v>134</v>
      </c>
      <c r="D770" s="60">
        <v>17622866.219999999</v>
      </c>
      <c r="E770" s="61">
        <v>22797311.670000002</v>
      </c>
      <c r="F770" s="61">
        <v>32319625.859999999</v>
      </c>
      <c r="G770" s="61">
        <v>33708263.210000001</v>
      </c>
      <c r="H770" s="61">
        <v>13661124.699999999</v>
      </c>
      <c r="I770" s="61">
        <v>21608560.02</v>
      </c>
      <c r="J770" s="61">
        <v>29617567.890000001</v>
      </c>
      <c r="K770" s="61">
        <v>32628523.600000001</v>
      </c>
      <c r="L770">
        <v>18.12</v>
      </c>
      <c r="M770">
        <v>14.21</v>
      </c>
      <c r="N770">
        <v>8.23</v>
      </c>
      <c r="O770">
        <v>28.01</v>
      </c>
      <c r="P770">
        <v>0.33</v>
      </c>
      <c r="Q770">
        <v>0.31</v>
      </c>
      <c r="R770">
        <v>0.36</v>
      </c>
      <c r="S770">
        <f>IF(Tabela3[[#This Row],[Receitas 2005]]-Tabela3[[#This Row],[Despesas 2005]]&lt;0,Tabela3[[#This Row],[Receitas 2005]]-Tabela3[[#This Row],[Despesas 2005]],Tabela3[[#This Row],[Receitas 2005]]-Tabela3[[#This Row],[Despesas 2005]])</f>
        <v>3961741.5199999996</v>
      </c>
      <c r="T770">
        <f>IF(Tabela3[[#This Row],[Receitas 2006]]-Tabela3[[#This Row],[Despesas 2006]]&lt;0,Tabela3[[#This Row],[Receitas 2006]]-Tabela3[[#This Row],[Despesas 2006]],Tabela3[[#This Row],[Receitas 2006]]-Tabela3[[#This Row],[Despesas 2006]])</f>
        <v>1188751.6500000022</v>
      </c>
      <c r="U770">
        <f>IF(Tabela3[[#This Row],[Receitas 2008]]-Tabela3[[#This Row],[Despesas 2008]]&lt;0,Tabela3[[#This Row],[Receitas 2008]]-Tabela3[[#This Row],[Despesas 2008]],Tabela3[[#This Row],[Receitas 2008]]-Tabela3[[#This Row],[Despesas 2008]])</f>
        <v>2702057.9699999988</v>
      </c>
      <c r="V770">
        <f>IF(Tabela3[[#This Row],[Receitas 2009]]-Tabela3[[#This Row],[Despesas 2009]]&lt;0,Tabela3[[#This Row],[Receitas 2009]]-Tabela3[[#This Row],[Despesas 2009]],Tabela3[[#This Row],[Receitas 2009]]-Tabela3[[#This Row],[Despesas 2009]])</f>
        <v>1079739.6099999994</v>
      </c>
    </row>
    <row r="771" spans="1:22" hidden="1">
      <c r="A771" t="s">
        <v>815</v>
      </c>
      <c r="B771" t="s">
        <v>45</v>
      </c>
      <c r="C771" t="s">
        <v>119</v>
      </c>
      <c r="D771" s="60">
        <v>4676886.88</v>
      </c>
      <c r="E771" s="61">
        <v>6028811.25</v>
      </c>
      <c r="F771" s="61">
        <v>10470846.08</v>
      </c>
      <c r="G771" s="61">
        <v>10393898.49</v>
      </c>
      <c r="H771" s="61">
        <v>4409076.32</v>
      </c>
      <c r="I771" s="61">
        <v>5819427.5800000001</v>
      </c>
      <c r="J771" s="61">
        <v>10277623.369999999</v>
      </c>
      <c r="K771" s="61">
        <v>10308924.42</v>
      </c>
      <c r="L771">
        <v>53.22</v>
      </c>
      <c r="M771">
        <v>62.15</v>
      </c>
      <c r="N771">
        <v>37.200000000000003</v>
      </c>
      <c r="O771">
        <v>69.239999999999995</v>
      </c>
      <c r="P771">
        <v>0.37</v>
      </c>
      <c r="Q771">
        <v>0.34</v>
      </c>
      <c r="R771">
        <v>0.4</v>
      </c>
      <c r="S771">
        <f>IF(Tabela3[[#This Row],[Receitas 2005]]-Tabela3[[#This Row],[Despesas 2005]]&lt;0,Tabela3[[#This Row],[Receitas 2005]]-Tabela3[[#This Row],[Despesas 2005]],Tabela3[[#This Row],[Receitas 2005]]-Tabela3[[#This Row],[Despesas 2005]])</f>
        <v>267810.55999999959</v>
      </c>
      <c r="T771">
        <f>IF(Tabela3[[#This Row],[Receitas 2006]]-Tabela3[[#This Row],[Despesas 2006]]&lt;0,Tabela3[[#This Row],[Receitas 2006]]-Tabela3[[#This Row],[Despesas 2006]],Tabela3[[#This Row],[Receitas 2006]]-Tabela3[[#This Row],[Despesas 2006]])</f>
        <v>209383.66999999993</v>
      </c>
      <c r="U771">
        <f>IF(Tabela3[[#This Row],[Receitas 2008]]-Tabela3[[#This Row],[Despesas 2008]]&lt;0,Tabela3[[#This Row],[Receitas 2008]]-Tabela3[[#This Row],[Despesas 2008]],Tabela3[[#This Row],[Receitas 2008]]-Tabela3[[#This Row],[Despesas 2008]])</f>
        <v>193222.71000000089</v>
      </c>
      <c r="V771">
        <f>IF(Tabela3[[#This Row],[Receitas 2009]]-Tabela3[[#This Row],[Despesas 2009]]&lt;0,Tabela3[[#This Row],[Receitas 2009]]-Tabela3[[#This Row],[Despesas 2009]],Tabela3[[#This Row],[Receitas 2009]]-Tabela3[[#This Row],[Despesas 2009]])</f>
        <v>84974.070000000298</v>
      </c>
    </row>
    <row r="772" spans="1:22" hidden="1">
      <c r="A772" t="s">
        <v>816</v>
      </c>
      <c r="B772" t="s">
        <v>30</v>
      </c>
      <c r="C772" t="s">
        <v>33</v>
      </c>
      <c r="D772" s="60">
        <v>3649976</v>
      </c>
      <c r="E772" s="61">
        <v>4254772.09</v>
      </c>
      <c r="F772" s="61">
        <v>7983602.8399999999</v>
      </c>
      <c r="G772" s="61">
        <v>6293582.8200000003</v>
      </c>
      <c r="H772" s="61">
        <v>3561107</v>
      </c>
      <c r="I772" s="61">
        <v>4353684.6100000003</v>
      </c>
      <c r="J772" s="61">
        <v>6972848.3300000001</v>
      </c>
      <c r="K772" s="61">
        <v>6180236.8099999996</v>
      </c>
      <c r="L772">
        <v>36.020000000000003</v>
      </c>
      <c r="M772">
        <v>39.75</v>
      </c>
      <c r="N772">
        <v>24.9</v>
      </c>
      <c r="O772">
        <v>47.14</v>
      </c>
      <c r="P772">
        <v>0.37</v>
      </c>
      <c r="Q772">
        <v>0.32</v>
      </c>
      <c r="R772">
        <v>0.42</v>
      </c>
      <c r="S772">
        <f>IF(Tabela3[[#This Row],[Receitas 2005]]-Tabela3[[#This Row],[Despesas 2005]]&lt;0,Tabela3[[#This Row],[Receitas 2005]]-Tabela3[[#This Row],[Despesas 2005]],Tabela3[[#This Row],[Receitas 2005]]-Tabela3[[#This Row],[Despesas 2005]])</f>
        <v>88869</v>
      </c>
      <c r="T772">
        <f>IF(Tabela3[[#This Row],[Receitas 2006]]-Tabela3[[#This Row],[Despesas 2006]]&lt;0,Tabela3[[#This Row],[Receitas 2006]]-Tabela3[[#This Row],[Despesas 2006]],Tabela3[[#This Row],[Receitas 2006]]-Tabela3[[#This Row],[Despesas 2006]])</f>
        <v>-98912.520000000484</v>
      </c>
      <c r="U772">
        <f>IF(Tabela3[[#This Row],[Receitas 2008]]-Tabela3[[#This Row],[Despesas 2008]]&lt;0,Tabela3[[#This Row],[Receitas 2008]]-Tabela3[[#This Row],[Despesas 2008]],Tabela3[[#This Row],[Receitas 2008]]-Tabela3[[#This Row],[Despesas 2008]])</f>
        <v>1010754.5099999998</v>
      </c>
      <c r="V772">
        <f>IF(Tabela3[[#This Row],[Receitas 2009]]-Tabela3[[#This Row],[Despesas 2009]]&lt;0,Tabela3[[#This Row],[Receitas 2009]]-Tabela3[[#This Row],[Despesas 2009]],Tabela3[[#This Row],[Receitas 2009]]-Tabela3[[#This Row],[Despesas 2009]])</f>
        <v>113346.01000000071</v>
      </c>
    </row>
    <row r="773" spans="1:22" hidden="1">
      <c r="A773" t="s">
        <v>817</v>
      </c>
      <c r="B773" t="s">
        <v>52</v>
      </c>
      <c r="C773" t="s">
        <v>155</v>
      </c>
      <c r="D773" s="60">
        <v>4322708.7699999996</v>
      </c>
      <c r="E773" s="61">
        <v>5517497.2199999997</v>
      </c>
      <c r="F773" s="61">
        <v>7545996.6299999999</v>
      </c>
      <c r="G773" s="61">
        <v>7196482.5800000001</v>
      </c>
      <c r="H773" s="61">
        <v>3895528.43</v>
      </c>
      <c r="I773" s="61">
        <v>5330867.49</v>
      </c>
      <c r="J773" s="61">
        <v>7569431.3600000003</v>
      </c>
      <c r="K773" s="61">
        <v>7370178.2800000003</v>
      </c>
      <c r="L773">
        <v>27.49</v>
      </c>
      <c r="M773">
        <v>26.87</v>
      </c>
      <c r="N773">
        <v>18.989999999999998</v>
      </c>
      <c r="O773">
        <v>35.99</v>
      </c>
      <c r="P773">
        <v>0.36</v>
      </c>
      <c r="Q773">
        <v>0.32</v>
      </c>
      <c r="R773">
        <v>0.4</v>
      </c>
      <c r="S773">
        <f>IF(Tabela3[[#This Row],[Receitas 2005]]-Tabela3[[#This Row],[Despesas 2005]]&lt;0,Tabela3[[#This Row],[Receitas 2005]]-Tabela3[[#This Row],[Despesas 2005]],Tabela3[[#This Row],[Receitas 2005]]-Tabela3[[#This Row],[Despesas 2005]])</f>
        <v>427180.33999999939</v>
      </c>
      <c r="T773">
        <f>IF(Tabela3[[#This Row],[Receitas 2006]]-Tabela3[[#This Row],[Despesas 2006]]&lt;0,Tabela3[[#This Row],[Receitas 2006]]-Tabela3[[#This Row],[Despesas 2006]],Tabela3[[#This Row],[Receitas 2006]]-Tabela3[[#This Row],[Despesas 2006]])</f>
        <v>186629.72999999952</v>
      </c>
      <c r="U773">
        <f>IF(Tabela3[[#This Row],[Receitas 2008]]-Tabela3[[#This Row],[Despesas 2008]]&lt;0,Tabela3[[#This Row],[Receitas 2008]]-Tabela3[[#This Row],[Despesas 2008]],Tabela3[[#This Row],[Receitas 2008]]-Tabela3[[#This Row],[Despesas 2008]])</f>
        <v>-23434.730000000447</v>
      </c>
      <c r="V773">
        <f>IF(Tabela3[[#This Row],[Receitas 2009]]-Tabela3[[#This Row],[Despesas 2009]]&lt;0,Tabela3[[#This Row],[Receitas 2009]]-Tabela3[[#This Row],[Despesas 2009]],Tabela3[[#This Row],[Receitas 2009]]-Tabela3[[#This Row],[Despesas 2009]])</f>
        <v>-173695.70000000019</v>
      </c>
    </row>
    <row r="774" spans="1:22" hidden="1">
      <c r="A774" t="s">
        <v>818</v>
      </c>
      <c r="B774" t="s">
        <v>30</v>
      </c>
      <c r="C774" t="s">
        <v>93</v>
      </c>
      <c r="D774" s="60" t="s">
        <v>25</v>
      </c>
      <c r="E774" s="61">
        <v>4543598.7699999996</v>
      </c>
      <c r="F774" s="61">
        <v>6392506.7000000002</v>
      </c>
      <c r="G774" s="61">
        <v>6190784.1600000001</v>
      </c>
      <c r="H774" s="61" t="s">
        <v>25</v>
      </c>
      <c r="I774" s="61">
        <v>4167767.28</v>
      </c>
      <c r="J774" s="61">
        <v>5916796.96</v>
      </c>
      <c r="K774" s="61">
        <v>5956118.7599999998</v>
      </c>
      <c r="L774">
        <v>26.03</v>
      </c>
      <c r="M774">
        <v>26.56</v>
      </c>
      <c r="N774">
        <v>14.16</v>
      </c>
      <c r="O774">
        <v>37.909999999999997</v>
      </c>
      <c r="P774">
        <v>0.38</v>
      </c>
      <c r="Q774">
        <v>0.31</v>
      </c>
      <c r="R774">
        <v>0.44</v>
      </c>
      <c r="S77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74">
        <f>IF(Tabela3[[#This Row],[Receitas 2006]]-Tabela3[[#This Row],[Despesas 2006]]&lt;0,Tabela3[[#This Row],[Receitas 2006]]-Tabela3[[#This Row],[Despesas 2006]],Tabela3[[#This Row],[Receitas 2006]]-Tabela3[[#This Row],[Despesas 2006]])</f>
        <v>375831.48999999976</v>
      </c>
      <c r="U774">
        <f>IF(Tabela3[[#This Row],[Receitas 2008]]-Tabela3[[#This Row],[Despesas 2008]]&lt;0,Tabela3[[#This Row],[Receitas 2008]]-Tabela3[[#This Row],[Despesas 2008]],Tabela3[[#This Row],[Receitas 2008]]-Tabela3[[#This Row],[Despesas 2008]])</f>
        <v>475709.74000000022</v>
      </c>
      <c r="V774">
        <f>IF(Tabela3[[#This Row],[Receitas 2009]]-Tabela3[[#This Row],[Despesas 2009]]&lt;0,Tabela3[[#This Row],[Receitas 2009]]-Tabela3[[#This Row],[Despesas 2009]],Tabela3[[#This Row],[Receitas 2009]]-Tabela3[[#This Row],[Despesas 2009]])</f>
        <v>234665.40000000037</v>
      </c>
    </row>
    <row r="775" spans="1:22" hidden="1">
      <c r="A775" t="s">
        <v>819</v>
      </c>
      <c r="B775" t="s">
        <v>30</v>
      </c>
      <c r="C775" t="s">
        <v>117</v>
      </c>
      <c r="D775" s="60">
        <v>5798281.75</v>
      </c>
      <c r="E775" s="61">
        <v>6902057.5599999996</v>
      </c>
      <c r="F775" s="61">
        <v>8889677.9800000004</v>
      </c>
      <c r="G775" s="61">
        <v>9360540.5600000005</v>
      </c>
      <c r="H775" s="61">
        <v>5192440.71</v>
      </c>
      <c r="I775" s="61">
        <v>7175142.3399999999</v>
      </c>
      <c r="J775" s="61">
        <v>8843256.0399999991</v>
      </c>
      <c r="K775" s="61">
        <v>9458723.5399999991</v>
      </c>
      <c r="L775">
        <v>30.17</v>
      </c>
      <c r="M775">
        <v>30.26</v>
      </c>
      <c r="N775">
        <v>21.37</v>
      </c>
      <c r="O775">
        <v>38.97</v>
      </c>
      <c r="P775">
        <v>0.4</v>
      </c>
      <c r="Q775">
        <v>0.36</v>
      </c>
      <c r="R775">
        <v>0.43</v>
      </c>
      <c r="S775">
        <f>IF(Tabela3[[#This Row],[Receitas 2005]]-Tabela3[[#This Row],[Despesas 2005]]&lt;0,Tabela3[[#This Row],[Receitas 2005]]-Tabela3[[#This Row],[Despesas 2005]],Tabela3[[#This Row],[Receitas 2005]]-Tabela3[[#This Row],[Despesas 2005]])</f>
        <v>605841.04</v>
      </c>
      <c r="T775">
        <f>IF(Tabela3[[#This Row],[Receitas 2006]]-Tabela3[[#This Row],[Despesas 2006]]&lt;0,Tabela3[[#This Row],[Receitas 2006]]-Tabela3[[#This Row],[Despesas 2006]],Tabela3[[#This Row],[Receitas 2006]]-Tabela3[[#This Row],[Despesas 2006]])</f>
        <v>-273084.78000000026</v>
      </c>
      <c r="U775">
        <f>IF(Tabela3[[#This Row],[Receitas 2008]]-Tabela3[[#This Row],[Despesas 2008]]&lt;0,Tabela3[[#This Row],[Receitas 2008]]-Tabela3[[#This Row],[Despesas 2008]],Tabela3[[#This Row],[Receitas 2008]]-Tabela3[[#This Row],[Despesas 2008]])</f>
        <v>46421.940000001341</v>
      </c>
      <c r="V775">
        <f>IF(Tabela3[[#This Row],[Receitas 2009]]-Tabela3[[#This Row],[Despesas 2009]]&lt;0,Tabela3[[#This Row],[Receitas 2009]]-Tabela3[[#This Row],[Despesas 2009]],Tabela3[[#This Row],[Receitas 2009]]-Tabela3[[#This Row],[Despesas 2009]])</f>
        <v>-98182.979999998584</v>
      </c>
    </row>
    <row r="776" spans="1:22" hidden="1">
      <c r="A776" t="s">
        <v>820</v>
      </c>
      <c r="B776" t="s">
        <v>52</v>
      </c>
      <c r="C776" t="s">
        <v>155</v>
      </c>
      <c r="D776" s="60">
        <v>3616752.96</v>
      </c>
      <c r="E776" s="61">
        <v>4220311.78</v>
      </c>
      <c r="F776" s="61">
        <v>5756394.7699999996</v>
      </c>
      <c r="G776" s="61">
        <v>5379233.9199999999</v>
      </c>
      <c r="H776" s="61">
        <v>3487467.02</v>
      </c>
      <c r="I776" s="61">
        <v>4092737.65</v>
      </c>
      <c r="J776" s="61">
        <v>5464251.5800000001</v>
      </c>
      <c r="K776" s="61">
        <v>5446412.71</v>
      </c>
      <c r="L776">
        <v>6.42</v>
      </c>
      <c r="M776">
        <v>6.96</v>
      </c>
      <c r="N776">
        <v>1.33</v>
      </c>
      <c r="O776">
        <v>11.5</v>
      </c>
      <c r="P776">
        <v>0.34</v>
      </c>
      <c r="Q776">
        <v>0.28999999999999998</v>
      </c>
      <c r="R776">
        <v>0.39</v>
      </c>
      <c r="S776">
        <f>IF(Tabela3[[#This Row],[Receitas 2005]]-Tabela3[[#This Row],[Despesas 2005]]&lt;0,Tabela3[[#This Row],[Receitas 2005]]-Tabela3[[#This Row],[Despesas 2005]],Tabela3[[#This Row],[Receitas 2005]]-Tabela3[[#This Row],[Despesas 2005]])</f>
        <v>129285.93999999994</v>
      </c>
      <c r="T776">
        <f>IF(Tabela3[[#This Row],[Receitas 2006]]-Tabela3[[#This Row],[Despesas 2006]]&lt;0,Tabela3[[#This Row],[Receitas 2006]]-Tabela3[[#This Row],[Despesas 2006]],Tabela3[[#This Row],[Receitas 2006]]-Tabela3[[#This Row],[Despesas 2006]])</f>
        <v>127574.13000000035</v>
      </c>
      <c r="U776">
        <f>IF(Tabela3[[#This Row],[Receitas 2008]]-Tabela3[[#This Row],[Despesas 2008]]&lt;0,Tabela3[[#This Row],[Receitas 2008]]-Tabela3[[#This Row],[Despesas 2008]],Tabela3[[#This Row],[Receitas 2008]]-Tabela3[[#This Row],[Despesas 2008]])</f>
        <v>292143.18999999948</v>
      </c>
      <c r="V776">
        <f>IF(Tabela3[[#This Row],[Receitas 2009]]-Tabela3[[#This Row],[Despesas 2009]]&lt;0,Tabela3[[#This Row],[Receitas 2009]]-Tabela3[[#This Row],[Despesas 2009]],Tabela3[[#This Row],[Receitas 2009]]-Tabela3[[#This Row],[Despesas 2009]])</f>
        <v>-67178.790000000037</v>
      </c>
    </row>
    <row r="777" spans="1:22" hidden="1">
      <c r="A777" t="s">
        <v>821</v>
      </c>
      <c r="B777" t="s">
        <v>65</v>
      </c>
      <c r="C777" t="s">
        <v>304</v>
      </c>
      <c r="D777" s="60">
        <v>5012577.67</v>
      </c>
      <c r="E777" s="61">
        <v>5472758.8899999997</v>
      </c>
      <c r="F777" s="61">
        <v>8463027.6199999992</v>
      </c>
      <c r="G777" s="61">
        <v>8091473.1299999999</v>
      </c>
      <c r="H777" s="61">
        <v>4577530</v>
      </c>
      <c r="I777" s="61">
        <v>5470359.8099999996</v>
      </c>
      <c r="J777" s="61">
        <v>8405070.8100000005</v>
      </c>
      <c r="K777" s="61">
        <v>8147196.6900000004</v>
      </c>
      <c r="L777">
        <v>48.84</v>
      </c>
      <c r="M777">
        <v>54.11</v>
      </c>
      <c r="N777">
        <v>37.79</v>
      </c>
      <c r="O777">
        <v>59.88</v>
      </c>
      <c r="P777">
        <v>0.42</v>
      </c>
      <c r="Q777">
        <v>0.36</v>
      </c>
      <c r="R777">
        <v>0.47</v>
      </c>
      <c r="S777">
        <f>IF(Tabela3[[#This Row],[Receitas 2005]]-Tabela3[[#This Row],[Despesas 2005]]&lt;0,Tabela3[[#This Row],[Receitas 2005]]-Tabela3[[#This Row],[Despesas 2005]],Tabela3[[#This Row],[Receitas 2005]]-Tabela3[[#This Row],[Despesas 2005]])</f>
        <v>435047.66999999993</v>
      </c>
      <c r="T777">
        <f>IF(Tabela3[[#This Row],[Receitas 2006]]-Tabela3[[#This Row],[Despesas 2006]]&lt;0,Tabela3[[#This Row],[Receitas 2006]]-Tabela3[[#This Row],[Despesas 2006]],Tabela3[[#This Row],[Receitas 2006]]-Tabela3[[#This Row],[Despesas 2006]])</f>
        <v>2399.0800000000745</v>
      </c>
      <c r="U777">
        <f>IF(Tabela3[[#This Row],[Receitas 2008]]-Tabela3[[#This Row],[Despesas 2008]]&lt;0,Tabela3[[#This Row],[Receitas 2008]]-Tabela3[[#This Row],[Despesas 2008]],Tabela3[[#This Row],[Receitas 2008]]-Tabela3[[#This Row],[Despesas 2008]])</f>
        <v>57956.809999998659</v>
      </c>
      <c r="V777">
        <f>IF(Tabela3[[#This Row],[Receitas 2009]]-Tabela3[[#This Row],[Despesas 2009]]&lt;0,Tabela3[[#This Row],[Receitas 2009]]-Tabela3[[#This Row],[Despesas 2009]],Tabela3[[#This Row],[Receitas 2009]]-Tabela3[[#This Row],[Despesas 2009]])</f>
        <v>-55723.560000000522</v>
      </c>
    </row>
    <row r="778" spans="1:22" hidden="1">
      <c r="A778" t="s">
        <v>822</v>
      </c>
      <c r="B778" t="s">
        <v>30</v>
      </c>
      <c r="C778" t="s">
        <v>73</v>
      </c>
      <c r="D778" s="60" t="s">
        <v>25</v>
      </c>
      <c r="E778" s="61">
        <v>5387182.5099999998</v>
      </c>
      <c r="F778" s="61">
        <v>7121859.6799999997</v>
      </c>
      <c r="G778" s="61">
        <v>7707734</v>
      </c>
      <c r="H778" s="61" t="s">
        <v>25</v>
      </c>
      <c r="I778" s="61">
        <v>5477903.7199999997</v>
      </c>
      <c r="J778" s="61">
        <v>7121859.6799999997</v>
      </c>
      <c r="K778" s="61">
        <v>7894270.2999999998</v>
      </c>
      <c r="L778">
        <v>42.35</v>
      </c>
      <c r="M778">
        <v>43.89</v>
      </c>
      <c r="N778">
        <v>31.97</v>
      </c>
      <c r="O778">
        <v>52.72</v>
      </c>
      <c r="P778">
        <v>0.4</v>
      </c>
      <c r="Q778">
        <v>0.36</v>
      </c>
      <c r="R778">
        <v>0.45</v>
      </c>
      <c r="S778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78">
        <f>IF(Tabela3[[#This Row],[Receitas 2006]]-Tabela3[[#This Row],[Despesas 2006]]&lt;0,Tabela3[[#This Row],[Receitas 2006]]-Tabela3[[#This Row],[Despesas 2006]],Tabela3[[#This Row],[Receitas 2006]]-Tabela3[[#This Row],[Despesas 2006]])</f>
        <v>-90721.209999999963</v>
      </c>
      <c r="U778">
        <f>IF(Tabela3[[#This Row],[Receitas 2008]]-Tabela3[[#This Row],[Despesas 2008]]&lt;0,Tabela3[[#This Row],[Receitas 2008]]-Tabela3[[#This Row],[Despesas 2008]],Tabela3[[#This Row],[Receitas 2008]]-Tabela3[[#This Row],[Despesas 2008]])</f>
        <v>0</v>
      </c>
      <c r="V778">
        <f>IF(Tabela3[[#This Row],[Receitas 2009]]-Tabela3[[#This Row],[Despesas 2009]]&lt;0,Tabela3[[#This Row],[Receitas 2009]]-Tabela3[[#This Row],[Despesas 2009]],Tabela3[[#This Row],[Receitas 2009]]-Tabela3[[#This Row],[Despesas 2009]])</f>
        <v>-186536.29999999981</v>
      </c>
    </row>
    <row r="779" spans="1:22" hidden="1">
      <c r="A779" t="s">
        <v>823</v>
      </c>
      <c r="B779" t="s">
        <v>35</v>
      </c>
      <c r="C779" t="s">
        <v>172</v>
      </c>
      <c r="D779" s="60">
        <v>4415969.4400000004</v>
      </c>
      <c r="E779" s="61">
        <v>5251287.7699999996</v>
      </c>
      <c r="F779" s="61">
        <v>7211821.9900000002</v>
      </c>
      <c r="G779" s="61">
        <v>7705652.3600000003</v>
      </c>
      <c r="H779" s="61">
        <v>4242439.83</v>
      </c>
      <c r="I779" s="61">
        <v>5026484.16</v>
      </c>
      <c r="J779" s="61">
        <v>6930116.0599999996</v>
      </c>
      <c r="K779" s="61">
        <v>6705762.3600000003</v>
      </c>
      <c r="L779">
        <v>38.909999999999997</v>
      </c>
      <c r="M779">
        <v>41.95</v>
      </c>
      <c r="N779">
        <v>26.94</v>
      </c>
      <c r="O779">
        <v>50.89</v>
      </c>
      <c r="P779">
        <v>0.38</v>
      </c>
      <c r="Q779">
        <v>0.34</v>
      </c>
      <c r="R779">
        <v>0.43</v>
      </c>
      <c r="S779">
        <f>IF(Tabela3[[#This Row],[Receitas 2005]]-Tabela3[[#This Row],[Despesas 2005]]&lt;0,Tabela3[[#This Row],[Receitas 2005]]-Tabela3[[#This Row],[Despesas 2005]],Tabela3[[#This Row],[Receitas 2005]]-Tabela3[[#This Row],[Despesas 2005]])</f>
        <v>173529.61000000034</v>
      </c>
      <c r="T779">
        <f>IF(Tabela3[[#This Row],[Receitas 2006]]-Tabela3[[#This Row],[Despesas 2006]]&lt;0,Tabela3[[#This Row],[Receitas 2006]]-Tabela3[[#This Row],[Despesas 2006]],Tabela3[[#This Row],[Receitas 2006]]-Tabela3[[#This Row],[Despesas 2006]])</f>
        <v>224803.6099999994</v>
      </c>
      <c r="U779">
        <f>IF(Tabela3[[#This Row],[Receitas 2008]]-Tabela3[[#This Row],[Despesas 2008]]&lt;0,Tabela3[[#This Row],[Receitas 2008]]-Tabela3[[#This Row],[Despesas 2008]],Tabela3[[#This Row],[Receitas 2008]]-Tabela3[[#This Row],[Despesas 2008]])</f>
        <v>281705.93000000063</v>
      </c>
      <c r="V779">
        <f>IF(Tabela3[[#This Row],[Receitas 2009]]-Tabela3[[#This Row],[Despesas 2009]]&lt;0,Tabela3[[#This Row],[Receitas 2009]]-Tabela3[[#This Row],[Despesas 2009]],Tabela3[[#This Row],[Receitas 2009]]-Tabela3[[#This Row],[Despesas 2009]])</f>
        <v>999890</v>
      </c>
    </row>
    <row r="780" spans="1:22" hidden="1">
      <c r="A780" t="s">
        <v>824</v>
      </c>
      <c r="B780" t="s">
        <v>62</v>
      </c>
      <c r="C780" t="s">
        <v>63</v>
      </c>
      <c r="D780" s="60">
        <v>4837843.22</v>
      </c>
      <c r="E780" s="61">
        <v>6974293.7199999997</v>
      </c>
      <c r="F780" s="61">
        <v>9624691.4000000004</v>
      </c>
      <c r="G780" s="61">
        <v>8708465.1400000006</v>
      </c>
      <c r="H780" s="61">
        <v>4971971.07</v>
      </c>
      <c r="I780" s="61">
        <v>6844599.2000000002</v>
      </c>
      <c r="J780" s="61">
        <v>9342682.8300000001</v>
      </c>
      <c r="K780" s="61">
        <v>9358288.8900000006</v>
      </c>
      <c r="L780">
        <v>35.08</v>
      </c>
      <c r="M780">
        <v>40.409999999999997</v>
      </c>
      <c r="N780">
        <v>26.6</v>
      </c>
      <c r="O780">
        <v>43.56</v>
      </c>
      <c r="P780">
        <v>0.42</v>
      </c>
      <c r="Q780">
        <v>0.39</v>
      </c>
      <c r="R780">
        <v>0.46</v>
      </c>
      <c r="S780">
        <f>IF(Tabela3[[#This Row],[Receitas 2005]]-Tabela3[[#This Row],[Despesas 2005]]&lt;0,Tabela3[[#This Row],[Receitas 2005]]-Tabela3[[#This Row],[Despesas 2005]],Tabela3[[#This Row],[Receitas 2005]]-Tabela3[[#This Row],[Despesas 2005]])</f>
        <v>-134127.85000000056</v>
      </c>
      <c r="T780">
        <f>IF(Tabela3[[#This Row],[Receitas 2006]]-Tabela3[[#This Row],[Despesas 2006]]&lt;0,Tabela3[[#This Row],[Receitas 2006]]-Tabela3[[#This Row],[Despesas 2006]],Tabela3[[#This Row],[Receitas 2006]]-Tabela3[[#This Row],[Despesas 2006]])</f>
        <v>129694.51999999955</v>
      </c>
      <c r="U780">
        <f>IF(Tabela3[[#This Row],[Receitas 2008]]-Tabela3[[#This Row],[Despesas 2008]]&lt;0,Tabela3[[#This Row],[Receitas 2008]]-Tabela3[[#This Row],[Despesas 2008]],Tabela3[[#This Row],[Receitas 2008]]-Tabela3[[#This Row],[Despesas 2008]])</f>
        <v>282008.5700000003</v>
      </c>
      <c r="V780">
        <f>IF(Tabela3[[#This Row],[Receitas 2009]]-Tabela3[[#This Row],[Despesas 2009]]&lt;0,Tabela3[[#This Row],[Receitas 2009]]-Tabela3[[#This Row],[Despesas 2009]],Tabela3[[#This Row],[Receitas 2009]]-Tabela3[[#This Row],[Despesas 2009]])</f>
        <v>-649823.75</v>
      </c>
    </row>
    <row r="781" spans="1:22" hidden="1">
      <c r="A781" t="s">
        <v>825</v>
      </c>
      <c r="B781" t="s">
        <v>30</v>
      </c>
      <c r="C781" t="s">
        <v>33</v>
      </c>
      <c r="D781" s="60" t="s">
        <v>25</v>
      </c>
      <c r="E781" s="61" t="s">
        <v>25</v>
      </c>
      <c r="F781" s="61">
        <v>8234708.5999999996</v>
      </c>
      <c r="G781" s="61">
        <v>7703641.1900000004</v>
      </c>
      <c r="H781" s="61" t="s">
        <v>25</v>
      </c>
      <c r="I781" s="61" t="s">
        <v>25</v>
      </c>
      <c r="J781" s="61">
        <v>8059782.6600000001</v>
      </c>
      <c r="K781" s="61">
        <v>7307706.1399999997</v>
      </c>
      <c r="L781">
        <v>32.18</v>
      </c>
      <c r="M781">
        <v>34.56</v>
      </c>
      <c r="N781">
        <v>22.79</v>
      </c>
      <c r="O781">
        <v>41.57</v>
      </c>
      <c r="P781">
        <v>0.38</v>
      </c>
      <c r="Q781">
        <v>0.35</v>
      </c>
      <c r="R781">
        <v>0.41</v>
      </c>
      <c r="S78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8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81">
        <f>IF(Tabela3[[#This Row],[Receitas 2008]]-Tabela3[[#This Row],[Despesas 2008]]&lt;0,Tabela3[[#This Row],[Receitas 2008]]-Tabela3[[#This Row],[Despesas 2008]],Tabela3[[#This Row],[Receitas 2008]]-Tabela3[[#This Row],[Despesas 2008]])</f>
        <v>174925.93999999948</v>
      </c>
      <c r="V781">
        <f>IF(Tabela3[[#This Row],[Receitas 2009]]-Tabela3[[#This Row],[Despesas 2009]]&lt;0,Tabela3[[#This Row],[Receitas 2009]]-Tabela3[[#This Row],[Despesas 2009]],Tabela3[[#This Row],[Receitas 2009]]-Tabela3[[#This Row],[Despesas 2009]])</f>
        <v>395935.05000000075</v>
      </c>
    </row>
    <row r="782" spans="1:22" hidden="1">
      <c r="A782" t="s">
        <v>826</v>
      </c>
      <c r="B782" t="s">
        <v>52</v>
      </c>
      <c r="C782" t="s">
        <v>53</v>
      </c>
      <c r="D782" s="60" t="s">
        <v>25</v>
      </c>
      <c r="E782" s="61">
        <v>4313508.92</v>
      </c>
      <c r="F782" s="61">
        <v>5634152.4800000004</v>
      </c>
      <c r="G782" s="61">
        <v>6124521.5599999996</v>
      </c>
      <c r="H782" s="61" t="s">
        <v>25</v>
      </c>
      <c r="I782" s="61">
        <v>4340616.93</v>
      </c>
      <c r="J782" s="61">
        <v>6009495.2599999998</v>
      </c>
      <c r="K782" s="61">
        <v>6219306.9900000002</v>
      </c>
      <c r="L782">
        <v>41.53</v>
      </c>
      <c r="M782">
        <v>39.450000000000003</v>
      </c>
      <c r="N782">
        <v>27.31</v>
      </c>
      <c r="O782">
        <v>55.76</v>
      </c>
      <c r="P782">
        <v>0.43</v>
      </c>
      <c r="Q782">
        <v>0.33</v>
      </c>
      <c r="R782">
        <v>0.53</v>
      </c>
      <c r="S78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82">
        <f>IF(Tabela3[[#This Row],[Receitas 2006]]-Tabela3[[#This Row],[Despesas 2006]]&lt;0,Tabela3[[#This Row],[Receitas 2006]]-Tabela3[[#This Row],[Despesas 2006]],Tabela3[[#This Row],[Receitas 2006]]-Tabela3[[#This Row],[Despesas 2006]])</f>
        <v>-27108.009999999776</v>
      </c>
      <c r="U782">
        <f>IF(Tabela3[[#This Row],[Receitas 2008]]-Tabela3[[#This Row],[Despesas 2008]]&lt;0,Tabela3[[#This Row],[Receitas 2008]]-Tabela3[[#This Row],[Despesas 2008]],Tabela3[[#This Row],[Receitas 2008]]-Tabela3[[#This Row],[Despesas 2008]])</f>
        <v>-375342.77999999933</v>
      </c>
      <c r="V782">
        <f>IF(Tabela3[[#This Row],[Receitas 2009]]-Tabela3[[#This Row],[Despesas 2009]]&lt;0,Tabela3[[#This Row],[Receitas 2009]]-Tabela3[[#This Row],[Despesas 2009]],Tabela3[[#This Row],[Receitas 2009]]-Tabela3[[#This Row],[Despesas 2009]])</f>
        <v>-94785.430000000633</v>
      </c>
    </row>
    <row r="783" spans="1:22" hidden="1">
      <c r="A783" t="s">
        <v>827</v>
      </c>
      <c r="B783" t="s">
        <v>76</v>
      </c>
      <c r="C783" t="s">
        <v>79</v>
      </c>
      <c r="D783" s="60">
        <v>4054329.14</v>
      </c>
      <c r="E783" s="61">
        <v>4724122.24</v>
      </c>
      <c r="F783" s="61">
        <v>6693354.75</v>
      </c>
      <c r="G783" s="61">
        <v>6268763.1399999997</v>
      </c>
      <c r="H783" s="61">
        <v>3848686.1</v>
      </c>
      <c r="I783" s="61">
        <v>4660329.71</v>
      </c>
      <c r="J783" s="61">
        <v>6093587.0199999996</v>
      </c>
      <c r="K783" s="61">
        <v>6658734.5800000001</v>
      </c>
      <c r="L783">
        <v>58.34</v>
      </c>
      <c r="M783">
        <v>61.39</v>
      </c>
      <c r="N783">
        <v>46.84</v>
      </c>
      <c r="O783">
        <v>69.84</v>
      </c>
      <c r="P783">
        <v>0.43</v>
      </c>
      <c r="Q783">
        <v>0.38</v>
      </c>
      <c r="R783">
        <v>0.49</v>
      </c>
      <c r="S783">
        <f>IF(Tabela3[[#This Row],[Receitas 2005]]-Tabela3[[#This Row],[Despesas 2005]]&lt;0,Tabela3[[#This Row],[Receitas 2005]]-Tabela3[[#This Row],[Despesas 2005]],Tabela3[[#This Row],[Receitas 2005]]-Tabela3[[#This Row],[Despesas 2005]])</f>
        <v>205643.04000000004</v>
      </c>
      <c r="T783">
        <f>IF(Tabela3[[#This Row],[Receitas 2006]]-Tabela3[[#This Row],[Despesas 2006]]&lt;0,Tabela3[[#This Row],[Receitas 2006]]-Tabela3[[#This Row],[Despesas 2006]],Tabela3[[#This Row],[Receitas 2006]]-Tabela3[[#This Row],[Despesas 2006]])</f>
        <v>63792.530000000261</v>
      </c>
      <c r="U783">
        <f>IF(Tabela3[[#This Row],[Receitas 2008]]-Tabela3[[#This Row],[Despesas 2008]]&lt;0,Tabela3[[#This Row],[Receitas 2008]]-Tabela3[[#This Row],[Despesas 2008]],Tabela3[[#This Row],[Receitas 2008]]-Tabela3[[#This Row],[Despesas 2008]])</f>
        <v>599767.73000000045</v>
      </c>
      <c r="V783">
        <f>IF(Tabela3[[#This Row],[Receitas 2009]]-Tabela3[[#This Row],[Despesas 2009]]&lt;0,Tabela3[[#This Row],[Receitas 2009]]-Tabela3[[#This Row],[Despesas 2009]],Tabela3[[#This Row],[Receitas 2009]]-Tabela3[[#This Row],[Despesas 2009]])</f>
        <v>-389971.44000000041</v>
      </c>
    </row>
    <row r="784" spans="1:22" hidden="1">
      <c r="A784" t="s">
        <v>828</v>
      </c>
      <c r="B784" t="s">
        <v>27</v>
      </c>
      <c r="C784" t="s">
        <v>104</v>
      </c>
      <c r="D784" s="60">
        <v>3505200.92</v>
      </c>
      <c r="E784" s="61">
        <v>4300392</v>
      </c>
      <c r="F784" s="61">
        <v>5940908</v>
      </c>
      <c r="G784" s="61">
        <v>5835633.8399999999</v>
      </c>
      <c r="H784" s="61">
        <v>3526665.33</v>
      </c>
      <c r="I784" s="61">
        <v>4380438</v>
      </c>
      <c r="J784" s="61">
        <v>5717940</v>
      </c>
      <c r="K784" s="61">
        <v>6076449.6500000004</v>
      </c>
      <c r="L784">
        <v>36.35</v>
      </c>
      <c r="M784">
        <v>34.72</v>
      </c>
      <c r="N784">
        <v>21.01</v>
      </c>
      <c r="O784">
        <v>51.69</v>
      </c>
      <c r="P784">
        <v>0.32</v>
      </c>
      <c r="Q784">
        <v>0.24</v>
      </c>
      <c r="R784">
        <v>0.41</v>
      </c>
      <c r="S784">
        <f>IF(Tabela3[[#This Row],[Receitas 2005]]-Tabela3[[#This Row],[Despesas 2005]]&lt;0,Tabela3[[#This Row],[Receitas 2005]]-Tabela3[[#This Row],[Despesas 2005]],Tabela3[[#This Row],[Receitas 2005]]-Tabela3[[#This Row],[Despesas 2005]])</f>
        <v>-21464.410000000149</v>
      </c>
      <c r="T784">
        <f>IF(Tabela3[[#This Row],[Receitas 2006]]-Tabela3[[#This Row],[Despesas 2006]]&lt;0,Tabela3[[#This Row],[Receitas 2006]]-Tabela3[[#This Row],[Despesas 2006]],Tabela3[[#This Row],[Receitas 2006]]-Tabela3[[#This Row],[Despesas 2006]])</f>
        <v>-80046</v>
      </c>
      <c r="U784">
        <f>IF(Tabela3[[#This Row],[Receitas 2008]]-Tabela3[[#This Row],[Despesas 2008]]&lt;0,Tabela3[[#This Row],[Receitas 2008]]-Tabela3[[#This Row],[Despesas 2008]],Tabela3[[#This Row],[Receitas 2008]]-Tabela3[[#This Row],[Despesas 2008]])</f>
        <v>222968</v>
      </c>
      <c r="V784">
        <f>IF(Tabela3[[#This Row],[Receitas 2009]]-Tabela3[[#This Row],[Despesas 2009]]&lt;0,Tabela3[[#This Row],[Receitas 2009]]-Tabela3[[#This Row],[Despesas 2009]],Tabela3[[#This Row],[Receitas 2009]]-Tabela3[[#This Row],[Despesas 2009]])</f>
        <v>-240815.81000000052</v>
      </c>
    </row>
    <row r="785" spans="1:22" hidden="1">
      <c r="A785" t="s">
        <v>829</v>
      </c>
      <c r="B785" t="s">
        <v>45</v>
      </c>
      <c r="C785" t="s">
        <v>46</v>
      </c>
      <c r="D785" s="60" t="s">
        <v>25</v>
      </c>
      <c r="E785" s="61">
        <v>6415745</v>
      </c>
      <c r="F785" s="61">
        <v>11288572</v>
      </c>
      <c r="G785" s="61">
        <v>11683639.49</v>
      </c>
      <c r="H785" s="61" t="s">
        <v>25</v>
      </c>
      <c r="I785" s="61">
        <v>6932441</v>
      </c>
      <c r="J785" s="61">
        <v>11244277</v>
      </c>
      <c r="K785" s="61">
        <v>11658267.75</v>
      </c>
      <c r="L785">
        <v>48.83</v>
      </c>
      <c r="M785">
        <v>44.84</v>
      </c>
      <c r="N785">
        <v>36.51</v>
      </c>
      <c r="O785">
        <v>61.16</v>
      </c>
      <c r="P785">
        <v>0.39</v>
      </c>
      <c r="Q785">
        <v>0.35</v>
      </c>
      <c r="R785">
        <v>0.44</v>
      </c>
      <c r="S78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85">
        <f>IF(Tabela3[[#This Row],[Receitas 2006]]-Tabela3[[#This Row],[Despesas 2006]]&lt;0,Tabela3[[#This Row],[Receitas 2006]]-Tabela3[[#This Row],[Despesas 2006]],Tabela3[[#This Row],[Receitas 2006]]-Tabela3[[#This Row],[Despesas 2006]])</f>
        <v>-516696</v>
      </c>
      <c r="U785">
        <f>IF(Tabela3[[#This Row],[Receitas 2008]]-Tabela3[[#This Row],[Despesas 2008]]&lt;0,Tabela3[[#This Row],[Receitas 2008]]-Tabela3[[#This Row],[Despesas 2008]],Tabela3[[#This Row],[Receitas 2008]]-Tabela3[[#This Row],[Despesas 2008]])</f>
        <v>44295</v>
      </c>
      <c r="V785">
        <f>IF(Tabela3[[#This Row],[Receitas 2009]]-Tabela3[[#This Row],[Despesas 2009]]&lt;0,Tabela3[[#This Row],[Receitas 2009]]-Tabela3[[#This Row],[Despesas 2009]],Tabela3[[#This Row],[Receitas 2009]]-Tabela3[[#This Row],[Despesas 2009]])</f>
        <v>25371.740000000224</v>
      </c>
    </row>
    <row r="786" spans="1:22" hidden="1">
      <c r="A786" t="s">
        <v>830</v>
      </c>
      <c r="B786" t="s">
        <v>23</v>
      </c>
      <c r="C786" t="s">
        <v>24</v>
      </c>
      <c r="D786" s="60">
        <v>8266415.3300000001</v>
      </c>
      <c r="E786" s="61">
        <v>10683064.640000001</v>
      </c>
      <c r="F786" s="61" t="s">
        <v>25</v>
      </c>
      <c r="G786" s="61">
        <v>16503339.24</v>
      </c>
      <c r="H786" s="61">
        <v>8523539.3300000001</v>
      </c>
      <c r="I786" s="61">
        <v>10399511.76</v>
      </c>
      <c r="J786" s="61" t="s">
        <v>25</v>
      </c>
      <c r="K786" s="61">
        <v>14455105.49</v>
      </c>
      <c r="L786">
        <v>23.77</v>
      </c>
      <c r="M786">
        <v>20.96</v>
      </c>
      <c r="N786">
        <v>14.39</v>
      </c>
      <c r="O786">
        <v>33.15</v>
      </c>
      <c r="P786">
        <v>0.35</v>
      </c>
      <c r="Q786">
        <v>0.32</v>
      </c>
      <c r="R786">
        <v>0.38</v>
      </c>
      <c r="S786">
        <f>IF(Tabela3[[#This Row],[Receitas 2005]]-Tabela3[[#This Row],[Despesas 2005]]&lt;0,Tabela3[[#This Row],[Receitas 2005]]-Tabela3[[#This Row],[Despesas 2005]],Tabela3[[#This Row],[Receitas 2005]]-Tabela3[[#This Row],[Despesas 2005]])</f>
        <v>-257124</v>
      </c>
      <c r="T786">
        <f>IF(Tabela3[[#This Row],[Receitas 2006]]-Tabela3[[#This Row],[Despesas 2006]]&lt;0,Tabela3[[#This Row],[Receitas 2006]]-Tabela3[[#This Row],[Despesas 2006]],Tabela3[[#This Row],[Receitas 2006]]-Tabela3[[#This Row],[Despesas 2006]])</f>
        <v>283552.88000000082</v>
      </c>
      <c r="U786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786">
        <f>IF(Tabela3[[#This Row],[Receitas 2009]]-Tabela3[[#This Row],[Despesas 2009]]&lt;0,Tabela3[[#This Row],[Receitas 2009]]-Tabela3[[#This Row],[Despesas 2009]],Tabela3[[#This Row],[Receitas 2009]]-Tabela3[[#This Row],[Despesas 2009]])</f>
        <v>2048233.75</v>
      </c>
    </row>
    <row r="787" spans="1:22" hidden="1">
      <c r="A787" t="s">
        <v>831</v>
      </c>
      <c r="B787" t="s">
        <v>52</v>
      </c>
      <c r="C787" t="s">
        <v>60</v>
      </c>
      <c r="D787" s="60">
        <v>5500119.8099999996</v>
      </c>
      <c r="E787" s="61">
        <v>6728132.8399999999</v>
      </c>
      <c r="F787" s="61">
        <v>9310255.9499999993</v>
      </c>
      <c r="G787" s="61">
        <v>9304097.8399999999</v>
      </c>
      <c r="H787" s="61">
        <v>5104002.5999999996</v>
      </c>
      <c r="I787" s="61">
        <v>6408714.8099999996</v>
      </c>
      <c r="J787" s="61">
        <v>8714609.3100000005</v>
      </c>
      <c r="K787" s="61">
        <v>9813299.4399999995</v>
      </c>
      <c r="L787">
        <v>32.229999999999997</v>
      </c>
      <c r="M787">
        <v>27.77</v>
      </c>
      <c r="N787">
        <v>21.18</v>
      </c>
      <c r="O787">
        <v>43.28</v>
      </c>
      <c r="P787">
        <v>0.38</v>
      </c>
      <c r="Q787">
        <v>0.35</v>
      </c>
      <c r="R787">
        <v>0.42</v>
      </c>
      <c r="S787">
        <f>IF(Tabela3[[#This Row],[Receitas 2005]]-Tabela3[[#This Row],[Despesas 2005]]&lt;0,Tabela3[[#This Row],[Receitas 2005]]-Tabela3[[#This Row],[Despesas 2005]],Tabela3[[#This Row],[Receitas 2005]]-Tabela3[[#This Row],[Despesas 2005]])</f>
        <v>396117.20999999996</v>
      </c>
      <c r="T787">
        <f>IF(Tabela3[[#This Row],[Receitas 2006]]-Tabela3[[#This Row],[Despesas 2006]]&lt;0,Tabela3[[#This Row],[Receitas 2006]]-Tabela3[[#This Row],[Despesas 2006]],Tabela3[[#This Row],[Receitas 2006]]-Tabela3[[#This Row],[Despesas 2006]])</f>
        <v>319418.03000000026</v>
      </c>
      <c r="U787">
        <f>IF(Tabela3[[#This Row],[Receitas 2008]]-Tabela3[[#This Row],[Despesas 2008]]&lt;0,Tabela3[[#This Row],[Receitas 2008]]-Tabela3[[#This Row],[Despesas 2008]],Tabela3[[#This Row],[Receitas 2008]]-Tabela3[[#This Row],[Despesas 2008]])</f>
        <v>595646.63999999873</v>
      </c>
      <c r="V787">
        <f>IF(Tabela3[[#This Row],[Receitas 2009]]-Tabela3[[#This Row],[Despesas 2009]]&lt;0,Tabela3[[#This Row],[Receitas 2009]]-Tabela3[[#This Row],[Despesas 2009]],Tabela3[[#This Row],[Receitas 2009]]-Tabela3[[#This Row],[Despesas 2009]])</f>
        <v>-509201.59999999963</v>
      </c>
    </row>
    <row r="788" spans="1:22" hidden="1">
      <c r="A788" t="s">
        <v>832</v>
      </c>
      <c r="B788" t="s">
        <v>48</v>
      </c>
      <c r="C788" t="s">
        <v>253</v>
      </c>
      <c r="D788" s="60">
        <v>4181806.47</v>
      </c>
      <c r="E788" s="61">
        <v>5305641.6399999997</v>
      </c>
      <c r="F788" s="61">
        <v>7806255.8600000003</v>
      </c>
      <c r="G788" s="61">
        <v>7565814.8899999997</v>
      </c>
      <c r="H788" s="61">
        <v>4189713.13</v>
      </c>
      <c r="I788" s="61">
        <v>4926141.1399999997</v>
      </c>
      <c r="J788" s="61">
        <v>7154912.4000000004</v>
      </c>
      <c r="K788" s="61">
        <v>8447621.7300000004</v>
      </c>
      <c r="L788">
        <v>58.36</v>
      </c>
      <c r="M788">
        <v>61.33</v>
      </c>
      <c r="N788">
        <v>45.7</v>
      </c>
      <c r="O788">
        <v>71.010000000000005</v>
      </c>
      <c r="P788">
        <v>0.37</v>
      </c>
      <c r="Q788">
        <v>0.31</v>
      </c>
      <c r="R788">
        <v>0.42</v>
      </c>
      <c r="S788">
        <f>IF(Tabela3[[#This Row],[Receitas 2005]]-Tabela3[[#This Row],[Despesas 2005]]&lt;0,Tabela3[[#This Row],[Receitas 2005]]-Tabela3[[#This Row],[Despesas 2005]],Tabela3[[#This Row],[Receitas 2005]]-Tabela3[[#This Row],[Despesas 2005]])</f>
        <v>-7906.6599999996834</v>
      </c>
      <c r="T788">
        <f>IF(Tabela3[[#This Row],[Receitas 2006]]-Tabela3[[#This Row],[Despesas 2006]]&lt;0,Tabela3[[#This Row],[Receitas 2006]]-Tabela3[[#This Row],[Despesas 2006]],Tabela3[[#This Row],[Receitas 2006]]-Tabela3[[#This Row],[Despesas 2006]])</f>
        <v>379500.5</v>
      </c>
      <c r="U788">
        <f>IF(Tabela3[[#This Row],[Receitas 2008]]-Tabela3[[#This Row],[Despesas 2008]]&lt;0,Tabela3[[#This Row],[Receitas 2008]]-Tabela3[[#This Row],[Despesas 2008]],Tabela3[[#This Row],[Receitas 2008]]-Tabela3[[#This Row],[Despesas 2008]])</f>
        <v>651343.46</v>
      </c>
      <c r="V788">
        <f>IF(Tabela3[[#This Row],[Receitas 2009]]-Tabela3[[#This Row],[Despesas 2009]]&lt;0,Tabela3[[#This Row],[Receitas 2009]]-Tabela3[[#This Row],[Despesas 2009]],Tabela3[[#This Row],[Receitas 2009]]-Tabela3[[#This Row],[Despesas 2009]])</f>
        <v>-881806.84000000078</v>
      </c>
    </row>
    <row r="789" spans="1:22" hidden="1">
      <c r="A789" t="s">
        <v>833</v>
      </c>
      <c r="B789" t="s">
        <v>52</v>
      </c>
      <c r="C789" t="s">
        <v>53</v>
      </c>
      <c r="D789" s="60" t="s">
        <v>25</v>
      </c>
      <c r="E789" s="61">
        <v>3988147.88</v>
      </c>
      <c r="F789" s="61">
        <v>6243148.1799999997</v>
      </c>
      <c r="G789" s="61">
        <v>6062381.4199999999</v>
      </c>
      <c r="H789" s="61" t="s">
        <v>25</v>
      </c>
      <c r="I789" s="61">
        <v>4319032.42</v>
      </c>
      <c r="J789" s="61">
        <v>5653313.3600000003</v>
      </c>
      <c r="K789" s="61">
        <v>5281071.93</v>
      </c>
      <c r="L789">
        <v>45.13</v>
      </c>
      <c r="M789">
        <v>41.43</v>
      </c>
      <c r="N789">
        <v>30.99</v>
      </c>
      <c r="O789">
        <v>59.27</v>
      </c>
      <c r="P789">
        <v>0.38</v>
      </c>
      <c r="Q789">
        <v>0.32</v>
      </c>
      <c r="R789">
        <v>0.44</v>
      </c>
      <c r="S78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89">
        <f>IF(Tabela3[[#This Row],[Receitas 2006]]-Tabela3[[#This Row],[Despesas 2006]]&lt;0,Tabela3[[#This Row],[Receitas 2006]]-Tabela3[[#This Row],[Despesas 2006]],Tabela3[[#This Row],[Receitas 2006]]-Tabela3[[#This Row],[Despesas 2006]])</f>
        <v>-330884.54000000004</v>
      </c>
      <c r="U789">
        <f>IF(Tabela3[[#This Row],[Receitas 2008]]-Tabela3[[#This Row],[Despesas 2008]]&lt;0,Tabela3[[#This Row],[Receitas 2008]]-Tabela3[[#This Row],[Despesas 2008]],Tabela3[[#This Row],[Receitas 2008]]-Tabela3[[#This Row],[Despesas 2008]])</f>
        <v>589834.81999999937</v>
      </c>
      <c r="V789">
        <f>IF(Tabela3[[#This Row],[Receitas 2009]]-Tabela3[[#This Row],[Despesas 2009]]&lt;0,Tabela3[[#This Row],[Receitas 2009]]-Tabela3[[#This Row],[Despesas 2009]],Tabela3[[#This Row],[Receitas 2009]]-Tabela3[[#This Row],[Despesas 2009]])</f>
        <v>781309.49000000022</v>
      </c>
    </row>
    <row r="790" spans="1:22" hidden="1">
      <c r="A790" t="s">
        <v>834</v>
      </c>
      <c r="B790" t="s">
        <v>76</v>
      </c>
      <c r="C790" t="s">
        <v>79</v>
      </c>
      <c r="D790" s="60">
        <v>9903999.8100000005</v>
      </c>
      <c r="E790" s="61">
        <v>11723544.59</v>
      </c>
      <c r="F790" s="61">
        <v>19608465.98</v>
      </c>
      <c r="G790" s="61">
        <v>19216603.41</v>
      </c>
      <c r="H790" s="61">
        <v>9507277.0600000005</v>
      </c>
      <c r="I790" s="61">
        <v>11148297.35</v>
      </c>
      <c r="J790" s="61">
        <v>17814968.239999998</v>
      </c>
      <c r="K790" s="61">
        <v>20797971.960000001</v>
      </c>
      <c r="L790">
        <v>55.43</v>
      </c>
      <c r="M790">
        <v>55.82</v>
      </c>
      <c r="N790">
        <v>47.12</v>
      </c>
      <c r="O790">
        <v>63.75</v>
      </c>
      <c r="P790">
        <v>0.44</v>
      </c>
      <c r="Q790">
        <v>0.4</v>
      </c>
      <c r="R790">
        <v>0.48</v>
      </c>
      <c r="S790">
        <f>IF(Tabela3[[#This Row],[Receitas 2005]]-Tabela3[[#This Row],[Despesas 2005]]&lt;0,Tabela3[[#This Row],[Receitas 2005]]-Tabela3[[#This Row],[Despesas 2005]],Tabela3[[#This Row],[Receitas 2005]]-Tabela3[[#This Row],[Despesas 2005]])</f>
        <v>396722.75</v>
      </c>
      <c r="T790">
        <f>IF(Tabela3[[#This Row],[Receitas 2006]]-Tabela3[[#This Row],[Despesas 2006]]&lt;0,Tabela3[[#This Row],[Receitas 2006]]-Tabela3[[#This Row],[Despesas 2006]],Tabela3[[#This Row],[Receitas 2006]]-Tabela3[[#This Row],[Despesas 2006]])</f>
        <v>575247.24000000022</v>
      </c>
      <c r="U790">
        <f>IF(Tabela3[[#This Row],[Receitas 2008]]-Tabela3[[#This Row],[Despesas 2008]]&lt;0,Tabela3[[#This Row],[Receitas 2008]]-Tabela3[[#This Row],[Despesas 2008]],Tabela3[[#This Row],[Receitas 2008]]-Tabela3[[#This Row],[Despesas 2008]])</f>
        <v>1793497.7400000021</v>
      </c>
      <c r="V790">
        <f>IF(Tabela3[[#This Row],[Receitas 2009]]-Tabela3[[#This Row],[Despesas 2009]]&lt;0,Tabela3[[#This Row],[Receitas 2009]]-Tabela3[[#This Row],[Despesas 2009]],Tabela3[[#This Row],[Receitas 2009]]-Tabela3[[#This Row],[Despesas 2009]])</f>
        <v>-1581368.5500000007</v>
      </c>
    </row>
    <row r="791" spans="1:22" hidden="1">
      <c r="A791" t="s">
        <v>91</v>
      </c>
      <c r="B791" t="s">
        <v>76</v>
      </c>
      <c r="C791" t="s">
        <v>91</v>
      </c>
      <c r="D791" s="60">
        <v>160227644.43000001</v>
      </c>
      <c r="E791" s="61">
        <v>189110938.18000001</v>
      </c>
      <c r="F791" s="61">
        <v>284742023.69999999</v>
      </c>
      <c r="G791" s="61">
        <v>269969963.94</v>
      </c>
      <c r="H791" s="61">
        <v>150468950.47999999</v>
      </c>
      <c r="I791" s="61">
        <v>193185015.06</v>
      </c>
      <c r="J791" s="61">
        <v>276090903.5</v>
      </c>
      <c r="K791" s="61">
        <v>285936700.76999998</v>
      </c>
      <c r="L791">
        <v>26.34</v>
      </c>
      <c r="M791">
        <v>20.66</v>
      </c>
      <c r="N791">
        <v>15.85</v>
      </c>
      <c r="O791">
        <v>36.83</v>
      </c>
      <c r="P791">
        <v>0.4</v>
      </c>
      <c r="Q791">
        <v>0.38</v>
      </c>
      <c r="R791">
        <v>0.42</v>
      </c>
      <c r="S791">
        <f>IF(Tabela3[[#This Row],[Receitas 2005]]-Tabela3[[#This Row],[Despesas 2005]]&lt;0,Tabela3[[#This Row],[Receitas 2005]]-Tabela3[[#This Row],[Despesas 2005]],Tabela3[[#This Row],[Receitas 2005]]-Tabela3[[#This Row],[Despesas 2005]])</f>
        <v>9758693.9500000179</v>
      </c>
      <c r="T791">
        <f>IF(Tabela3[[#This Row],[Receitas 2006]]-Tabela3[[#This Row],[Despesas 2006]]&lt;0,Tabela3[[#This Row],[Receitas 2006]]-Tabela3[[#This Row],[Despesas 2006]],Tabela3[[#This Row],[Receitas 2006]]-Tabela3[[#This Row],[Despesas 2006]])</f>
        <v>-4074076.8799999952</v>
      </c>
      <c r="U791">
        <f>IF(Tabela3[[#This Row],[Receitas 2008]]-Tabela3[[#This Row],[Despesas 2008]]&lt;0,Tabela3[[#This Row],[Receitas 2008]]-Tabela3[[#This Row],[Despesas 2008]],Tabela3[[#This Row],[Receitas 2008]]-Tabela3[[#This Row],[Despesas 2008]])</f>
        <v>8651120.1999999881</v>
      </c>
      <c r="V791">
        <f>IF(Tabela3[[#This Row],[Receitas 2009]]-Tabela3[[#This Row],[Despesas 2009]]&lt;0,Tabela3[[#This Row],[Receitas 2009]]-Tabela3[[#This Row],[Despesas 2009]],Tabela3[[#This Row],[Receitas 2009]]-Tabela3[[#This Row],[Despesas 2009]])</f>
        <v>-15966736.829999983</v>
      </c>
    </row>
    <row r="792" spans="1:22" hidden="1">
      <c r="A792" t="s">
        <v>835</v>
      </c>
      <c r="B792" t="s">
        <v>30</v>
      </c>
      <c r="C792" t="s">
        <v>117</v>
      </c>
      <c r="D792" s="60">
        <v>3592371</v>
      </c>
      <c r="E792" s="61" t="s">
        <v>25</v>
      </c>
      <c r="F792" s="61">
        <v>6105716.9900000002</v>
      </c>
      <c r="G792" s="61">
        <v>5514371.3799999999</v>
      </c>
      <c r="H792" s="61">
        <v>3447575</v>
      </c>
      <c r="I792" s="61" t="s">
        <v>25</v>
      </c>
      <c r="J792" s="61">
        <v>5707298.25</v>
      </c>
      <c r="K792" s="61">
        <v>6115355.4400000004</v>
      </c>
      <c r="L792">
        <v>23.93</v>
      </c>
      <c r="M792">
        <v>24.88</v>
      </c>
      <c r="N792">
        <v>12.3</v>
      </c>
      <c r="O792">
        <v>35.56</v>
      </c>
      <c r="P792">
        <v>0.34</v>
      </c>
      <c r="Q792">
        <v>0.28999999999999998</v>
      </c>
      <c r="R792">
        <v>0.39</v>
      </c>
      <c r="S792">
        <f>IF(Tabela3[[#This Row],[Receitas 2005]]-Tabela3[[#This Row],[Despesas 2005]]&lt;0,Tabela3[[#This Row],[Receitas 2005]]-Tabela3[[#This Row],[Despesas 2005]],Tabela3[[#This Row],[Receitas 2005]]-Tabela3[[#This Row],[Despesas 2005]])</f>
        <v>144796</v>
      </c>
      <c r="T79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92">
        <f>IF(Tabela3[[#This Row],[Receitas 2008]]-Tabela3[[#This Row],[Despesas 2008]]&lt;0,Tabela3[[#This Row],[Receitas 2008]]-Tabela3[[#This Row],[Despesas 2008]],Tabela3[[#This Row],[Receitas 2008]]-Tabela3[[#This Row],[Despesas 2008]])</f>
        <v>398418.74000000022</v>
      </c>
      <c r="V792">
        <f>IF(Tabela3[[#This Row],[Receitas 2009]]-Tabela3[[#This Row],[Despesas 2009]]&lt;0,Tabela3[[#This Row],[Receitas 2009]]-Tabela3[[#This Row],[Despesas 2009]],Tabela3[[#This Row],[Receitas 2009]]-Tabela3[[#This Row],[Despesas 2009]])</f>
        <v>-600984.06000000052</v>
      </c>
    </row>
    <row r="793" spans="1:22" hidden="1">
      <c r="A793" t="s">
        <v>836</v>
      </c>
      <c r="B793" t="s">
        <v>52</v>
      </c>
      <c r="C793" t="s">
        <v>186</v>
      </c>
      <c r="D793" s="60">
        <v>5205264.95</v>
      </c>
      <c r="E793" s="61" t="s">
        <v>25</v>
      </c>
      <c r="F793" s="61">
        <v>7479550.9100000001</v>
      </c>
      <c r="G793" s="61">
        <v>7681902.3700000001</v>
      </c>
      <c r="H793" s="61">
        <v>4883648.8499999996</v>
      </c>
      <c r="I793" s="61" t="s">
        <v>25</v>
      </c>
      <c r="J793" s="61">
        <v>7593795.8200000003</v>
      </c>
      <c r="K793" s="61">
        <v>8018014.8700000001</v>
      </c>
      <c r="L793">
        <v>13.18</v>
      </c>
      <c r="M793">
        <v>13.5</v>
      </c>
      <c r="N793">
        <v>6.2</v>
      </c>
      <c r="O793">
        <v>20.16</v>
      </c>
      <c r="P793">
        <v>0.38</v>
      </c>
      <c r="Q793">
        <v>0.34</v>
      </c>
      <c r="R793">
        <v>0.41</v>
      </c>
      <c r="S793">
        <f>IF(Tabela3[[#This Row],[Receitas 2005]]-Tabela3[[#This Row],[Despesas 2005]]&lt;0,Tabela3[[#This Row],[Receitas 2005]]-Tabela3[[#This Row],[Despesas 2005]],Tabela3[[#This Row],[Receitas 2005]]-Tabela3[[#This Row],[Despesas 2005]])</f>
        <v>321616.10000000056</v>
      </c>
      <c r="T79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93">
        <f>IF(Tabela3[[#This Row],[Receitas 2008]]-Tabela3[[#This Row],[Despesas 2008]]&lt;0,Tabela3[[#This Row],[Receitas 2008]]-Tabela3[[#This Row],[Despesas 2008]],Tabela3[[#This Row],[Receitas 2008]]-Tabela3[[#This Row],[Despesas 2008]])</f>
        <v>-114244.91000000015</v>
      </c>
      <c r="V793">
        <f>IF(Tabela3[[#This Row],[Receitas 2009]]-Tabela3[[#This Row],[Despesas 2009]]&lt;0,Tabela3[[#This Row],[Receitas 2009]]-Tabela3[[#This Row],[Despesas 2009]],Tabela3[[#This Row],[Receitas 2009]]-Tabela3[[#This Row],[Despesas 2009]])</f>
        <v>-336112.5</v>
      </c>
    </row>
    <row r="794" spans="1:22" hidden="1">
      <c r="A794" t="s">
        <v>837</v>
      </c>
      <c r="B794" t="s">
        <v>30</v>
      </c>
      <c r="C794" t="s">
        <v>93</v>
      </c>
      <c r="D794" s="60">
        <v>4903896.87</v>
      </c>
      <c r="E794" s="61">
        <v>5866486.0599999996</v>
      </c>
      <c r="F794" s="61">
        <v>8222789.8399999999</v>
      </c>
      <c r="G794" s="61">
        <v>8301897.0099999998</v>
      </c>
      <c r="H794" s="61">
        <v>4748263.8499999996</v>
      </c>
      <c r="I794" s="61">
        <v>5853530.6900000004</v>
      </c>
      <c r="J794" s="61">
        <v>8237931.7599999998</v>
      </c>
      <c r="K794" s="61">
        <v>8779681.6999999993</v>
      </c>
      <c r="L794">
        <v>21.39</v>
      </c>
      <c r="M794">
        <v>20.65</v>
      </c>
      <c r="N794">
        <v>12</v>
      </c>
      <c r="O794">
        <v>30.78</v>
      </c>
      <c r="P794">
        <v>0.36</v>
      </c>
      <c r="Q794">
        <v>0.3</v>
      </c>
      <c r="R794">
        <v>0.41</v>
      </c>
      <c r="S794">
        <f>IF(Tabela3[[#This Row],[Receitas 2005]]-Tabela3[[#This Row],[Despesas 2005]]&lt;0,Tabela3[[#This Row],[Receitas 2005]]-Tabela3[[#This Row],[Despesas 2005]],Tabela3[[#This Row],[Receitas 2005]]-Tabela3[[#This Row],[Despesas 2005]])</f>
        <v>155633.02000000048</v>
      </c>
      <c r="T794">
        <f>IF(Tabela3[[#This Row],[Receitas 2006]]-Tabela3[[#This Row],[Despesas 2006]]&lt;0,Tabela3[[#This Row],[Receitas 2006]]-Tabela3[[#This Row],[Despesas 2006]],Tabela3[[#This Row],[Receitas 2006]]-Tabela3[[#This Row],[Despesas 2006]])</f>
        <v>12955.36999999918</v>
      </c>
      <c r="U794">
        <f>IF(Tabela3[[#This Row],[Receitas 2008]]-Tabela3[[#This Row],[Despesas 2008]]&lt;0,Tabela3[[#This Row],[Receitas 2008]]-Tabela3[[#This Row],[Despesas 2008]],Tabela3[[#This Row],[Receitas 2008]]-Tabela3[[#This Row],[Despesas 2008]])</f>
        <v>-15141.919999999925</v>
      </c>
      <c r="V794">
        <f>IF(Tabela3[[#This Row],[Receitas 2009]]-Tabela3[[#This Row],[Despesas 2009]]&lt;0,Tabela3[[#This Row],[Receitas 2009]]-Tabela3[[#This Row],[Despesas 2009]],Tabela3[[#This Row],[Receitas 2009]]-Tabela3[[#This Row],[Despesas 2009]])</f>
        <v>-477784.68999999948</v>
      </c>
    </row>
    <row r="795" spans="1:22" hidden="1">
      <c r="A795" t="s">
        <v>838</v>
      </c>
      <c r="B795" t="s">
        <v>30</v>
      </c>
      <c r="C795" t="s">
        <v>31</v>
      </c>
      <c r="D795" s="60" t="s">
        <v>25</v>
      </c>
      <c r="E795" s="61">
        <v>10201280.99</v>
      </c>
      <c r="F795" s="61">
        <v>15101310.6</v>
      </c>
      <c r="G795" s="61">
        <v>15763583.890000001</v>
      </c>
      <c r="H795" s="61" t="s">
        <v>25</v>
      </c>
      <c r="I795" s="61">
        <v>10060718.43</v>
      </c>
      <c r="J795" s="61">
        <v>15541428.83</v>
      </c>
      <c r="K795" s="61">
        <v>16592680.640000001</v>
      </c>
      <c r="L795">
        <v>26.85</v>
      </c>
      <c r="M795">
        <v>30.06</v>
      </c>
      <c r="N795">
        <v>19.82</v>
      </c>
      <c r="O795">
        <v>33.880000000000003</v>
      </c>
      <c r="P795">
        <v>0.36</v>
      </c>
      <c r="Q795">
        <v>0.33</v>
      </c>
      <c r="R795">
        <v>0.39</v>
      </c>
      <c r="S79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795">
        <f>IF(Tabela3[[#This Row],[Receitas 2006]]-Tabela3[[#This Row],[Despesas 2006]]&lt;0,Tabela3[[#This Row],[Receitas 2006]]-Tabela3[[#This Row],[Despesas 2006]],Tabela3[[#This Row],[Receitas 2006]]-Tabela3[[#This Row],[Despesas 2006]])</f>
        <v>140562.56000000052</v>
      </c>
      <c r="U795">
        <f>IF(Tabela3[[#This Row],[Receitas 2008]]-Tabela3[[#This Row],[Despesas 2008]]&lt;0,Tabela3[[#This Row],[Receitas 2008]]-Tabela3[[#This Row],[Despesas 2008]],Tabela3[[#This Row],[Receitas 2008]]-Tabela3[[#This Row],[Despesas 2008]])</f>
        <v>-440118.23000000045</v>
      </c>
      <c r="V795">
        <f>IF(Tabela3[[#This Row],[Receitas 2009]]-Tabela3[[#This Row],[Despesas 2009]]&lt;0,Tabela3[[#This Row],[Receitas 2009]]-Tabela3[[#This Row],[Despesas 2009]],Tabela3[[#This Row],[Receitas 2009]]-Tabela3[[#This Row],[Despesas 2009]])</f>
        <v>-829096.75</v>
      </c>
    </row>
    <row r="796" spans="1:22" hidden="1">
      <c r="A796" t="s">
        <v>839</v>
      </c>
      <c r="B796" t="s">
        <v>35</v>
      </c>
      <c r="C796" t="s">
        <v>67</v>
      </c>
      <c r="D796" s="60">
        <v>4384426</v>
      </c>
      <c r="E796" s="61">
        <v>5290774</v>
      </c>
      <c r="F796" s="61">
        <v>6777902.4299999997</v>
      </c>
      <c r="G796" s="61">
        <v>7783886.6299999999</v>
      </c>
      <c r="H796" s="61">
        <v>4561324</v>
      </c>
      <c r="I796" s="61">
        <v>4990001</v>
      </c>
      <c r="J796" s="61">
        <v>7004395.4800000004</v>
      </c>
      <c r="K796" s="61">
        <v>6828950.3700000001</v>
      </c>
      <c r="L796">
        <v>44.44</v>
      </c>
      <c r="M796">
        <v>43.01</v>
      </c>
      <c r="N796">
        <v>33.99</v>
      </c>
      <c r="O796">
        <v>54.89</v>
      </c>
      <c r="P796">
        <v>0.4</v>
      </c>
      <c r="Q796">
        <v>0.35</v>
      </c>
      <c r="R796">
        <v>0.46</v>
      </c>
      <c r="S796">
        <f>IF(Tabela3[[#This Row],[Receitas 2005]]-Tabela3[[#This Row],[Despesas 2005]]&lt;0,Tabela3[[#This Row],[Receitas 2005]]-Tabela3[[#This Row],[Despesas 2005]],Tabela3[[#This Row],[Receitas 2005]]-Tabela3[[#This Row],[Despesas 2005]])</f>
        <v>-176898</v>
      </c>
      <c r="T796">
        <f>IF(Tabela3[[#This Row],[Receitas 2006]]-Tabela3[[#This Row],[Despesas 2006]]&lt;0,Tabela3[[#This Row],[Receitas 2006]]-Tabela3[[#This Row],[Despesas 2006]],Tabela3[[#This Row],[Receitas 2006]]-Tabela3[[#This Row],[Despesas 2006]])</f>
        <v>300773</v>
      </c>
      <c r="U796">
        <f>IF(Tabela3[[#This Row],[Receitas 2008]]-Tabela3[[#This Row],[Despesas 2008]]&lt;0,Tabela3[[#This Row],[Receitas 2008]]-Tabela3[[#This Row],[Despesas 2008]],Tabela3[[#This Row],[Receitas 2008]]-Tabela3[[#This Row],[Despesas 2008]])</f>
        <v>-226493.05000000075</v>
      </c>
      <c r="V796">
        <f>IF(Tabela3[[#This Row],[Receitas 2009]]-Tabela3[[#This Row],[Despesas 2009]]&lt;0,Tabela3[[#This Row],[Receitas 2009]]-Tabela3[[#This Row],[Despesas 2009]],Tabela3[[#This Row],[Receitas 2009]]-Tabela3[[#This Row],[Despesas 2009]])</f>
        <v>954936.25999999978</v>
      </c>
    </row>
    <row r="797" spans="1:22" hidden="1">
      <c r="A797" t="s">
        <v>840</v>
      </c>
      <c r="B797" t="s">
        <v>52</v>
      </c>
      <c r="C797" t="s">
        <v>55</v>
      </c>
      <c r="D797" s="60">
        <v>4428079.3099999996</v>
      </c>
      <c r="E797" s="61" t="s">
        <v>25</v>
      </c>
      <c r="F797" s="61">
        <v>6878541.0300000003</v>
      </c>
      <c r="G797" s="61">
        <v>6962548.1200000001</v>
      </c>
      <c r="H797" s="61">
        <v>4465834.87</v>
      </c>
      <c r="I797" s="61" t="s">
        <v>25</v>
      </c>
      <c r="J797" s="61">
        <v>6623019.9299999997</v>
      </c>
      <c r="K797" s="61">
        <v>6969290.8799999999</v>
      </c>
      <c r="L797">
        <v>26.07</v>
      </c>
      <c r="M797">
        <v>25.17</v>
      </c>
      <c r="N797">
        <v>17.510000000000002</v>
      </c>
      <c r="O797">
        <v>34.64</v>
      </c>
      <c r="P797">
        <v>0.41</v>
      </c>
      <c r="Q797">
        <v>0.37</v>
      </c>
      <c r="R797">
        <v>0.46</v>
      </c>
      <c r="S797">
        <f>IF(Tabela3[[#This Row],[Receitas 2005]]-Tabela3[[#This Row],[Despesas 2005]]&lt;0,Tabela3[[#This Row],[Receitas 2005]]-Tabela3[[#This Row],[Despesas 2005]],Tabela3[[#This Row],[Receitas 2005]]-Tabela3[[#This Row],[Despesas 2005]])</f>
        <v>-37755.560000000522</v>
      </c>
      <c r="T797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97">
        <f>IF(Tabela3[[#This Row],[Receitas 2008]]-Tabela3[[#This Row],[Despesas 2008]]&lt;0,Tabela3[[#This Row],[Receitas 2008]]-Tabela3[[#This Row],[Despesas 2008]],Tabela3[[#This Row],[Receitas 2008]]-Tabela3[[#This Row],[Despesas 2008]])</f>
        <v>255521.10000000056</v>
      </c>
      <c r="V797">
        <f>IF(Tabela3[[#This Row],[Receitas 2009]]-Tabela3[[#This Row],[Despesas 2009]]&lt;0,Tabela3[[#This Row],[Receitas 2009]]-Tabela3[[#This Row],[Despesas 2009]],Tabela3[[#This Row],[Receitas 2009]]-Tabela3[[#This Row],[Despesas 2009]])</f>
        <v>-6742.7599999997765</v>
      </c>
    </row>
    <row r="798" spans="1:22" hidden="1">
      <c r="A798" t="s">
        <v>841</v>
      </c>
      <c r="B798" t="s">
        <v>30</v>
      </c>
      <c r="C798" t="s">
        <v>117</v>
      </c>
      <c r="D798" s="60">
        <v>4018584.96</v>
      </c>
      <c r="E798" s="61" t="s">
        <v>25</v>
      </c>
      <c r="F798" s="61">
        <v>6576474.6699999999</v>
      </c>
      <c r="G798" s="61">
        <v>6503992.6900000004</v>
      </c>
      <c r="H798" s="61">
        <v>3735556.6</v>
      </c>
      <c r="I798" s="61" t="s">
        <v>25</v>
      </c>
      <c r="J798" s="61">
        <v>6492057.2000000002</v>
      </c>
      <c r="K798" s="61">
        <v>6782884.75</v>
      </c>
      <c r="L798">
        <v>26.08</v>
      </c>
      <c r="M798">
        <v>26.11</v>
      </c>
      <c r="N798">
        <v>17.399999999999999</v>
      </c>
      <c r="O798">
        <v>34.76</v>
      </c>
      <c r="P798">
        <v>0.38</v>
      </c>
      <c r="Q798">
        <v>0.34</v>
      </c>
      <c r="R798">
        <v>0.42</v>
      </c>
      <c r="S798">
        <f>IF(Tabela3[[#This Row],[Receitas 2005]]-Tabela3[[#This Row],[Despesas 2005]]&lt;0,Tabela3[[#This Row],[Receitas 2005]]-Tabela3[[#This Row],[Despesas 2005]],Tabela3[[#This Row],[Receitas 2005]]-Tabela3[[#This Row],[Despesas 2005]])</f>
        <v>283028.35999999987</v>
      </c>
      <c r="T79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798">
        <f>IF(Tabela3[[#This Row],[Receitas 2008]]-Tabela3[[#This Row],[Despesas 2008]]&lt;0,Tabela3[[#This Row],[Receitas 2008]]-Tabela3[[#This Row],[Despesas 2008]],Tabela3[[#This Row],[Receitas 2008]]-Tabela3[[#This Row],[Despesas 2008]])</f>
        <v>84417.469999999739</v>
      </c>
      <c r="V798">
        <f>IF(Tabela3[[#This Row],[Receitas 2009]]-Tabela3[[#This Row],[Despesas 2009]]&lt;0,Tabela3[[#This Row],[Receitas 2009]]-Tabela3[[#This Row],[Despesas 2009]],Tabela3[[#This Row],[Receitas 2009]]-Tabela3[[#This Row],[Despesas 2009]])</f>
        <v>-278892.05999999959</v>
      </c>
    </row>
    <row r="799" spans="1:22" hidden="1">
      <c r="A799" t="s">
        <v>842</v>
      </c>
      <c r="B799" t="s">
        <v>48</v>
      </c>
      <c r="C799" t="s">
        <v>49</v>
      </c>
      <c r="D799" s="60">
        <v>15610116.93</v>
      </c>
      <c r="E799" s="61">
        <v>18834405.899999999</v>
      </c>
      <c r="F799" s="61">
        <v>31389674.539999999</v>
      </c>
      <c r="G799" s="61">
        <v>31356260.550000001</v>
      </c>
      <c r="H799" s="61">
        <v>14725388.859999999</v>
      </c>
      <c r="I799" s="61">
        <v>20753338.870000001</v>
      </c>
      <c r="J799" s="61">
        <v>30114988.620000001</v>
      </c>
      <c r="K799" s="61">
        <v>30674696.260000002</v>
      </c>
      <c r="L799">
        <v>53.6</v>
      </c>
      <c r="M799">
        <v>49.86</v>
      </c>
      <c r="N799">
        <v>43.14</v>
      </c>
      <c r="O799">
        <v>64.06</v>
      </c>
      <c r="P799">
        <v>0.38</v>
      </c>
      <c r="Q799">
        <v>0.35</v>
      </c>
      <c r="R799">
        <v>0.42</v>
      </c>
      <c r="S799">
        <f>IF(Tabela3[[#This Row],[Receitas 2005]]-Tabela3[[#This Row],[Despesas 2005]]&lt;0,Tabela3[[#This Row],[Receitas 2005]]-Tabela3[[#This Row],[Despesas 2005]],Tabela3[[#This Row],[Receitas 2005]]-Tabela3[[#This Row],[Despesas 2005]])</f>
        <v>884728.0700000003</v>
      </c>
      <c r="T799">
        <f>IF(Tabela3[[#This Row],[Receitas 2006]]-Tabela3[[#This Row],[Despesas 2006]]&lt;0,Tabela3[[#This Row],[Receitas 2006]]-Tabela3[[#This Row],[Despesas 2006]],Tabela3[[#This Row],[Receitas 2006]]-Tabela3[[#This Row],[Despesas 2006]])</f>
        <v>-1918932.9700000025</v>
      </c>
      <c r="U799">
        <f>IF(Tabela3[[#This Row],[Receitas 2008]]-Tabela3[[#This Row],[Despesas 2008]]&lt;0,Tabela3[[#This Row],[Receitas 2008]]-Tabela3[[#This Row],[Despesas 2008]],Tabela3[[#This Row],[Receitas 2008]]-Tabela3[[#This Row],[Despesas 2008]])</f>
        <v>1274685.9199999981</v>
      </c>
      <c r="V799">
        <f>IF(Tabela3[[#This Row],[Receitas 2009]]-Tabela3[[#This Row],[Despesas 2009]]&lt;0,Tabela3[[#This Row],[Receitas 2009]]-Tabela3[[#This Row],[Despesas 2009]],Tabela3[[#This Row],[Receitas 2009]]-Tabela3[[#This Row],[Despesas 2009]])</f>
        <v>681564.28999999911</v>
      </c>
    </row>
    <row r="800" spans="1:22" hidden="1">
      <c r="A800" t="s">
        <v>843</v>
      </c>
      <c r="B800" t="s">
        <v>35</v>
      </c>
      <c r="C800" t="s">
        <v>50</v>
      </c>
      <c r="D800" s="60">
        <v>3850526</v>
      </c>
      <c r="E800" s="61">
        <v>4480531</v>
      </c>
      <c r="F800" s="61">
        <v>5981184.6100000003</v>
      </c>
      <c r="G800" s="61">
        <v>6233903.5499999998</v>
      </c>
      <c r="H800" s="61">
        <v>3804751</v>
      </c>
      <c r="I800" s="61">
        <v>4473673</v>
      </c>
      <c r="J800" s="61">
        <v>5730437.2699999996</v>
      </c>
      <c r="K800" s="61">
        <v>6359411.9100000001</v>
      </c>
      <c r="L800">
        <v>29.68</v>
      </c>
      <c r="M800">
        <v>31.18</v>
      </c>
      <c r="N800">
        <v>19.95</v>
      </c>
      <c r="O800">
        <v>39.4</v>
      </c>
      <c r="P800">
        <v>0.36</v>
      </c>
      <c r="Q800">
        <v>0.31</v>
      </c>
      <c r="R800">
        <v>0.41</v>
      </c>
      <c r="S800">
        <f>IF(Tabela3[[#This Row],[Receitas 2005]]-Tabela3[[#This Row],[Despesas 2005]]&lt;0,Tabela3[[#This Row],[Receitas 2005]]-Tabela3[[#This Row],[Despesas 2005]],Tabela3[[#This Row],[Receitas 2005]]-Tabela3[[#This Row],[Despesas 2005]])</f>
        <v>45775</v>
      </c>
      <c r="T800">
        <f>IF(Tabela3[[#This Row],[Receitas 2006]]-Tabela3[[#This Row],[Despesas 2006]]&lt;0,Tabela3[[#This Row],[Receitas 2006]]-Tabela3[[#This Row],[Despesas 2006]],Tabela3[[#This Row],[Receitas 2006]]-Tabela3[[#This Row],[Despesas 2006]])</f>
        <v>6858</v>
      </c>
      <c r="U800">
        <f>IF(Tabela3[[#This Row],[Receitas 2008]]-Tabela3[[#This Row],[Despesas 2008]]&lt;0,Tabela3[[#This Row],[Receitas 2008]]-Tabela3[[#This Row],[Despesas 2008]],Tabela3[[#This Row],[Receitas 2008]]-Tabela3[[#This Row],[Despesas 2008]])</f>
        <v>250747.34000000078</v>
      </c>
      <c r="V800">
        <f>IF(Tabela3[[#This Row],[Receitas 2009]]-Tabela3[[#This Row],[Despesas 2009]]&lt;0,Tabela3[[#This Row],[Receitas 2009]]-Tabela3[[#This Row],[Despesas 2009]],Tabela3[[#This Row],[Receitas 2009]]-Tabela3[[#This Row],[Despesas 2009]])</f>
        <v>-125508.36000000034</v>
      </c>
    </row>
    <row r="801" spans="1:22" hidden="1">
      <c r="A801" t="s">
        <v>844</v>
      </c>
      <c r="B801" t="s">
        <v>23</v>
      </c>
      <c r="C801" t="s">
        <v>105</v>
      </c>
      <c r="D801" s="60">
        <v>13397955.68</v>
      </c>
      <c r="E801" s="61" t="s">
        <v>25</v>
      </c>
      <c r="F801" s="61">
        <v>18613562.289999999</v>
      </c>
      <c r="G801" s="61">
        <v>19920991.289999999</v>
      </c>
      <c r="H801" s="61">
        <v>13180922.779999999</v>
      </c>
      <c r="I801" s="61" t="s">
        <v>25</v>
      </c>
      <c r="J801" s="61">
        <v>18853134.629999999</v>
      </c>
      <c r="K801" s="61">
        <v>16244686.470000001</v>
      </c>
      <c r="L801">
        <v>26.17</v>
      </c>
      <c r="M801">
        <v>24.85</v>
      </c>
      <c r="N801">
        <v>16.12</v>
      </c>
      <c r="O801">
        <v>36.22</v>
      </c>
      <c r="P801">
        <v>0.37</v>
      </c>
      <c r="Q801">
        <v>0.32</v>
      </c>
      <c r="R801">
        <v>0.41</v>
      </c>
      <c r="S801">
        <f>IF(Tabela3[[#This Row],[Receitas 2005]]-Tabela3[[#This Row],[Despesas 2005]]&lt;0,Tabela3[[#This Row],[Receitas 2005]]-Tabela3[[#This Row],[Despesas 2005]],Tabela3[[#This Row],[Receitas 2005]]-Tabela3[[#This Row],[Despesas 2005]])</f>
        <v>217032.90000000037</v>
      </c>
      <c r="T80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01">
        <f>IF(Tabela3[[#This Row],[Receitas 2008]]-Tabela3[[#This Row],[Despesas 2008]]&lt;0,Tabela3[[#This Row],[Receitas 2008]]-Tabela3[[#This Row],[Despesas 2008]],Tabela3[[#This Row],[Receitas 2008]]-Tabela3[[#This Row],[Despesas 2008]])</f>
        <v>-239572.33999999985</v>
      </c>
      <c r="V801">
        <f>IF(Tabela3[[#This Row],[Receitas 2009]]-Tabela3[[#This Row],[Despesas 2009]]&lt;0,Tabela3[[#This Row],[Receitas 2009]]-Tabela3[[#This Row],[Despesas 2009]],Tabela3[[#This Row],[Receitas 2009]]-Tabela3[[#This Row],[Despesas 2009]])</f>
        <v>3676304.8199999984</v>
      </c>
    </row>
    <row r="802" spans="1:22" hidden="1">
      <c r="A802" t="s">
        <v>845</v>
      </c>
      <c r="B802" t="s">
        <v>42</v>
      </c>
      <c r="C802" t="s">
        <v>125</v>
      </c>
      <c r="D802" s="60">
        <v>3542341</v>
      </c>
      <c r="E802" s="61">
        <v>4157394.13</v>
      </c>
      <c r="F802" s="61" t="s">
        <v>25</v>
      </c>
      <c r="G802" s="61">
        <v>5647479.96</v>
      </c>
      <c r="H802" s="61">
        <v>3660155</v>
      </c>
      <c r="I802" s="61">
        <v>4589330.4000000004</v>
      </c>
      <c r="J802" s="61" t="s">
        <v>25</v>
      </c>
      <c r="K802" s="61">
        <v>5026764.96</v>
      </c>
      <c r="L802">
        <v>21.81</v>
      </c>
      <c r="M802">
        <v>21.43</v>
      </c>
      <c r="N802">
        <v>10.96</v>
      </c>
      <c r="O802">
        <v>32.659999999999997</v>
      </c>
      <c r="P802">
        <v>0.33</v>
      </c>
      <c r="Q802">
        <v>0.27</v>
      </c>
      <c r="R802">
        <v>0.38</v>
      </c>
      <c r="S802">
        <f>IF(Tabela3[[#This Row],[Receitas 2005]]-Tabela3[[#This Row],[Despesas 2005]]&lt;0,Tabela3[[#This Row],[Receitas 2005]]-Tabela3[[#This Row],[Despesas 2005]],Tabela3[[#This Row],[Receitas 2005]]-Tabela3[[#This Row],[Despesas 2005]])</f>
        <v>-117814</v>
      </c>
      <c r="T802">
        <f>IF(Tabela3[[#This Row],[Receitas 2006]]-Tabela3[[#This Row],[Despesas 2006]]&lt;0,Tabela3[[#This Row],[Receitas 2006]]-Tabela3[[#This Row],[Despesas 2006]],Tabela3[[#This Row],[Receitas 2006]]-Tabela3[[#This Row],[Despesas 2006]])</f>
        <v>-431936.27000000048</v>
      </c>
      <c r="U80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802">
        <f>IF(Tabela3[[#This Row],[Receitas 2009]]-Tabela3[[#This Row],[Despesas 2009]]&lt;0,Tabela3[[#This Row],[Receitas 2009]]-Tabela3[[#This Row],[Despesas 2009]],Tabela3[[#This Row],[Receitas 2009]]-Tabela3[[#This Row],[Despesas 2009]])</f>
        <v>620715</v>
      </c>
    </row>
    <row r="803" spans="1:22" hidden="1">
      <c r="A803" t="s">
        <v>846</v>
      </c>
      <c r="B803" t="s">
        <v>76</v>
      </c>
      <c r="C803" t="s">
        <v>77</v>
      </c>
      <c r="D803" s="60">
        <v>4846488.5</v>
      </c>
      <c r="E803" s="61">
        <v>5849061.1900000004</v>
      </c>
      <c r="F803" s="61">
        <v>7751179.0800000001</v>
      </c>
      <c r="G803" s="61">
        <v>7631988.7599999998</v>
      </c>
      <c r="H803" s="61">
        <v>4731638.95</v>
      </c>
      <c r="I803" s="61">
        <v>5979297.7400000002</v>
      </c>
      <c r="J803" s="61">
        <v>8086118.1299999999</v>
      </c>
      <c r="K803" s="61">
        <v>8221060.1799999997</v>
      </c>
      <c r="L803">
        <v>18.670000000000002</v>
      </c>
      <c r="M803">
        <v>22.69</v>
      </c>
      <c r="N803">
        <v>9.92</v>
      </c>
      <c r="O803">
        <v>27.43</v>
      </c>
      <c r="P803">
        <v>0.35</v>
      </c>
      <c r="Q803">
        <v>0.31</v>
      </c>
      <c r="R803">
        <v>0.39</v>
      </c>
      <c r="S803">
        <f>IF(Tabela3[[#This Row],[Receitas 2005]]-Tabela3[[#This Row],[Despesas 2005]]&lt;0,Tabela3[[#This Row],[Receitas 2005]]-Tabela3[[#This Row],[Despesas 2005]],Tabela3[[#This Row],[Receitas 2005]]-Tabela3[[#This Row],[Despesas 2005]])</f>
        <v>114849.54999999981</v>
      </c>
      <c r="T803">
        <f>IF(Tabela3[[#This Row],[Receitas 2006]]-Tabela3[[#This Row],[Despesas 2006]]&lt;0,Tabela3[[#This Row],[Receitas 2006]]-Tabela3[[#This Row],[Despesas 2006]],Tabela3[[#This Row],[Receitas 2006]]-Tabela3[[#This Row],[Despesas 2006]])</f>
        <v>-130236.54999999981</v>
      </c>
      <c r="U803">
        <f>IF(Tabela3[[#This Row],[Receitas 2008]]-Tabela3[[#This Row],[Despesas 2008]]&lt;0,Tabela3[[#This Row],[Receitas 2008]]-Tabela3[[#This Row],[Despesas 2008]],Tabela3[[#This Row],[Receitas 2008]]-Tabela3[[#This Row],[Despesas 2008]])</f>
        <v>-334939.04999999981</v>
      </c>
      <c r="V803">
        <f>IF(Tabela3[[#This Row],[Receitas 2009]]-Tabela3[[#This Row],[Despesas 2009]]&lt;0,Tabela3[[#This Row],[Receitas 2009]]-Tabela3[[#This Row],[Despesas 2009]],Tabela3[[#This Row],[Receitas 2009]]-Tabela3[[#This Row],[Despesas 2009]])</f>
        <v>-589071.41999999993</v>
      </c>
    </row>
    <row r="804" spans="1:22" hidden="1">
      <c r="A804" t="s">
        <v>847</v>
      </c>
      <c r="B804" t="s">
        <v>35</v>
      </c>
      <c r="C804" t="s">
        <v>153</v>
      </c>
      <c r="D804" s="60">
        <v>6707262</v>
      </c>
      <c r="E804" s="61">
        <v>8267279</v>
      </c>
      <c r="F804" s="61">
        <v>12315479.970000001</v>
      </c>
      <c r="G804" s="61">
        <v>12782176.640000001</v>
      </c>
      <c r="H804" s="61">
        <v>6913198</v>
      </c>
      <c r="I804" s="61">
        <v>8657280</v>
      </c>
      <c r="J804" s="61">
        <v>11325066.380000001</v>
      </c>
      <c r="K804" s="61">
        <v>13569293.84</v>
      </c>
      <c r="L804">
        <v>30.74</v>
      </c>
      <c r="M804">
        <v>33.39</v>
      </c>
      <c r="N804">
        <v>22.9</v>
      </c>
      <c r="O804">
        <v>38.57</v>
      </c>
      <c r="P804">
        <v>0.42</v>
      </c>
      <c r="Q804">
        <v>0.38</v>
      </c>
      <c r="R804">
        <v>0.46</v>
      </c>
      <c r="S804">
        <f>IF(Tabela3[[#This Row],[Receitas 2005]]-Tabela3[[#This Row],[Despesas 2005]]&lt;0,Tabela3[[#This Row],[Receitas 2005]]-Tabela3[[#This Row],[Despesas 2005]],Tabela3[[#This Row],[Receitas 2005]]-Tabela3[[#This Row],[Despesas 2005]])</f>
        <v>-205936</v>
      </c>
      <c r="T804">
        <f>IF(Tabela3[[#This Row],[Receitas 2006]]-Tabela3[[#This Row],[Despesas 2006]]&lt;0,Tabela3[[#This Row],[Receitas 2006]]-Tabela3[[#This Row],[Despesas 2006]],Tabela3[[#This Row],[Receitas 2006]]-Tabela3[[#This Row],[Despesas 2006]])</f>
        <v>-390001</v>
      </c>
      <c r="U804">
        <f>IF(Tabela3[[#This Row],[Receitas 2008]]-Tabela3[[#This Row],[Despesas 2008]]&lt;0,Tabela3[[#This Row],[Receitas 2008]]-Tabela3[[#This Row],[Despesas 2008]],Tabela3[[#This Row],[Receitas 2008]]-Tabela3[[#This Row],[Despesas 2008]])</f>
        <v>990413.58999999985</v>
      </c>
      <c r="V804">
        <f>IF(Tabela3[[#This Row],[Receitas 2009]]-Tabela3[[#This Row],[Despesas 2009]]&lt;0,Tabela3[[#This Row],[Receitas 2009]]-Tabela3[[#This Row],[Despesas 2009]],Tabela3[[#This Row],[Receitas 2009]]-Tabela3[[#This Row],[Despesas 2009]])</f>
        <v>-787117.19999999925</v>
      </c>
    </row>
    <row r="805" spans="1:22" hidden="1">
      <c r="A805" t="s">
        <v>848</v>
      </c>
      <c r="B805" t="s">
        <v>30</v>
      </c>
      <c r="C805" t="s">
        <v>73</v>
      </c>
      <c r="D805" s="60">
        <v>7372196</v>
      </c>
      <c r="E805" s="61">
        <v>8214725.0999999996</v>
      </c>
      <c r="F805" s="61">
        <v>12563049.85</v>
      </c>
      <c r="G805" s="61">
        <v>13121370.93</v>
      </c>
      <c r="H805" s="61">
        <v>6782934</v>
      </c>
      <c r="I805" s="61">
        <v>8715139.8100000005</v>
      </c>
      <c r="J805" s="61">
        <v>11343953.76</v>
      </c>
      <c r="K805" s="61">
        <v>14813710.140000001</v>
      </c>
      <c r="L805">
        <v>27.47</v>
      </c>
      <c r="M805">
        <v>26.84</v>
      </c>
      <c r="N805">
        <v>19.16</v>
      </c>
      <c r="O805">
        <v>35.770000000000003</v>
      </c>
      <c r="P805">
        <v>0.4</v>
      </c>
      <c r="Q805">
        <v>0.37</v>
      </c>
      <c r="R805">
        <v>0.43</v>
      </c>
      <c r="S805">
        <f>IF(Tabela3[[#This Row],[Receitas 2005]]-Tabela3[[#This Row],[Despesas 2005]]&lt;0,Tabela3[[#This Row],[Receitas 2005]]-Tabela3[[#This Row],[Despesas 2005]],Tabela3[[#This Row],[Receitas 2005]]-Tabela3[[#This Row],[Despesas 2005]])</f>
        <v>589262</v>
      </c>
      <c r="T805">
        <f>IF(Tabela3[[#This Row],[Receitas 2006]]-Tabela3[[#This Row],[Despesas 2006]]&lt;0,Tabela3[[#This Row],[Receitas 2006]]-Tabela3[[#This Row],[Despesas 2006]],Tabela3[[#This Row],[Receitas 2006]]-Tabela3[[#This Row],[Despesas 2006]])</f>
        <v>-500414.71000000089</v>
      </c>
      <c r="U805">
        <f>IF(Tabela3[[#This Row],[Receitas 2008]]-Tabela3[[#This Row],[Despesas 2008]]&lt;0,Tabela3[[#This Row],[Receitas 2008]]-Tabela3[[#This Row],[Despesas 2008]],Tabela3[[#This Row],[Receitas 2008]]-Tabela3[[#This Row],[Despesas 2008]])</f>
        <v>1219096.0899999999</v>
      </c>
      <c r="V805">
        <f>IF(Tabela3[[#This Row],[Receitas 2009]]-Tabela3[[#This Row],[Despesas 2009]]&lt;0,Tabela3[[#This Row],[Receitas 2009]]-Tabela3[[#This Row],[Despesas 2009]],Tabela3[[#This Row],[Receitas 2009]]-Tabela3[[#This Row],[Despesas 2009]])</f>
        <v>-1692339.2100000009</v>
      </c>
    </row>
    <row r="806" spans="1:22" hidden="1">
      <c r="A806" t="s">
        <v>119</v>
      </c>
      <c r="B806" t="s">
        <v>45</v>
      </c>
      <c r="C806" t="s">
        <v>119</v>
      </c>
      <c r="D806" s="60">
        <v>75983240</v>
      </c>
      <c r="E806" s="61">
        <v>86121261.200000003</v>
      </c>
      <c r="F806" s="61">
        <v>130158103.3</v>
      </c>
      <c r="G806" s="61">
        <v>127004480.37</v>
      </c>
      <c r="H806" s="61">
        <v>77216033</v>
      </c>
      <c r="I806" s="61">
        <v>94403260.560000002</v>
      </c>
      <c r="J806" s="61">
        <v>126369668.40000001</v>
      </c>
      <c r="K806" s="61">
        <v>143014944.40000001</v>
      </c>
      <c r="L806">
        <v>37.799999999999997</v>
      </c>
      <c r="M806">
        <v>34.76</v>
      </c>
      <c r="N806">
        <v>29.85</v>
      </c>
      <c r="O806">
        <v>45.74</v>
      </c>
      <c r="P806">
        <v>0.45</v>
      </c>
      <c r="Q806">
        <v>0.43</v>
      </c>
      <c r="R806">
        <v>0.47</v>
      </c>
      <c r="S806">
        <f>IF(Tabela3[[#This Row],[Receitas 2005]]-Tabela3[[#This Row],[Despesas 2005]]&lt;0,Tabela3[[#This Row],[Receitas 2005]]-Tabela3[[#This Row],[Despesas 2005]],Tabela3[[#This Row],[Receitas 2005]]-Tabela3[[#This Row],[Despesas 2005]])</f>
        <v>-1232793</v>
      </c>
      <c r="T806">
        <f>IF(Tabela3[[#This Row],[Receitas 2006]]-Tabela3[[#This Row],[Despesas 2006]]&lt;0,Tabela3[[#This Row],[Receitas 2006]]-Tabela3[[#This Row],[Despesas 2006]],Tabela3[[#This Row],[Receitas 2006]]-Tabela3[[#This Row],[Despesas 2006]])</f>
        <v>-8281999.3599999994</v>
      </c>
      <c r="U806">
        <f>IF(Tabela3[[#This Row],[Receitas 2008]]-Tabela3[[#This Row],[Despesas 2008]]&lt;0,Tabela3[[#This Row],[Receitas 2008]]-Tabela3[[#This Row],[Despesas 2008]],Tabela3[[#This Row],[Receitas 2008]]-Tabela3[[#This Row],[Despesas 2008]])</f>
        <v>3788434.8999999911</v>
      </c>
      <c r="V806">
        <f>IF(Tabela3[[#This Row],[Receitas 2009]]-Tabela3[[#This Row],[Despesas 2009]]&lt;0,Tabela3[[#This Row],[Receitas 2009]]-Tabela3[[#This Row],[Despesas 2009]],Tabela3[[#This Row],[Receitas 2009]]-Tabela3[[#This Row],[Despesas 2009]])</f>
        <v>-16010464.030000001</v>
      </c>
    </row>
    <row r="807" spans="1:22" hidden="1">
      <c r="A807" t="s">
        <v>849</v>
      </c>
      <c r="B807" t="s">
        <v>35</v>
      </c>
      <c r="C807" t="s">
        <v>36</v>
      </c>
      <c r="D807" s="60">
        <v>89536525.099999994</v>
      </c>
      <c r="E807" s="61">
        <v>99525938.310000002</v>
      </c>
      <c r="F807" s="61">
        <v>138334622.90000001</v>
      </c>
      <c r="G807" s="61">
        <v>123887909.72</v>
      </c>
      <c r="H807" s="61">
        <v>86486211.010000005</v>
      </c>
      <c r="I807" s="61">
        <v>93079410.709999993</v>
      </c>
      <c r="J807" s="61">
        <v>132373731.8</v>
      </c>
      <c r="K807" s="61">
        <v>132277433.88</v>
      </c>
      <c r="L807">
        <v>21.07</v>
      </c>
      <c r="M807">
        <v>16.05</v>
      </c>
      <c r="N807">
        <v>13.64</v>
      </c>
      <c r="O807">
        <v>28.5</v>
      </c>
      <c r="P807">
        <v>0.4</v>
      </c>
      <c r="Q807">
        <v>0.37</v>
      </c>
      <c r="R807">
        <v>0.42</v>
      </c>
      <c r="S807">
        <f>IF(Tabela3[[#This Row],[Receitas 2005]]-Tabela3[[#This Row],[Despesas 2005]]&lt;0,Tabela3[[#This Row],[Receitas 2005]]-Tabela3[[#This Row],[Despesas 2005]],Tabela3[[#This Row],[Receitas 2005]]-Tabela3[[#This Row],[Despesas 2005]])</f>
        <v>3050314.0899999887</v>
      </c>
      <c r="T807">
        <f>IF(Tabela3[[#This Row],[Receitas 2006]]-Tabela3[[#This Row],[Despesas 2006]]&lt;0,Tabela3[[#This Row],[Receitas 2006]]-Tabela3[[#This Row],[Despesas 2006]],Tabela3[[#This Row],[Receitas 2006]]-Tabela3[[#This Row],[Despesas 2006]])</f>
        <v>6446527.6000000089</v>
      </c>
      <c r="U807">
        <f>IF(Tabela3[[#This Row],[Receitas 2008]]-Tabela3[[#This Row],[Despesas 2008]]&lt;0,Tabela3[[#This Row],[Receitas 2008]]-Tabela3[[#This Row],[Despesas 2008]],Tabela3[[#This Row],[Receitas 2008]]-Tabela3[[#This Row],[Despesas 2008]])</f>
        <v>5960891.1000000089</v>
      </c>
      <c r="V807">
        <f>IF(Tabela3[[#This Row],[Receitas 2009]]-Tabela3[[#This Row],[Despesas 2009]]&lt;0,Tabela3[[#This Row],[Receitas 2009]]-Tabela3[[#This Row],[Despesas 2009]],Tabela3[[#This Row],[Receitas 2009]]-Tabela3[[#This Row],[Despesas 2009]])</f>
        <v>-8389524.1599999964</v>
      </c>
    </row>
    <row r="808" spans="1:22" hidden="1">
      <c r="A808" t="s">
        <v>850</v>
      </c>
      <c r="B808" t="s">
        <v>62</v>
      </c>
      <c r="C808" t="s">
        <v>248</v>
      </c>
      <c r="D808" s="60">
        <v>6177664.1500000004</v>
      </c>
      <c r="E808" s="61">
        <v>7042089.25</v>
      </c>
      <c r="F808" s="61">
        <v>10597627.859999999</v>
      </c>
      <c r="G808" s="61">
        <v>8983873.8000000007</v>
      </c>
      <c r="H808" s="61">
        <v>6300329.7999999998</v>
      </c>
      <c r="I808" s="61">
        <v>6857782.46</v>
      </c>
      <c r="J808" s="61">
        <v>9817869.0899999999</v>
      </c>
      <c r="K808" s="61">
        <v>9676183.9600000009</v>
      </c>
      <c r="L808">
        <v>24.78</v>
      </c>
      <c r="M808">
        <v>22.47</v>
      </c>
      <c r="N808">
        <v>16.72</v>
      </c>
      <c r="O808">
        <v>32.840000000000003</v>
      </c>
      <c r="P808">
        <v>0.43</v>
      </c>
      <c r="Q808">
        <v>0.39</v>
      </c>
      <c r="R808">
        <v>0.47</v>
      </c>
      <c r="S808">
        <f>IF(Tabela3[[#This Row],[Receitas 2005]]-Tabela3[[#This Row],[Despesas 2005]]&lt;0,Tabela3[[#This Row],[Receitas 2005]]-Tabela3[[#This Row],[Despesas 2005]],Tabela3[[#This Row],[Receitas 2005]]-Tabela3[[#This Row],[Despesas 2005]])</f>
        <v>-122665.64999999944</v>
      </c>
      <c r="T808">
        <f>IF(Tabela3[[#This Row],[Receitas 2006]]-Tabela3[[#This Row],[Despesas 2006]]&lt;0,Tabela3[[#This Row],[Receitas 2006]]-Tabela3[[#This Row],[Despesas 2006]],Tabela3[[#This Row],[Receitas 2006]]-Tabela3[[#This Row],[Despesas 2006]])</f>
        <v>184306.79000000004</v>
      </c>
      <c r="U808">
        <f>IF(Tabela3[[#This Row],[Receitas 2008]]-Tabela3[[#This Row],[Despesas 2008]]&lt;0,Tabela3[[#This Row],[Receitas 2008]]-Tabela3[[#This Row],[Despesas 2008]],Tabela3[[#This Row],[Receitas 2008]]-Tabela3[[#This Row],[Despesas 2008]])</f>
        <v>779758.76999999955</v>
      </c>
      <c r="V808">
        <f>IF(Tabela3[[#This Row],[Receitas 2009]]-Tabela3[[#This Row],[Despesas 2009]]&lt;0,Tabela3[[#This Row],[Receitas 2009]]-Tabela3[[#This Row],[Despesas 2009]],Tabela3[[#This Row],[Receitas 2009]]-Tabela3[[#This Row],[Despesas 2009]])</f>
        <v>-692310.16000000015</v>
      </c>
    </row>
    <row r="809" spans="1:22" hidden="1">
      <c r="A809" t="s">
        <v>851</v>
      </c>
      <c r="B809" t="s">
        <v>23</v>
      </c>
      <c r="C809" t="s">
        <v>102</v>
      </c>
      <c r="D809" s="60">
        <v>5940217.3099999996</v>
      </c>
      <c r="E809" s="61">
        <v>7222972.4800000004</v>
      </c>
      <c r="F809" s="61">
        <v>8696021.8000000007</v>
      </c>
      <c r="G809" s="61">
        <v>8501439.3200000003</v>
      </c>
      <c r="H809" s="61">
        <v>5686197.3399999999</v>
      </c>
      <c r="I809" s="61">
        <v>7041427.5700000003</v>
      </c>
      <c r="J809" s="61">
        <v>8523424.1400000006</v>
      </c>
      <c r="K809" s="61">
        <v>9133951.8200000003</v>
      </c>
      <c r="L809">
        <v>31.76</v>
      </c>
      <c r="M809">
        <v>31.1</v>
      </c>
      <c r="N809">
        <v>23.78</v>
      </c>
      <c r="O809">
        <v>39.75</v>
      </c>
      <c r="P809">
        <v>0.42</v>
      </c>
      <c r="Q809">
        <v>0.39</v>
      </c>
      <c r="R809">
        <v>0.46</v>
      </c>
      <c r="S809">
        <f>IF(Tabela3[[#This Row],[Receitas 2005]]-Tabela3[[#This Row],[Despesas 2005]]&lt;0,Tabela3[[#This Row],[Receitas 2005]]-Tabela3[[#This Row],[Despesas 2005]],Tabela3[[#This Row],[Receitas 2005]]-Tabela3[[#This Row],[Despesas 2005]])</f>
        <v>254019.96999999974</v>
      </c>
      <c r="T809">
        <f>IF(Tabela3[[#This Row],[Receitas 2006]]-Tabela3[[#This Row],[Despesas 2006]]&lt;0,Tabela3[[#This Row],[Receitas 2006]]-Tabela3[[#This Row],[Despesas 2006]],Tabela3[[#This Row],[Receitas 2006]]-Tabela3[[#This Row],[Despesas 2006]])</f>
        <v>181544.91000000015</v>
      </c>
      <c r="U809">
        <f>IF(Tabela3[[#This Row],[Receitas 2008]]-Tabela3[[#This Row],[Despesas 2008]]&lt;0,Tabela3[[#This Row],[Receitas 2008]]-Tabela3[[#This Row],[Despesas 2008]],Tabela3[[#This Row],[Receitas 2008]]-Tabela3[[#This Row],[Despesas 2008]])</f>
        <v>172597.66000000015</v>
      </c>
      <c r="V809">
        <f>IF(Tabela3[[#This Row],[Receitas 2009]]-Tabela3[[#This Row],[Despesas 2009]]&lt;0,Tabela3[[#This Row],[Receitas 2009]]-Tabela3[[#This Row],[Despesas 2009]],Tabela3[[#This Row],[Receitas 2009]]-Tabela3[[#This Row],[Despesas 2009]])</f>
        <v>-632512.5</v>
      </c>
    </row>
    <row r="810" spans="1:22" hidden="1">
      <c r="A810" t="s">
        <v>852</v>
      </c>
      <c r="B810" t="s">
        <v>30</v>
      </c>
      <c r="C810" t="s">
        <v>117</v>
      </c>
      <c r="D810" s="60">
        <v>9129780.3499999996</v>
      </c>
      <c r="E810" s="61">
        <v>10850524.439999999</v>
      </c>
      <c r="F810" s="61">
        <v>16583054.16</v>
      </c>
      <c r="G810" s="61">
        <v>18164635.850000001</v>
      </c>
      <c r="H810" s="61">
        <v>8173618.7300000004</v>
      </c>
      <c r="I810" s="61">
        <v>10340749.789999999</v>
      </c>
      <c r="J810" s="61">
        <v>15300361.01</v>
      </c>
      <c r="K810" s="61">
        <v>16552648.42</v>
      </c>
      <c r="L810">
        <v>26.32</v>
      </c>
      <c r="M810">
        <v>23.38</v>
      </c>
      <c r="N810">
        <v>17.13</v>
      </c>
      <c r="O810">
        <v>35.51</v>
      </c>
      <c r="P810">
        <v>0.4</v>
      </c>
      <c r="Q810">
        <v>0.36</v>
      </c>
      <c r="R810">
        <v>0.44</v>
      </c>
      <c r="S810">
        <f>IF(Tabela3[[#This Row],[Receitas 2005]]-Tabela3[[#This Row],[Despesas 2005]]&lt;0,Tabela3[[#This Row],[Receitas 2005]]-Tabela3[[#This Row],[Despesas 2005]],Tabela3[[#This Row],[Receitas 2005]]-Tabela3[[#This Row],[Despesas 2005]])</f>
        <v>956161.61999999918</v>
      </c>
      <c r="T810">
        <f>IF(Tabela3[[#This Row],[Receitas 2006]]-Tabela3[[#This Row],[Despesas 2006]]&lt;0,Tabela3[[#This Row],[Receitas 2006]]-Tabela3[[#This Row],[Despesas 2006]],Tabela3[[#This Row],[Receitas 2006]]-Tabela3[[#This Row],[Despesas 2006]])</f>
        <v>509774.65000000037</v>
      </c>
      <c r="U810">
        <f>IF(Tabela3[[#This Row],[Receitas 2008]]-Tabela3[[#This Row],[Despesas 2008]]&lt;0,Tabela3[[#This Row],[Receitas 2008]]-Tabela3[[#This Row],[Despesas 2008]],Tabela3[[#This Row],[Receitas 2008]]-Tabela3[[#This Row],[Despesas 2008]])</f>
        <v>1282693.1500000004</v>
      </c>
      <c r="V810">
        <f>IF(Tabela3[[#This Row],[Receitas 2009]]-Tabela3[[#This Row],[Despesas 2009]]&lt;0,Tabela3[[#This Row],[Receitas 2009]]-Tabela3[[#This Row],[Despesas 2009]],Tabela3[[#This Row],[Receitas 2009]]-Tabela3[[#This Row],[Despesas 2009]])</f>
        <v>1611987.4300000016</v>
      </c>
    </row>
    <row r="811" spans="1:22" hidden="1">
      <c r="A811" t="s">
        <v>853</v>
      </c>
      <c r="B811" t="s">
        <v>52</v>
      </c>
      <c r="C811" t="s">
        <v>155</v>
      </c>
      <c r="D811" s="60" t="s">
        <v>25</v>
      </c>
      <c r="E811" s="61">
        <v>4869515.8499999996</v>
      </c>
      <c r="F811" s="61">
        <v>6609286.1600000001</v>
      </c>
      <c r="G811" s="61">
        <v>6773209.79</v>
      </c>
      <c r="H811" s="61" t="s">
        <v>25</v>
      </c>
      <c r="I811" s="61">
        <v>5193078.0599999996</v>
      </c>
      <c r="J811" s="61">
        <v>6188759.2300000004</v>
      </c>
      <c r="K811" s="61">
        <v>6812709.9900000002</v>
      </c>
      <c r="L811">
        <v>16.09</v>
      </c>
      <c r="M811">
        <v>20.47</v>
      </c>
      <c r="N811">
        <v>7.83</v>
      </c>
      <c r="O811">
        <v>24.35</v>
      </c>
      <c r="P811">
        <v>0.36</v>
      </c>
      <c r="Q811">
        <v>0.32</v>
      </c>
      <c r="R811">
        <v>0.4</v>
      </c>
      <c r="S81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11">
        <f>IF(Tabela3[[#This Row],[Receitas 2006]]-Tabela3[[#This Row],[Despesas 2006]]&lt;0,Tabela3[[#This Row],[Receitas 2006]]-Tabela3[[#This Row],[Despesas 2006]],Tabela3[[#This Row],[Receitas 2006]]-Tabela3[[#This Row],[Despesas 2006]])</f>
        <v>-323562.20999999996</v>
      </c>
      <c r="U811">
        <f>IF(Tabela3[[#This Row],[Receitas 2008]]-Tabela3[[#This Row],[Despesas 2008]]&lt;0,Tabela3[[#This Row],[Receitas 2008]]-Tabela3[[#This Row],[Despesas 2008]],Tabela3[[#This Row],[Receitas 2008]]-Tabela3[[#This Row],[Despesas 2008]])</f>
        <v>420526.9299999997</v>
      </c>
      <c r="V811">
        <f>IF(Tabela3[[#This Row],[Receitas 2009]]-Tabela3[[#This Row],[Despesas 2009]]&lt;0,Tabela3[[#This Row],[Receitas 2009]]-Tabela3[[#This Row],[Despesas 2009]],Tabela3[[#This Row],[Receitas 2009]]-Tabela3[[#This Row],[Despesas 2009]])</f>
        <v>-39500.200000000186</v>
      </c>
    </row>
    <row r="812" spans="1:22" hidden="1">
      <c r="A812" t="s">
        <v>854</v>
      </c>
      <c r="B812" t="s">
        <v>52</v>
      </c>
      <c r="C812" t="s">
        <v>155</v>
      </c>
      <c r="D812" s="60" t="s">
        <v>25</v>
      </c>
      <c r="E812" s="61" t="s">
        <v>25</v>
      </c>
      <c r="F812" s="61">
        <v>7347842.2000000002</v>
      </c>
      <c r="G812" s="61">
        <v>7563258.1600000001</v>
      </c>
      <c r="H812" s="61" t="s">
        <v>25</v>
      </c>
      <c r="I812" s="61" t="s">
        <v>25</v>
      </c>
      <c r="J812" s="61">
        <v>7590815.5599999996</v>
      </c>
      <c r="K812" s="61">
        <v>7940550.6600000001</v>
      </c>
      <c r="L812">
        <v>17.899999999999999</v>
      </c>
      <c r="M812">
        <v>20.38</v>
      </c>
      <c r="N812">
        <v>8.2100000000000009</v>
      </c>
      <c r="O812">
        <v>27.58</v>
      </c>
      <c r="P812">
        <v>0.35</v>
      </c>
      <c r="Q812">
        <v>0.32</v>
      </c>
      <c r="R812">
        <v>0.38</v>
      </c>
      <c r="S8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1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12">
        <f>IF(Tabela3[[#This Row],[Receitas 2008]]-Tabela3[[#This Row],[Despesas 2008]]&lt;0,Tabela3[[#This Row],[Receitas 2008]]-Tabela3[[#This Row],[Despesas 2008]],Tabela3[[#This Row],[Receitas 2008]]-Tabela3[[#This Row],[Despesas 2008]])</f>
        <v>-242973.3599999994</v>
      </c>
      <c r="V812">
        <f>IF(Tabela3[[#This Row],[Receitas 2009]]-Tabela3[[#This Row],[Despesas 2009]]&lt;0,Tabela3[[#This Row],[Receitas 2009]]-Tabela3[[#This Row],[Despesas 2009]],Tabela3[[#This Row],[Receitas 2009]]-Tabela3[[#This Row],[Despesas 2009]])</f>
        <v>-377292.5</v>
      </c>
    </row>
    <row r="813" spans="1:22" hidden="1">
      <c r="A813" t="s">
        <v>855</v>
      </c>
      <c r="B813" t="s">
        <v>30</v>
      </c>
      <c r="C813" t="s">
        <v>89</v>
      </c>
      <c r="D813" s="60">
        <v>7166900.4400000004</v>
      </c>
      <c r="E813" s="61">
        <v>8687280.7300000004</v>
      </c>
      <c r="F813" s="61">
        <v>10481831.289999999</v>
      </c>
      <c r="G813" s="61">
        <v>10848604.779999999</v>
      </c>
      <c r="H813" s="61">
        <v>7109953.6600000001</v>
      </c>
      <c r="I813" s="61">
        <v>8657971.8200000003</v>
      </c>
      <c r="J813" s="61">
        <v>9768324.7400000002</v>
      </c>
      <c r="K813" s="61">
        <v>10856707.83</v>
      </c>
      <c r="L813">
        <v>32.65</v>
      </c>
      <c r="M813">
        <v>31.19</v>
      </c>
      <c r="N813">
        <v>24.64</v>
      </c>
      <c r="O813">
        <v>40.659999999999997</v>
      </c>
      <c r="P813">
        <v>0.45</v>
      </c>
      <c r="Q813">
        <v>0.41</v>
      </c>
      <c r="R813">
        <v>0.48</v>
      </c>
      <c r="S813">
        <f>IF(Tabela3[[#This Row],[Receitas 2005]]-Tabela3[[#This Row],[Despesas 2005]]&lt;0,Tabela3[[#This Row],[Receitas 2005]]-Tabela3[[#This Row],[Despesas 2005]],Tabela3[[#This Row],[Receitas 2005]]-Tabela3[[#This Row],[Despesas 2005]])</f>
        <v>56946.780000000261</v>
      </c>
      <c r="T813">
        <f>IF(Tabela3[[#This Row],[Receitas 2006]]-Tabela3[[#This Row],[Despesas 2006]]&lt;0,Tabela3[[#This Row],[Receitas 2006]]-Tabela3[[#This Row],[Despesas 2006]],Tabela3[[#This Row],[Receitas 2006]]-Tabela3[[#This Row],[Despesas 2006]])</f>
        <v>29308.910000000149</v>
      </c>
      <c r="U813">
        <f>IF(Tabela3[[#This Row],[Receitas 2008]]-Tabela3[[#This Row],[Despesas 2008]]&lt;0,Tabela3[[#This Row],[Receitas 2008]]-Tabela3[[#This Row],[Despesas 2008]],Tabela3[[#This Row],[Receitas 2008]]-Tabela3[[#This Row],[Despesas 2008]])</f>
        <v>713506.54999999888</v>
      </c>
      <c r="V813">
        <f>IF(Tabela3[[#This Row],[Receitas 2009]]-Tabela3[[#This Row],[Despesas 2009]]&lt;0,Tabela3[[#This Row],[Receitas 2009]]-Tabela3[[#This Row],[Despesas 2009]],Tabela3[[#This Row],[Receitas 2009]]-Tabela3[[#This Row],[Despesas 2009]])</f>
        <v>-8103.0500000007451</v>
      </c>
    </row>
    <row r="814" spans="1:22" hidden="1">
      <c r="A814" t="s">
        <v>856</v>
      </c>
      <c r="B814" t="s">
        <v>52</v>
      </c>
      <c r="C814" t="s">
        <v>146</v>
      </c>
      <c r="D814" s="60">
        <v>51444.4</v>
      </c>
      <c r="E814" s="61" t="s">
        <v>25</v>
      </c>
      <c r="F814" s="61">
        <v>72497869.959999993</v>
      </c>
      <c r="G814" s="61">
        <v>80364974.969999999</v>
      </c>
      <c r="H814" s="61">
        <v>48761.52</v>
      </c>
      <c r="I814" s="61" t="s">
        <v>25</v>
      </c>
      <c r="J814" s="61">
        <v>73320468.620000005</v>
      </c>
      <c r="K814" s="61">
        <v>83409081</v>
      </c>
      <c r="L814">
        <v>24.78</v>
      </c>
      <c r="M814">
        <v>20.58</v>
      </c>
      <c r="N814">
        <v>15.9</v>
      </c>
      <c r="O814">
        <v>33.67</v>
      </c>
      <c r="P814">
        <v>0.42</v>
      </c>
      <c r="Q814">
        <v>0.4</v>
      </c>
      <c r="R814">
        <v>0.44</v>
      </c>
      <c r="S814">
        <f>IF(Tabela3[[#This Row],[Receitas 2005]]-Tabela3[[#This Row],[Despesas 2005]]&lt;0,Tabela3[[#This Row],[Receitas 2005]]-Tabela3[[#This Row],[Despesas 2005]],Tabela3[[#This Row],[Receitas 2005]]-Tabela3[[#This Row],[Despesas 2005]])</f>
        <v>2682.8800000000047</v>
      </c>
      <c r="T8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14">
        <f>IF(Tabela3[[#This Row],[Receitas 2008]]-Tabela3[[#This Row],[Despesas 2008]]&lt;0,Tabela3[[#This Row],[Receitas 2008]]-Tabela3[[#This Row],[Despesas 2008]],Tabela3[[#This Row],[Receitas 2008]]-Tabela3[[#This Row],[Despesas 2008]])</f>
        <v>-822598.66000001132</v>
      </c>
      <c r="V814">
        <f>IF(Tabela3[[#This Row],[Receitas 2009]]-Tabela3[[#This Row],[Despesas 2009]]&lt;0,Tabela3[[#This Row],[Receitas 2009]]-Tabela3[[#This Row],[Despesas 2009]],Tabela3[[#This Row],[Receitas 2009]]-Tabela3[[#This Row],[Despesas 2009]])</f>
        <v>-3044106.0300000012</v>
      </c>
    </row>
    <row r="815" spans="1:22" hidden="1">
      <c r="A815" t="s">
        <v>28</v>
      </c>
      <c r="B815" t="s">
        <v>27</v>
      </c>
      <c r="C815" t="s">
        <v>28</v>
      </c>
      <c r="D815" s="60" t="s">
        <v>25</v>
      </c>
      <c r="E815" s="61">
        <v>35328419.520000003</v>
      </c>
      <c r="F815" s="61">
        <v>55549019.789999999</v>
      </c>
      <c r="G815" s="61">
        <v>60183597.140000001</v>
      </c>
      <c r="H815" s="61" t="s">
        <v>25</v>
      </c>
      <c r="I815" s="61">
        <v>34657317.640000001</v>
      </c>
      <c r="J815" s="61">
        <v>49763786.280000001</v>
      </c>
      <c r="K815" s="61">
        <v>58107126.780000001</v>
      </c>
      <c r="L815">
        <v>34.409999999999997</v>
      </c>
      <c r="M815">
        <v>28.01</v>
      </c>
      <c r="N815">
        <v>21.89</v>
      </c>
      <c r="O815">
        <v>46.93</v>
      </c>
      <c r="P815">
        <v>0.37</v>
      </c>
      <c r="Q815">
        <v>0.34</v>
      </c>
      <c r="R815">
        <v>0.4</v>
      </c>
      <c r="S81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15">
        <f>IF(Tabela3[[#This Row],[Receitas 2006]]-Tabela3[[#This Row],[Despesas 2006]]&lt;0,Tabela3[[#This Row],[Receitas 2006]]-Tabela3[[#This Row],[Despesas 2006]],Tabela3[[#This Row],[Receitas 2006]]-Tabela3[[#This Row],[Despesas 2006]])</f>
        <v>671101.88000000268</v>
      </c>
      <c r="U815">
        <f>IF(Tabela3[[#This Row],[Receitas 2008]]-Tabela3[[#This Row],[Despesas 2008]]&lt;0,Tabela3[[#This Row],[Receitas 2008]]-Tabela3[[#This Row],[Despesas 2008]],Tabela3[[#This Row],[Receitas 2008]]-Tabela3[[#This Row],[Despesas 2008]])</f>
        <v>5785233.5099999979</v>
      </c>
      <c r="V815">
        <f>IF(Tabela3[[#This Row],[Receitas 2009]]-Tabela3[[#This Row],[Despesas 2009]]&lt;0,Tabela3[[#This Row],[Receitas 2009]]-Tabela3[[#This Row],[Despesas 2009]],Tabela3[[#This Row],[Receitas 2009]]-Tabela3[[#This Row],[Despesas 2009]])</f>
        <v>2076470.3599999994</v>
      </c>
    </row>
    <row r="816" spans="1:22" hidden="1">
      <c r="A816" t="s">
        <v>857</v>
      </c>
      <c r="B816" t="s">
        <v>52</v>
      </c>
      <c r="C816" t="s">
        <v>146</v>
      </c>
      <c r="D816" s="60">
        <v>37038745</v>
      </c>
      <c r="E816" s="61">
        <v>41195047.880000003</v>
      </c>
      <c r="F816" s="61">
        <v>57840449.810000002</v>
      </c>
      <c r="G816" s="61">
        <v>62532416.259999998</v>
      </c>
      <c r="H816" s="61">
        <v>36013509</v>
      </c>
      <c r="I816" s="61">
        <v>40552744.369999997</v>
      </c>
      <c r="J816" s="61">
        <v>55667299.969999999</v>
      </c>
      <c r="K816" s="61">
        <v>63155905.159999996</v>
      </c>
      <c r="L816">
        <v>30.11</v>
      </c>
      <c r="M816">
        <v>27.4</v>
      </c>
      <c r="N816">
        <v>21.89</v>
      </c>
      <c r="O816">
        <v>38.340000000000003</v>
      </c>
      <c r="P816">
        <v>0.44</v>
      </c>
      <c r="Q816">
        <v>0.41</v>
      </c>
      <c r="R816">
        <v>0.46</v>
      </c>
      <c r="S816">
        <f>IF(Tabela3[[#This Row],[Receitas 2005]]-Tabela3[[#This Row],[Despesas 2005]]&lt;0,Tabela3[[#This Row],[Receitas 2005]]-Tabela3[[#This Row],[Despesas 2005]],Tabela3[[#This Row],[Receitas 2005]]-Tabela3[[#This Row],[Despesas 2005]])</f>
        <v>1025236</v>
      </c>
      <c r="T816">
        <f>IF(Tabela3[[#This Row],[Receitas 2006]]-Tabela3[[#This Row],[Despesas 2006]]&lt;0,Tabela3[[#This Row],[Receitas 2006]]-Tabela3[[#This Row],[Despesas 2006]],Tabela3[[#This Row],[Receitas 2006]]-Tabela3[[#This Row],[Despesas 2006]])</f>
        <v>642303.51000000536</v>
      </c>
      <c r="U816">
        <f>IF(Tabela3[[#This Row],[Receitas 2008]]-Tabela3[[#This Row],[Despesas 2008]]&lt;0,Tabela3[[#This Row],[Receitas 2008]]-Tabela3[[#This Row],[Despesas 2008]],Tabela3[[#This Row],[Receitas 2008]]-Tabela3[[#This Row],[Despesas 2008]])</f>
        <v>2173149.8400000036</v>
      </c>
      <c r="V816">
        <f>IF(Tabela3[[#This Row],[Receitas 2009]]-Tabela3[[#This Row],[Despesas 2009]]&lt;0,Tabela3[[#This Row],[Receitas 2009]]-Tabela3[[#This Row],[Despesas 2009]],Tabela3[[#This Row],[Receitas 2009]]-Tabela3[[#This Row],[Despesas 2009]])</f>
        <v>-623488.89999999851</v>
      </c>
    </row>
    <row r="817" spans="1:22" hidden="1">
      <c r="A817" t="s">
        <v>858</v>
      </c>
      <c r="B817" t="s">
        <v>35</v>
      </c>
      <c r="C817" t="s">
        <v>67</v>
      </c>
      <c r="D817" s="60">
        <v>4547021.6399999997</v>
      </c>
      <c r="E817" s="61">
        <v>5675502.3499999996</v>
      </c>
      <c r="F817" s="61">
        <v>11705382.83</v>
      </c>
      <c r="G817" s="61">
        <v>9985402.1400000006</v>
      </c>
      <c r="H817" s="61">
        <v>4526163.37</v>
      </c>
      <c r="I817" s="61">
        <v>5717258.1399999997</v>
      </c>
      <c r="J817" s="61">
        <v>13012006.65</v>
      </c>
      <c r="K817" s="61">
        <v>10058288.960000001</v>
      </c>
      <c r="L817">
        <v>53.19</v>
      </c>
      <c r="M817">
        <v>51.77</v>
      </c>
      <c r="N817">
        <v>44.03</v>
      </c>
      <c r="O817">
        <v>62.34</v>
      </c>
      <c r="P817">
        <v>0.43</v>
      </c>
      <c r="Q817">
        <v>0.38</v>
      </c>
      <c r="R817">
        <v>0.48</v>
      </c>
      <c r="S817">
        <f>IF(Tabela3[[#This Row],[Receitas 2005]]-Tabela3[[#This Row],[Despesas 2005]]&lt;0,Tabela3[[#This Row],[Receitas 2005]]-Tabela3[[#This Row],[Despesas 2005]],Tabela3[[#This Row],[Receitas 2005]]-Tabela3[[#This Row],[Despesas 2005]])</f>
        <v>20858.269999999553</v>
      </c>
      <c r="T817">
        <f>IF(Tabela3[[#This Row],[Receitas 2006]]-Tabela3[[#This Row],[Despesas 2006]]&lt;0,Tabela3[[#This Row],[Receitas 2006]]-Tabela3[[#This Row],[Despesas 2006]],Tabela3[[#This Row],[Receitas 2006]]-Tabela3[[#This Row],[Despesas 2006]])</f>
        <v>-41755.790000000037</v>
      </c>
      <c r="U817">
        <f>IF(Tabela3[[#This Row],[Receitas 2008]]-Tabela3[[#This Row],[Despesas 2008]]&lt;0,Tabela3[[#This Row],[Receitas 2008]]-Tabela3[[#This Row],[Despesas 2008]],Tabela3[[#This Row],[Receitas 2008]]-Tabela3[[#This Row],[Despesas 2008]])</f>
        <v>-1306623.8200000003</v>
      </c>
      <c r="V817">
        <f>IF(Tabela3[[#This Row],[Receitas 2009]]-Tabela3[[#This Row],[Despesas 2009]]&lt;0,Tabela3[[#This Row],[Receitas 2009]]-Tabela3[[#This Row],[Despesas 2009]],Tabela3[[#This Row],[Receitas 2009]]-Tabela3[[#This Row],[Despesas 2009]])</f>
        <v>-72886.820000000298</v>
      </c>
    </row>
    <row r="818" spans="1:22" hidden="1">
      <c r="A818" t="s">
        <v>859</v>
      </c>
      <c r="B818" t="s">
        <v>23</v>
      </c>
      <c r="C818" t="s">
        <v>97</v>
      </c>
      <c r="D818" s="60">
        <v>21931645.109999999</v>
      </c>
      <c r="E818" s="61">
        <v>27431921.98</v>
      </c>
      <c r="F818" s="61" t="s">
        <v>25</v>
      </c>
      <c r="G818" s="61">
        <v>31802790.699999999</v>
      </c>
      <c r="H818" s="61">
        <v>23491834.309999999</v>
      </c>
      <c r="I818" s="61">
        <v>28104724.870000001</v>
      </c>
      <c r="J818" s="61" t="s">
        <v>25</v>
      </c>
      <c r="K818" s="61">
        <v>36567291.200000003</v>
      </c>
      <c r="L818">
        <v>35.15</v>
      </c>
      <c r="M818">
        <v>30.18</v>
      </c>
      <c r="N818">
        <v>24.22</v>
      </c>
      <c r="O818">
        <v>46.08</v>
      </c>
      <c r="P818">
        <v>0.41</v>
      </c>
      <c r="Q818">
        <v>0.38</v>
      </c>
      <c r="R818">
        <v>0.44</v>
      </c>
      <c r="S818">
        <f>IF(Tabela3[[#This Row],[Receitas 2005]]-Tabela3[[#This Row],[Despesas 2005]]&lt;0,Tabela3[[#This Row],[Receitas 2005]]-Tabela3[[#This Row],[Despesas 2005]],Tabela3[[#This Row],[Receitas 2005]]-Tabela3[[#This Row],[Despesas 2005]])</f>
        <v>-1560189.1999999993</v>
      </c>
      <c r="T818">
        <f>IF(Tabela3[[#This Row],[Receitas 2006]]-Tabela3[[#This Row],[Despesas 2006]]&lt;0,Tabela3[[#This Row],[Receitas 2006]]-Tabela3[[#This Row],[Despesas 2006]],Tabela3[[#This Row],[Receitas 2006]]-Tabela3[[#This Row],[Despesas 2006]])</f>
        <v>-672802.8900000006</v>
      </c>
      <c r="U818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V818">
        <f>IF(Tabela3[[#This Row],[Receitas 2009]]-Tabela3[[#This Row],[Despesas 2009]]&lt;0,Tabela3[[#This Row],[Receitas 2009]]-Tabela3[[#This Row],[Despesas 2009]],Tabela3[[#This Row],[Receitas 2009]]-Tabela3[[#This Row],[Despesas 2009]])</f>
        <v>-4764500.5000000037</v>
      </c>
    </row>
    <row r="819" spans="1:22" hidden="1">
      <c r="A819" t="s">
        <v>860</v>
      </c>
      <c r="B819" t="s">
        <v>65</v>
      </c>
      <c r="C819" t="s">
        <v>85</v>
      </c>
      <c r="D819" s="60" t="s">
        <v>25</v>
      </c>
      <c r="E819" s="61">
        <v>12361767.65</v>
      </c>
      <c r="F819" s="61">
        <v>20953786.59</v>
      </c>
      <c r="G819" s="61">
        <v>22023327.949999999</v>
      </c>
      <c r="H819" s="61" t="s">
        <v>25</v>
      </c>
      <c r="I819" s="61">
        <v>12340897</v>
      </c>
      <c r="J819" s="61">
        <v>19207258.129999999</v>
      </c>
      <c r="K819" s="61">
        <v>22275322.5</v>
      </c>
      <c r="L819">
        <v>59.22</v>
      </c>
      <c r="M819">
        <v>59.3</v>
      </c>
      <c r="N819">
        <v>50.31</v>
      </c>
      <c r="O819">
        <v>68.13</v>
      </c>
      <c r="P819">
        <v>0.44</v>
      </c>
      <c r="Q819">
        <v>0.4</v>
      </c>
      <c r="R819">
        <v>0.48</v>
      </c>
      <c r="S819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19">
        <f>IF(Tabela3[[#This Row],[Receitas 2006]]-Tabela3[[#This Row],[Despesas 2006]]&lt;0,Tabela3[[#This Row],[Receitas 2006]]-Tabela3[[#This Row],[Despesas 2006]],Tabela3[[#This Row],[Receitas 2006]]-Tabela3[[#This Row],[Despesas 2006]])</f>
        <v>20870.650000000373</v>
      </c>
      <c r="U819">
        <f>IF(Tabela3[[#This Row],[Receitas 2008]]-Tabela3[[#This Row],[Despesas 2008]]&lt;0,Tabela3[[#This Row],[Receitas 2008]]-Tabela3[[#This Row],[Despesas 2008]],Tabela3[[#This Row],[Receitas 2008]]-Tabela3[[#This Row],[Despesas 2008]])</f>
        <v>1746528.4600000009</v>
      </c>
      <c r="V819">
        <f>IF(Tabela3[[#This Row],[Receitas 2009]]-Tabela3[[#This Row],[Despesas 2009]]&lt;0,Tabela3[[#This Row],[Receitas 2009]]-Tabela3[[#This Row],[Despesas 2009]],Tabela3[[#This Row],[Receitas 2009]]-Tabela3[[#This Row],[Despesas 2009]])</f>
        <v>-251994.55000000075</v>
      </c>
    </row>
    <row r="820" spans="1:22" hidden="1">
      <c r="A820" t="s">
        <v>861</v>
      </c>
      <c r="B820" t="s">
        <v>52</v>
      </c>
      <c r="C820" t="s">
        <v>186</v>
      </c>
      <c r="D820" s="60">
        <v>4576605.38</v>
      </c>
      <c r="E820" s="61">
        <v>5182496.91</v>
      </c>
      <c r="F820" s="61">
        <v>8008176.4000000004</v>
      </c>
      <c r="G820" s="61">
        <v>7061246.5</v>
      </c>
      <c r="H820" s="61">
        <v>4414321</v>
      </c>
      <c r="I820" s="61">
        <v>5199266.63</v>
      </c>
      <c r="J820" s="61">
        <v>7555999.6399999997</v>
      </c>
      <c r="K820" s="61">
        <v>6986094.2199999997</v>
      </c>
      <c r="L820">
        <v>16.57</v>
      </c>
      <c r="M820">
        <v>16.98</v>
      </c>
      <c r="N820">
        <v>7.94</v>
      </c>
      <c r="O820">
        <v>25.2</v>
      </c>
      <c r="P820">
        <v>0.34</v>
      </c>
      <c r="Q820">
        <v>0.3</v>
      </c>
      <c r="R820">
        <v>0.38</v>
      </c>
      <c r="S820">
        <f>IF(Tabela3[[#This Row],[Receitas 2005]]-Tabela3[[#This Row],[Despesas 2005]]&lt;0,Tabela3[[#This Row],[Receitas 2005]]-Tabela3[[#This Row],[Despesas 2005]],Tabela3[[#This Row],[Receitas 2005]]-Tabela3[[#This Row],[Despesas 2005]])</f>
        <v>162284.37999999989</v>
      </c>
      <c r="T820">
        <f>IF(Tabela3[[#This Row],[Receitas 2006]]-Tabela3[[#This Row],[Despesas 2006]]&lt;0,Tabela3[[#This Row],[Receitas 2006]]-Tabela3[[#This Row],[Despesas 2006]],Tabela3[[#This Row],[Receitas 2006]]-Tabela3[[#This Row],[Despesas 2006]])</f>
        <v>-16769.719999999739</v>
      </c>
      <c r="U820">
        <f>IF(Tabela3[[#This Row],[Receitas 2008]]-Tabela3[[#This Row],[Despesas 2008]]&lt;0,Tabela3[[#This Row],[Receitas 2008]]-Tabela3[[#This Row],[Despesas 2008]],Tabela3[[#This Row],[Receitas 2008]]-Tabela3[[#This Row],[Despesas 2008]])</f>
        <v>452176.76000000071</v>
      </c>
      <c r="V820">
        <f>IF(Tabela3[[#This Row],[Receitas 2009]]-Tabela3[[#This Row],[Despesas 2009]]&lt;0,Tabela3[[#This Row],[Receitas 2009]]-Tabela3[[#This Row],[Despesas 2009]],Tabela3[[#This Row],[Receitas 2009]]-Tabela3[[#This Row],[Despesas 2009]])</f>
        <v>75152.280000000261</v>
      </c>
    </row>
    <row r="821" spans="1:22" hidden="1">
      <c r="A821" t="s">
        <v>117</v>
      </c>
      <c r="B821" t="s">
        <v>30</v>
      </c>
      <c r="C821" t="s">
        <v>117</v>
      </c>
      <c r="D821" s="60">
        <v>48135231.240000002</v>
      </c>
      <c r="E821" s="61">
        <v>57061404.490000002</v>
      </c>
      <c r="F821" s="61">
        <v>77882101.799999997</v>
      </c>
      <c r="G821" s="61">
        <v>84199461.890000001</v>
      </c>
      <c r="H821" s="61">
        <v>39751855.840000004</v>
      </c>
      <c r="I821" s="61">
        <v>57061404.490000002</v>
      </c>
      <c r="J821" s="61">
        <v>66461327.740000002</v>
      </c>
      <c r="K821" s="61">
        <v>75076023.239999995</v>
      </c>
      <c r="L821">
        <v>26.1</v>
      </c>
      <c r="M821">
        <v>21.41</v>
      </c>
      <c r="N821">
        <v>17.28</v>
      </c>
      <c r="O821">
        <v>34.92</v>
      </c>
      <c r="P821">
        <v>0.41</v>
      </c>
      <c r="Q821">
        <v>0.39</v>
      </c>
      <c r="R821">
        <v>0.43</v>
      </c>
      <c r="S821">
        <f>IF(Tabela3[[#This Row],[Receitas 2005]]-Tabela3[[#This Row],[Despesas 2005]]&lt;0,Tabela3[[#This Row],[Receitas 2005]]-Tabela3[[#This Row],[Despesas 2005]],Tabela3[[#This Row],[Receitas 2005]]-Tabela3[[#This Row],[Despesas 2005]])</f>
        <v>8383375.3999999985</v>
      </c>
      <c r="T821">
        <f>IF(Tabela3[[#This Row],[Receitas 2006]]-Tabela3[[#This Row],[Despesas 2006]]&lt;0,Tabela3[[#This Row],[Receitas 2006]]-Tabela3[[#This Row],[Despesas 2006]],Tabela3[[#This Row],[Receitas 2006]]-Tabela3[[#This Row],[Despesas 2006]])</f>
        <v>0</v>
      </c>
      <c r="U821">
        <f>IF(Tabela3[[#This Row],[Receitas 2008]]-Tabela3[[#This Row],[Despesas 2008]]&lt;0,Tabela3[[#This Row],[Receitas 2008]]-Tabela3[[#This Row],[Despesas 2008]],Tabela3[[#This Row],[Receitas 2008]]-Tabela3[[#This Row],[Despesas 2008]])</f>
        <v>11420774.059999995</v>
      </c>
      <c r="V821">
        <f>IF(Tabela3[[#This Row],[Receitas 2009]]-Tabela3[[#This Row],[Despesas 2009]]&lt;0,Tabela3[[#This Row],[Receitas 2009]]-Tabela3[[#This Row],[Despesas 2009]],Tabela3[[#This Row],[Receitas 2009]]-Tabela3[[#This Row],[Despesas 2009]])</f>
        <v>9123438.650000006</v>
      </c>
    </row>
    <row r="822" spans="1:22" hidden="1">
      <c r="A822" t="s">
        <v>862</v>
      </c>
      <c r="B822" t="s">
        <v>48</v>
      </c>
      <c r="C822" t="s">
        <v>169</v>
      </c>
      <c r="D822" s="60">
        <v>6729322.3600000003</v>
      </c>
      <c r="E822" s="61">
        <v>7657823.9900000002</v>
      </c>
      <c r="F822" s="61">
        <v>12725346.18</v>
      </c>
      <c r="G822" s="61">
        <v>12223425.66</v>
      </c>
      <c r="H822" s="61">
        <v>7004206.75</v>
      </c>
      <c r="I822" s="61">
        <v>7699365.8700000001</v>
      </c>
      <c r="J822" s="61">
        <v>12137681.41</v>
      </c>
      <c r="K822" s="61">
        <v>12784347.33</v>
      </c>
      <c r="L822">
        <v>64.42</v>
      </c>
      <c r="M822">
        <v>66.78</v>
      </c>
      <c r="N822">
        <v>56.53</v>
      </c>
      <c r="O822">
        <v>72.3</v>
      </c>
      <c r="P822">
        <v>0.44</v>
      </c>
      <c r="Q822">
        <v>0.39</v>
      </c>
      <c r="R822">
        <v>0.48</v>
      </c>
      <c r="S822">
        <f>IF(Tabela3[[#This Row],[Receitas 2005]]-Tabela3[[#This Row],[Despesas 2005]]&lt;0,Tabela3[[#This Row],[Receitas 2005]]-Tabela3[[#This Row],[Despesas 2005]],Tabela3[[#This Row],[Receitas 2005]]-Tabela3[[#This Row],[Despesas 2005]])</f>
        <v>-274884.38999999966</v>
      </c>
      <c r="T822">
        <f>IF(Tabela3[[#This Row],[Receitas 2006]]-Tabela3[[#This Row],[Despesas 2006]]&lt;0,Tabela3[[#This Row],[Receitas 2006]]-Tabela3[[#This Row],[Despesas 2006]],Tabela3[[#This Row],[Receitas 2006]]-Tabela3[[#This Row],[Despesas 2006]])</f>
        <v>-41541.879999999888</v>
      </c>
      <c r="U822">
        <f>IF(Tabela3[[#This Row],[Receitas 2008]]-Tabela3[[#This Row],[Despesas 2008]]&lt;0,Tabela3[[#This Row],[Receitas 2008]]-Tabela3[[#This Row],[Despesas 2008]],Tabela3[[#This Row],[Receitas 2008]]-Tabela3[[#This Row],[Despesas 2008]])</f>
        <v>587664.76999999955</v>
      </c>
      <c r="V822">
        <f>IF(Tabela3[[#This Row],[Receitas 2009]]-Tabela3[[#This Row],[Despesas 2009]]&lt;0,Tabela3[[#This Row],[Receitas 2009]]-Tabela3[[#This Row],[Despesas 2009]],Tabela3[[#This Row],[Receitas 2009]]-Tabela3[[#This Row],[Despesas 2009]])</f>
        <v>-560921.66999999993</v>
      </c>
    </row>
    <row r="823" spans="1:22" hidden="1">
      <c r="A823" t="s">
        <v>863</v>
      </c>
      <c r="B823" t="s">
        <v>35</v>
      </c>
      <c r="C823" t="s">
        <v>153</v>
      </c>
      <c r="D823" s="60">
        <v>6548946.2699999996</v>
      </c>
      <c r="E823" s="61">
        <v>8427955.5199999996</v>
      </c>
      <c r="F823" s="61">
        <v>10155133.109999999</v>
      </c>
      <c r="G823" s="61">
        <v>10394966.82</v>
      </c>
      <c r="H823" s="61">
        <v>6343129.5300000003</v>
      </c>
      <c r="I823" s="61">
        <v>8108396.3799999999</v>
      </c>
      <c r="J823" s="61">
        <v>10025408.560000001</v>
      </c>
      <c r="K823" s="61">
        <v>10567891.050000001</v>
      </c>
      <c r="L823">
        <v>34.17</v>
      </c>
      <c r="M823">
        <v>35.82</v>
      </c>
      <c r="N823">
        <v>25.52</v>
      </c>
      <c r="O823">
        <v>42.82</v>
      </c>
      <c r="P823">
        <v>0.39</v>
      </c>
      <c r="Q823">
        <v>0.35</v>
      </c>
      <c r="R823">
        <v>0.43</v>
      </c>
      <c r="S823">
        <f>IF(Tabela3[[#This Row],[Receitas 2005]]-Tabela3[[#This Row],[Despesas 2005]]&lt;0,Tabela3[[#This Row],[Receitas 2005]]-Tabela3[[#This Row],[Despesas 2005]],Tabela3[[#This Row],[Receitas 2005]]-Tabela3[[#This Row],[Despesas 2005]])</f>
        <v>205816.73999999929</v>
      </c>
      <c r="T823">
        <f>IF(Tabela3[[#This Row],[Receitas 2006]]-Tabela3[[#This Row],[Despesas 2006]]&lt;0,Tabela3[[#This Row],[Receitas 2006]]-Tabela3[[#This Row],[Despesas 2006]],Tabela3[[#This Row],[Receitas 2006]]-Tabela3[[#This Row],[Despesas 2006]])</f>
        <v>319559.13999999966</v>
      </c>
      <c r="U823">
        <f>IF(Tabela3[[#This Row],[Receitas 2008]]-Tabela3[[#This Row],[Despesas 2008]]&lt;0,Tabela3[[#This Row],[Receitas 2008]]-Tabela3[[#This Row],[Despesas 2008]],Tabela3[[#This Row],[Receitas 2008]]-Tabela3[[#This Row],[Despesas 2008]])</f>
        <v>129724.54999999888</v>
      </c>
      <c r="V823">
        <f>IF(Tabela3[[#This Row],[Receitas 2009]]-Tabela3[[#This Row],[Despesas 2009]]&lt;0,Tabela3[[#This Row],[Receitas 2009]]-Tabela3[[#This Row],[Despesas 2009]],Tabela3[[#This Row],[Receitas 2009]]-Tabela3[[#This Row],[Despesas 2009]])</f>
        <v>-172924.23000000045</v>
      </c>
    </row>
    <row r="824" spans="1:22" hidden="1">
      <c r="A824" t="s">
        <v>40</v>
      </c>
      <c r="B824" t="s">
        <v>23</v>
      </c>
      <c r="C824" t="s">
        <v>40</v>
      </c>
      <c r="D824" s="60">
        <v>277957570.25</v>
      </c>
      <c r="E824" s="61">
        <v>317509546.19999999</v>
      </c>
      <c r="F824" s="61">
        <v>424533067.10000002</v>
      </c>
      <c r="G824" s="61">
        <v>421917422.29000002</v>
      </c>
      <c r="H824" s="61">
        <v>253108740.81999999</v>
      </c>
      <c r="I824" s="61">
        <v>317615455.89999998</v>
      </c>
      <c r="J824" s="61">
        <v>397042024.10000002</v>
      </c>
      <c r="K824" s="61">
        <v>413506408.94</v>
      </c>
      <c r="L824">
        <v>15.8</v>
      </c>
      <c r="M824">
        <v>11.91</v>
      </c>
      <c r="N824">
        <v>8.25</v>
      </c>
      <c r="O824">
        <v>23.36</v>
      </c>
      <c r="P824">
        <v>0.41</v>
      </c>
      <c r="Q824">
        <v>0.39</v>
      </c>
      <c r="R824">
        <v>0.42</v>
      </c>
      <c r="S824">
        <f>IF(Tabela3[[#This Row],[Receitas 2005]]-Tabela3[[#This Row],[Despesas 2005]]&lt;0,Tabela3[[#This Row],[Receitas 2005]]-Tabela3[[#This Row],[Despesas 2005]],Tabela3[[#This Row],[Receitas 2005]]-Tabela3[[#This Row],[Despesas 2005]])</f>
        <v>24848829.430000007</v>
      </c>
      <c r="T824">
        <f>IF(Tabela3[[#This Row],[Receitas 2006]]-Tabela3[[#This Row],[Despesas 2006]]&lt;0,Tabela3[[#This Row],[Receitas 2006]]-Tabela3[[#This Row],[Despesas 2006]],Tabela3[[#This Row],[Receitas 2006]]-Tabela3[[#This Row],[Despesas 2006]])</f>
        <v>-105909.69999998808</v>
      </c>
      <c r="U824">
        <f>IF(Tabela3[[#This Row],[Receitas 2008]]-Tabela3[[#This Row],[Despesas 2008]]&lt;0,Tabela3[[#This Row],[Receitas 2008]]-Tabela3[[#This Row],[Despesas 2008]],Tabela3[[#This Row],[Receitas 2008]]-Tabela3[[#This Row],[Despesas 2008]])</f>
        <v>27491043</v>
      </c>
      <c r="V824">
        <f>IF(Tabela3[[#This Row],[Receitas 2009]]-Tabela3[[#This Row],[Despesas 2009]]&lt;0,Tabela3[[#This Row],[Receitas 2009]]-Tabela3[[#This Row],[Despesas 2009]],Tabela3[[#This Row],[Receitas 2009]]-Tabela3[[#This Row],[Despesas 2009]])</f>
        <v>8411013.3500000238</v>
      </c>
    </row>
    <row r="825" spans="1:22" hidden="1">
      <c r="A825" t="s">
        <v>97</v>
      </c>
      <c r="B825" t="s">
        <v>23</v>
      </c>
      <c r="C825" t="s">
        <v>97</v>
      </c>
      <c r="D825" s="60">
        <v>498426662</v>
      </c>
      <c r="E825" s="61">
        <v>561484527</v>
      </c>
      <c r="F825" s="61">
        <v>910486989</v>
      </c>
      <c r="G825" s="61">
        <v>853411032</v>
      </c>
      <c r="H825" s="61">
        <v>439099006</v>
      </c>
      <c r="I825" s="61">
        <v>539615306</v>
      </c>
      <c r="J825" s="61">
        <v>800715605</v>
      </c>
      <c r="K825" s="61">
        <v>840642311</v>
      </c>
      <c r="L825">
        <v>13.64</v>
      </c>
      <c r="M825">
        <v>9.7899999999999991</v>
      </c>
      <c r="N825">
        <v>6</v>
      </c>
      <c r="O825">
        <v>21.27</v>
      </c>
      <c r="P825">
        <v>0.39</v>
      </c>
      <c r="Q825">
        <v>0.38</v>
      </c>
      <c r="R825">
        <v>0.41</v>
      </c>
      <c r="S825">
        <f>IF(Tabela3[[#This Row],[Receitas 2005]]-Tabela3[[#This Row],[Despesas 2005]]&lt;0,Tabela3[[#This Row],[Receitas 2005]]-Tabela3[[#This Row],[Despesas 2005]],Tabela3[[#This Row],[Receitas 2005]]-Tabela3[[#This Row],[Despesas 2005]])</f>
        <v>59327656</v>
      </c>
      <c r="T825">
        <f>IF(Tabela3[[#This Row],[Receitas 2006]]-Tabela3[[#This Row],[Despesas 2006]]&lt;0,Tabela3[[#This Row],[Receitas 2006]]-Tabela3[[#This Row],[Despesas 2006]],Tabela3[[#This Row],[Receitas 2006]]-Tabela3[[#This Row],[Despesas 2006]])</f>
        <v>21869221</v>
      </c>
      <c r="U825">
        <f>IF(Tabela3[[#This Row],[Receitas 2008]]-Tabela3[[#This Row],[Despesas 2008]]&lt;0,Tabela3[[#This Row],[Receitas 2008]]-Tabela3[[#This Row],[Despesas 2008]],Tabela3[[#This Row],[Receitas 2008]]-Tabela3[[#This Row],[Despesas 2008]])</f>
        <v>109771384</v>
      </c>
      <c r="V825">
        <f>IF(Tabela3[[#This Row],[Receitas 2009]]-Tabela3[[#This Row],[Despesas 2009]]&lt;0,Tabela3[[#This Row],[Receitas 2009]]-Tabela3[[#This Row],[Despesas 2009]],Tabela3[[#This Row],[Receitas 2009]]-Tabela3[[#This Row],[Despesas 2009]])</f>
        <v>12768721</v>
      </c>
    </row>
    <row r="826" spans="1:22" hidden="1">
      <c r="A826" t="s">
        <v>864</v>
      </c>
      <c r="B826" t="s">
        <v>45</v>
      </c>
      <c r="C826" t="s">
        <v>46</v>
      </c>
      <c r="D826" s="60" t="s">
        <v>25</v>
      </c>
      <c r="E826" s="61">
        <v>4442338.5</v>
      </c>
      <c r="F826" s="61">
        <v>6426573.6200000001</v>
      </c>
      <c r="G826" s="61">
        <v>6592216.1500000004</v>
      </c>
      <c r="H826" s="61" t="s">
        <v>25</v>
      </c>
      <c r="I826" s="61">
        <v>5130351.7699999996</v>
      </c>
      <c r="J826" s="61">
        <v>6672421.8200000003</v>
      </c>
      <c r="K826" s="61">
        <v>6867049.9699999997</v>
      </c>
      <c r="L826">
        <v>53.38</v>
      </c>
      <c r="M826">
        <v>54.11</v>
      </c>
      <c r="N826">
        <v>39.78</v>
      </c>
      <c r="O826">
        <v>66.98</v>
      </c>
      <c r="P826">
        <v>0.43</v>
      </c>
      <c r="Q826">
        <v>0.32</v>
      </c>
      <c r="R826">
        <v>0.54</v>
      </c>
      <c r="S82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26">
        <f>IF(Tabela3[[#This Row],[Receitas 2006]]-Tabela3[[#This Row],[Despesas 2006]]&lt;0,Tabela3[[#This Row],[Receitas 2006]]-Tabela3[[#This Row],[Despesas 2006]],Tabela3[[#This Row],[Receitas 2006]]-Tabela3[[#This Row],[Despesas 2006]])</f>
        <v>-688013.26999999955</v>
      </c>
      <c r="U826">
        <f>IF(Tabela3[[#This Row],[Receitas 2008]]-Tabela3[[#This Row],[Despesas 2008]]&lt;0,Tabela3[[#This Row],[Receitas 2008]]-Tabela3[[#This Row],[Despesas 2008]],Tabela3[[#This Row],[Receitas 2008]]-Tabela3[[#This Row],[Despesas 2008]])</f>
        <v>-245848.20000000019</v>
      </c>
      <c r="V826">
        <f>IF(Tabela3[[#This Row],[Receitas 2009]]-Tabela3[[#This Row],[Despesas 2009]]&lt;0,Tabela3[[#This Row],[Receitas 2009]]-Tabela3[[#This Row],[Despesas 2009]],Tabela3[[#This Row],[Receitas 2009]]-Tabela3[[#This Row],[Despesas 2009]])</f>
        <v>-274833.81999999937</v>
      </c>
    </row>
    <row r="827" spans="1:22" hidden="1">
      <c r="A827" t="s">
        <v>115</v>
      </c>
      <c r="B827" t="s">
        <v>114</v>
      </c>
      <c r="C827" t="s">
        <v>115</v>
      </c>
      <c r="D827" s="60">
        <v>63865367.509999998</v>
      </c>
      <c r="E827" s="61">
        <v>79043921.769999996</v>
      </c>
      <c r="F827" s="61">
        <v>102453872</v>
      </c>
      <c r="G827" s="61">
        <v>96449380.459999993</v>
      </c>
      <c r="H827" s="61">
        <v>60819010.299999997</v>
      </c>
      <c r="I827" s="61">
        <v>78807887.579999998</v>
      </c>
      <c r="J827" s="61">
        <v>91294960.049999997</v>
      </c>
      <c r="K827" s="61">
        <v>96849334.25</v>
      </c>
      <c r="L827">
        <v>28.81</v>
      </c>
      <c r="M827">
        <v>25.65</v>
      </c>
      <c r="N827">
        <v>19.100000000000001</v>
      </c>
      <c r="O827">
        <v>38.53</v>
      </c>
      <c r="P827">
        <v>0.41</v>
      </c>
      <c r="Q827">
        <v>0.38</v>
      </c>
      <c r="R827">
        <v>0.43</v>
      </c>
      <c r="S827">
        <f>IF(Tabela3[[#This Row],[Receitas 2005]]-Tabela3[[#This Row],[Despesas 2005]]&lt;0,Tabela3[[#This Row],[Receitas 2005]]-Tabela3[[#This Row],[Despesas 2005]],Tabela3[[#This Row],[Receitas 2005]]-Tabela3[[#This Row],[Despesas 2005]])</f>
        <v>3046357.2100000009</v>
      </c>
      <c r="T827">
        <f>IF(Tabela3[[#This Row],[Receitas 2006]]-Tabela3[[#This Row],[Despesas 2006]]&lt;0,Tabela3[[#This Row],[Receitas 2006]]-Tabela3[[#This Row],[Despesas 2006]],Tabela3[[#This Row],[Receitas 2006]]-Tabela3[[#This Row],[Despesas 2006]])</f>
        <v>236034.18999999762</v>
      </c>
      <c r="U827">
        <f>IF(Tabela3[[#This Row],[Receitas 2008]]-Tabela3[[#This Row],[Despesas 2008]]&lt;0,Tabela3[[#This Row],[Receitas 2008]]-Tabela3[[#This Row],[Despesas 2008]],Tabela3[[#This Row],[Receitas 2008]]-Tabela3[[#This Row],[Despesas 2008]])</f>
        <v>11158911.950000003</v>
      </c>
      <c r="V827">
        <f>IF(Tabela3[[#This Row],[Receitas 2009]]-Tabela3[[#This Row],[Despesas 2009]]&lt;0,Tabela3[[#This Row],[Receitas 2009]]-Tabela3[[#This Row],[Despesas 2009]],Tabela3[[#This Row],[Receitas 2009]]-Tabela3[[#This Row],[Despesas 2009]])</f>
        <v>-399953.79000000656</v>
      </c>
    </row>
    <row r="828" spans="1:22" hidden="1">
      <c r="A828" t="s">
        <v>865</v>
      </c>
      <c r="B828" t="s">
        <v>23</v>
      </c>
      <c r="C828" t="s">
        <v>202</v>
      </c>
      <c r="D828" s="60">
        <v>5652986.6500000004</v>
      </c>
      <c r="E828" s="61">
        <v>6636462.8899999997</v>
      </c>
      <c r="F828" s="61">
        <v>10518429.779999999</v>
      </c>
      <c r="G828" s="61">
        <v>9162694.3800000008</v>
      </c>
      <c r="H828" s="61">
        <v>5279091.2</v>
      </c>
      <c r="I828" s="61">
        <v>7162430.0999999996</v>
      </c>
      <c r="J828" s="61">
        <v>9565739.9900000002</v>
      </c>
      <c r="K828" s="61">
        <v>9193642.0700000003</v>
      </c>
      <c r="L828">
        <v>26.83</v>
      </c>
      <c r="M828">
        <v>27.85</v>
      </c>
      <c r="N828">
        <v>16.37</v>
      </c>
      <c r="O828">
        <v>37.29</v>
      </c>
      <c r="P828">
        <v>0.37</v>
      </c>
      <c r="Q828">
        <v>0.32</v>
      </c>
      <c r="R828">
        <v>0.41</v>
      </c>
      <c r="S828">
        <f>IF(Tabela3[[#This Row],[Receitas 2005]]-Tabela3[[#This Row],[Despesas 2005]]&lt;0,Tabela3[[#This Row],[Receitas 2005]]-Tabela3[[#This Row],[Despesas 2005]],Tabela3[[#This Row],[Receitas 2005]]-Tabela3[[#This Row],[Despesas 2005]])</f>
        <v>373895.45000000019</v>
      </c>
      <c r="T828">
        <f>IF(Tabela3[[#This Row],[Receitas 2006]]-Tabela3[[#This Row],[Despesas 2006]]&lt;0,Tabela3[[#This Row],[Receitas 2006]]-Tabela3[[#This Row],[Despesas 2006]],Tabela3[[#This Row],[Receitas 2006]]-Tabela3[[#This Row],[Despesas 2006]])</f>
        <v>-525967.21</v>
      </c>
      <c r="U828">
        <f>IF(Tabela3[[#This Row],[Receitas 2008]]-Tabela3[[#This Row],[Despesas 2008]]&lt;0,Tabela3[[#This Row],[Receitas 2008]]-Tabela3[[#This Row],[Despesas 2008]],Tabela3[[#This Row],[Receitas 2008]]-Tabela3[[#This Row],[Despesas 2008]])</f>
        <v>952689.78999999911</v>
      </c>
      <c r="V828">
        <f>IF(Tabela3[[#This Row],[Receitas 2009]]-Tabela3[[#This Row],[Despesas 2009]]&lt;0,Tabela3[[#This Row],[Receitas 2009]]-Tabela3[[#This Row],[Despesas 2009]],Tabela3[[#This Row],[Receitas 2009]]-Tabela3[[#This Row],[Despesas 2009]])</f>
        <v>-30947.689999999478</v>
      </c>
    </row>
    <row r="829" spans="1:22" hidden="1">
      <c r="A829" t="s">
        <v>866</v>
      </c>
      <c r="B829" t="s">
        <v>114</v>
      </c>
      <c r="C829" t="s">
        <v>115</v>
      </c>
      <c r="D829" s="60">
        <v>4933391.25</v>
      </c>
      <c r="E829" s="61">
        <v>5826933.6600000001</v>
      </c>
      <c r="F829" s="61">
        <v>7751422.3700000001</v>
      </c>
      <c r="G829" s="61">
        <v>8392539.3100000005</v>
      </c>
      <c r="H829" s="61">
        <v>4797001.58</v>
      </c>
      <c r="I829" s="61">
        <v>5823429.0700000003</v>
      </c>
      <c r="J829" s="61">
        <v>7554080.79</v>
      </c>
      <c r="K829" s="61">
        <v>8191643.3200000003</v>
      </c>
      <c r="L829">
        <v>51.77</v>
      </c>
      <c r="M829">
        <v>52.97</v>
      </c>
      <c r="N829">
        <v>39.94</v>
      </c>
      <c r="O829">
        <v>63.6</v>
      </c>
      <c r="P829">
        <v>0.36</v>
      </c>
      <c r="Q829">
        <v>0.32</v>
      </c>
      <c r="R829">
        <v>0.41</v>
      </c>
      <c r="S829">
        <f>IF(Tabela3[[#This Row],[Receitas 2005]]-Tabela3[[#This Row],[Despesas 2005]]&lt;0,Tabela3[[#This Row],[Receitas 2005]]-Tabela3[[#This Row],[Despesas 2005]],Tabela3[[#This Row],[Receitas 2005]]-Tabela3[[#This Row],[Despesas 2005]])</f>
        <v>136389.66999999993</v>
      </c>
      <c r="T829">
        <f>IF(Tabela3[[#This Row],[Receitas 2006]]-Tabela3[[#This Row],[Despesas 2006]]&lt;0,Tabela3[[#This Row],[Receitas 2006]]-Tabela3[[#This Row],[Despesas 2006]],Tabela3[[#This Row],[Receitas 2006]]-Tabela3[[#This Row],[Despesas 2006]])</f>
        <v>3504.589999999851</v>
      </c>
      <c r="U829">
        <f>IF(Tabela3[[#This Row],[Receitas 2008]]-Tabela3[[#This Row],[Despesas 2008]]&lt;0,Tabela3[[#This Row],[Receitas 2008]]-Tabela3[[#This Row],[Despesas 2008]],Tabela3[[#This Row],[Receitas 2008]]-Tabela3[[#This Row],[Despesas 2008]])</f>
        <v>197341.58000000007</v>
      </c>
      <c r="V829">
        <f>IF(Tabela3[[#This Row],[Receitas 2009]]-Tabela3[[#This Row],[Despesas 2009]]&lt;0,Tabela3[[#This Row],[Receitas 2009]]-Tabela3[[#This Row],[Despesas 2009]],Tabela3[[#This Row],[Receitas 2009]]-Tabela3[[#This Row],[Despesas 2009]])</f>
        <v>200895.99000000022</v>
      </c>
    </row>
    <row r="830" spans="1:22" hidden="1">
      <c r="A830" t="s">
        <v>867</v>
      </c>
      <c r="B830" t="s">
        <v>30</v>
      </c>
      <c r="C830" t="s">
        <v>33</v>
      </c>
      <c r="D830" s="60">
        <v>7708460.9400000004</v>
      </c>
      <c r="E830" s="61">
        <v>9106609.0099999998</v>
      </c>
      <c r="F830" s="61">
        <v>12888948.09</v>
      </c>
      <c r="G830" s="61">
        <v>11092738.5</v>
      </c>
      <c r="H830" s="61">
        <v>7117493.6699999999</v>
      </c>
      <c r="I830" s="61">
        <v>9061366.8599999994</v>
      </c>
      <c r="J830" s="61">
        <v>11980541.859999999</v>
      </c>
      <c r="K830" s="61">
        <v>12122956.720000001</v>
      </c>
      <c r="L830">
        <v>39.19</v>
      </c>
      <c r="M830">
        <v>37.15</v>
      </c>
      <c r="N830">
        <v>30.74</v>
      </c>
      <c r="O830">
        <v>47.65</v>
      </c>
      <c r="P830">
        <v>0.37</v>
      </c>
      <c r="Q830">
        <v>0.34</v>
      </c>
      <c r="R830">
        <v>0.4</v>
      </c>
      <c r="S830">
        <f>IF(Tabela3[[#This Row],[Receitas 2005]]-Tabela3[[#This Row],[Despesas 2005]]&lt;0,Tabela3[[#This Row],[Receitas 2005]]-Tabela3[[#This Row],[Despesas 2005]],Tabela3[[#This Row],[Receitas 2005]]-Tabela3[[#This Row],[Despesas 2005]])</f>
        <v>590967.27000000048</v>
      </c>
      <c r="T830">
        <f>IF(Tabela3[[#This Row],[Receitas 2006]]-Tabela3[[#This Row],[Despesas 2006]]&lt;0,Tabela3[[#This Row],[Receitas 2006]]-Tabela3[[#This Row],[Despesas 2006]],Tabela3[[#This Row],[Receitas 2006]]-Tabela3[[#This Row],[Despesas 2006]])</f>
        <v>45242.150000000373</v>
      </c>
      <c r="U830">
        <f>IF(Tabela3[[#This Row],[Receitas 2008]]-Tabela3[[#This Row],[Despesas 2008]]&lt;0,Tabela3[[#This Row],[Receitas 2008]]-Tabela3[[#This Row],[Despesas 2008]],Tabela3[[#This Row],[Receitas 2008]]-Tabela3[[#This Row],[Despesas 2008]])</f>
        <v>908406.23000000045</v>
      </c>
      <c r="V830">
        <f>IF(Tabela3[[#This Row],[Receitas 2009]]-Tabela3[[#This Row],[Despesas 2009]]&lt;0,Tabela3[[#This Row],[Receitas 2009]]-Tabela3[[#This Row],[Despesas 2009]],Tabela3[[#This Row],[Receitas 2009]]-Tabela3[[#This Row],[Despesas 2009]])</f>
        <v>-1030218.2200000007</v>
      </c>
    </row>
    <row r="831" spans="1:22" hidden="1">
      <c r="A831" t="s">
        <v>868</v>
      </c>
      <c r="B831" t="s">
        <v>48</v>
      </c>
      <c r="C831" t="s">
        <v>161</v>
      </c>
      <c r="D831" s="60" t="s">
        <v>25</v>
      </c>
      <c r="E831" s="61" t="s">
        <v>25</v>
      </c>
      <c r="F831" s="61">
        <v>14626101.109999999</v>
      </c>
      <c r="G831" s="61">
        <v>12585408.07</v>
      </c>
      <c r="H831" s="61" t="s">
        <v>25</v>
      </c>
      <c r="I831" s="61" t="s">
        <v>25</v>
      </c>
      <c r="J831" s="61">
        <v>15663450.539999999</v>
      </c>
      <c r="K831" s="61">
        <v>11923042.51</v>
      </c>
      <c r="L831">
        <v>63.95</v>
      </c>
      <c r="M831">
        <v>65.88</v>
      </c>
      <c r="N831">
        <v>54.38</v>
      </c>
      <c r="O831">
        <v>73.510000000000005</v>
      </c>
      <c r="P831">
        <v>0.41</v>
      </c>
      <c r="Q831">
        <v>0.37</v>
      </c>
      <c r="R831">
        <v>0.44</v>
      </c>
      <c r="S83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3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31">
        <f>IF(Tabela3[[#This Row],[Receitas 2008]]-Tabela3[[#This Row],[Despesas 2008]]&lt;0,Tabela3[[#This Row],[Receitas 2008]]-Tabela3[[#This Row],[Despesas 2008]],Tabela3[[#This Row],[Receitas 2008]]-Tabela3[[#This Row],[Despesas 2008]])</f>
        <v>-1037349.4299999997</v>
      </c>
      <c r="V831">
        <f>IF(Tabela3[[#This Row],[Receitas 2009]]-Tabela3[[#This Row],[Despesas 2009]]&lt;0,Tabela3[[#This Row],[Receitas 2009]]-Tabela3[[#This Row],[Despesas 2009]],Tabela3[[#This Row],[Receitas 2009]]-Tabela3[[#This Row],[Despesas 2009]])</f>
        <v>662365.56000000052</v>
      </c>
    </row>
    <row r="832" spans="1:22" hidden="1">
      <c r="A832" t="s">
        <v>869</v>
      </c>
      <c r="B832" t="s">
        <v>35</v>
      </c>
      <c r="C832" t="s">
        <v>153</v>
      </c>
      <c r="D832" s="60">
        <v>4293303.1500000004</v>
      </c>
      <c r="E832" s="61">
        <v>6003660.1900000004</v>
      </c>
      <c r="F832" s="61">
        <v>9013485.6500000004</v>
      </c>
      <c r="G832" s="61">
        <v>8667089.2200000007</v>
      </c>
      <c r="H832" s="61">
        <v>44277148.520000003</v>
      </c>
      <c r="I832" s="61">
        <v>5971220.9400000004</v>
      </c>
      <c r="J832" s="61">
        <v>9012703.9700000007</v>
      </c>
      <c r="K832" s="61">
        <v>8549092.0800000001</v>
      </c>
      <c r="L832">
        <v>49.61</v>
      </c>
      <c r="M832">
        <v>46.66</v>
      </c>
      <c r="N832">
        <v>38.67</v>
      </c>
      <c r="O832">
        <v>60.56</v>
      </c>
      <c r="P832">
        <v>0.41</v>
      </c>
      <c r="Q832">
        <v>0.36</v>
      </c>
      <c r="R832">
        <v>0.45</v>
      </c>
      <c r="S832">
        <f>IF(Tabela3[[#This Row],[Receitas 2005]]-Tabela3[[#This Row],[Despesas 2005]]&lt;0,Tabela3[[#This Row],[Receitas 2005]]-Tabela3[[#This Row],[Despesas 2005]],Tabela3[[#This Row],[Receitas 2005]]-Tabela3[[#This Row],[Despesas 2005]])</f>
        <v>-39983845.370000005</v>
      </c>
      <c r="T832">
        <f>IF(Tabela3[[#This Row],[Receitas 2006]]-Tabela3[[#This Row],[Despesas 2006]]&lt;0,Tabela3[[#This Row],[Receitas 2006]]-Tabela3[[#This Row],[Despesas 2006]],Tabela3[[#This Row],[Receitas 2006]]-Tabela3[[#This Row],[Despesas 2006]])</f>
        <v>32439.25</v>
      </c>
      <c r="U832">
        <f>IF(Tabela3[[#This Row],[Receitas 2008]]-Tabela3[[#This Row],[Despesas 2008]]&lt;0,Tabela3[[#This Row],[Receitas 2008]]-Tabela3[[#This Row],[Despesas 2008]],Tabela3[[#This Row],[Receitas 2008]]-Tabela3[[#This Row],[Despesas 2008]])</f>
        <v>781.67999999970198</v>
      </c>
      <c r="V832">
        <f>IF(Tabela3[[#This Row],[Receitas 2009]]-Tabela3[[#This Row],[Despesas 2009]]&lt;0,Tabela3[[#This Row],[Receitas 2009]]-Tabela3[[#This Row],[Despesas 2009]],Tabela3[[#This Row],[Receitas 2009]]-Tabela3[[#This Row],[Despesas 2009]])</f>
        <v>117997.1400000006</v>
      </c>
    </row>
    <row r="833" spans="1:22" hidden="1">
      <c r="A833" t="s">
        <v>870</v>
      </c>
      <c r="B833" t="s">
        <v>42</v>
      </c>
      <c r="C833" t="s">
        <v>125</v>
      </c>
      <c r="D833" s="60">
        <v>4171499.38</v>
      </c>
      <c r="E833" s="61">
        <v>5319373.04</v>
      </c>
      <c r="F833" s="61">
        <v>6794672.4400000004</v>
      </c>
      <c r="G833" s="61">
        <v>7459389.79</v>
      </c>
      <c r="H833" s="61">
        <v>4133360.74</v>
      </c>
      <c r="I833" s="61">
        <v>5239017.25</v>
      </c>
      <c r="J833" s="61">
        <v>6055640.4100000001</v>
      </c>
      <c r="K833" s="61">
        <v>8603014.0800000001</v>
      </c>
      <c r="L833">
        <v>18.18</v>
      </c>
      <c r="M833">
        <v>18.47</v>
      </c>
      <c r="N833">
        <v>8.42</v>
      </c>
      <c r="O833">
        <v>27.93</v>
      </c>
      <c r="P833">
        <v>0.34</v>
      </c>
      <c r="Q833">
        <v>0.28999999999999998</v>
      </c>
      <c r="R833">
        <v>0.38</v>
      </c>
      <c r="S833">
        <f>IF(Tabela3[[#This Row],[Receitas 2005]]-Tabela3[[#This Row],[Despesas 2005]]&lt;0,Tabela3[[#This Row],[Receitas 2005]]-Tabela3[[#This Row],[Despesas 2005]],Tabela3[[#This Row],[Receitas 2005]]-Tabela3[[#This Row],[Despesas 2005]])</f>
        <v>38138.639999999665</v>
      </c>
      <c r="T833">
        <f>IF(Tabela3[[#This Row],[Receitas 2006]]-Tabela3[[#This Row],[Despesas 2006]]&lt;0,Tabela3[[#This Row],[Receitas 2006]]-Tabela3[[#This Row],[Despesas 2006]],Tabela3[[#This Row],[Receitas 2006]]-Tabela3[[#This Row],[Despesas 2006]])</f>
        <v>80355.790000000037</v>
      </c>
      <c r="U833">
        <f>IF(Tabela3[[#This Row],[Receitas 2008]]-Tabela3[[#This Row],[Despesas 2008]]&lt;0,Tabela3[[#This Row],[Receitas 2008]]-Tabela3[[#This Row],[Despesas 2008]],Tabela3[[#This Row],[Receitas 2008]]-Tabela3[[#This Row],[Despesas 2008]])</f>
        <v>739032.03000000026</v>
      </c>
      <c r="V833">
        <f>IF(Tabela3[[#This Row],[Receitas 2009]]-Tabela3[[#This Row],[Despesas 2009]]&lt;0,Tabela3[[#This Row],[Receitas 2009]]-Tabela3[[#This Row],[Despesas 2009]],Tabela3[[#This Row],[Receitas 2009]]-Tabela3[[#This Row],[Despesas 2009]])</f>
        <v>-1143624.29</v>
      </c>
    </row>
    <row r="834" spans="1:22" hidden="1">
      <c r="A834" t="s">
        <v>871</v>
      </c>
      <c r="B834" t="s">
        <v>48</v>
      </c>
      <c r="C834" t="s">
        <v>49</v>
      </c>
      <c r="D834" s="60">
        <v>4493194.6100000003</v>
      </c>
      <c r="E834" s="61">
        <v>6071213.7800000003</v>
      </c>
      <c r="F834" s="61">
        <v>7560575.3099999996</v>
      </c>
      <c r="G834" s="61">
        <v>7275068.71</v>
      </c>
      <c r="H834" s="61">
        <v>4868989.6900000004</v>
      </c>
      <c r="I834" s="61">
        <v>5837506.9100000001</v>
      </c>
      <c r="J834" s="61">
        <v>7412452.5</v>
      </c>
      <c r="K834" s="61">
        <v>7531763.2300000004</v>
      </c>
      <c r="L834">
        <v>58.2</v>
      </c>
      <c r="M834">
        <v>60.43</v>
      </c>
      <c r="N834">
        <v>45.61</v>
      </c>
      <c r="O834">
        <v>70.8</v>
      </c>
      <c r="P834">
        <v>0.37</v>
      </c>
      <c r="Q834">
        <v>0.32</v>
      </c>
      <c r="R834">
        <v>0.42</v>
      </c>
      <c r="S834">
        <f>IF(Tabela3[[#This Row],[Receitas 2005]]-Tabela3[[#This Row],[Despesas 2005]]&lt;0,Tabela3[[#This Row],[Receitas 2005]]-Tabela3[[#This Row],[Despesas 2005]],Tabela3[[#This Row],[Receitas 2005]]-Tabela3[[#This Row],[Despesas 2005]])</f>
        <v>-375795.08000000007</v>
      </c>
      <c r="T834">
        <f>IF(Tabela3[[#This Row],[Receitas 2006]]-Tabela3[[#This Row],[Despesas 2006]]&lt;0,Tabela3[[#This Row],[Receitas 2006]]-Tabela3[[#This Row],[Despesas 2006]],Tabela3[[#This Row],[Receitas 2006]]-Tabela3[[#This Row],[Despesas 2006]])</f>
        <v>233706.87000000011</v>
      </c>
      <c r="U834">
        <f>IF(Tabela3[[#This Row],[Receitas 2008]]-Tabela3[[#This Row],[Despesas 2008]]&lt;0,Tabela3[[#This Row],[Receitas 2008]]-Tabela3[[#This Row],[Despesas 2008]],Tabela3[[#This Row],[Receitas 2008]]-Tabela3[[#This Row],[Despesas 2008]])</f>
        <v>148122.80999999959</v>
      </c>
      <c r="V834">
        <f>IF(Tabela3[[#This Row],[Receitas 2009]]-Tabela3[[#This Row],[Despesas 2009]]&lt;0,Tabela3[[#This Row],[Receitas 2009]]-Tabela3[[#This Row],[Despesas 2009]],Tabela3[[#This Row],[Receitas 2009]]-Tabela3[[#This Row],[Despesas 2009]])</f>
        <v>-256694.52000000048</v>
      </c>
    </row>
    <row r="835" spans="1:22" hidden="1">
      <c r="A835" t="s">
        <v>146</v>
      </c>
      <c r="B835" t="s">
        <v>52</v>
      </c>
      <c r="C835" t="s">
        <v>146</v>
      </c>
      <c r="D835" s="60" t="s">
        <v>25</v>
      </c>
      <c r="E835" s="61">
        <v>123772183.66</v>
      </c>
      <c r="F835" s="61">
        <v>166069805.69999999</v>
      </c>
      <c r="G835" s="61">
        <v>170570913.06</v>
      </c>
      <c r="H835" s="61" t="s">
        <v>25</v>
      </c>
      <c r="I835" s="61">
        <v>105027231.31</v>
      </c>
      <c r="J835" s="61">
        <v>155171796.09999999</v>
      </c>
      <c r="K835" s="61">
        <v>169497436.34</v>
      </c>
      <c r="L835">
        <v>16.05</v>
      </c>
      <c r="M835">
        <v>12.31</v>
      </c>
      <c r="N835">
        <v>7.94</v>
      </c>
      <c r="O835">
        <v>24.15</v>
      </c>
      <c r="P835">
        <v>0.42</v>
      </c>
      <c r="Q835">
        <v>0.4</v>
      </c>
      <c r="R835">
        <v>0.43</v>
      </c>
      <c r="S835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35">
        <f>IF(Tabela3[[#This Row],[Receitas 2006]]-Tabela3[[#This Row],[Despesas 2006]]&lt;0,Tabela3[[#This Row],[Receitas 2006]]-Tabela3[[#This Row],[Despesas 2006]],Tabela3[[#This Row],[Receitas 2006]]-Tabela3[[#This Row],[Despesas 2006]])</f>
        <v>18744952.349999994</v>
      </c>
      <c r="U835">
        <f>IF(Tabela3[[#This Row],[Receitas 2008]]-Tabela3[[#This Row],[Despesas 2008]]&lt;0,Tabela3[[#This Row],[Receitas 2008]]-Tabela3[[#This Row],[Despesas 2008]],Tabela3[[#This Row],[Receitas 2008]]-Tabela3[[#This Row],[Despesas 2008]])</f>
        <v>10898009.599999994</v>
      </c>
      <c r="V835">
        <f>IF(Tabela3[[#This Row],[Receitas 2009]]-Tabela3[[#This Row],[Despesas 2009]]&lt;0,Tabela3[[#This Row],[Receitas 2009]]-Tabela3[[#This Row],[Despesas 2009]],Tabela3[[#This Row],[Receitas 2009]]-Tabela3[[#This Row],[Despesas 2009]])</f>
        <v>1073476.7199999988</v>
      </c>
    </row>
    <row r="836" spans="1:22" hidden="1">
      <c r="A836" t="s">
        <v>872</v>
      </c>
      <c r="B836" t="s">
        <v>114</v>
      </c>
      <c r="C836" t="s">
        <v>167</v>
      </c>
      <c r="D836" s="60">
        <v>5616540.4900000002</v>
      </c>
      <c r="E836" s="61">
        <v>7319914.04</v>
      </c>
      <c r="F836" s="61">
        <v>9025429.0899999999</v>
      </c>
      <c r="G836" s="61">
        <v>9336704.8399999999</v>
      </c>
      <c r="H836" s="61">
        <v>5096770.49</v>
      </c>
      <c r="I836" s="61">
        <v>6746471.21</v>
      </c>
      <c r="J836" s="61">
        <v>7834054.5099999998</v>
      </c>
      <c r="K836" s="61">
        <v>9242518</v>
      </c>
      <c r="L836">
        <v>39.020000000000003</v>
      </c>
      <c r="M836">
        <v>35.39</v>
      </c>
      <c r="N836">
        <v>26.09</v>
      </c>
      <c r="O836">
        <v>51.94</v>
      </c>
      <c r="P836">
        <v>0.34</v>
      </c>
      <c r="Q836">
        <v>0.3</v>
      </c>
      <c r="R836">
        <v>0.38</v>
      </c>
      <c r="S836">
        <f>IF(Tabela3[[#This Row],[Receitas 2005]]-Tabela3[[#This Row],[Despesas 2005]]&lt;0,Tabela3[[#This Row],[Receitas 2005]]-Tabela3[[#This Row],[Despesas 2005]],Tabela3[[#This Row],[Receitas 2005]]-Tabela3[[#This Row],[Despesas 2005]])</f>
        <v>519770</v>
      </c>
      <c r="T836">
        <f>IF(Tabela3[[#This Row],[Receitas 2006]]-Tabela3[[#This Row],[Despesas 2006]]&lt;0,Tabela3[[#This Row],[Receitas 2006]]-Tabela3[[#This Row],[Despesas 2006]],Tabela3[[#This Row],[Receitas 2006]]-Tabela3[[#This Row],[Despesas 2006]])</f>
        <v>573442.83000000007</v>
      </c>
      <c r="U836">
        <f>IF(Tabela3[[#This Row],[Receitas 2008]]-Tabela3[[#This Row],[Despesas 2008]]&lt;0,Tabela3[[#This Row],[Receitas 2008]]-Tabela3[[#This Row],[Despesas 2008]],Tabela3[[#This Row],[Receitas 2008]]-Tabela3[[#This Row],[Despesas 2008]])</f>
        <v>1191374.58</v>
      </c>
      <c r="V836">
        <f>IF(Tabela3[[#This Row],[Receitas 2009]]-Tabela3[[#This Row],[Despesas 2009]]&lt;0,Tabela3[[#This Row],[Receitas 2009]]-Tabela3[[#This Row],[Despesas 2009]],Tabela3[[#This Row],[Receitas 2009]]-Tabela3[[#This Row],[Despesas 2009]])</f>
        <v>94186.839999999851</v>
      </c>
    </row>
    <row r="837" spans="1:22" hidden="1">
      <c r="A837" t="s">
        <v>873</v>
      </c>
      <c r="B837" t="s">
        <v>48</v>
      </c>
      <c r="C837" t="s">
        <v>181</v>
      </c>
      <c r="D837" s="60" t="s">
        <v>25</v>
      </c>
      <c r="E837" s="61">
        <v>31596578</v>
      </c>
      <c r="F837" s="61">
        <v>38526222.130000003</v>
      </c>
      <c r="G837" s="61">
        <v>34215458.420000002</v>
      </c>
      <c r="H837" s="61" t="s">
        <v>25</v>
      </c>
      <c r="I837" s="61">
        <v>30410829</v>
      </c>
      <c r="J837" s="61">
        <v>39606789.899999999</v>
      </c>
      <c r="K837" s="61">
        <v>33115157.129999999</v>
      </c>
      <c r="L837">
        <v>52.64</v>
      </c>
      <c r="M837">
        <v>47.47</v>
      </c>
      <c r="N837">
        <v>41.61</v>
      </c>
      <c r="O837">
        <v>63.67</v>
      </c>
      <c r="P837">
        <v>0.4</v>
      </c>
      <c r="Q837">
        <v>0.37</v>
      </c>
      <c r="R837">
        <v>0.43</v>
      </c>
      <c r="S837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37">
        <f>IF(Tabela3[[#This Row],[Receitas 2006]]-Tabela3[[#This Row],[Despesas 2006]]&lt;0,Tabela3[[#This Row],[Receitas 2006]]-Tabela3[[#This Row],[Despesas 2006]],Tabela3[[#This Row],[Receitas 2006]]-Tabela3[[#This Row],[Despesas 2006]])</f>
        <v>1185749</v>
      </c>
      <c r="U837">
        <f>IF(Tabela3[[#This Row],[Receitas 2008]]-Tabela3[[#This Row],[Despesas 2008]]&lt;0,Tabela3[[#This Row],[Receitas 2008]]-Tabela3[[#This Row],[Despesas 2008]],Tabela3[[#This Row],[Receitas 2008]]-Tabela3[[#This Row],[Despesas 2008]])</f>
        <v>-1080567.7699999958</v>
      </c>
      <c r="V837">
        <f>IF(Tabela3[[#This Row],[Receitas 2009]]-Tabela3[[#This Row],[Despesas 2009]]&lt;0,Tabela3[[#This Row],[Receitas 2009]]-Tabela3[[#This Row],[Despesas 2009]],Tabela3[[#This Row],[Receitas 2009]]-Tabela3[[#This Row],[Despesas 2009]])</f>
        <v>1100301.2900000028</v>
      </c>
    </row>
    <row r="838" spans="1:22" hidden="1">
      <c r="A838" t="s">
        <v>874</v>
      </c>
      <c r="B838" t="s">
        <v>48</v>
      </c>
      <c r="C838" t="s">
        <v>169</v>
      </c>
      <c r="D838" s="60">
        <v>9561914.3599999994</v>
      </c>
      <c r="E838" s="61" t="s">
        <v>25</v>
      </c>
      <c r="F838" s="61">
        <v>15482984.449999999</v>
      </c>
      <c r="G838" s="61">
        <v>16057219.720000001</v>
      </c>
      <c r="H838" s="61">
        <v>10310533.01</v>
      </c>
      <c r="I838" s="61" t="s">
        <v>25</v>
      </c>
      <c r="J838" s="61">
        <v>15053843.689999999</v>
      </c>
      <c r="K838" s="61">
        <v>16010037.41</v>
      </c>
      <c r="L838">
        <v>63.12</v>
      </c>
      <c r="M838">
        <v>64.84</v>
      </c>
      <c r="N838">
        <v>55.58</v>
      </c>
      <c r="O838">
        <v>70.66</v>
      </c>
      <c r="P838">
        <v>0.45</v>
      </c>
      <c r="Q838">
        <v>0.41</v>
      </c>
      <c r="R838">
        <v>0.49</v>
      </c>
      <c r="S838">
        <f>IF(Tabela3[[#This Row],[Receitas 2005]]-Tabela3[[#This Row],[Despesas 2005]]&lt;0,Tabela3[[#This Row],[Receitas 2005]]-Tabela3[[#This Row],[Despesas 2005]],Tabela3[[#This Row],[Receitas 2005]]-Tabela3[[#This Row],[Despesas 2005]])</f>
        <v>-748618.65000000037</v>
      </c>
      <c r="T838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38">
        <f>IF(Tabela3[[#This Row],[Receitas 2008]]-Tabela3[[#This Row],[Despesas 2008]]&lt;0,Tabela3[[#This Row],[Receitas 2008]]-Tabela3[[#This Row],[Despesas 2008]],Tabela3[[#This Row],[Receitas 2008]]-Tabela3[[#This Row],[Despesas 2008]])</f>
        <v>429140.75999999978</v>
      </c>
      <c r="V838">
        <f>IF(Tabela3[[#This Row],[Receitas 2009]]-Tabela3[[#This Row],[Despesas 2009]]&lt;0,Tabela3[[#This Row],[Receitas 2009]]-Tabela3[[#This Row],[Despesas 2009]],Tabela3[[#This Row],[Receitas 2009]]-Tabela3[[#This Row],[Despesas 2009]])</f>
        <v>47182.310000000522</v>
      </c>
    </row>
    <row r="839" spans="1:22" hidden="1">
      <c r="A839" t="s">
        <v>875</v>
      </c>
      <c r="B839" t="s">
        <v>114</v>
      </c>
      <c r="C839" t="s">
        <v>167</v>
      </c>
      <c r="D839" s="60">
        <v>18295028</v>
      </c>
      <c r="E839" s="61">
        <v>21722423</v>
      </c>
      <c r="F839" s="61">
        <v>34508130</v>
      </c>
      <c r="G839" s="61">
        <v>35939260</v>
      </c>
      <c r="H839" s="61">
        <v>15074272</v>
      </c>
      <c r="I839" s="61">
        <v>19244474</v>
      </c>
      <c r="J839" s="61">
        <v>39362071</v>
      </c>
      <c r="K839" s="61">
        <v>26921498</v>
      </c>
      <c r="L839">
        <v>28.21</v>
      </c>
      <c r="M839">
        <v>24.56</v>
      </c>
      <c r="N839">
        <v>18.25</v>
      </c>
      <c r="O839">
        <v>38.17</v>
      </c>
      <c r="P839">
        <v>0.38</v>
      </c>
      <c r="Q839">
        <v>0.35</v>
      </c>
      <c r="R839">
        <v>0.41</v>
      </c>
      <c r="S839">
        <f>IF(Tabela3[[#This Row],[Receitas 2005]]-Tabela3[[#This Row],[Despesas 2005]]&lt;0,Tabela3[[#This Row],[Receitas 2005]]-Tabela3[[#This Row],[Despesas 2005]],Tabela3[[#This Row],[Receitas 2005]]-Tabela3[[#This Row],[Despesas 2005]])</f>
        <v>3220756</v>
      </c>
      <c r="T839">
        <f>IF(Tabela3[[#This Row],[Receitas 2006]]-Tabela3[[#This Row],[Despesas 2006]]&lt;0,Tabela3[[#This Row],[Receitas 2006]]-Tabela3[[#This Row],[Despesas 2006]],Tabela3[[#This Row],[Receitas 2006]]-Tabela3[[#This Row],[Despesas 2006]])</f>
        <v>2477949</v>
      </c>
      <c r="U839">
        <f>IF(Tabela3[[#This Row],[Receitas 2008]]-Tabela3[[#This Row],[Despesas 2008]]&lt;0,Tabela3[[#This Row],[Receitas 2008]]-Tabela3[[#This Row],[Despesas 2008]],Tabela3[[#This Row],[Receitas 2008]]-Tabela3[[#This Row],[Despesas 2008]])</f>
        <v>-4853941</v>
      </c>
      <c r="V839">
        <f>IF(Tabela3[[#This Row],[Receitas 2009]]-Tabela3[[#This Row],[Despesas 2009]]&lt;0,Tabela3[[#This Row],[Receitas 2009]]-Tabela3[[#This Row],[Despesas 2009]],Tabela3[[#This Row],[Receitas 2009]]-Tabela3[[#This Row],[Despesas 2009]])</f>
        <v>9017762</v>
      </c>
    </row>
    <row r="840" spans="1:22" hidden="1">
      <c r="A840" t="s">
        <v>876</v>
      </c>
      <c r="B840" t="s">
        <v>48</v>
      </c>
      <c r="C840" t="s">
        <v>169</v>
      </c>
      <c r="D840" s="60">
        <v>7114530.3200000003</v>
      </c>
      <c r="E840" s="61">
        <v>9811582.4700000007</v>
      </c>
      <c r="F840" s="61">
        <v>11016399.5</v>
      </c>
      <c r="G840" s="61">
        <v>11582526.279999999</v>
      </c>
      <c r="H840" s="61">
        <v>7779891.0999999996</v>
      </c>
      <c r="I840" s="61">
        <v>10333511.26</v>
      </c>
      <c r="J840" s="61">
        <v>9919376.5299999993</v>
      </c>
      <c r="K840" s="61">
        <v>12332624.75</v>
      </c>
      <c r="L840">
        <v>63.34</v>
      </c>
      <c r="M840">
        <v>65.2</v>
      </c>
      <c r="N840">
        <v>52.72</v>
      </c>
      <c r="O840">
        <v>73.959999999999994</v>
      </c>
      <c r="P840">
        <v>0.37</v>
      </c>
      <c r="Q840">
        <v>0.33</v>
      </c>
      <c r="R840">
        <v>0.41</v>
      </c>
      <c r="S840">
        <f>IF(Tabela3[[#This Row],[Receitas 2005]]-Tabela3[[#This Row],[Despesas 2005]]&lt;0,Tabela3[[#This Row],[Receitas 2005]]-Tabela3[[#This Row],[Despesas 2005]],Tabela3[[#This Row],[Receitas 2005]]-Tabela3[[#This Row],[Despesas 2005]])</f>
        <v>-665360.77999999933</v>
      </c>
      <c r="T840">
        <f>IF(Tabela3[[#This Row],[Receitas 2006]]-Tabela3[[#This Row],[Despesas 2006]]&lt;0,Tabela3[[#This Row],[Receitas 2006]]-Tabela3[[#This Row],[Despesas 2006]],Tabela3[[#This Row],[Receitas 2006]]-Tabela3[[#This Row],[Despesas 2006]])</f>
        <v>-521928.78999999911</v>
      </c>
      <c r="U840">
        <f>IF(Tabela3[[#This Row],[Receitas 2008]]-Tabela3[[#This Row],[Despesas 2008]]&lt;0,Tabela3[[#This Row],[Receitas 2008]]-Tabela3[[#This Row],[Despesas 2008]],Tabela3[[#This Row],[Receitas 2008]]-Tabela3[[#This Row],[Despesas 2008]])</f>
        <v>1097022.9700000007</v>
      </c>
      <c r="V840">
        <f>IF(Tabela3[[#This Row],[Receitas 2009]]-Tabela3[[#This Row],[Despesas 2009]]&lt;0,Tabela3[[#This Row],[Receitas 2009]]-Tabela3[[#This Row],[Despesas 2009]],Tabela3[[#This Row],[Receitas 2009]]-Tabela3[[#This Row],[Despesas 2009]])</f>
        <v>-750098.47000000067</v>
      </c>
    </row>
    <row r="841" spans="1:22" hidden="1">
      <c r="A841" t="s">
        <v>877</v>
      </c>
      <c r="B841" t="s">
        <v>65</v>
      </c>
      <c r="C841" t="s">
        <v>85</v>
      </c>
      <c r="D841" s="60">
        <v>4821751.41</v>
      </c>
      <c r="E841" s="61" t="s">
        <v>25</v>
      </c>
      <c r="F841" s="61">
        <v>8128881.6399999997</v>
      </c>
      <c r="G841" s="61">
        <v>7929048.9400000004</v>
      </c>
      <c r="H841" s="61">
        <v>4131677.21</v>
      </c>
      <c r="I841" s="61" t="s">
        <v>25</v>
      </c>
      <c r="J841" s="61">
        <v>7965192.75</v>
      </c>
      <c r="K841" s="61">
        <v>7820701.3600000003</v>
      </c>
      <c r="L841">
        <v>63.22</v>
      </c>
      <c r="M841">
        <v>63.45</v>
      </c>
      <c r="N841">
        <v>52.94</v>
      </c>
      <c r="O841">
        <v>73.510000000000005</v>
      </c>
      <c r="P841">
        <v>0.43</v>
      </c>
      <c r="Q841">
        <v>0.37</v>
      </c>
      <c r="R841">
        <v>0.48</v>
      </c>
      <c r="S841">
        <f>IF(Tabela3[[#This Row],[Receitas 2005]]-Tabela3[[#This Row],[Despesas 2005]]&lt;0,Tabela3[[#This Row],[Receitas 2005]]-Tabela3[[#This Row],[Despesas 2005]],Tabela3[[#This Row],[Receitas 2005]]-Tabela3[[#This Row],[Despesas 2005]])</f>
        <v>690074.20000000019</v>
      </c>
      <c r="T841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41">
        <f>IF(Tabela3[[#This Row],[Receitas 2008]]-Tabela3[[#This Row],[Despesas 2008]]&lt;0,Tabela3[[#This Row],[Receitas 2008]]-Tabela3[[#This Row],[Despesas 2008]],Tabela3[[#This Row],[Receitas 2008]]-Tabela3[[#This Row],[Despesas 2008]])</f>
        <v>163688.88999999966</v>
      </c>
      <c r="V841">
        <f>IF(Tabela3[[#This Row],[Receitas 2009]]-Tabela3[[#This Row],[Despesas 2009]]&lt;0,Tabela3[[#This Row],[Receitas 2009]]-Tabela3[[#This Row],[Despesas 2009]],Tabela3[[#This Row],[Receitas 2009]]-Tabela3[[#This Row],[Despesas 2009]])</f>
        <v>108347.58000000007</v>
      </c>
    </row>
    <row r="842" spans="1:22" hidden="1">
      <c r="A842" t="s">
        <v>878</v>
      </c>
      <c r="B842" t="s">
        <v>23</v>
      </c>
      <c r="C842" t="s">
        <v>40</v>
      </c>
      <c r="D842" s="60">
        <v>4855261.9800000004</v>
      </c>
      <c r="E842" s="61">
        <v>6709929.9100000001</v>
      </c>
      <c r="F842" s="61">
        <v>7954747.1500000004</v>
      </c>
      <c r="G842" s="61">
        <v>8397193.0199999996</v>
      </c>
      <c r="H842" s="61">
        <v>4930162.9800000004</v>
      </c>
      <c r="I842" s="61">
        <v>6557336.0999999996</v>
      </c>
      <c r="J842" s="61">
        <v>8190126.9100000001</v>
      </c>
      <c r="K842" s="61">
        <v>8174348.5700000003</v>
      </c>
      <c r="L842">
        <v>11.07</v>
      </c>
      <c r="M842">
        <v>12.08</v>
      </c>
      <c r="N842">
        <v>4.53</v>
      </c>
      <c r="O842">
        <v>17.61</v>
      </c>
      <c r="P842">
        <v>0.34</v>
      </c>
      <c r="Q842">
        <v>0.3</v>
      </c>
      <c r="R842">
        <v>0.38</v>
      </c>
      <c r="S842">
        <f>IF(Tabela3[[#This Row],[Receitas 2005]]-Tabela3[[#This Row],[Despesas 2005]]&lt;0,Tabela3[[#This Row],[Receitas 2005]]-Tabela3[[#This Row],[Despesas 2005]],Tabela3[[#This Row],[Receitas 2005]]-Tabela3[[#This Row],[Despesas 2005]])</f>
        <v>-74901</v>
      </c>
      <c r="T842">
        <f>IF(Tabela3[[#This Row],[Receitas 2006]]-Tabela3[[#This Row],[Despesas 2006]]&lt;0,Tabela3[[#This Row],[Receitas 2006]]-Tabela3[[#This Row],[Despesas 2006]],Tabela3[[#This Row],[Receitas 2006]]-Tabela3[[#This Row],[Despesas 2006]])</f>
        <v>152593.81000000052</v>
      </c>
      <c r="U842">
        <f>IF(Tabela3[[#This Row],[Receitas 2008]]-Tabela3[[#This Row],[Despesas 2008]]&lt;0,Tabela3[[#This Row],[Receitas 2008]]-Tabela3[[#This Row],[Despesas 2008]],Tabela3[[#This Row],[Receitas 2008]]-Tabela3[[#This Row],[Despesas 2008]])</f>
        <v>-235379.75999999978</v>
      </c>
      <c r="V842">
        <f>IF(Tabela3[[#This Row],[Receitas 2009]]-Tabela3[[#This Row],[Despesas 2009]]&lt;0,Tabela3[[#This Row],[Receitas 2009]]-Tabela3[[#This Row],[Despesas 2009]],Tabela3[[#This Row],[Receitas 2009]]-Tabela3[[#This Row],[Despesas 2009]])</f>
        <v>222844.44999999925</v>
      </c>
    </row>
    <row r="843" spans="1:22" hidden="1">
      <c r="A843" t="s">
        <v>879</v>
      </c>
      <c r="B843" t="s">
        <v>30</v>
      </c>
      <c r="C843" t="s">
        <v>33</v>
      </c>
      <c r="D843" s="60" t="s">
        <v>25</v>
      </c>
      <c r="E843" s="61" t="s">
        <v>25</v>
      </c>
      <c r="F843" s="61">
        <v>6953442</v>
      </c>
      <c r="G843" s="61">
        <v>6908832.9500000002</v>
      </c>
      <c r="H843" s="61" t="s">
        <v>25</v>
      </c>
      <c r="I843" s="61" t="s">
        <v>25</v>
      </c>
      <c r="J843" s="61">
        <v>7499343</v>
      </c>
      <c r="K843" s="61">
        <v>6539180.1600000001</v>
      </c>
      <c r="L843">
        <v>20.16</v>
      </c>
      <c r="M843">
        <v>23.96</v>
      </c>
      <c r="N843">
        <v>10.91</v>
      </c>
      <c r="O843">
        <v>29.42</v>
      </c>
      <c r="P843">
        <v>0.35</v>
      </c>
      <c r="Q843">
        <v>0.31</v>
      </c>
      <c r="R843">
        <v>0.39</v>
      </c>
      <c r="S84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43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43">
        <f>IF(Tabela3[[#This Row],[Receitas 2008]]-Tabela3[[#This Row],[Despesas 2008]]&lt;0,Tabela3[[#This Row],[Receitas 2008]]-Tabela3[[#This Row],[Despesas 2008]],Tabela3[[#This Row],[Receitas 2008]]-Tabela3[[#This Row],[Despesas 2008]])</f>
        <v>-545901</v>
      </c>
      <c r="V843">
        <f>IF(Tabela3[[#This Row],[Receitas 2009]]-Tabela3[[#This Row],[Despesas 2009]]&lt;0,Tabela3[[#This Row],[Receitas 2009]]-Tabela3[[#This Row],[Despesas 2009]],Tabela3[[#This Row],[Receitas 2009]]-Tabela3[[#This Row],[Despesas 2009]])</f>
        <v>369652.79000000004</v>
      </c>
    </row>
    <row r="844" spans="1:22" hidden="1">
      <c r="A844" t="s">
        <v>880</v>
      </c>
      <c r="B844" t="s">
        <v>76</v>
      </c>
      <c r="C844" t="s">
        <v>134</v>
      </c>
      <c r="D844" s="60" t="s">
        <v>25</v>
      </c>
      <c r="E844" s="61">
        <v>75697334</v>
      </c>
      <c r="F844" s="61">
        <v>93912402</v>
      </c>
      <c r="G844" s="61">
        <v>91229594</v>
      </c>
      <c r="H844" s="61" t="s">
        <v>25</v>
      </c>
      <c r="I844" s="61">
        <v>71001094</v>
      </c>
      <c r="J844" s="61">
        <v>85444613</v>
      </c>
      <c r="K844" s="61">
        <v>85220592</v>
      </c>
      <c r="L844">
        <v>20.85</v>
      </c>
      <c r="M844">
        <v>15.41</v>
      </c>
      <c r="N844">
        <v>10.83</v>
      </c>
      <c r="O844">
        <v>30.86</v>
      </c>
      <c r="P844">
        <v>0.36</v>
      </c>
      <c r="Q844">
        <v>0.34</v>
      </c>
      <c r="R844">
        <v>0.38</v>
      </c>
      <c r="S844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44">
        <f>IF(Tabela3[[#This Row],[Receitas 2006]]-Tabela3[[#This Row],[Despesas 2006]]&lt;0,Tabela3[[#This Row],[Receitas 2006]]-Tabela3[[#This Row],[Despesas 2006]],Tabela3[[#This Row],[Receitas 2006]]-Tabela3[[#This Row],[Despesas 2006]])</f>
        <v>4696240</v>
      </c>
      <c r="U844">
        <f>IF(Tabela3[[#This Row],[Receitas 2008]]-Tabela3[[#This Row],[Despesas 2008]]&lt;0,Tabela3[[#This Row],[Receitas 2008]]-Tabela3[[#This Row],[Despesas 2008]],Tabela3[[#This Row],[Receitas 2008]]-Tabela3[[#This Row],[Despesas 2008]])</f>
        <v>8467789</v>
      </c>
      <c r="V844">
        <f>IF(Tabela3[[#This Row],[Receitas 2009]]-Tabela3[[#This Row],[Despesas 2009]]&lt;0,Tabela3[[#This Row],[Receitas 2009]]-Tabela3[[#This Row],[Despesas 2009]],Tabela3[[#This Row],[Receitas 2009]]-Tabela3[[#This Row],[Despesas 2009]])</f>
        <v>6009002</v>
      </c>
    </row>
    <row r="845" spans="1:22" hidden="1">
      <c r="A845" t="s">
        <v>73</v>
      </c>
      <c r="B845" t="s">
        <v>30</v>
      </c>
      <c r="C845" t="s">
        <v>73</v>
      </c>
      <c r="D845" s="60">
        <v>46622169.829999998</v>
      </c>
      <c r="E845" s="61">
        <v>56162702.880000003</v>
      </c>
      <c r="F845" s="61">
        <v>77340356.420000002</v>
      </c>
      <c r="G845" s="61">
        <v>83443156.569999993</v>
      </c>
      <c r="H845" s="61">
        <v>44682227.619999997</v>
      </c>
      <c r="I845" s="61">
        <v>56492506.840000004</v>
      </c>
      <c r="J845" s="61">
        <v>73100997.030000001</v>
      </c>
      <c r="K845" s="61">
        <v>81156977.049999997</v>
      </c>
      <c r="L845">
        <v>20.84</v>
      </c>
      <c r="M845">
        <v>16.809999999999999</v>
      </c>
      <c r="N845">
        <v>13.47</v>
      </c>
      <c r="O845">
        <v>28.22</v>
      </c>
      <c r="P845">
        <v>0.44</v>
      </c>
      <c r="Q845">
        <v>0.42</v>
      </c>
      <c r="R845">
        <v>0.46</v>
      </c>
      <c r="S845">
        <f>IF(Tabela3[[#This Row],[Receitas 2005]]-Tabela3[[#This Row],[Despesas 2005]]&lt;0,Tabela3[[#This Row],[Receitas 2005]]-Tabela3[[#This Row],[Despesas 2005]],Tabela3[[#This Row],[Receitas 2005]]-Tabela3[[#This Row],[Despesas 2005]])</f>
        <v>1939942.2100000009</v>
      </c>
      <c r="T845">
        <f>IF(Tabela3[[#This Row],[Receitas 2006]]-Tabela3[[#This Row],[Despesas 2006]]&lt;0,Tabela3[[#This Row],[Receitas 2006]]-Tabela3[[#This Row],[Despesas 2006]],Tabela3[[#This Row],[Receitas 2006]]-Tabela3[[#This Row],[Despesas 2006]])</f>
        <v>-329803.96000000089</v>
      </c>
      <c r="U845">
        <f>IF(Tabela3[[#This Row],[Receitas 2008]]-Tabela3[[#This Row],[Despesas 2008]]&lt;0,Tabela3[[#This Row],[Receitas 2008]]-Tabela3[[#This Row],[Despesas 2008]],Tabela3[[#This Row],[Receitas 2008]]-Tabela3[[#This Row],[Despesas 2008]])</f>
        <v>4239359.3900000006</v>
      </c>
      <c r="V845">
        <f>IF(Tabela3[[#This Row],[Receitas 2009]]-Tabela3[[#This Row],[Despesas 2009]]&lt;0,Tabela3[[#This Row],[Receitas 2009]]-Tabela3[[#This Row],[Despesas 2009]],Tabela3[[#This Row],[Receitas 2009]]-Tabela3[[#This Row],[Despesas 2009]])</f>
        <v>2286179.5199999958</v>
      </c>
    </row>
    <row r="846" spans="1:22" hidden="1">
      <c r="A846" t="s">
        <v>881</v>
      </c>
      <c r="B846" t="s">
        <v>30</v>
      </c>
      <c r="C846" t="s">
        <v>89</v>
      </c>
      <c r="D846" s="60" t="s">
        <v>25</v>
      </c>
      <c r="E846" s="61">
        <v>5755827.5599999996</v>
      </c>
      <c r="F846" s="61">
        <v>7112833.0899999999</v>
      </c>
      <c r="G846" s="61">
        <v>6740620.9900000002</v>
      </c>
      <c r="H846" s="61" t="s">
        <v>25</v>
      </c>
      <c r="I846" s="61">
        <v>5982264.7199999997</v>
      </c>
      <c r="J846" s="61">
        <v>7005109.3200000003</v>
      </c>
      <c r="K846" s="61">
        <v>6872155.54</v>
      </c>
      <c r="L846">
        <v>31.64</v>
      </c>
      <c r="M846">
        <v>33.979999999999997</v>
      </c>
      <c r="N846">
        <v>21.24</v>
      </c>
      <c r="O846">
        <v>42.05</v>
      </c>
      <c r="P846">
        <v>0.42</v>
      </c>
      <c r="Q846">
        <v>0.35</v>
      </c>
      <c r="R846">
        <v>0.49</v>
      </c>
      <c r="S846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46">
        <f>IF(Tabela3[[#This Row],[Receitas 2006]]-Tabela3[[#This Row],[Despesas 2006]]&lt;0,Tabela3[[#This Row],[Receitas 2006]]-Tabela3[[#This Row],[Despesas 2006]],Tabela3[[#This Row],[Receitas 2006]]-Tabela3[[#This Row],[Despesas 2006]])</f>
        <v>-226437.16000000015</v>
      </c>
      <c r="U846">
        <f>IF(Tabela3[[#This Row],[Receitas 2008]]-Tabela3[[#This Row],[Despesas 2008]]&lt;0,Tabela3[[#This Row],[Receitas 2008]]-Tabela3[[#This Row],[Despesas 2008]],Tabela3[[#This Row],[Receitas 2008]]-Tabela3[[#This Row],[Despesas 2008]])</f>
        <v>107723.76999999955</v>
      </c>
      <c r="V846">
        <f>IF(Tabela3[[#This Row],[Receitas 2009]]-Tabela3[[#This Row],[Despesas 2009]]&lt;0,Tabela3[[#This Row],[Receitas 2009]]-Tabela3[[#This Row],[Despesas 2009]],Tabela3[[#This Row],[Receitas 2009]]-Tabela3[[#This Row],[Despesas 2009]])</f>
        <v>-131534.54999999981</v>
      </c>
    </row>
    <row r="847" spans="1:22" hidden="1">
      <c r="A847" t="s">
        <v>882</v>
      </c>
      <c r="B847" t="s">
        <v>35</v>
      </c>
      <c r="C847" t="s">
        <v>67</v>
      </c>
      <c r="D847" s="60">
        <v>4046422.73</v>
      </c>
      <c r="E847" s="61">
        <v>5245752.51</v>
      </c>
      <c r="F847" s="61">
        <v>6374182.1399999997</v>
      </c>
      <c r="G847" s="61">
        <v>6892690.1799999997</v>
      </c>
      <c r="H847" s="61">
        <v>4362004.9400000004</v>
      </c>
      <c r="I847" s="61">
        <v>4893293.0999999996</v>
      </c>
      <c r="J847" s="61">
        <v>6206686.3799999999</v>
      </c>
      <c r="K847" s="61">
        <v>7110414.8200000003</v>
      </c>
      <c r="L847">
        <v>52.48</v>
      </c>
      <c r="M847">
        <v>46.99</v>
      </c>
      <c r="N847">
        <v>38.21</v>
      </c>
      <c r="O847">
        <v>66.760000000000005</v>
      </c>
      <c r="P847">
        <v>0.38</v>
      </c>
      <c r="Q847">
        <v>0.33</v>
      </c>
      <c r="R847">
        <v>0.44</v>
      </c>
      <c r="S847">
        <f>IF(Tabela3[[#This Row],[Receitas 2005]]-Tabela3[[#This Row],[Despesas 2005]]&lt;0,Tabela3[[#This Row],[Receitas 2005]]-Tabela3[[#This Row],[Despesas 2005]],Tabela3[[#This Row],[Receitas 2005]]-Tabela3[[#This Row],[Despesas 2005]])</f>
        <v>-315582.21000000043</v>
      </c>
      <c r="T847">
        <f>IF(Tabela3[[#This Row],[Receitas 2006]]-Tabela3[[#This Row],[Despesas 2006]]&lt;0,Tabela3[[#This Row],[Receitas 2006]]-Tabela3[[#This Row],[Despesas 2006]],Tabela3[[#This Row],[Receitas 2006]]-Tabela3[[#This Row],[Despesas 2006]])</f>
        <v>352459.41000000015</v>
      </c>
      <c r="U847">
        <f>IF(Tabela3[[#This Row],[Receitas 2008]]-Tabela3[[#This Row],[Despesas 2008]]&lt;0,Tabela3[[#This Row],[Receitas 2008]]-Tabela3[[#This Row],[Despesas 2008]],Tabela3[[#This Row],[Receitas 2008]]-Tabela3[[#This Row],[Despesas 2008]])</f>
        <v>167495.75999999978</v>
      </c>
      <c r="V847">
        <f>IF(Tabela3[[#This Row],[Receitas 2009]]-Tabela3[[#This Row],[Despesas 2009]]&lt;0,Tabela3[[#This Row],[Receitas 2009]]-Tabela3[[#This Row],[Despesas 2009]],Tabela3[[#This Row],[Receitas 2009]]-Tabela3[[#This Row],[Despesas 2009]])</f>
        <v>-217724.6400000006</v>
      </c>
    </row>
    <row r="848" spans="1:22" hidden="1">
      <c r="A848" t="s">
        <v>883</v>
      </c>
      <c r="B848" t="s">
        <v>65</v>
      </c>
      <c r="C848" t="s">
        <v>101</v>
      </c>
      <c r="D848" s="60">
        <v>7248536.7599999998</v>
      </c>
      <c r="E848" s="61">
        <v>8408798</v>
      </c>
      <c r="F848" s="61">
        <v>13657003.220000001</v>
      </c>
      <c r="G848" s="61">
        <v>13363634.84</v>
      </c>
      <c r="H848" s="61">
        <v>6923011.2800000003</v>
      </c>
      <c r="I848" s="61">
        <v>8375904</v>
      </c>
      <c r="J848" s="61">
        <v>12030652.039999999</v>
      </c>
      <c r="K848" s="61">
        <v>14673708.130000001</v>
      </c>
      <c r="L848">
        <v>61.68</v>
      </c>
      <c r="M848">
        <v>63.84</v>
      </c>
      <c r="N848">
        <v>53.67</v>
      </c>
      <c r="O848">
        <v>69.69</v>
      </c>
      <c r="P848">
        <v>0.48</v>
      </c>
      <c r="Q848">
        <v>0.44</v>
      </c>
      <c r="R848">
        <v>0.53</v>
      </c>
      <c r="S848">
        <f>IF(Tabela3[[#This Row],[Receitas 2005]]-Tabela3[[#This Row],[Despesas 2005]]&lt;0,Tabela3[[#This Row],[Receitas 2005]]-Tabela3[[#This Row],[Despesas 2005]],Tabela3[[#This Row],[Receitas 2005]]-Tabela3[[#This Row],[Despesas 2005]])</f>
        <v>325525.47999999952</v>
      </c>
      <c r="T848">
        <f>IF(Tabela3[[#This Row],[Receitas 2006]]-Tabela3[[#This Row],[Despesas 2006]]&lt;0,Tabela3[[#This Row],[Receitas 2006]]-Tabela3[[#This Row],[Despesas 2006]],Tabela3[[#This Row],[Receitas 2006]]-Tabela3[[#This Row],[Despesas 2006]])</f>
        <v>32894</v>
      </c>
      <c r="U848">
        <f>IF(Tabela3[[#This Row],[Receitas 2008]]-Tabela3[[#This Row],[Despesas 2008]]&lt;0,Tabela3[[#This Row],[Receitas 2008]]-Tabela3[[#This Row],[Despesas 2008]],Tabela3[[#This Row],[Receitas 2008]]-Tabela3[[#This Row],[Despesas 2008]])</f>
        <v>1626351.1800000016</v>
      </c>
      <c r="V848">
        <f>IF(Tabela3[[#This Row],[Receitas 2009]]-Tabela3[[#This Row],[Despesas 2009]]&lt;0,Tabela3[[#This Row],[Receitas 2009]]-Tabela3[[#This Row],[Despesas 2009]],Tabela3[[#This Row],[Receitas 2009]]-Tabela3[[#This Row],[Despesas 2009]])</f>
        <v>-1310073.290000001</v>
      </c>
    </row>
    <row r="849" spans="1:22" hidden="1">
      <c r="A849" t="s">
        <v>884</v>
      </c>
      <c r="B849" t="s">
        <v>52</v>
      </c>
      <c r="C849" t="s">
        <v>174</v>
      </c>
      <c r="D849" s="60">
        <v>4922444.96</v>
      </c>
      <c r="E849" s="61">
        <v>5922876.4299999997</v>
      </c>
      <c r="F849" s="61">
        <v>8025766.46</v>
      </c>
      <c r="G849" s="61">
        <v>8740851.8100000005</v>
      </c>
      <c r="H849" s="61">
        <v>4325324.47</v>
      </c>
      <c r="I849" s="61">
        <v>5946132.0999999996</v>
      </c>
      <c r="J849" s="61">
        <v>7800215.0999999996</v>
      </c>
      <c r="K849" s="61">
        <v>9053557.6199999992</v>
      </c>
      <c r="L849">
        <v>27.42</v>
      </c>
      <c r="M849">
        <v>30.07</v>
      </c>
      <c r="N849">
        <v>19.04</v>
      </c>
      <c r="O849">
        <v>35.799999999999997</v>
      </c>
      <c r="P849">
        <v>0.41</v>
      </c>
      <c r="Q849">
        <v>0.37</v>
      </c>
      <c r="R849">
        <v>0.45</v>
      </c>
      <c r="S849">
        <f>IF(Tabela3[[#This Row],[Receitas 2005]]-Tabela3[[#This Row],[Despesas 2005]]&lt;0,Tabela3[[#This Row],[Receitas 2005]]-Tabela3[[#This Row],[Despesas 2005]],Tabela3[[#This Row],[Receitas 2005]]-Tabela3[[#This Row],[Despesas 2005]])</f>
        <v>597120.49000000022</v>
      </c>
      <c r="T849">
        <f>IF(Tabela3[[#This Row],[Receitas 2006]]-Tabela3[[#This Row],[Despesas 2006]]&lt;0,Tabela3[[#This Row],[Receitas 2006]]-Tabela3[[#This Row],[Despesas 2006]],Tabela3[[#This Row],[Receitas 2006]]-Tabela3[[#This Row],[Despesas 2006]])</f>
        <v>-23255.669999999925</v>
      </c>
      <c r="U849">
        <f>IF(Tabela3[[#This Row],[Receitas 2008]]-Tabela3[[#This Row],[Despesas 2008]]&lt;0,Tabela3[[#This Row],[Receitas 2008]]-Tabela3[[#This Row],[Despesas 2008]],Tabela3[[#This Row],[Receitas 2008]]-Tabela3[[#This Row],[Despesas 2008]])</f>
        <v>225551.36000000034</v>
      </c>
      <c r="V849">
        <f>IF(Tabela3[[#This Row],[Receitas 2009]]-Tabela3[[#This Row],[Despesas 2009]]&lt;0,Tabela3[[#This Row],[Receitas 2009]]-Tabela3[[#This Row],[Despesas 2009]],Tabela3[[#This Row],[Receitas 2009]]-Tabela3[[#This Row],[Despesas 2009]])</f>
        <v>-312705.80999999866</v>
      </c>
    </row>
    <row r="850" spans="1:22" hidden="1">
      <c r="A850" t="s">
        <v>885</v>
      </c>
      <c r="B850" t="s">
        <v>35</v>
      </c>
      <c r="C850" t="s">
        <v>172</v>
      </c>
      <c r="D850" s="60">
        <v>5780766.2300000004</v>
      </c>
      <c r="E850" s="61">
        <v>6818130.6699999999</v>
      </c>
      <c r="F850" s="61">
        <v>11233890.699999999</v>
      </c>
      <c r="G850" s="61">
        <v>11903687.029999999</v>
      </c>
      <c r="H850" s="61">
        <v>5978547.0499999998</v>
      </c>
      <c r="I850" s="61">
        <v>6559572.6200000001</v>
      </c>
      <c r="J850" s="61">
        <v>9895758.5999999996</v>
      </c>
      <c r="K850" s="61">
        <v>12216611.199999999</v>
      </c>
      <c r="L850">
        <v>35.68</v>
      </c>
      <c r="M850">
        <v>36.590000000000003</v>
      </c>
      <c r="N850">
        <v>26.24</v>
      </c>
      <c r="O850">
        <v>45.12</v>
      </c>
      <c r="P850">
        <v>0.41</v>
      </c>
      <c r="Q850">
        <v>0.37</v>
      </c>
      <c r="R850">
        <v>0.46</v>
      </c>
      <c r="S850">
        <f>IF(Tabela3[[#This Row],[Receitas 2005]]-Tabela3[[#This Row],[Despesas 2005]]&lt;0,Tabela3[[#This Row],[Receitas 2005]]-Tabela3[[#This Row],[Despesas 2005]],Tabela3[[#This Row],[Receitas 2005]]-Tabela3[[#This Row],[Despesas 2005]])</f>
        <v>-197780.81999999937</v>
      </c>
      <c r="T850">
        <f>IF(Tabela3[[#This Row],[Receitas 2006]]-Tabela3[[#This Row],[Despesas 2006]]&lt;0,Tabela3[[#This Row],[Receitas 2006]]-Tabela3[[#This Row],[Despesas 2006]],Tabela3[[#This Row],[Receitas 2006]]-Tabela3[[#This Row],[Despesas 2006]])</f>
        <v>258558.04999999981</v>
      </c>
      <c r="U850">
        <f>IF(Tabela3[[#This Row],[Receitas 2008]]-Tabela3[[#This Row],[Despesas 2008]]&lt;0,Tabela3[[#This Row],[Receitas 2008]]-Tabela3[[#This Row],[Despesas 2008]],Tabela3[[#This Row],[Receitas 2008]]-Tabela3[[#This Row],[Despesas 2008]])</f>
        <v>1338132.0999999996</v>
      </c>
      <c r="V850">
        <f>IF(Tabela3[[#This Row],[Receitas 2009]]-Tabela3[[#This Row],[Despesas 2009]]&lt;0,Tabela3[[#This Row],[Receitas 2009]]-Tabela3[[#This Row],[Despesas 2009]],Tabela3[[#This Row],[Receitas 2009]]-Tabela3[[#This Row],[Despesas 2009]])</f>
        <v>-312924.16999999993</v>
      </c>
    </row>
    <row r="851" spans="1:22" hidden="1">
      <c r="A851" t="s">
        <v>886</v>
      </c>
      <c r="B851" t="s">
        <v>35</v>
      </c>
      <c r="C851" t="s">
        <v>67</v>
      </c>
      <c r="D851" s="60" t="s">
        <v>25</v>
      </c>
      <c r="E851" s="61">
        <v>5665169.8499999996</v>
      </c>
      <c r="F851" s="61">
        <v>8651830.1899999995</v>
      </c>
      <c r="G851" s="61">
        <v>8157366.5099999998</v>
      </c>
      <c r="H851" s="61" t="s">
        <v>25</v>
      </c>
      <c r="I851" s="61">
        <v>5757467.6500000004</v>
      </c>
      <c r="J851" s="61">
        <v>8706053.6699999999</v>
      </c>
      <c r="K851" s="61">
        <v>7889633.8200000003</v>
      </c>
      <c r="L851">
        <v>49.26</v>
      </c>
      <c r="M851">
        <v>50.25</v>
      </c>
      <c r="N851">
        <v>39.4</v>
      </c>
      <c r="O851">
        <v>59.12</v>
      </c>
      <c r="P851">
        <v>0.43</v>
      </c>
      <c r="Q851">
        <v>0.36</v>
      </c>
      <c r="R851">
        <v>0.51</v>
      </c>
      <c r="S851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51">
        <f>IF(Tabela3[[#This Row],[Receitas 2006]]-Tabela3[[#This Row],[Despesas 2006]]&lt;0,Tabela3[[#This Row],[Receitas 2006]]-Tabela3[[#This Row],[Despesas 2006]],Tabela3[[#This Row],[Receitas 2006]]-Tabela3[[#This Row],[Despesas 2006]])</f>
        <v>-92297.800000000745</v>
      </c>
      <c r="U851">
        <f>IF(Tabela3[[#This Row],[Receitas 2008]]-Tabela3[[#This Row],[Despesas 2008]]&lt;0,Tabela3[[#This Row],[Receitas 2008]]-Tabela3[[#This Row],[Despesas 2008]],Tabela3[[#This Row],[Receitas 2008]]-Tabela3[[#This Row],[Despesas 2008]])</f>
        <v>-54223.480000000447</v>
      </c>
      <c r="V851">
        <f>IF(Tabela3[[#This Row],[Receitas 2009]]-Tabela3[[#This Row],[Despesas 2009]]&lt;0,Tabela3[[#This Row],[Receitas 2009]]-Tabela3[[#This Row],[Despesas 2009]],Tabela3[[#This Row],[Receitas 2009]]-Tabela3[[#This Row],[Despesas 2009]])</f>
        <v>267732.68999999948</v>
      </c>
    </row>
    <row r="852" spans="1:22" hidden="1">
      <c r="A852" t="s">
        <v>887</v>
      </c>
      <c r="B852" t="s">
        <v>30</v>
      </c>
      <c r="C852" t="s">
        <v>117</v>
      </c>
      <c r="D852" s="60" t="s">
        <v>25</v>
      </c>
      <c r="E852" s="61" t="s">
        <v>25</v>
      </c>
      <c r="F852" s="61">
        <v>35201841.240000002</v>
      </c>
      <c r="G852" s="61">
        <v>36945753.869999997</v>
      </c>
      <c r="H852" s="61" t="s">
        <v>25</v>
      </c>
      <c r="I852" s="61" t="s">
        <v>25</v>
      </c>
      <c r="J852" s="61">
        <v>34374994.009999998</v>
      </c>
      <c r="K852" s="61">
        <v>36099127.490000002</v>
      </c>
      <c r="L852">
        <v>31.75</v>
      </c>
      <c r="M852">
        <v>28.52</v>
      </c>
      <c r="N852">
        <v>23.27</v>
      </c>
      <c r="O852">
        <v>40.229999999999997</v>
      </c>
      <c r="P852">
        <v>0.43</v>
      </c>
      <c r="Q852">
        <v>0.4</v>
      </c>
      <c r="R852">
        <v>0.45</v>
      </c>
      <c r="S85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T852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U852">
        <f>IF(Tabela3[[#This Row],[Receitas 2008]]-Tabela3[[#This Row],[Despesas 2008]]&lt;0,Tabela3[[#This Row],[Receitas 2008]]-Tabela3[[#This Row],[Despesas 2008]],Tabela3[[#This Row],[Receitas 2008]]-Tabela3[[#This Row],[Despesas 2008]])</f>
        <v>826847.23000000417</v>
      </c>
      <c r="V852">
        <f>IF(Tabela3[[#This Row],[Receitas 2009]]-Tabela3[[#This Row],[Despesas 2009]]&lt;0,Tabela3[[#This Row],[Receitas 2009]]-Tabela3[[#This Row],[Despesas 2009]],Tabela3[[#This Row],[Receitas 2009]]-Tabela3[[#This Row],[Despesas 2009]])</f>
        <v>846626.37999999523</v>
      </c>
    </row>
    <row r="853" spans="1:22" hidden="1">
      <c r="A853" t="s">
        <v>888</v>
      </c>
      <c r="B853" t="s">
        <v>30</v>
      </c>
      <c r="C853" t="s">
        <v>59</v>
      </c>
      <c r="D853" s="60">
        <v>5530237.1299999999</v>
      </c>
      <c r="E853" s="61">
        <v>6196040.9199999999</v>
      </c>
      <c r="F853" s="61">
        <v>10958068.140000001</v>
      </c>
      <c r="G853" s="61">
        <v>10119525.539999999</v>
      </c>
      <c r="H853" s="61">
        <v>5528089.6699999999</v>
      </c>
      <c r="I853" s="61">
        <v>6618178.5700000003</v>
      </c>
      <c r="J853" s="61">
        <v>10433845.689999999</v>
      </c>
      <c r="K853" s="61">
        <v>11066167.880000001</v>
      </c>
      <c r="L853">
        <v>37.93</v>
      </c>
      <c r="M853">
        <v>36.35</v>
      </c>
      <c r="N853">
        <v>27.32</v>
      </c>
      <c r="O853">
        <v>48.55</v>
      </c>
      <c r="P853">
        <v>0.47</v>
      </c>
      <c r="Q853">
        <v>0.4</v>
      </c>
      <c r="R853">
        <v>0.53</v>
      </c>
      <c r="S853">
        <f>IF(Tabela3[[#This Row],[Receitas 2005]]-Tabela3[[#This Row],[Despesas 2005]]&lt;0,Tabela3[[#This Row],[Receitas 2005]]-Tabela3[[#This Row],[Despesas 2005]],Tabela3[[#This Row],[Receitas 2005]]-Tabela3[[#This Row],[Despesas 2005]])</f>
        <v>2147.4599999999627</v>
      </c>
      <c r="T853">
        <f>IF(Tabela3[[#This Row],[Receitas 2006]]-Tabela3[[#This Row],[Despesas 2006]]&lt;0,Tabela3[[#This Row],[Receitas 2006]]-Tabela3[[#This Row],[Despesas 2006]],Tabela3[[#This Row],[Receitas 2006]]-Tabela3[[#This Row],[Despesas 2006]])</f>
        <v>-422137.65000000037</v>
      </c>
      <c r="U853">
        <f>IF(Tabela3[[#This Row],[Receitas 2008]]-Tabela3[[#This Row],[Despesas 2008]]&lt;0,Tabela3[[#This Row],[Receitas 2008]]-Tabela3[[#This Row],[Despesas 2008]],Tabela3[[#This Row],[Receitas 2008]]-Tabela3[[#This Row],[Despesas 2008]])</f>
        <v>524222.45000000112</v>
      </c>
      <c r="V853">
        <f>IF(Tabela3[[#This Row],[Receitas 2009]]-Tabela3[[#This Row],[Despesas 2009]]&lt;0,Tabela3[[#This Row],[Receitas 2009]]-Tabela3[[#This Row],[Despesas 2009]],Tabela3[[#This Row],[Receitas 2009]]-Tabela3[[#This Row],[Despesas 2009]])</f>
        <v>-946642.34000000171</v>
      </c>
    </row>
    <row r="854" spans="1:22" hidden="1">
      <c r="A854" t="s">
        <v>889</v>
      </c>
      <c r="B854" t="s">
        <v>52</v>
      </c>
      <c r="C854" t="s">
        <v>174</v>
      </c>
      <c r="D854" s="60">
        <v>3496819.76</v>
      </c>
      <c r="E854" s="61">
        <v>4103594.92</v>
      </c>
      <c r="F854" s="61">
        <v>5771531.7800000003</v>
      </c>
      <c r="G854" s="61">
        <v>5200684.7699999996</v>
      </c>
      <c r="H854" s="61">
        <v>3449236.6</v>
      </c>
      <c r="I854" s="61">
        <v>3986859.67</v>
      </c>
      <c r="J854" s="61">
        <v>5871509.9400000004</v>
      </c>
      <c r="K854" s="61">
        <v>5176532.74</v>
      </c>
      <c r="L854">
        <v>22.32</v>
      </c>
      <c r="M854">
        <v>23.05</v>
      </c>
      <c r="N854">
        <v>13.3</v>
      </c>
      <c r="O854">
        <v>31.34</v>
      </c>
      <c r="P854">
        <v>0.39</v>
      </c>
      <c r="Q854">
        <v>0.33</v>
      </c>
      <c r="R854">
        <v>0.45</v>
      </c>
      <c r="S854">
        <f>IF(Tabela3[[#This Row],[Receitas 2005]]-Tabela3[[#This Row],[Despesas 2005]]&lt;0,Tabela3[[#This Row],[Receitas 2005]]-Tabela3[[#This Row],[Despesas 2005]],Tabela3[[#This Row],[Receitas 2005]]-Tabela3[[#This Row],[Despesas 2005]])</f>
        <v>47583.159999999683</v>
      </c>
      <c r="T854">
        <f>IF(Tabela3[[#This Row],[Receitas 2006]]-Tabela3[[#This Row],[Despesas 2006]]&lt;0,Tabela3[[#This Row],[Receitas 2006]]-Tabela3[[#This Row],[Despesas 2006]],Tabela3[[#This Row],[Receitas 2006]]-Tabela3[[#This Row],[Despesas 2006]])</f>
        <v>116735.25</v>
      </c>
      <c r="U854">
        <f>IF(Tabela3[[#This Row],[Receitas 2008]]-Tabela3[[#This Row],[Despesas 2008]]&lt;0,Tabela3[[#This Row],[Receitas 2008]]-Tabela3[[#This Row],[Despesas 2008]],Tabela3[[#This Row],[Receitas 2008]]-Tabela3[[#This Row],[Despesas 2008]])</f>
        <v>-99978.160000000149</v>
      </c>
      <c r="V854">
        <f>IF(Tabela3[[#This Row],[Receitas 2009]]-Tabela3[[#This Row],[Despesas 2009]]&lt;0,Tabela3[[#This Row],[Receitas 2009]]-Tabela3[[#This Row],[Despesas 2009]],Tabela3[[#This Row],[Receitas 2009]]-Tabela3[[#This Row],[Despesas 2009]])</f>
        <v>24152.029999999329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B87A-3D17-4759-9295-A3AE1E66B8E5}">
  <dimension ref="A3:E858"/>
  <sheetViews>
    <sheetView workbookViewId="0">
      <selection activeCell="J34" sqref="J34"/>
    </sheetView>
  </sheetViews>
  <sheetFormatPr defaultRowHeight="15"/>
  <cols>
    <col min="1" max="1" width="18" bestFit="1" customWidth="1"/>
    <col min="2" max="2" width="8" style="58" bestFit="1" customWidth="1"/>
    <col min="3" max="3" width="7.7109375" style="58" bestFit="1" customWidth="1"/>
    <col min="4" max="5" width="8" style="58" bestFit="1" customWidth="1"/>
  </cols>
  <sheetData>
    <row r="3" spans="1:5">
      <c r="A3" s="2" t="s">
        <v>890</v>
      </c>
      <c r="B3" s="59" t="s">
        <v>891</v>
      </c>
      <c r="C3" s="59" t="s">
        <v>892</v>
      </c>
      <c r="D3" s="59" t="s">
        <v>893</v>
      </c>
      <c r="E3" s="59" t="s">
        <v>894</v>
      </c>
    </row>
    <row r="4" spans="1:5">
      <c r="A4" s="3" t="s">
        <v>73</v>
      </c>
      <c r="B4" s="59">
        <v>1939942.2100000009</v>
      </c>
      <c r="C4" s="59">
        <v>-329803.96000000089</v>
      </c>
      <c r="D4" s="59">
        <v>4239359.3900000006</v>
      </c>
      <c r="E4" s="59">
        <v>2286179.5199999958</v>
      </c>
    </row>
    <row r="5" spans="1:5">
      <c r="A5" s="3" t="s">
        <v>895</v>
      </c>
      <c r="B5" s="59">
        <v>1939942.2100000009</v>
      </c>
      <c r="C5" s="59">
        <v>-329803.96000000089</v>
      </c>
      <c r="D5" s="59">
        <v>4239359.3900000006</v>
      </c>
      <c r="E5" s="59">
        <v>2286179.5199999958</v>
      </c>
    </row>
    <row r="6" spans="1:5">
      <c r="B6"/>
      <c r="C6"/>
      <c r="D6"/>
      <c r="E6"/>
    </row>
    <row r="7" spans="1:5">
      <c r="B7"/>
      <c r="C7"/>
      <c r="D7"/>
      <c r="E7"/>
    </row>
    <row r="8" spans="1:5">
      <c r="B8"/>
      <c r="C8"/>
      <c r="D8"/>
      <c r="E8"/>
    </row>
    <row r="9" spans="1:5">
      <c r="B9"/>
      <c r="C9"/>
      <c r="D9"/>
      <c r="E9"/>
    </row>
    <row r="10" spans="1:5">
      <c r="B10"/>
      <c r="C10"/>
      <c r="D10"/>
      <c r="E10"/>
    </row>
    <row r="11" spans="1:5">
      <c r="B11"/>
      <c r="C11"/>
      <c r="D11"/>
      <c r="E11"/>
    </row>
    <row r="12" spans="1:5">
      <c r="B12"/>
      <c r="C12"/>
      <c r="D12"/>
      <c r="E12"/>
    </row>
    <row r="13" spans="1:5">
      <c r="B13"/>
      <c r="C13"/>
      <c r="D13"/>
      <c r="E13"/>
    </row>
    <row r="14" spans="1:5">
      <c r="B14"/>
      <c r="C14"/>
      <c r="D14"/>
      <c r="E14"/>
    </row>
    <row r="15" spans="1:5">
      <c r="B15"/>
      <c r="C15"/>
      <c r="D15"/>
      <c r="E15"/>
    </row>
    <row r="16" spans="1:5">
      <c r="B16"/>
      <c r="C16"/>
      <c r="D16"/>
      <c r="E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</sheetData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C9EBA-4919-4EA6-939B-2D1453EAF71D}">
  <dimension ref="A2:K857"/>
  <sheetViews>
    <sheetView workbookViewId="0">
      <selection activeCell="A2" sqref="A2"/>
    </sheetView>
  </sheetViews>
  <sheetFormatPr defaultRowHeight="15"/>
  <cols>
    <col min="1" max="1" width="18" bestFit="1" customWidth="1"/>
    <col min="2" max="5" width="13.42578125" style="5" bestFit="1" customWidth="1"/>
    <col min="7" max="7" width="27" customWidth="1"/>
    <col min="8" max="11" width="22.140625" style="5" bestFit="1" customWidth="1"/>
  </cols>
  <sheetData>
    <row r="2" spans="1:11">
      <c r="A2" s="2" t="s">
        <v>890</v>
      </c>
      <c r="B2" t="s">
        <v>896</v>
      </c>
      <c r="C2" t="s">
        <v>897</v>
      </c>
      <c r="D2" t="s">
        <v>898</v>
      </c>
      <c r="E2" t="s">
        <v>899</v>
      </c>
    </row>
    <row r="3" spans="1:11">
      <c r="A3" s="3" t="s">
        <v>87</v>
      </c>
      <c r="B3">
        <v>10227725.960000001</v>
      </c>
      <c r="C3">
        <v>12981607.130000001</v>
      </c>
      <c r="D3">
        <v>16687890.210000001</v>
      </c>
      <c r="E3">
        <v>15153220.32</v>
      </c>
      <c r="H3"/>
      <c r="I3"/>
      <c r="J3"/>
      <c r="K3"/>
    </row>
    <row r="4" spans="1:11">
      <c r="A4" s="3" t="s">
        <v>895</v>
      </c>
      <c r="B4">
        <v>10227725.960000001</v>
      </c>
      <c r="C4">
        <v>12981607.130000001</v>
      </c>
      <c r="D4">
        <v>16687890.210000001</v>
      </c>
      <c r="E4">
        <v>15153220.32</v>
      </c>
      <c r="H4"/>
      <c r="I4"/>
      <c r="J4"/>
      <c r="K4"/>
    </row>
    <row r="5" spans="1:11">
      <c r="B5"/>
      <c r="C5"/>
      <c r="D5"/>
      <c r="E5"/>
      <c r="H5"/>
      <c r="I5"/>
      <c r="J5"/>
      <c r="K5"/>
    </row>
    <row r="6" spans="1:11">
      <c r="B6"/>
      <c r="C6"/>
      <c r="D6"/>
      <c r="E6"/>
      <c r="H6"/>
      <c r="I6"/>
      <c r="J6"/>
      <c r="K6"/>
    </row>
    <row r="7" spans="1:11">
      <c r="B7"/>
      <c r="C7"/>
      <c r="D7"/>
      <c r="E7"/>
      <c r="H7"/>
      <c r="I7"/>
      <c r="J7"/>
      <c r="K7"/>
    </row>
    <row r="8" spans="1:11">
      <c r="B8"/>
      <c r="C8"/>
      <c r="D8"/>
      <c r="E8"/>
      <c r="H8"/>
      <c r="I8"/>
      <c r="J8"/>
      <c r="K8"/>
    </row>
    <row r="9" spans="1:11">
      <c r="B9"/>
      <c r="C9"/>
      <c r="D9"/>
      <c r="E9"/>
      <c r="H9"/>
      <c r="I9"/>
      <c r="J9"/>
      <c r="K9"/>
    </row>
    <row r="10" spans="1:11">
      <c r="B10"/>
      <c r="C10"/>
      <c r="D10"/>
      <c r="E10"/>
      <c r="H10"/>
      <c r="I10"/>
      <c r="J10"/>
      <c r="K10"/>
    </row>
    <row r="11" spans="1:11">
      <c r="B11"/>
      <c r="C11"/>
      <c r="D11"/>
      <c r="E11"/>
      <c r="H11"/>
      <c r="I11"/>
      <c r="J11"/>
      <c r="K11"/>
    </row>
    <row r="12" spans="1:11">
      <c r="B12"/>
      <c r="C12"/>
      <c r="D12"/>
      <c r="E12"/>
      <c r="H12"/>
      <c r="I12"/>
      <c r="J12"/>
      <c r="K12"/>
    </row>
    <row r="13" spans="1:11">
      <c r="B13"/>
      <c r="C13"/>
      <c r="D13"/>
      <c r="E13"/>
      <c r="H13"/>
      <c r="I13"/>
      <c r="J13"/>
      <c r="K13"/>
    </row>
    <row r="14" spans="1:11">
      <c r="B14"/>
      <c r="C14"/>
      <c r="D14"/>
      <c r="E14"/>
      <c r="H14"/>
      <c r="I14"/>
      <c r="J14"/>
      <c r="K14"/>
    </row>
    <row r="15" spans="1:11">
      <c r="B15"/>
      <c r="C15"/>
      <c r="D15"/>
      <c r="E15"/>
      <c r="H15"/>
      <c r="I15"/>
      <c r="J15"/>
      <c r="K15"/>
    </row>
    <row r="16" spans="1:11">
      <c r="B16"/>
      <c r="C16"/>
      <c r="D16"/>
      <c r="E16"/>
      <c r="H16"/>
      <c r="I16"/>
      <c r="J16"/>
      <c r="K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spans="2:11">
      <c r="B849"/>
      <c r="C849"/>
      <c r="D849"/>
      <c r="E849"/>
      <c r="H849"/>
      <c r="I849"/>
      <c r="J849"/>
      <c r="K849"/>
    </row>
    <row r="850" spans="2:11">
      <c r="B850"/>
      <c r="C850"/>
      <c r="D850"/>
      <c r="E850"/>
      <c r="H850"/>
      <c r="I850"/>
      <c r="J850"/>
      <c r="K850"/>
    </row>
    <row r="851" spans="2:11">
      <c r="B851"/>
      <c r="C851"/>
      <c r="D851"/>
      <c r="E851"/>
      <c r="H851"/>
      <c r="I851"/>
      <c r="J851"/>
      <c r="K851"/>
    </row>
    <row r="852" spans="2:11">
      <c r="B852"/>
      <c r="C852"/>
      <c r="D852"/>
      <c r="E852"/>
      <c r="H852"/>
      <c r="I852"/>
      <c r="J852"/>
      <c r="K852"/>
    </row>
    <row r="853" spans="2:11">
      <c r="B853"/>
      <c r="C853"/>
      <c r="D853"/>
      <c r="E853"/>
      <c r="H853"/>
      <c r="I853"/>
      <c r="J853"/>
      <c r="K853"/>
    </row>
    <row r="854" spans="2:11">
      <c r="B854"/>
      <c r="C854"/>
      <c r="D854"/>
      <c r="E854"/>
      <c r="H854"/>
      <c r="I854"/>
      <c r="J854"/>
      <c r="K854"/>
    </row>
    <row r="855" spans="2:11">
      <c r="B855"/>
      <c r="C855"/>
      <c r="D855"/>
      <c r="E855"/>
      <c r="H855"/>
      <c r="I855"/>
      <c r="J855"/>
      <c r="K855"/>
    </row>
    <row r="856" spans="2:11">
      <c r="B856"/>
      <c r="C856"/>
      <c r="D856"/>
      <c r="E856"/>
      <c r="H856"/>
      <c r="I856"/>
      <c r="J856"/>
      <c r="K856"/>
    </row>
    <row r="857" spans="2:11">
      <c r="H857"/>
      <c r="I857"/>
      <c r="J857"/>
      <c r="K857"/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46AD-CE98-4751-921C-B9ACE0EF7EAA}">
  <dimension ref="A3:E857"/>
  <sheetViews>
    <sheetView zoomScale="85" zoomScaleNormal="85" workbookViewId="0">
      <selection activeCell="B36" sqref="B36"/>
    </sheetView>
  </sheetViews>
  <sheetFormatPr defaultRowHeight="15"/>
  <cols>
    <col min="1" max="1" width="18" bestFit="1" customWidth="1"/>
    <col min="2" max="5" width="23.5703125" style="5" bestFit="1" customWidth="1"/>
  </cols>
  <sheetData>
    <row r="3" spans="1:5">
      <c r="A3" s="2" t="s">
        <v>890</v>
      </c>
      <c r="B3" s="9" t="s">
        <v>900</v>
      </c>
      <c r="C3" s="9" t="s">
        <v>901</v>
      </c>
      <c r="D3" s="9" t="s">
        <v>902</v>
      </c>
      <c r="E3" s="9" t="s">
        <v>903</v>
      </c>
    </row>
    <row r="4" spans="1:5">
      <c r="A4" s="3" t="s">
        <v>87</v>
      </c>
      <c r="B4" s="9">
        <v>9960024.6999999993</v>
      </c>
      <c r="C4" s="9">
        <v>12955231.529999999</v>
      </c>
      <c r="D4" s="9">
        <v>16223928.34</v>
      </c>
      <c r="E4" s="9">
        <v>16178099.09</v>
      </c>
    </row>
    <row r="5" spans="1:5">
      <c r="A5" s="3" t="s">
        <v>895</v>
      </c>
      <c r="B5" s="9">
        <v>9960024.6999999993</v>
      </c>
      <c r="C5" s="9">
        <v>12955231.529999999</v>
      </c>
      <c r="D5" s="9">
        <v>16223928.34</v>
      </c>
      <c r="E5" s="9">
        <v>16178099.09</v>
      </c>
    </row>
    <row r="6" spans="1:5">
      <c r="B6"/>
      <c r="C6"/>
      <c r="D6"/>
      <c r="E6"/>
    </row>
    <row r="7" spans="1:5">
      <c r="B7"/>
      <c r="C7"/>
      <c r="D7"/>
      <c r="E7"/>
    </row>
    <row r="8" spans="1:5">
      <c r="B8"/>
      <c r="C8"/>
      <c r="D8"/>
      <c r="E8"/>
    </row>
    <row r="9" spans="1:5">
      <c r="B9"/>
      <c r="C9"/>
      <c r="D9"/>
      <c r="E9"/>
    </row>
    <row r="10" spans="1:5">
      <c r="B10"/>
      <c r="C10"/>
      <c r="D10"/>
      <c r="E10"/>
    </row>
    <row r="11" spans="1:5">
      <c r="B11"/>
      <c r="C11"/>
      <c r="D11"/>
      <c r="E11"/>
    </row>
    <row r="12" spans="1:5">
      <c r="B12"/>
      <c r="C12"/>
      <c r="D12"/>
      <c r="E12"/>
    </row>
    <row r="13" spans="1:5">
      <c r="B13"/>
      <c r="C13"/>
      <c r="D13"/>
      <c r="E13"/>
    </row>
    <row r="14" spans="1:5">
      <c r="B14"/>
      <c r="C14"/>
      <c r="D14"/>
      <c r="E14"/>
    </row>
    <row r="15" spans="1:5">
      <c r="B15"/>
      <c r="C15"/>
      <c r="D15"/>
      <c r="E15"/>
    </row>
    <row r="16" spans="1:5">
      <c r="B16"/>
      <c r="C16"/>
      <c r="D16"/>
      <c r="E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59E70-EA50-431F-BC0C-DD0CB379C64E}">
  <dimension ref="A3:J15"/>
  <sheetViews>
    <sheetView workbookViewId="0">
      <selection activeCell="E10" sqref="E10"/>
    </sheetView>
  </sheetViews>
  <sheetFormatPr defaultRowHeight="15"/>
  <cols>
    <col min="1" max="1" width="24.7109375" bestFit="1" customWidth="1"/>
    <col min="2" max="2" width="20.140625" bestFit="1" customWidth="1"/>
    <col min="3" max="3" width="19.85546875" bestFit="1" customWidth="1"/>
    <col min="4" max="4" width="19.5703125" bestFit="1" customWidth="1"/>
    <col min="5" max="6" width="20.5703125" bestFit="1" customWidth="1"/>
    <col min="7" max="7" width="12" bestFit="1" customWidth="1"/>
    <col min="8" max="8" width="25.140625" bestFit="1" customWidth="1"/>
    <col min="9" max="9" width="20.140625" bestFit="1" customWidth="1"/>
    <col min="10" max="10" width="19.85546875" bestFit="1" customWidth="1"/>
    <col min="11" max="11" width="19.5703125" bestFit="1" customWidth="1"/>
    <col min="12" max="13" width="20.5703125" bestFit="1" customWidth="1"/>
    <col min="14" max="19" width="18" bestFit="1" customWidth="1"/>
    <col min="20" max="21" width="19.5703125" bestFit="1" customWidth="1"/>
    <col min="22" max="23" width="18" bestFit="1" customWidth="1"/>
    <col min="24" max="24" width="21" bestFit="1" customWidth="1"/>
    <col min="25" max="30" width="18" bestFit="1" customWidth="1"/>
    <col min="31" max="32" width="19.5703125" bestFit="1" customWidth="1"/>
    <col min="33" max="34" width="18" bestFit="1" customWidth="1"/>
    <col min="35" max="35" width="21" bestFit="1" customWidth="1"/>
    <col min="36" max="41" width="18" bestFit="1" customWidth="1"/>
    <col min="42" max="43" width="19.5703125" bestFit="1" customWidth="1"/>
    <col min="44" max="45" width="18" bestFit="1" customWidth="1"/>
    <col min="46" max="46" width="21" bestFit="1" customWidth="1"/>
    <col min="47" max="52" width="18" bestFit="1" customWidth="1"/>
    <col min="53" max="54" width="20.5703125" bestFit="1" customWidth="1"/>
  </cols>
  <sheetData>
    <row r="3" spans="1:10">
      <c r="A3" s="2" t="s">
        <v>904</v>
      </c>
      <c r="B3" s="2" t="s">
        <v>905</v>
      </c>
      <c r="H3" s="2" t="s">
        <v>906</v>
      </c>
      <c r="I3" s="2" t="s">
        <v>905</v>
      </c>
    </row>
    <row r="4" spans="1:10">
      <c r="A4" s="2" t="s">
        <v>890</v>
      </c>
      <c r="B4">
        <v>2006</v>
      </c>
      <c r="C4" t="s">
        <v>895</v>
      </c>
      <c r="H4" s="2" t="s">
        <v>890</v>
      </c>
      <c r="I4">
        <v>2006</v>
      </c>
      <c r="J4" t="s">
        <v>895</v>
      </c>
    </row>
    <row r="5" spans="1:10">
      <c r="A5" s="3" t="s">
        <v>67</v>
      </c>
      <c r="B5" s="9">
        <v>258886315</v>
      </c>
      <c r="C5" s="9">
        <v>258886315</v>
      </c>
      <c r="H5" s="3" t="s">
        <v>67</v>
      </c>
      <c r="I5" s="9">
        <v>252188632</v>
      </c>
      <c r="J5" s="9">
        <v>252188632</v>
      </c>
    </row>
    <row r="6" spans="1:10">
      <c r="A6" s="3" t="s">
        <v>169</v>
      </c>
      <c r="B6" s="9">
        <v>262495674.06999999</v>
      </c>
      <c r="C6" s="9">
        <v>262495674.06999999</v>
      </c>
      <c r="H6" s="3" t="s">
        <v>169</v>
      </c>
      <c r="I6" s="9">
        <v>267290342.94</v>
      </c>
      <c r="J6" s="9">
        <v>267290342.94</v>
      </c>
    </row>
    <row r="7" spans="1:10">
      <c r="A7" s="3" t="s">
        <v>40</v>
      </c>
      <c r="B7" s="9">
        <v>317509546.19999999</v>
      </c>
      <c r="C7" s="9">
        <v>317509546.19999999</v>
      </c>
      <c r="H7" s="3" t="s">
        <v>57</v>
      </c>
      <c r="I7" s="9">
        <v>269160480.64999998</v>
      </c>
      <c r="J7" s="9">
        <v>269160480.64999998</v>
      </c>
    </row>
    <row r="8" spans="1:10">
      <c r="A8" s="3" t="s">
        <v>36</v>
      </c>
      <c r="B8" s="9">
        <v>325418003.52999997</v>
      </c>
      <c r="C8" s="9">
        <v>325418003.52999997</v>
      </c>
      <c r="H8" s="3" t="s">
        <v>40</v>
      </c>
      <c r="I8" s="9">
        <v>317615455.89999998</v>
      </c>
      <c r="J8" s="9">
        <v>317615455.89999998</v>
      </c>
    </row>
    <row r="9" spans="1:10">
      <c r="A9" s="3" t="s">
        <v>57</v>
      </c>
      <c r="B9" s="9">
        <v>330287973.20999998</v>
      </c>
      <c r="C9" s="9">
        <v>330287973.20999998</v>
      </c>
      <c r="H9" s="3" t="s">
        <v>36</v>
      </c>
      <c r="I9" s="9">
        <v>335986015.13999999</v>
      </c>
      <c r="J9" s="9">
        <v>335986015.13999999</v>
      </c>
    </row>
    <row r="10" spans="1:10">
      <c r="A10" s="3" t="s">
        <v>93</v>
      </c>
      <c r="B10" s="9">
        <v>516710282.63</v>
      </c>
      <c r="C10" s="9">
        <v>516710282.63</v>
      </c>
      <c r="H10" s="3" t="s">
        <v>93</v>
      </c>
      <c r="I10" s="9">
        <v>533692214.19</v>
      </c>
      <c r="J10" s="9">
        <v>533692214.19</v>
      </c>
    </row>
    <row r="11" spans="1:10">
      <c r="A11" s="3" t="s">
        <v>287</v>
      </c>
      <c r="B11" s="9">
        <v>547175346.80999994</v>
      </c>
      <c r="C11" s="9">
        <v>547175346.80999994</v>
      </c>
      <c r="H11" s="3" t="s">
        <v>97</v>
      </c>
      <c r="I11" s="9">
        <v>539615306</v>
      </c>
      <c r="J11" s="9">
        <v>539615306</v>
      </c>
    </row>
    <row r="12" spans="1:10">
      <c r="A12" s="3" t="s">
        <v>97</v>
      </c>
      <c r="B12" s="9">
        <v>561484527</v>
      </c>
      <c r="C12" s="9">
        <v>561484527</v>
      </c>
      <c r="H12" s="3" t="s">
        <v>287</v>
      </c>
      <c r="I12" s="9">
        <v>544779801.46000004</v>
      </c>
      <c r="J12" s="9">
        <v>544779801.46000004</v>
      </c>
    </row>
    <row r="13" spans="1:10">
      <c r="A13" s="3" t="s">
        <v>141</v>
      </c>
      <c r="B13" s="9">
        <v>702010643.57000005</v>
      </c>
      <c r="C13" s="9">
        <v>702010643.57000005</v>
      </c>
      <c r="H13" s="3" t="s">
        <v>141</v>
      </c>
      <c r="I13" s="9">
        <v>675758858.62</v>
      </c>
      <c r="J13" s="9">
        <v>675758858.62</v>
      </c>
    </row>
    <row r="14" spans="1:10">
      <c r="A14" s="3" t="s">
        <v>134</v>
      </c>
      <c r="B14" s="9">
        <v>3143488046</v>
      </c>
      <c r="C14" s="9">
        <v>3143488046</v>
      </c>
      <c r="H14" s="3" t="s">
        <v>134</v>
      </c>
      <c r="I14" s="9">
        <v>3270289702.9000001</v>
      </c>
      <c r="J14" s="9">
        <v>3270289702.9000001</v>
      </c>
    </row>
    <row r="15" spans="1:10">
      <c r="A15" s="3" t="s">
        <v>895</v>
      </c>
      <c r="B15" s="9">
        <v>6965466358.0199995</v>
      </c>
      <c r="C15" s="9">
        <v>6965466358.0199995</v>
      </c>
      <c r="H15" s="3" t="s">
        <v>895</v>
      </c>
      <c r="I15" s="9">
        <v>7006376809.7999983</v>
      </c>
      <c r="J15" s="9">
        <v>7006376809.7999983</v>
      </c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DAAB-7B13-4816-95E8-B95DFB2C8198}">
  <dimension ref="A1:V854"/>
  <sheetViews>
    <sheetView topLeftCell="E1" zoomScale="85" zoomScaleNormal="85" workbookViewId="0">
      <selection activeCell="N42" sqref="N42"/>
    </sheetView>
  </sheetViews>
  <sheetFormatPr defaultRowHeight="15"/>
  <cols>
    <col min="1" max="3" width="24.140625" customWidth="1"/>
    <col min="4" max="4" width="30.42578125" style="8" customWidth="1"/>
    <col min="5" max="11" width="24.140625" style="5" customWidth="1"/>
    <col min="13" max="13" width="13.7109375" customWidth="1"/>
    <col min="14" max="14" width="19.42578125" style="27" customWidth="1"/>
    <col min="15" max="22" width="19.42578125" style="24" customWidth="1"/>
  </cols>
  <sheetData>
    <row r="1" spans="1:22" s="24" customFormat="1" ht="42" customHeight="1">
      <c r="A1" s="1" t="s">
        <v>0</v>
      </c>
      <c r="B1" s="1" t="s">
        <v>1</v>
      </c>
      <c r="C1" s="1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N1" s="1" t="s">
        <v>907</v>
      </c>
      <c r="O1" s="28" t="s">
        <v>0</v>
      </c>
      <c r="P1" s="28" t="s">
        <v>1</v>
      </c>
      <c r="Q1" s="28" t="s">
        <v>2</v>
      </c>
      <c r="R1" s="31" t="s">
        <v>908</v>
      </c>
      <c r="S1" s="28" t="s">
        <v>909</v>
      </c>
      <c r="T1" s="28" t="s">
        <v>910</v>
      </c>
      <c r="U1" s="28" t="s">
        <v>911</v>
      </c>
      <c r="V1" s="55" t="s">
        <v>912</v>
      </c>
    </row>
    <row r="2" spans="1:22">
      <c r="A2" t="s">
        <v>546</v>
      </c>
      <c r="B2" t="s">
        <v>35</v>
      </c>
      <c r="C2" t="s">
        <v>257</v>
      </c>
      <c r="D2" s="8">
        <v>5476.72</v>
      </c>
      <c r="E2" s="5">
        <v>6313576.1200000001</v>
      </c>
      <c r="F2" s="5">
        <v>8308034.9000000004</v>
      </c>
      <c r="G2" s="5">
        <v>7938629.29</v>
      </c>
      <c r="H2" s="5">
        <v>5365.52</v>
      </c>
      <c r="I2" s="5">
        <v>6136726.96</v>
      </c>
      <c r="J2" s="5">
        <v>7703672.0800000001</v>
      </c>
      <c r="K2" s="5">
        <v>8765520.1799999997</v>
      </c>
      <c r="N2" s="21">
        <v>2005</v>
      </c>
      <c r="O2" s="41" t="s">
        <v>234</v>
      </c>
      <c r="P2" s="41" t="s">
        <v>42</v>
      </c>
      <c r="Q2" s="41" t="s">
        <v>234</v>
      </c>
      <c r="R2" s="42">
        <v>168910958.22999999</v>
      </c>
      <c r="S2" t="s">
        <v>234</v>
      </c>
      <c r="T2" t="s">
        <v>42</v>
      </c>
      <c r="U2" t="s">
        <v>234</v>
      </c>
      <c r="V2" s="32">
        <v>152499502.36000001</v>
      </c>
    </row>
    <row r="3" spans="1:22">
      <c r="A3" t="s">
        <v>856</v>
      </c>
      <c r="B3" t="s">
        <v>52</v>
      </c>
      <c r="C3" t="s">
        <v>146</v>
      </c>
      <c r="D3" s="8">
        <v>51444.4</v>
      </c>
      <c r="E3" s="5" t="s">
        <v>25</v>
      </c>
      <c r="F3" s="5">
        <v>72497869.959999993</v>
      </c>
      <c r="G3" s="5">
        <v>80364974.969999999</v>
      </c>
      <c r="H3" s="5">
        <v>48761.52</v>
      </c>
      <c r="I3" s="5" t="s">
        <v>25</v>
      </c>
      <c r="J3" s="5">
        <v>73320468.620000005</v>
      </c>
      <c r="K3" s="5">
        <v>83409081</v>
      </c>
      <c r="N3" s="21">
        <v>2005</v>
      </c>
      <c r="O3" s="41" t="s">
        <v>169</v>
      </c>
      <c r="P3" s="41" t="s">
        <v>48</v>
      </c>
      <c r="Q3" s="41" t="s">
        <v>169</v>
      </c>
      <c r="R3" s="42">
        <v>217215390.66</v>
      </c>
      <c r="S3" s="43" t="s">
        <v>67</v>
      </c>
      <c r="T3" s="44" t="s">
        <v>35</v>
      </c>
      <c r="U3" s="44" t="s">
        <v>67</v>
      </c>
      <c r="V3" s="52">
        <v>214269176</v>
      </c>
    </row>
    <row r="4" spans="1:22">
      <c r="A4" t="s">
        <v>614</v>
      </c>
      <c r="B4" t="s">
        <v>76</v>
      </c>
      <c r="C4" t="s">
        <v>79</v>
      </c>
      <c r="D4" s="8">
        <v>3238667.83</v>
      </c>
      <c r="E4" s="5">
        <v>3845193.42</v>
      </c>
      <c r="F4" s="5">
        <v>5280176.3600000003</v>
      </c>
      <c r="G4" s="5">
        <v>5124828.05</v>
      </c>
      <c r="H4" s="5">
        <v>2963833.05</v>
      </c>
      <c r="I4" s="5">
        <v>3730966.87</v>
      </c>
      <c r="J4" s="5">
        <v>5309312.41</v>
      </c>
      <c r="K4" s="5">
        <v>5276040.55</v>
      </c>
      <c r="N4" s="21">
        <v>2005</v>
      </c>
      <c r="O4" s="41" t="s">
        <v>67</v>
      </c>
      <c r="P4" s="41" t="s">
        <v>35</v>
      </c>
      <c r="Q4" s="41" t="s">
        <v>67</v>
      </c>
      <c r="R4" s="42">
        <v>239449278</v>
      </c>
      <c r="S4" s="46" t="s">
        <v>169</v>
      </c>
      <c r="T4" s="47" t="s">
        <v>48</v>
      </c>
      <c r="U4" s="47" t="s">
        <v>169</v>
      </c>
      <c r="V4" s="53">
        <v>214456143.43000001</v>
      </c>
    </row>
    <row r="5" spans="1:22">
      <c r="A5" t="s">
        <v>382</v>
      </c>
      <c r="B5" t="s">
        <v>35</v>
      </c>
      <c r="C5" t="s">
        <v>38</v>
      </c>
      <c r="D5" s="8">
        <v>4719450.07</v>
      </c>
      <c r="E5" s="5">
        <v>4376413.01</v>
      </c>
      <c r="F5" s="5">
        <v>6618452.6399999997</v>
      </c>
      <c r="G5" s="5">
        <v>6082757.5599999996</v>
      </c>
      <c r="H5" s="5">
        <v>2990100.78</v>
      </c>
      <c r="I5" s="5">
        <v>4397262.71</v>
      </c>
      <c r="J5" s="5">
        <v>6318976.8600000003</v>
      </c>
      <c r="K5" s="5">
        <v>6440662.6100000003</v>
      </c>
      <c r="N5" s="21">
        <v>2005</v>
      </c>
      <c r="O5" s="41" t="s">
        <v>36</v>
      </c>
      <c r="P5" s="41" t="s">
        <v>35</v>
      </c>
      <c r="Q5" s="41" t="s">
        <v>36</v>
      </c>
      <c r="R5" s="42">
        <v>277709966.24000001</v>
      </c>
      <c r="S5" s="43" t="s">
        <v>57</v>
      </c>
      <c r="T5" s="44" t="s">
        <v>52</v>
      </c>
      <c r="U5" s="44" t="s">
        <v>57</v>
      </c>
      <c r="V5" s="52">
        <v>252436389.49000001</v>
      </c>
    </row>
    <row r="6" spans="1:22">
      <c r="A6" t="s">
        <v>341</v>
      </c>
      <c r="B6" t="s">
        <v>30</v>
      </c>
      <c r="C6" t="s">
        <v>117</v>
      </c>
      <c r="D6" s="8">
        <v>3956665.15</v>
      </c>
      <c r="E6" s="5">
        <v>5297273.68</v>
      </c>
      <c r="F6" s="5">
        <v>6503534.9900000002</v>
      </c>
      <c r="G6" s="5">
        <v>6244421.54</v>
      </c>
      <c r="H6" s="5">
        <v>3161939.65</v>
      </c>
      <c r="I6" s="5">
        <v>4710122.07</v>
      </c>
      <c r="J6" s="5">
        <v>6464466.1500000004</v>
      </c>
      <c r="K6" s="5">
        <v>6141004.6600000001</v>
      </c>
      <c r="N6" s="21">
        <v>2005</v>
      </c>
      <c r="O6" s="41" t="s">
        <v>40</v>
      </c>
      <c r="P6" s="41" t="s">
        <v>23</v>
      </c>
      <c r="Q6" s="41" t="s">
        <v>40</v>
      </c>
      <c r="R6" s="42">
        <v>277957570.25</v>
      </c>
      <c r="S6" s="46" t="s">
        <v>40</v>
      </c>
      <c r="T6" s="47" t="s">
        <v>23</v>
      </c>
      <c r="U6" s="47" t="s">
        <v>40</v>
      </c>
      <c r="V6" s="53">
        <v>253108740.81999999</v>
      </c>
    </row>
    <row r="7" spans="1:22">
      <c r="A7" t="s">
        <v>286</v>
      </c>
      <c r="B7" t="s">
        <v>52</v>
      </c>
      <c r="C7" t="s">
        <v>174</v>
      </c>
      <c r="D7" s="8">
        <v>3321631</v>
      </c>
      <c r="E7" s="5">
        <v>3709304.92</v>
      </c>
      <c r="F7" s="5">
        <v>5498829</v>
      </c>
      <c r="G7" s="5">
        <v>5260559.76</v>
      </c>
      <c r="H7" s="5">
        <v>3165343</v>
      </c>
      <c r="I7" s="5">
        <v>3746333.24</v>
      </c>
      <c r="J7" s="5">
        <v>5361811.63</v>
      </c>
      <c r="K7" s="5">
        <v>5501346.04</v>
      </c>
      <c r="N7" s="21">
        <v>2005</v>
      </c>
      <c r="O7" s="41" t="s">
        <v>57</v>
      </c>
      <c r="P7" s="41" t="s">
        <v>52</v>
      </c>
      <c r="Q7" s="41" t="s">
        <v>57</v>
      </c>
      <c r="R7" s="42">
        <v>296311893.62</v>
      </c>
      <c r="S7" s="43" t="s">
        <v>36</v>
      </c>
      <c r="T7" s="44" t="s">
        <v>35</v>
      </c>
      <c r="U7" s="44" t="s">
        <v>36</v>
      </c>
      <c r="V7" s="52">
        <v>260790422.80000001</v>
      </c>
    </row>
    <row r="8" spans="1:22">
      <c r="A8" t="s">
        <v>752</v>
      </c>
      <c r="B8" t="s">
        <v>76</v>
      </c>
      <c r="C8" t="s">
        <v>79</v>
      </c>
      <c r="D8" s="8">
        <v>3421677.07</v>
      </c>
      <c r="E8" s="5">
        <v>4081175.2</v>
      </c>
      <c r="F8" s="5">
        <v>5767195.0499999998</v>
      </c>
      <c r="G8" s="5">
        <v>5375480.7699999996</v>
      </c>
      <c r="H8" s="5">
        <v>3215576.62</v>
      </c>
      <c r="I8" s="5">
        <v>4234890.3600000003</v>
      </c>
      <c r="J8" s="5">
        <v>5403510.0899999999</v>
      </c>
      <c r="K8" s="5">
        <v>5534951.9299999997</v>
      </c>
      <c r="N8" s="21">
        <v>2005</v>
      </c>
      <c r="O8" s="41" t="s">
        <v>287</v>
      </c>
      <c r="P8" s="41" t="s">
        <v>76</v>
      </c>
      <c r="Q8" s="41" t="s">
        <v>134</v>
      </c>
      <c r="R8" s="42">
        <v>455371049.98000002</v>
      </c>
      <c r="S8" s="46" t="s">
        <v>97</v>
      </c>
      <c r="T8" s="47" t="s">
        <v>23</v>
      </c>
      <c r="U8" s="47" t="s">
        <v>97</v>
      </c>
      <c r="V8" s="53">
        <v>439099006</v>
      </c>
    </row>
    <row r="9" spans="1:22">
      <c r="A9" t="s">
        <v>631</v>
      </c>
      <c r="B9" t="s">
        <v>30</v>
      </c>
      <c r="C9" t="s">
        <v>93</v>
      </c>
      <c r="D9" s="8">
        <v>3579951.35</v>
      </c>
      <c r="E9" s="5">
        <v>4181788.45</v>
      </c>
      <c r="F9" s="5">
        <v>5884628.9699999997</v>
      </c>
      <c r="G9" s="5">
        <v>5340160.88</v>
      </c>
      <c r="H9" s="5">
        <v>3298149.07</v>
      </c>
      <c r="I9" s="5">
        <v>4336689.54</v>
      </c>
      <c r="J9" s="5">
        <v>5610671.5099999998</v>
      </c>
      <c r="K9" s="5">
        <v>4763121.62</v>
      </c>
      <c r="N9" s="21">
        <v>2005</v>
      </c>
      <c r="O9" s="41" t="s">
        <v>93</v>
      </c>
      <c r="P9" s="41" t="s">
        <v>30</v>
      </c>
      <c r="Q9" s="41" t="s">
        <v>93</v>
      </c>
      <c r="R9" s="42">
        <v>467538341.36000001</v>
      </c>
      <c r="S9" s="43" t="s">
        <v>93</v>
      </c>
      <c r="T9" s="44" t="s">
        <v>30</v>
      </c>
      <c r="U9" s="44" t="s">
        <v>93</v>
      </c>
      <c r="V9" s="52">
        <v>449387996.38999999</v>
      </c>
    </row>
    <row r="10" spans="1:22">
      <c r="A10" t="s">
        <v>360</v>
      </c>
      <c r="B10" t="s">
        <v>30</v>
      </c>
      <c r="C10" t="s">
        <v>93</v>
      </c>
      <c r="D10" s="8">
        <v>3807339</v>
      </c>
      <c r="E10" s="5">
        <v>4329170.8</v>
      </c>
      <c r="F10" s="5">
        <v>6305154</v>
      </c>
      <c r="G10" s="5">
        <v>6155675.7800000003</v>
      </c>
      <c r="H10" s="5">
        <v>3360330</v>
      </c>
      <c r="I10" s="5">
        <v>4428350.1100000003</v>
      </c>
      <c r="J10" s="5">
        <v>6242317</v>
      </c>
      <c r="K10" s="5">
        <v>5867054.5499999998</v>
      </c>
      <c r="N10" s="21">
        <v>2005</v>
      </c>
      <c r="O10" s="41" t="s">
        <v>97</v>
      </c>
      <c r="P10" s="41" t="s">
        <v>23</v>
      </c>
      <c r="Q10" s="41" t="s">
        <v>97</v>
      </c>
      <c r="R10" s="42">
        <v>498426662</v>
      </c>
      <c r="S10" s="46" t="s">
        <v>287</v>
      </c>
      <c r="T10" s="47" t="s">
        <v>76</v>
      </c>
      <c r="U10" s="47" t="s">
        <v>134</v>
      </c>
      <c r="V10" s="53">
        <v>461314234.27999997</v>
      </c>
    </row>
    <row r="11" spans="1:22">
      <c r="A11" t="s">
        <v>607</v>
      </c>
      <c r="B11" t="s">
        <v>30</v>
      </c>
      <c r="C11" t="s">
        <v>93</v>
      </c>
      <c r="D11" s="8">
        <v>3796562.9</v>
      </c>
      <c r="E11" s="5">
        <v>4572555.1399999997</v>
      </c>
      <c r="F11" s="5">
        <v>6115618.5099999998</v>
      </c>
      <c r="G11" s="5">
        <v>5259264.71</v>
      </c>
      <c r="H11" s="5">
        <v>3397178.25</v>
      </c>
      <c r="I11" s="5">
        <v>4738115.0199999996</v>
      </c>
      <c r="J11" s="5">
        <v>5932348.6600000001</v>
      </c>
      <c r="K11" s="5">
        <v>5515521.1699999999</v>
      </c>
      <c r="N11" s="21">
        <v>2005</v>
      </c>
      <c r="O11" s="41" t="s">
        <v>141</v>
      </c>
      <c r="P11" s="41" t="s">
        <v>76</v>
      </c>
      <c r="Q11" s="41" t="s">
        <v>134</v>
      </c>
      <c r="R11" s="42">
        <v>544525658.80999994</v>
      </c>
      <c r="S11" s="43" t="s">
        <v>141</v>
      </c>
      <c r="T11" s="44" t="s">
        <v>76</v>
      </c>
      <c r="U11" s="44" t="s">
        <v>134</v>
      </c>
      <c r="V11" s="52">
        <v>528061374.70999998</v>
      </c>
    </row>
    <row r="12" spans="1:22" ht="17.25" customHeight="1">
      <c r="A12" t="s">
        <v>807</v>
      </c>
      <c r="B12" t="s">
        <v>52</v>
      </c>
      <c r="C12" t="s">
        <v>55</v>
      </c>
      <c r="D12" s="8">
        <v>3645105.08</v>
      </c>
      <c r="E12" s="5">
        <v>4353474.68</v>
      </c>
      <c r="F12" s="5">
        <v>5974961.0800000001</v>
      </c>
      <c r="G12" s="5">
        <v>6283188.8499999996</v>
      </c>
      <c r="H12" s="5">
        <v>3408853</v>
      </c>
      <c r="I12" s="5">
        <v>4655752.8</v>
      </c>
      <c r="J12" s="5">
        <v>5295406.75</v>
      </c>
      <c r="K12" s="5">
        <v>6292744.6100000003</v>
      </c>
      <c r="N12" s="21">
        <v>2005</v>
      </c>
      <c r="O12" s="39" t="s">
        <v>134</v>
      </c>
      <c r="P12" s="39" t="s">
        <v>76</v>
      </c>
      <c r="Q12" s="39" t="s">
        <v>134</v>
      </c>
      <c r="R12" s="40">
        <v>2877636926.5999999</v>
      </c>
      <c r="S12" s="49" t="s">
        <v>134</v>
      </c>
      <c r="T12" s="50" t="s">
        <v>76</v>
      </c>
      <c r="U12" s="50" t="s">
        <v>134</v>
      </c>
      <c r="V12" s="51">
        <v>2913112697.4000001</v>
      </c>
    </row>
    <row r="13" spans="1:22">
      <c r="A13" t="s">
        <v>250</v>
      </c>
      <c r="B13" t="s">
        <v>76</v>
      </c>
      <c r="C13" t="s">
        <v>244</v>
      </c>
      <c r="D13" s="8">
        <v>3616843.86</v>
      </c>
      <c r="E13" s="5" t="s">
        <v>25</v>
      </c>
      <c r="F13" s="5">
        <v>5728877.8700000001</v>
      </c>
      <c r="G13" s="5">
        <v>5451627.7000000002</v>
      </c>
      <c r="H13" s="5">
        <v>3416275.56</v>
      </c>
      <c r="I13" s="5" t="s">
        <v>25</v>
      </c>
      <c r="J13" s="5">
        <v>5911497.3200000003</v>
      </c>
      <c r="K13" s="5">
        <v>5477201.0300000003</v>
      </c>
      <c r="N13" s="21">
        <v>2006</v>
      </c>
      <c r="O13" s="41" t="s">
        <v>67</v>
      </c>
      <c r="P13" s="41" t="s">
        <v>35</v>
      </c>
      <c r="Q13" s="41" t="s">
        <v>67</v>
      </c>
      <c r="R13" s="42">
        <v>258886315</v>
      </c>
      <c r="S13" s="43" t="s">
        <v>67</v>
      </c>
      <c r="T13" s="44" t="s">
        <v>35</v>
      </c>
      <c r="U13" s="44" t="s">
        <v>67</v>
      </c>
      <c r="V13" s="45">
        <v>252188632</v>
      </c>
    </row>
    <row r="14" spans="1:22">
      <c r="A14" t="s">
        <v>741</v>
      </c>
      <c r="B14" t="s">
        <v>30</v>
      </c>
      <c r="C14" t="s">
        <v>93</v>
      </c>
      <c r="D14" s="8">
        <v>3775643.97</v>
      </c>
      <c r="E14" s="5">
        <v>4290365.3499999996</v>
      </c>
      <c r="F14" s="5">
        <v>5963454.0199999996</v>
      </c>
      <c r="G14" s="5">
        <v>5681747.0300000003</v>
      </c>
      <c r="H14" s="5">
        <v>3439471.5</v>
      </c>
      <c r="I14" s="5">
        <v>4437801.57</v>
      </c>
      <c r="J14" s="5">
        <v>5424004.5599999996</v>
      </c>
      <c r="K14" s="5">
        <v>6178313.5499999998</v>
      </c>
      <c r="N14" s="21">
        <v>2006</v>
      </c>
      <c r="O14" s="41" t="s">
        <v>169</v>
      </c>
      <c r="P14" s="41" t="s">
        <v>48</v>
      </c>
      <c r="Q14" s="41" t="s">
        <v>169</v>
      </c>
      <c r="R14" s="42">
        <v>262495674.06999999</v>
      </c>
      <c r="S14" s="46" t="s">
        <v>169</v>
      </c>
      <c r="T14" s="47" t="s">
        <v>48</v>
      </c>
      <c r="U14" s="47" t="s">
        <v>169</v>
      </c>
      <c r="V14" s="48">
        <v>267290342.94</v>
      </c>
    </row>
    <row r="15" spans="1:22">
      <c r="A15" t="s">
        <v>676</v>
      </c>
      <c r="B15" t="s">
        <v>76</v>
      </c>
      <c r="C15" t="s">
        <v>244</v>
      </c>
      <c r="D15" s="8">
        <v>3456069.61</v>
      </c>
      <c r="E15" s="5">
        <v>4116577.23</v>
      </c>
      <c r="F15" s="5">
        <v>5555920.3799999999</v>
      </c>
      <c r="G15" s="5">
        <v>5529183.75</v>
      </c>
      <c r="H15" s="5">
        <v>3442761.97</v>
      </c>
      <c r="I15" s="5">
        <v>4093644.62</v>
      </c>
      <c r="J15" s="5">
        <v>5523744.8099999996</v>
      </c>
      <c r="K15" s="5">
        <v>4853607</v>
      </c>
      <c r="N15" s="21">
        <v>2006</v>
      </c>
      <c r="O15" s="41" t="s">
        <v>40</v>
      </c>
      <c r="P15" s="41" t="s">
        <v>23</v>
      </c>
      <c r="Q15" s="41" t="s">
        <v>40</v>
      </c>
      <c r="R15" s="42">
        <v>317509546.19999999</v>
      </c>
      <c r="S15" s="43" t="s">
        <v>57</v>
      </c>
      <c r="T15" s="44" t="s">
        <v>52</v>
      </c>
      <c r="U15" s="44" t="s">
        <v>57</v>
      </c>
      <c r="V15" s="45">
        <v>269160480.64999998</v>
      </c>
    </row>
    <row r="16" spans="1:22">
      <c r="A16" t="s">
        <v>835</v>
      </c>
      <c r="B16" t="s">
        <v>30</v>
      </c>
      <c r="C16" t="s">
        <v>117</v>
      </c>
      <c r="D16" s="8">
        <v>3592371</v>
      </c>
      <c r="E16" s="5" t="s">
        <v>25</v>
      </c>
      <c r="F16" s="5">
        <v>6105716.9900000002</v>
      </c>
      <c r="G16" s="5">
        <v>5514371.3799999999</v>
      </c>
      <c r="H16" s="5">
        <v>3447575</v>
      </c>
      <c r="I16" s="5" t="s">
        <v>25</v>
      </c>
      <c r="J16" s="5">
        <v>5707298.25</v>
      </c>
      <c r="K16" s="5">
        <v>6115355.4400000004</v>
      </c>
      <c r="N16" s="21">
        <v>2006</v>
      </c>
      <c r="O16" s="41" t="s">
        <v>36</v>
      </c>
      <c r="P16" s="41" t="s">
        <v>35</v>
      </c>
      <c r="Q16" s="41" t="s">
        <v>36</v>
      </c>
      <c r="R16" s="42">
        <v>325418003.52999997</v>
      </c>
      <c r="S16" s="46" t="s">
        <v>40</v>
      </c>
      <c r="T16" s="47" t="s">
        <v>23</v>
      </c>
      <c r="U16" s="47" t="s">
        <v>40</v>
      </c>
      <c r="V16" s="48">
        <v>317615455.89999998</v>
      </c>
    </row>
    <row r="17" spans="1:22">
      <c r="A17" t="s">
        <v>889</v>
      </c>
      <c r="B17" t="s">
        <v>52</v>
      </c>
      <c r="C17" t="s">
        <v>174</v>
      </c>
      <c r="D17" s="8">
        <v>3496819.76</v>
      </c>
      <c r="E17" s="5">
        <v>4103594.92</v>
      </c>
      <c r="F17" s="5">
        <v>5771531.7800000003</v>
      </c>
      <c r="G17" s="5">
        <v>5200684.7699999996</v>
      </c>
      <c r="H17" s="5">
        <v>3449236.6</v>
      </c>
      <c r="I17" s="5">
        <v>3986859.67</v>
      </c>
      <c r="J17" s="5">
        <v>5871509.9400000004</v>
      </c>
      <c r="K17" s="5">
        <v>5176532.74</v>
      </c>
      <c r="N17" s="21">
        <v>2006</v>
      </c>
      <c r="O17" s="41" t="s">
        <v>57</v>
      </c>
      <c r="P17" s="41" t="s">
        <v>52</v>
      </c>
      <c r="Q17" s="41" t="s">
        <v>57</v>
      </c>
      <c r="R17" s="42">
        <v>330287973.20999998</v>
      </c>
      <c r="S17" s="43" t="s">
        <v>36</v>
      </c>
      <c r="T17" s="44" t="s">
        <v>35</v>
      </c>
      <c r="U17" s="44" t="s">
        <v>36</v>
      </c>
      <c r="V17" s="45">
        <v>335986015.13999999</v>
      </c>
    </row>
    <row r="18" spans="1:22">
      <c r="A18" t="s">
        <v>336</v>
      </c>
      <c r="B18" t="s">
        <v>52</v>
      </c>
      <c r="C18" t="s">
        <v>174</v>
      </c>
      <c r="D18" s="8">
        <v>3559696.65</v>
      </c>
      <c r="E18" s="5">
        <v>4097674.74</v>
      </c>
      <c r="F18" s="5">
        <v>5626699.7599999998</v>
      </c>
      <c r="G18" s="5">
        <v>5338264.4400000004</v>
      </c>
      <c r="H18" s="5">
        <v>3453235.39</v>
      </c>
      <c r="I18" s="5">
        <v>4163965.95</v>
      </c>
      <c r="J18" s="5">
        <v>5532266.7800000003</v>
      </c>
      <c r="K18" s="5">
        <v>5346476.38</v>
      </c>
      <c r="N18" s="21">
        <v>2006</v>
      </c>
      <c r="O18" s="41" t="s">
        <v>93</v>
      </c>
      <c r="P18" s="41" t="s">
        <v>30</v>
      </c>
      <c r="Q18" s="41" t="s">
        <v>93</v>
      </c>
      <c r="R18" s="42">
        <v>516710282.63</v>
      </c>
      <c r="S18" s="46" t="s">
        <v>93</v>
      </c>
      <c r="T18" s="47" t="s">
        <v>30</v>
      </c>
      <c r="U18" s="47" t="s">
        <v>93</v>
      </c>
      <c r="V18" s="48">
        <v>533692214.19</v>
      </c>
    </row>
    <row r="19" spans="1:22">
      <c r="A19" t="s">
        <v>417</v>
      </c>
      <c r="B19" t="s">
        <v>52</v>
      </c>
      <c r="C19" t="s">
        <v>57</v>
      </c>
      <c r="D19" s="8">
        <v>3849826.64</v>
      </c>
      <c r="E19" s="5">
        <v>4467148.59</v>
      </c>
      <c r="F19" s="5" t="s">
        <v>25</v>
      </c>
      <c r="G19" s="5" t="s">
        <v>25</v>
      </c>
      <c r="H19" s="5">
        <v>3459474.06</v>
      </c>
      <c r="I19" s="5">
        <v>4400974.6500000004</v>
      </c>
      <c r="J19" s="5" t="s">
        <v>25</v>
      </c>
      <c r="K19" s="5" t="s">
        <v>25</v>
      </c>
      <c r="N19" s="21">
        <v>2006</v>
      </c>
      <c r="O19" s="41" t="s">
        <v>287</v>
      </c>
      <c r="P19" s="41" t="s">
        <v>76</v>
      </c>
      <c r="Q19" s="41" t="s">
        <v>134</v>
      </c>
      <c r="R19" s="42">
        <v>547175346.80999994</v>
      </c>
      <c r="S19" s="43" t="s">
        <v>97</v>
      </c>
      <c r="T19" s="44" t="s">
        <v>23</v>
      </c>
      <c r="U19" s="44" t="s">
        <v>97</v>
      </c>
      <c r="V19" s="45">
        <v>539615306</v>
      </c>
    </row>
    <row r="20" spans="1:22">
      <c r="A20" t="s">
        <v>820</v>
      </c>
      <c r="B20" t="s">
        <v>52</v>
      </c>
      <c r="C20" t="s">
        <v>155</v>
      </c>
      <c r="D20" s="8">
        <v>3616752.96</v>
      </c>
      <c r="E20" s="5">
        <v>4220311.78</v>
      </c>
      <c r="F20" s="5">
        <v>5756394.7699999996</v>
      </c>
      <c r="G20" s="5">
        <v>5379233.9199999999</v>
      </c>
      <c r="H20" s="5">
        <v>3487467.02</v>
      </c>
      <c r="I20" s="5">
        <v>4092737.65</v>
      </c>
      <c r="J20" s="5">
        <v>5464251.5800000001</v>
      </c>
      <c r="K20" s="5">
        <v>5446412.71</v>
      </c>
      <c r="N20" s="21">
        <v>2006</v>
      </c>
      <c r="O20" s="41" t="s">
        <v>97</v>
      </c>
      <c r="P20" s="41" t="s">
        <v>23</v>
      </c>
      <c r="Q20" s="41" t="s">
        <v>97</v>
      </c>
      <c r="R20" s="42">
        <v>561484527</v>
      </c>
      <c r="S20" s="46" t="s">
        <v>287</v>
      </c>
      <c r="T20" s="47" t="s">
        <v>76</v>
      </c>
      <c r="U20" s="47" t="s">
        <v>134</v>
      </c>
      <c r="V20" s="48">
        <v>544779801.46000004</v>
      </c>
    </row>
    <row r="21" spans="1:22">
      <c r="A21" t="s">
        <v>300</v>
      </c>
      <c r="B21" t="s">
        <v>52</v>
      </c>
      <c r="C21" t="s">
        <v>155</v>
      </c>
      <c r="D21" s="8">
        <v>3680053.49</v>
      </c>
      <c r="E21" s="5" t="s">
        <v>25</v>
      </c>
      <c r="F21" s="5">
        <v>5873272.0599999996</v>
      </c>
      <c r="G21" s="5">
        <v>5835615.0599999996</v>
      </c>
      <c r="H21" s="5">
        <v>3499707.59</v>
      </c>
      <c r="I21" s="5" t="s">
        <v>25</v>
      </c>
      <c r="J21" s="5">
        <v>5633745.5599999996</v>
      </c>
      <c r="K21" s="5">
        <v>5609534.4100000001</v>
      </c>
      <c r="N21" s="21">
        <v>2006</v>
      </c>
      <c r="O21" s="41" t="s">
        <v>141</v>
      </c>
      <c r="P21" s="41" t="s">
        <v>76</v>
      </c>
      <c r="Q21" s="41" t="s">
        <v>134</v>
      </c>
      <c r="R21" s="42">
        <v>702010643.57000005</v>
      </c>
      <c r="S21" s="43" t="s">
        <v>141</v>
      </c>
      <c r="T21" s="44" t="s">
        <v>76</v>
      </c>
      <c r="U21" s="44" t="s">
        <v>134</v>
      </c>
      <c r="V21" s="45">
        <v>675758858.62</v>
      </c>
    </row>
    <row r="22" spans="1:22" s="10" customFormat="1">
      <c r="A22" t="s">
        <v>828</v>
      </c>
      <c r="B22" t="s">
        <v>27</v>
      </c>
      <c r="C22" t="s">
        <v>104</v>
      </c>
      <c r="D22" s="8">
        <v>3505200.92</v>
      </c>
      <c r="E22" s="5">
        <v>4300392</v>
      </c>
      <c r="F22" s="5">
        <v>5940908</v>
      </c>
      <c r="G22" s="5">
        <v>5835633.8399999999</v>
      </c>
      <c r="H22" s="5">
        <v>3526665.33</v>
      </c>
      <c r="I22" s="5">
        <v>4380438</v>
      </c>
      <c r="J22" s="5">
        <v>5717940</v>
      </c>
      <c r="K22" s="5">
        <v>6076449.6500000004</v>
      </c>
      <c r="N22" s="21">
        <v>2006</v>
      </c>
      <c r="O22" s="34" t="s">
        <v>134</v>
      </c>
      <c r="P22" s="34" t="s">
        <v>76</v>
      </c>
      <c r="Q22" s="34" t="s">
        <v>134</v>
      </c>
      <c r="R22" s="35">
        <v>3143488046</v>
      </c>
      <c r="S22" s="36" t="s">
        <v>134</v>
      </c>
      <c r="T22" s="37" t="s">
        <v>76</v>
      </c>
      <c r="U22" s="37" t="s">
        <v>134</v>
      </c>
      <c r="V22" s="38">
        <v>3270289702.9000001</v>
      </c>
    </row>
    <row r="23" spans="1:22">
      <c r="A23" t="s">
        <v>310</v>
      </c>
      <c r="B23" t="s">
        <v>76</v>
      </c>
      <c r="C23" t="s">
        <v>137</v>
      </c>
      <c r="D23" s="8">
        <v>3880645.6</v>
      </c>
      <c r="E23" s="5">
        <v>5095126.28</v>
      </c>
      <c r="F23" s="5">
        <v>7057469.6399999997</v>
      </c>
      <c r="G23" s="5">
        <v>7693914.71</v>
      </c>
      <c r="H23" s="5">
        <v>3529135.85</v>
      </c>
      <c r="I23" s="5">
        <v>4899878.5999999996</v>
      </c>
      <c r="J23" s="5">
        <v>6835131.8600000003</v>
      </c>
      <c r="K23" s="5">
        <v>7636962.3700000001</v>
      </c>
      <c r="N23" s="21">
        <v>2008</v>
      </c>
      <c r="O23" s="41" t="s">
        <v>67</v>
      </c>
      <c r="P23" s="41" t="s">
        <v>35</v>
      </c>
      <c r="Q23" s="41" t="s">
        <v>67</v>
      </c>
      <c r="R23" s="42">
        <v>316411984</v>
      </c>
      <c r="S23" s="46" t="s">
        <v>67</v>
      </c>
      <c r="T23" s="47" t="s">
        <v>35</v>
      </c>
      <c r="U23" s="47" t="s">
        <v>67</v>
      </c>
      <c r="V23" s="48">
        <v>347027879</v>
      </c>
    </row>
    <row r="24" spans="1:22">
      <c r="A24" t="s">
        <v>92</v>
      </c>
      <c r="B24" t="s">
        <v>30</v>
      </c>
      <c r="C24" t="s">
        <v>93</v>
      </c>
      <c r="D24" s="8">
        <v>3549073</v>
      </c>
      <c r="E24" s="5">
        <v>4173487.27</v>
      </c>
      <c r="F24" s="5">
        <v>5710488.96</v>
      </c>
      <c r="G24" s="5">
        <v>5521193.6299999999</v>
      </c>
      <c r="H24" s="5">
        <v>3539962</v>
      </c>
      <c r="I24" s="5">
        <v>4172921.24</v>
      </c>
      <c r="J24" s="5">
        <v>5489910.7000000002</v>
      </c>
      <c r="K24" s="5">
        <v>5278360.3899999997</v>
      </c>
      <c r="N24" s="21">
        <v>2008</v>
      </c>
      <c r="O24" s="41" t="s">
        <v>36</v>
      </c>
      <c r="P24" s="41" t="s">
        <v>35</v>
      </c>
      <c r="Q24" s="41" t="s">
        <v>36</v>
      </c>
      <c r="R24" s="42">
        <v>395486300.60000002</v>
      </c>
      <c r="S24" s="43" t="s">
        <v>36</v>
      </c>
      <c r="T24" s="44" t="s">
        <v>35</v>
      </c>
      <c r="U24" s="44" t="s">
        <v>36</v>
      </c>
      <c r="V24" s="45">
        <v>385091240</v>
      </c>
    </row>
    <row r="25" spans="1:22">
      <c r="A25" t="s">
        <v>732</v>
      </c>
      <c r="B25" t="s">
        <v>62</v>
      </c>
      <c r="C25" t="s">
        <v>248</v>
      </c>
      <c r="D25" s="8">
        <v>3728583.89</v>
      </c>
      <c r="E25" s="5">
        <v>4695617.3</v>
      </c>
      <c r="F25" s="5">
        <v>6085849.8700000001</v>
      </c>
      <c r="G25" s="5">
        <v>5750042.5199999996</v>
      </c>
      <c r="H25" s="5">
        <v>3549369.19</v>
      </c>
      <c r="I25" s="5">
        <v>4033147.7</v>
      </c>
      <c r="J25" s="5">
        <v>6185626.04</v>
      </c>
      <c r="K25" s="5">
        <v>6202823.96</v>
      </c>
      <c r="N25" s="21">
        <v>2008</v>
      </c>
      <c r="O25" s="41" t="s">
        <v>169</v>
      </c>
      <c r="P25" s="41" t="s">
        <v>48</v>
      </c>
      <c r="Q25" s="41" t="s">
        <v>169</v>
      </c>
      <c r="R25" s="42">
        <v>398117220</v>
      </c>
      <c r="S25" s="46" t="s">
        <v>40</v>
      </c>
      <c r="T25" s="47" t="s">
        <v>23</v>
      </c>
      <c r="U25" s="47" t="s">
        <v>40</v>
      </c>
      <c r="V25" s="48">
        <v>397042024.10000002</v>
      </c>
    </row>
    <row r="26" spans="1:22">
      <c r="A26" t="s">
        <v>506</v>
      </c>
      <c r="B26" t="s">
        <v>27</v>
      </c>
      <c r="C26" t="s">
        <v>104</v>
      </c>
      <c r="D26" s="8">
        <v>3836766.84</v>
      </c>
      <c r="E26" s="5">
        <v>4468059.12</v>
      </c>
      <c r="F26" s="5">
        <v>5852384.5599999996</v>
      </c>
      <c r="G26" s="5">
        <v>6190498.0499999998</v>
      </c>
      <c r="H26" s="5">
        <v>3555445.39</v>
      </c>
      <c r="I26" s="5">
        <v>4355290.2300000004</v>
      </c>
      <c r="J26" s="5">
        <v>5820278.0800000001</v>
      </c>
      <c r="K26" s="5">
        <v>6180994.2800000003</v>
      </c>
      <c r="N26" s="21">
        <v>2008</v>
      </c>
      <c r="O26" s="41" t="s">
        <v>40</v>
      </c>
      <c r="P26" s="41" t="s">
        <v>23</v>
      </c>
      <c r="Q26" s="41" t="s">
        <v>40</v>
      </c>
      <c r="R26" s="42">
        <v>424533067.10000002</v>
      </c>
      <c r="S26" s="43" t="s">
        <v>57</v>
      </c>
      <c r="T26" s="44" t="s">
        <v>52</v>
      </c>
      <c r="U26" s="44" t="s">
        <v>57</v>
      </c>
      <c r="V26" s="45">
        <v>411029797.30000001</v>
      </c>
    </row>
    <row r="27" spans="1:22">
      <c r="A27" t="s">
        <v>90</v>
      </c>
      <c r="B27" t="s">
        <v>76</v>
      </c>
      <c r="C27" t="s">
        <v>91</v>
      </c>
      <c r="D27" s="8">
        <v>3663062.64</v>
      </c>
      <c r="E27" s="5">
        <v>4352742.92</v>
      </c>
      <c r="F27" s="5">
        <v>6997362.2599999998</v>
      </c>
      <c r="G27" s="5">
        <v>5867105.4400000004</v>
      </c>
      <c r="H27" s="5">
        <v>3557038.83</v>
      </c>
      <c r="I27" s="5">
        <v>3995521.3</v>
      </c>
      <c r="J27" s="5">
        <v>6684543.2300000004</v>
      </c>
      <c r="K27" s="5">
        <v>6001491.96</v>
      </c>
      <c r="N27" s="21">
        <v>2008</v>
      </c>
      <c r="O27" s="41" t="s">
        <v>57</v>
      </c>
      <c r="P27" s="41" t="s">
        <v>52</v>
      </c>
      <c r="Q27" s="41" t="s">
        <v>57</v>
      </c>
      <c r="R27" s="42">
        <v>445857778</v>
      </c>
      <c r="S27" s="46" t="s">
        <v>169</v>
      </c>
      <c r="T27" s="47" t="s">
        <v>48</v>
      </c>
      <c r="U27" s="47" t="s">
        <v>169</v>
      </c>
      <c r="V27" s="48">
        <v>415135887.69999999</v>
      </c>
    </row>
    <row r="28" spans="1:22">
      <c r="A28" t="s">
        <v>816</v>
      </c>
      <c r="B28" t="s">
        <v>30</v>
      </c>
      <c r="C28" t="s">
        <v>33</v>
      </c>
      <c r="D28" s="8">
        <v>3649976</v>
      </c>
      <c r="E28" s="5">
        <v>4254772.09</v>
      </c>
      <c r="F28" s="5">
        <v>7983602.8399999999</v>
      </c>
      <c r="G28" s="5">
        <v>6293582.8200000003</v>
      </c>
      <c r="H28" s="5">
        <v>3561107</v>
      </c>
      <c r="I28" s="5">
        <v>4353684.6100000003</v>
      </c>
      <c r="J28" s="5">
        <v>6972848.3300000001</v>
      </c>
      <c r="K28" s="5">
        <v>6180236.8099999996</v>
      </c>
      <c r="N28" s="21">
        <v>2008</v>
      </c>
      <c r="O28" s="41" t="s">
        <v>93</v>
      </c>
      <c r="P28" s="41" t="s">
        <v>30</v>
      </c>
      <c r="Q28" s="41" t="s">
        <v>93</v>
      </c>
      <c r="R28" s="42">
        <v>659335586.60000002</v>
      </c>
      <c r="S28" s="43" t="s">
        <v>93</v>
      </c>
      <c r="T28" s="44" t="s">
        <v>30</v>
      </c>
      <c r="U28" s="44" t="s">
        <v>93</v>
      </c>
      <c r="V28" s="45">
        <v>660703775.20000005</v>
      </c>
    </row>
    <row r="29" spans="1:22">
      <c r="A29" t="s">
        <v>362</v>
      </c>
      <c r="B29" t="s">
        <v>52</v>
      </c>
      <c r="C29" t="s">
        <v>60</v>
      </c>
      <c r="D29" s="8">
        <v>3988747</v>
      </c>
      <c r="E29" s="5">
        <v>4321620.67</v>
      </c>
      <c r="F29" s="5">
        <v>5977043.3899999997</v>
      </c>
      <c r="G29" s="5">
        <v>5860000.0999999996</v>
      </c>
      <c r="H29" s="5">
        <v>3562881</v>
      </c>
      <c r="I29" s="5">
        <v>3953797.88</v>
      </c>
      <c r="J29" s="5">
        <v>6448389.8600000003</v>
      </c>
      <c r="K29" s="5">
        <v>5208922.49</v>
      </c>
      <c r="N29" s="21">
        <v>2008</v>
      </c>
      <c r="O29" s="41" t="s">
        <v>287</v>
      </c>
      <c r="P29" s="41" t="s">
        <v>76</v>
      </c>
      <c r="Q29" s="41" t="s">
        <v>134</v>
      </c>
      <c r="R29" s="42">
        <v>774410426</v>
      </c>
      <c r="S29" s="46" t="s">
        <v>287</v>
      </c>
      <c r="T29" s="47" t="s">
        <v>76</v>
      </c>
      <c r="U29" s="47" t="s">
        <v>134</v>
      </c>
      <c r="V29" s="48">
        <v>799243539.10000002</v>
      </c>
    </row>
    <row r="30" spans="1:22">
      <c r="A30" t="s">
        <v>142</v>
      </c>
      <c r="B30" t="s">
        <v>30</v>
      </c>
      <c r="C30" t="s">
        <v>93</v>
      </c>
      <c r="D30" s="8">
        <v>3777696.93</v>
      </c>
      <c r="E30" s="5">
        <v>4741560.84</v>
      </c>
      <c r="F30" s="5">
        <v>6017434.4100000001</v>
      </c>
      <c r="G30" s="5">
        <v>5681286.4299999997</v>
      </c>
      <c r="H30" s="5">
        <v>3567777.17</v>
      </c>
      <c r="I30" s="5">
        <v>4888991.6500000004</v>
      </c>
      <c r="J30" s="5">
        <v>5506948.7400000002</v>
      </c>
      <c r="K30" s="5">
        <v>5971831.3899999997</v>
      </c>
      <c r="N30" s="21">
        <v>2008</v>
      </c>
      <c r="O30" s="41" t="s">
        <v>97</v>
      </c>
      <c r="P30" s="41" t="s">
        <v>23</v>
      </c>
      <c r="Q30" s="41" t="s">
        <v>97</v>
      </c>
      <c r="R30" s="42">
        <v>910486989</v>
      </c>
      <c r="S30" s="43" t="s">
        <v>97</v>
      </c>
      <c r="T30" s="44" t="s">
        <v>23</v>
      </c>
      <c r="U30" s="44" t="s">
        <v>97</v>
      </c>
      <c r="V30" s="45">
        <v>800715605</v>
      </c>
    </row>
    <row r="31" spans="1:22">
      <c r="A31" t="s">
        <v>617</v>
      </c>
      <c r="B31" t="s">
        <v>52</v>
      </c>
      <c r="C31" t="s">
        <v>53</v>
      </c>
      <c r="D31" s="8">
        <v>3706244.67</v>
      </c>
      <c r="E31" s="5">
        <v>4405878.34</v>
      </c>
      <c r="F31" s="5">
        <v>6034853.6699999999</v>
      </c>
      <c r="G31" s="5">
        <v>6162603.8200000003</v>
      </c>
      <c r="H31" s="5">
        <v>3578189.39</v>
      </c>
      <c r="I31" s="5">
        <v>4461902.93</v>
      </c>
      <c r="J31" s="5">
        <v>5716768.8300000001</v>
      </c>
      <c r="K31" s="5">
        <v>6708827.0099999998</v>
      </c>
      <c r="N31" s="21">
        <v>2008</v>
      </c>
      <c r="O31" s="41" t="s">
        <v>141</v>
      </c>
      <c r="P31" s="41" t="s">
        <v>76</v>
      </c>
      <c r="Q31" s="41" t="s">
        <v>134</v>
      </c>
      <c r="R31" s="42">
        <v>916279888.79999995</v>
      </c>
      <c r="S31" s="46" t="s">
        <v>141</v>
      </c>
      <c r="T31" s="47" t="s">
        <v>76</v>
      </c>
      <c r="U31" s="47" t="s">
        <v>134</v>
      </c>
      <c r="V31" s="48">
        <v>802663699.5</v>
      </c>
    </row>
    <row r="32" spans="1:22">
      <c r="A32" t="s">
        <v>429</v>
      </c>
      <c r="B32" t="s">
        <v>62</v>
      </c>
      <c r="C32" t="s">
        <v>240</v>
      </c>
      <c r="D32" s="8">
        <v>3754452.81</v>
      </c>
      <c r="E32" s="5">
        <v>4101180.92</v>
      </c>
      <c r="F32" s="5">
        <v>5962896.3499999996</v>
      </c>
      <c r="G32" s="5">
        <v>5921179.1399999997</v>
      </c>
      <c r="H32" s="5">
        <v>3597587.71</v>
      </c>
      <c r="I32" s="5">
        <v>4180912.55</v>
      </c>
      <c r="J32" s="5">
        <v>5853152.2800000003</v>
      </c>
      <c r="K32" s="5">
        <v>6038143.0499999998</v>
      </c>
      <c r="N32" s="21">
        <v>2008</v>
      </c>
      <c r="O32" s="39" t="s">
        <v>134</v>
      </c>
      <c r="P32" s="39" t="s">
        <v>76</v>
      </c>
      <c r="Q32" s="39" t="s">
        <v>134</v>
      </c>
      <c r="R32" s="40">
        <v>4746659897</v>
      </c>
      <c r="S32" s="49" t="s">
        <v>134</v>
      </c>
      <c r="T32" s="50" t="s">
        <v>76</v>
      </c>
      <c r="U32" s="50" t="s">
        <v>134</v>
      </c>
      <c r="V32" s="51">
        <v>4605936623</v>
      </c>
    </row>
    <row r="33" spans="1:22">
      <c r="A33" t="s">
        <v>794</v>
      </c>
      <c r="B33" t="s">
        <v>30</v>
      </c>
      <c r="C33" t="s">
        <v>31</v>
      </c>
      <c r="D33" s="8">
        <v>3716585.33</v>
      </c>
      <c r="E33" s="5">
        <v>4298250.6500000004</v>
      </c>
      <c r="F33" s="5">
        <v>6049959.1600000001</v>
      </c>
      <c r="G33" s="5">
        <v>6121166.3499999996</v>
      </c>
      <c r="H33" s="5">
        <v>3619876.73</v>
      </c>
      <c r="I33" s="5">
        <v>4230218.25</v>
      </c>
      <c r="J33" s="5">
        <v>5915068.0599999996</v>
      </c>
      <c r="K33" s="5">
        <v>6691125.7599999998</v>
      </c>
      <c r="N33" s="21">
        <v>2009</v>
      </c>
      <c r="O33" s="41" t="s">
        <v>67</v>
      </c>
      <c r="P33" s="41" t="s">
        <v>35</v>
      </c>
      <c r="Q33" s="41" t="s">
        <v>67</v>
      </c>
      <c r="R33" s="42">
        <v>369277415</v>
      </c>
      <c r="S33" s="43" t="s">
        <v>67</v>
      </c>
      <c r="T33" s="44" t="s">
        <v>35</v>
      </c>
      <c r="U33" s="44" t="s">
        <v>67</v>
      </c>
      <c r="V33" s="52">
        <v>371294100</v>
      </c>
    </row>
    <row r="34" spans="1:22">
      <c r="A34" t="s">
        <v>702</v>
      </c>
      <c r="B34" t="s">
        <v>30</v>
      </c>
      <c r="C34" t="s">
        <v>93</v>
      </c>
      <c r="D34" s="8">
        <v>4198853.25</v>
      </c>
      <c r="E34" s="5">
        <v>5416730.54</v>
      </c>
      <c r="F34" s="5">
        <v>6536015.75</v>
      </c>
      <c r="G34" s="5">
        <v>6400760.6100000003</v>
      </c>
      <c r="H34" s="5">
        <v>3643982.55</v>
      </c>
      <c r="I34" s="5">
        <v>4838604.5999999996</v>
      </c>
      <c r="J34" s="5">
        <v>6239691.1200000001</v>
      </c>
      <c r="K34" s="5">
        <v>5829761.7300000004</v>
      </c>
      <c r="N34" s="21">
        <v>2009</v>
      </c>
      <c r="O34" s="41" t="s">
        <v>169</v>
      </c>
      <c r="P34" s="41" t="s">
        <v>48</v>
      </c>
      <c r="Q34" s="41" t="s">
        <v>169</v>
      </c>
      <c r="R34" s="42">
        <v>381904663.72000003</v>
      </c>
      <c r="S34" s="46" t="s">
        <v>169</v>
      </c>
      <c r="T34" s="47" t="s">
        <v>48</v>
      </c>
      <c r="U34" s="47" t="s">
        <v>169</v>
      </c>
      <c r="V34" s="53">
        <v>412162187.81999999</v>
      </c>
    </row>
    <row r="35" spans="1:22">
      <c r="A35" t="s">
        <v>259</v>
      </c>
      <c r="B35" t="s">
        <v>30</v>
      </c>
      <c r="C35" t="s">
        <v>93</v>
      </c>
      <c r="D35" s="8">
        <v>3839030.77</v>
      </c>
      <c r="E35" s="5">
        <v>4434132.99</v>
      </c>
      <c r="F35" s="5">
        <v>6588170.4500000002</v>
      </c>
      <c r="G35" s="5">
        <v>6144870.75</v>
      </c>
      <c r="H35" s="5">
        <v>3655210.27</v>
      </c>
      <c r="I35" s="5">
        <v>4676457.3</v>
      </c>
      <c r="J35" s="5">
        <v>6649001.9199999999</v>
      </c>
      <c r="K35" s="5">
        <v>6469809.1200000001</v>
      </c>
      <c r="N35" s="21">
        <v>2009</v>
      </c>
      <c r="O35" s="41" t="s">
        <v>40</v>
      </c>
      <c r="P35" s="41" t="s">
        <v>23</v>
      </c>
      <c r="Q35" s="41" t="s">
        <v>40</v>
      </c>
      <c r="R35" s="42">
        <v>421917422.29000002</v>
      </c>
      <c r="S35" s="43" t="s">
        <v>40</v>
      </c>
      <c r="T35" s="44" t="s">
        <v>23</v>
      </c>
      <c r="U35" s="44" t="s">
        <v>40</v>
      </c>
      <c r="V35" s="52">
        <v>413506408.94</v>
      </c>
    </row>
    <row r="36" spans="1:22">
      <c r="A36" t="s">
        <v>845</v>
      </c>
      <c r="B36" t="s">
        <v>42</v>
      </c>
      <c r="C36" t="s">
        <v>125</v>
      </c>
      <c r="D36" s="8">
        <v>3542341</v>
      </c>
      <c r="E36" s="5">
        <v>4157394.13</v>
      </c>
      <c r="F36" s="5" t="s">
        <v>25</v>
      </c>
      <c r="G36" s="5">
        <v>5647479.96</v>
      </c>
      <c r="H36" s="5">
        <v>3660155</v>
      </c>
      <c r="I36" s="5">
        <v>4589330.4000000004</v>
      </c>
      <c r="J36" s="5" t="s">
        <v>25</v>
      </c>
      <c r="K36" s="5">
        <v>5026764.96</v>
      </c>
      <c r="N36" s="21">
        <v>2009</v>
      </c>
      <c r="O36" s="41" t="s">
        <v>57</v>
      </c>
      <c r="P36" s="41" t="s">
        <v>52</v>
      </c>
      <c r="Q36" s="41" t="s">
        <v>57</v>
      </c>
      <c r="R36" s="42">
        <v>439208666.44</v>
      </c>
      <c r="S36" s="46" t="s">
        <v>36</v>
      </c>
      <c r="T36" s="47" t="s">
        <v>35</v>
      </c>
      <c r="U36" s="47" t="s">
        <v>36</v>
      </c>
      <c r="V36" s="53">
        <v>461441114.68000001</v>
      </c>
    </row>
    <row r="37" spans="1:22">
      <c r="A37" t="s">
        <v>592</v>
      </c>
      <c r="B37" t="s">
        <v>30</v>
      </c>
      <c r="C37" t="s">
        <v>93</v>
      </c>
      <c r="D37" s="8">
        <v>3809664.23</v>
      </c>
      <c r="E37" s="5">
        <v>4621777.01</v>
      </c>
      <c r="F37" s="5">
        <v>6317992.0999999996</v>
      </c>
      <c r="G37" s="5">
        <v>6034445.6100000003</v>
      </c>
      <c r="H37" s="5">
        <v>3708858.99</v>
      </c>
      <c r="I37" s="5">
        <v>4576195.2300000004</v>
      </c>
      <c r="J37" s="5">
        <v>6304834.5999999996</v>
      </c>
      <c r="K37" s="5">
        <v>5807391.25</v>
      </c>
      <c r="N37" s="21">
        <v>2009</v>
      </c>
      <c r="O37" s="41" t="s">
        <v>36</v>
      </c>
      <c r="P37" s="41" t="s">
        <v>35</v>
      </c>
      <c r="Q37" s="41" t="s">
        <v>36</v>
      </c>
      <c r="R37" s="42">
        <v>466262876.51999998</v>
      </c>
      <c r="S37" s="43" t="s">
        <v>57</v>
      </c>
      <c r="T37" s="44" t="s">
        <v>52</v>
      </c>
      <c r="U37" s="44" t="s">
        <v>57</v>
      </c>
      <c r="V37" s="52">
        <v>532608939.37</v>
      </c>
    </row>
    <row r="38" spans="1:22">
      <c r="A38" t="s">
        <v>581</v>
      </c>
      <c r="B38" t="s">
        <v>35</v>
      </c>
      <c r="C38" t="s">
        <v>257</v>
      </c>
      <c r="D38" s="8">
        <v>4134404.94</v>
      </c>
      <c r="E38" s="5" t="s">
        <v>25</v>
      </c>
      <c r="F38" s="5">
        <v>3424740.32</v>
      </c>
      <c r="G38" s="5">
        <v>7307363.0099999998</v>
      </c>
      <c r="H38" s="5">
        <v>3712457.05</v>
      </c>
      <c r="I38" s="5" t="s">
        <v>25</v>
      </c>
      <c r="J38" s="5">
        <v>3191185.7</v>
      </c>
      <c r="K38" s="5">
        <v>7154339.6500000004</v>
      </c>
      <c r="N38" s="21">
        <v>2009</v>
      </c>
      <c r="O38" s="41" t="s">
        <v>93</v>
      </c>
      <c r="P38" s="41" t="s">
        <v>30</v>
      </c>
      <c r="Q38" s="41" t="s">
        <v>93</v>
      </c>
      <c r="R38" s="42">
        <v>731379703.23000002</v>
      </c>
      <c r="S38" s="46" t="s">
        <v>93</v>
      </c>
      <c r="T38" s="47" t="s">
        <v>30</v>
      </c>
      <c r="U38" s="47" t="s">
        <v>93</v>
      </c>
      <c r="V38" s="53">
        <v>688319701.14999998</v>
      </c>
    </row>
    <row r="39" spans="1:22">
      <c r="A39" t="s">
        <v>263</v>
      </c>
      <c r="B39" t="s">
        <v>30</v>
      </c>
      <c r="C39" t="s">
        <v>93</v>
      </c>
      <c r="D39" s="8">
        <v>4281294.7300000004</v>
      </c>
      <c r="E39" s="5">
        <v>4598222.3600000003</v>
      </c>
      <c r="F39" s="5">
        <v>8170633.6699999999</v>
      </c>
      <c r="G39" s="5">
        <v>9198969.8499999996</v>
      </c>
      <c r="H39" s="5">
        <v>3720851.32</v>
      </c>
      <c r="I39" s="5">
        <v>4904819.2300000004</v>
      </c>
      <c r="J39" s="5">
        <v>8397349.5800000001</v>
      </c>
      <c r="K39" s="5">
        <v>8820919.4800000004</v>
      </c>
      <c r="N39" s="21">
        <v>2009</v>
      </c>
      <c r="O39" s="41" t="s">
        <v>287</v>
      </c>
      <c r="P39" s="41" t="s">
        <v>76</v>
      </c>
      <c r="Q39" s="41" t="s">
        <v>134</v>
      </c>
      <c r="R39" s="42">
        <v>781099348.74000001</v>
      </c>
      <c r="S39" s="43" t="s">
        <v>287</v>
      </c>
      <c r="T39" s="44" t="s">
        <v>76</v>
      </c>
      <c r="U39" s="44" t="s">
        <v>134</v>
      </c>
      <c r="V39" s="52">
        <v>777309559.94000006</v>
      </c>
    </row>
    <row r="40" spans="1:22">
      <c r="A40" t="s">
        <v>298</v>
      </c>
      <c r="B40" t="s">
        <v>62</v>
      </c>
      <c r="C40" t="s">
        <v>248</v>
      </c>
      <c r="D40" s="8">
        <v>4101503.93</v>
      </c>
      <c r="E40" s="5">
        <v>4708691.12</v>
      </c>
      <c r="F40" s="5">
        <v>6518997.21</v>
      </c>
      <c r="G40" s="5">
        <v>6141796.3200000003</v>
      </c>
      <c r="H40" s="5">
        <v>3733249.25</v>
      </c>
      <c r="I40" s="5">
        <v>4797747.6399999997</v>
      </c>
      <c r="J40" s="5">
        <v>6202209.8600000003</v>
      </c>
      <c r="K40" s="5">
        <v>6479728.25</v>
      </c>
      <c r="N40" s="21">
        <v>2009</v>
      </c>
      <c r="O40" s="41" t="s">
        <v>97</v>
      </c>
      <c r="P40" s="41" t="s">
        <v>23</v>
      </c>
      <c r="Q40" s="41" t="s">
        <v>97</v>
      </c>
      <c r="R40" s="42">
        <v>853411032</v>
      </c>
      <c r="S40" s="46" t="s">
        <v>97</v>
      </c>
      <c r="T40" s="47" t="s">
        <v>23</v>
      </c>
      <c r="U40" s="47" t="s">
        <v>97</v>
      </c>
      <c r="V40" s="53">
        <v>840642311</v>
      </c>
    </row>
    <row r="41" spans="1:22">
      <c r="A41" t="s">
        <v>841</v>
      </c>
      <c r="B41" t="s">
        <v>30</v>
      </c>
      <c r="C41" t="s">
        <v>117</v>
      </c>
      <c r="D41" s="8">
        <v>4018584.96</v>
      </c>
      <c r="E41" s="5" t="s">
        <v>25</v>
      </c>
      <c r="F41" s="5">
        <v>6576474.6699999999</v>
      </c>
      <c r="G41" s="5">
        <v>6503992.6900000004</v>
      </c>
      <c r="H41" s="5">
        <v>3735556.6</v>
      </c>
      <c r="I41" s="5" t="s">
        <v>25</v>
      </c>
      <c r="J41" s="5">
        <v>6492057.2000000002</v>
      </c>
      <c r="K41" s="5">
        <v>6782884.75</v>
      </c>
      <c r="N41" s="21">
        <v>2009</v>
      </c>
      <c r="O41" s="41" t="s">
        <v>141</v>
      </c>
      <c r="P41" s="41" t="s">
        <v>76</v>
      </c>
      <c r="Q41" s="41" t="s">
        <v>134</v>
      </c>
      <c r="R41" s="42">
        <v>939279821.44000006</v>
      </c>
      <c r="S41" s="43" t="s">
        <v>141</v>
      </c>
      <c r="T41" s="44" t="s">
        <v>76</v>
      </c>
      <c r="U41" s="44" t="s">
        <v>134</v>
      </c>
      <c r="V41" s="52">
        <v>911915363</v>
      </c>
    </row>
    <row r="42" spans="1:22">
      <c r="A42" t="s">
        <v>671</v>
      </c>
      <c r="B42" t="s">
        <v>65</v>
      </c>
      <c r="C42" t="s">
        <v>304</v>
      </c>
      <c r="D42" s="8">
        <v>4109577.04</v>
      </c>
      <c r="E42" s="5">
        <v>5170378.03</v>
      </c>
      <c r="F42" s="5">
        <v>7399972.6799999997</v>
      </c>
      <c r="G42" s="5">
        <v>6541286.6100000003</v>
      </c>
      <c r="H42" s="5">
        <v>3736656.27</v>
      </c>
      <c r="I42" s="5">
        <v>4572672.1100000003</v>
      </c>
      <c r="J42" s="5">
        <v>6286848.0300000003</v>
      </c>
      <c r="K42" s="5">
        <v>7026550.21</v>
      </c>
      <c r="N42" s="21">
        <v>2009</v>
      </c>
      <c r="O42" s="39" t="s">
        <v>134</v>
      </c>
      <c r="P42" s="39" t="s">
        <v>76</v>
      </c>
      <c r="Q42" s="39" t="s">
        <v>134</v>
      </c>
      <c r="R42" s="40">
        <v>4825925739.3999996</v>
      </c>
      <c r="S42" s="49" t="s">
        <v>134</v>
      </c>
      <c r="T42" s="50" t="s">
        <v>76</v>
      </c>
      <c r="U42" s="50" t="s">
        <v>134</v>
      </c>
      <c r="V42" s="54">
        <v>4989668063.5</v>
      </c>
    </row>
    <row r="43" spans="1:22">
      <c r="A43" t="s">
        <v>390</v>
      </c>
      <c r="B43" t="s">
        <v>35</v>
      </c>
      <c r="C43" t="s">
        <v>50</v>
      </c>
      <c r="D43" s="8">
        <v>3778620</v>
      </c>
      <c r="E43" s="5">
        <v>4316735</v>
      </c>
      <c r="F43" s="5">
        <v>7214844.1600000001</v>
      </c>
      <c r="G43" s="5">
        <v>7162465.2599999998</v>
      </c>
      <c r="H43" s="5">
        <v>3737226</v>
      </c>
      <c r="I43" s="5">
        <v>4563063</v>
      </c>
      <c r="J43" s="5">
        <v>6143815.2300000004</v>
      </c>
      <c r="K43" s="5">
        <v>7007377.1299999999</v>
      </c>
    </row>
    <row r="44" spans="1:22">
      <c r="A44" t="s">
        <v>214</v>
      </c>
      <c r="B44" t="s">
        <v>62</v>
      </c>
      <c r="C44" t="s">
        <v>63</v>
      </c>
      <c r="D44" s="8">
        <v>4102245.4</v>
      </c>
      <c r="E44" s="5" t="s">
        <v>25</v>
      </c>
      <c r="F44" s="5">
        <v>6319244.9800000004</v>
      </c>
      <c r="G44" s="5">
        <v>6085573.3399999999</v>
      </c>
      <c r="H44" s="5">
        <v>3738801.32</v>
      </c>
      <c r="I44" s="5" t="s">
        <v>25</v>
      </c>
      <c r="J44" s="5">
        <v>6385194.6600000001</v>
      </c>
      <c r="K44" s="5">
        <v>6699205.9400000004</v>
      </c>
    </row>
    <row r="45" spans="1:22">
      <c r="A45" t="s">
        <v>503</v>
      </c>
      <c r="B45" t="s">
        <v>30</v>
      </c>
      <c r="C45" t="s">
        <v>73</v>
      </c>
      <c r="D45" s="8">
        <v>3833935.31</v>
      </c>
      <c r="E45" s="5">
        <v>4390243.55</v>
      </c>
      <c r="F45" s="5">
        <v>5940882.5499999998</v>
      </c>
      <c r="G45" s="5">
        <v>5557878.4000000004</v>
      </c>
      <c r="H45" s="5">
        <v>3746534.79</v>
      </c>
      <c r="I45" s="5">
        <v>4252749.1500000004</v>
      </c>
      <c r="J45" s="5">
        <v>5990055.4100000001</v>
      </c>
      <c r="K45" s="5">
        <v>5833997.5300000003</v>
      </c>
    </row>
    <row r="46" spans="1:22">
      <c r="A46" t="s">
        <v>746</v>
      </c>
      <c r="B46" t="s">
        <v>30</v>
      </c>
      <c r="C46" t="s">
        <v>59</v>
      </c>
      <c r="D46" s="8">
        <v>3874837.59</v>
      </c>
      <c r="E46" s="5" t="s">
        <v>25</v>
      </c>
      <c r="F46" s="5">
        <v>6410462.1900000004</v>
      </c>
      <c r="G46" s="5">
        <v>6273094.0599999996</v>
      </c>
      <c r="H46" s="5">
        <v>3760101.29</v>
      </c>
      <c r="I46" s="5" t="s">
        <v>25</v>
      </c>
      <c r="J46" s="5">
        <v>6638813.5199999996</v>
      </c>
      <c r="K46" s="5">
        <v>6484274.7300000004</v>
      </c>
    </row>
    <row r="47" spans="1:22">
      <c r="A47" t="s">
        <v>733</v>
      </c>
      <c r="B47" t="s">
        <v>42</v>
      </c>
      <c r="C47" t="s">
        <v>43</v>
      </c>
      <c r="D47" s="8">
        <v>4026666.16</v>
      </c>
      <c r="E47" s="5">
        <v>5107527.05</v>
      </c>
      <c r="F47" s="5" t="s">
        <v>25</v>
      </c>
      <c r="G47" s="5">
        <v>6665038.3899999997</v>
      </c>
      <c r="H47" s="5">
        <v>3762757.83</v>
      </c>
      <c r="I47" s="5">
        <v>5358512.8600000003</v>
      </c>
      <c r="J47" s="5" t="s">
        <v>25</v>
      </c>
      <c r="K47" s="5">
        <v>6855275.5</v>
      </c>
    </row>
    <row r="48" spans="1:22">
      <c r="A48" t="s">
        <v>595</v>
      </c>
      <c r="B48" t="s">
        <v>30</v>
      </c>
      <c r="C48" t="s">
        <v>93</v>
      </c>
      <c r="D48" s="8">
        <v>3878596.24</v>
      </c>
      <c r="E48" s="5" t="s">
        <v>25</v>
      </c>
      <c r="F48" s="5">
        <v>5541087.4500000002</v>
      </c>
      <c r="G48" s="5">
        <v>5706414.0999999996</v>
      </c>
      <c r="H48" s="5">
        <v>3771846.46</v>
      </c>
      <c r="I48" s="5" t="s">
        <v>25</v>
      </c>
      <c r="J48" s="5">
        <v>5584465.4100000001</v>
      </c>
      <c r="K48" s="5">
        <v>5736286.6100000003</v>
      </c>
    </row>
    <row r="49" spans="1:11">
      <c r="A49" t="s">
        <v>632</v>
      </c>
      <c r="B49" t="s">
        <v>30</v>
      </c>
      <c r="C49" t="s">
        <v>93</v>
      </c>
      <c r="D49" s="8">
        <v>4133336.26</v>
      </c>
      <c r="E49" s="5">
        <v>4693039.96</v>
      </c>
      <c r="F49" s="5">
        <v>6459998.8600000003</v>
      </c>
      <c r="G49" s="5">
        <v>6335195.6100000003</v>
      </c>
      <c r="H49" s="5">
        <v>3773033.76</v>
      </c>
      <c r="I49" s="5">
        <v>4611771.2699999996</v>
      </c>
      <c r="J49" s="5">
        <v>6834729.6200000001</v>
      </c>
      <c r="K49" s="5">
        <v>6681475.2699999996</v>
      </c>
    </row>
    <row r="50" spans="1:11">
      <c r="A50" t="s">
        <v>291</v>
      </c>
      <c r="B50" t="s">
        <v>52</v>
      </c>
      <c r="C50" t="s">
        <v>186</v>
      </c>
      <c r="D50" s="8">
        <v>3804250</v>
      </c>
      <c r="E50" s="5">
        <v>4572575.8</v>
      </c>
      <c r="F50" s="5">
        <v>6149774.9800000004</v>
      </c>
      <c r="G50" s="5">
        <v>6364720.7300000004</v>
      </c>
      <c r="H50" s="5">
        <v>3774321</v>
      </c>
      <c r="I50" s="5">
        <v>4603402.8899999997</v>
      </c>
      <c r="J50" s="5">
        <v>5915113.4900000002</v>
      </c>
      <c r="K50" s="5">
        <v>6442778.0099999998</v>
      </c>
    </row>
    <row r="51" spans="1:11">
      <c r="A51" t="s">
        <v>365</v>
      </c>
      <c r="B51" t="s">
        <v>65</v>
      </c>
      <c r="C51" t="s">
        <v>304</v>
      </c>
      <c r="D51" s="8">
        <v>3751327.04</v>
      </c>
      <c r="E51" s="5">
        <v>4736348.8899999997</v>
      </c>
      <c r="F51" s="5">
        <v>7231372.5700000003</v>
      </c>
      <c r="G51" s="5">
        <v>7037768.0099999998</v>
      </c>
      <c r="H51" s="5">
        <v>3776936.96</v>
      </c>
      <c r="I51" s="5">
        <v>4715944.21</v>
      </c>
      <c r="J51" s="5">
        <v>7194746.7999999998</v>
      </c>
      <c r="K51" s="5">
        <v>7295195.1600000001</v>
      </c>
    </row>
    <row r="52" spans="1:11">
      <c r="A52" t="s">
        <v>386</v>
      </c>
      <c r="B52" t="s">
        <v>76</v>
      </c>
      <c r="C52" t="s">
        <v>91</v>
      </c>
      <c r="D52" s="8">
        <v>3908992.97</v>
      </c>
      <c r="E52" s="5">
        <v>4824057.66</v>
      </c>
      <c r="F52" s="5">
        <v>7185656.6500000004</v>
      </c>
      <c r="G52" s="5">
        <v>6689480.1100000003</v>
      </c>
      <c r="H52" s="5">
        <v>3780743.72</v>
      </c>
      <c r="I52" s="5">
        <v>4749731.6500000004</v>
      </c>
      <c r="J52" s="5">
        <v>6963510.4000000004</v>
      </c>
      <c r="K52" s="5">
        <v>7016580.4699999997</v>
      </c>
    </row>
    <row r="53" spans="1:11">
      <c r="A53" t="s">
        <v>766</v>
      </c>
      <c r="B53" t="s">
        <v>35</v>
      </c>
      <c r="C53" t="s">
        <v>67</v>
      </c>
      <c r="D53" s="8">
        <v>3932057</v>
      </c>
      <c r="E53" s="5">
        <v>5147436</v>
      </c>
      <c r="F53" s="5">
        <v>7414689</v>
      </c>
      <c r="G53" s="5">
        <v>6811340</v>
      </c>
      <c r="H53" s="5">
        <v>3792256</v>
      </c>
      <c r="I53" s="5">
        <v>5086664</v>
      </c>
      <c r="J53" s="5">
        <v>6840420</v>
      </c>
      <c r="K53" s="5">
        <v>7085976</v>
      </c>
    </row>
    <row r="54" spans="1:11">
      <c r="A54" t="s">
        <v>557</v>
      </c>
      <c r="B54" t="s">
        <v>27</v>
      </c>
      <c r="C54" t="s">
        <v>121</v>
      </c>
      <c r="D54" s="8">
        <v>3892187.08</v>
      </c>
      <c r="E54" s="5">
        <v>4710840.67</v>
      </c>
      <c r="F54" s="5">
        <v>6411411.4900000002</v>
      </c>
      <c r="G54" s="5">
        <v>5988574.9800000004</v>
      </c>
      <c r="H54" s="5">
        <v>3792592.47</v>
      </c>
      <c r="I54" s="5">
        <v>4615108.5999999996</v>
      </c>
      <c r="J54" s="5">
        <v>6031106.8799999999</v>
      </c>
      <c r="K54" s="5">
        <v>6351250.0800000001</v>
      </c>
    </row>
    <row r="55" spans="1:11">
      <c r="A55" t="s">
        <v>74</v>
      </c>
      <c r="B55" t="s">
        <v>35</v>
      </c>
      <c r="C55" t="s">
        <v>50</v>
      </c>
      <c r="D55" s="8">
        <v>3834665.65</v>
      </c>
      <c r="E55" s="5" t="s">
        <v>25</v>
      </c>
      <c r="F55" s="5">
        <v>6308496.3799999999</v>
      </c>
      <c r="G55" s="5">
        <v>6359530.3899999997</v>
      </c>
      <c r="H55" s="5">
        <v>3798821.6</v>
      </c>
      <c r="I55" s="5" t="s">
        <v>25</v>
      </c>
      <c r="J55" s="5">
        <v>5595271.9699999997</v>
      </c>
      <c r="K55" s="5">
        <v>5568318.5099999998</v>
      </c>
    </row>
    <row r="56" spans="1:11">
      <c r="A56" t="s">
        <v>843</v>
      </c>
      <c r="B56" t="s">
        <v>35</v>
      </c>
      <c r="C56" t="s">
        <v>50</v>
      </c>
      <c r="D56" s="8">
        <v>3850526</v>
      </c>
      <c r="E56" s="5">
        <v>4480531</v>
      </c>
      <c r="F56" s="5">
        <v>5981184.6100000003</v>
      </c>
      <c r="G56" s="5">
        <v>6233903.5499999998</v>
      </c>
      <c r="H56" s="5">
        <v>3804751</v>
      </c>
      <c r="I56" s="5">
        <v>4473673</v>
      </c>
      <c r="J56" s="5">
        <v>5730437.2699999996</v>
      </c>
      <c r="K56" s="5">
        <v>6359411.9100000001</v>
      </c>
    </row>
    <row r="57" spans="1:11">
      <c r="A57" t="s">
        <v>78</v>
      </c>
      <c r="B57" t="s">
        <v>76</v>
      </c>
      <c r="C57" t="s">
        <v>79</v>
      </c>
      <c r="D57" s="8">
        <v>4028993.42</v>
      </c>
      <c r="E57" s="5">
        <v>4534254.26</v>
      </c>
      <c r="F57" s="5">
        <v>6301009.7199999997</v>
      </c>
      <c r="G57" s="5">
        <v>6878845.3899999997</v>
      </c>
      <c r="H57" s="5">
        <v>3814323.58</v>
      </c>
      <c r="I57" s="5">
        <v>4907651.28</v>
      </c>
      <c r="J57" s="5">
        <v>5598788.2199999997</v>
      </c>
      <c r="K57" s="5">
        <v>6525870.4699999997</v>
      </c>
    </row>
    <row r="58" spans="1:11">
      <c r="A58" t="s">
        <v>342</v>
      </c>
      <c r="B58" t="s">
        <v>42</v>
      </c>
      <c r="C58" t="s">
        <v>125</v>
      </c>
      <c r="D58" s="8">
        <v>3843728.08</v>
      </c>
      <c r="E58" s="5">
        <v>4441201.18</v>
      </c>
      <c r="F58" s="5">
        <v>6107099.2699999996</v>
      </c>
      <c r="G58" s="5">
        <v>4797994.6100000003</v>
      </c>
      <c r="H58" s="5">
        <v>3820145.76</v>
      </c>
      <c r="I58" s="5">
        <v>5039645.57</v>
      </c>
      <c r="J58" s="5">
        <v>5858638.2599999998</v>
      </c>
      <c r="K58" s="5">
        <v>6075896</v>
      </c>
    </row>
    <row r="59" spans="1:11">
      <c r="A59" t="s">
        <v>368</v>
      </c>
      <c r="B59" t="s">
        <v>35</v>
      </c>
      <c r="C59" t="s">
        <v>67</v>
      </c>
      <c r="D59" s="8">
        <v>3915996</v>
      </c>
      <c r="E59" s="5">
        <v>4129257</v>
      </c>
      <c r="F59" s="5">
        <v>6479354.4199999999</v>
      </c>
      <c r="G59" s="5">
        <v>6062399.8099999996</v>
      </c>
      <c r="H59" s="5">
        <v>3828684</v>
      </c>
      <c r="I59" s="5">
        <v>4251620</v>
      </c>
      <c r="J59" s="5">
        <v>6216845.1200000001</v>
      </c>
      <c r="K59" s="5">
        <v>6249344.54</v>
      </c>
    </row>
    <row r="60" spans="1:11">
      <c r="A60" t="s">
        <v>247</v>
      </c>
      <c r="B60" t="s">
        <v>62</v>
      </c>
      <c r="C60" t="s">
        <v>248</v>
      </c>
      <c r="D60" s="8">
        <v>4045734.9</v>
      </c>
      <c r="E60" s="5" t="s">
        <v>25</v>
      </c>
      <c r="F60" s="5">
        <v>6629857.7199999997</v>
      </c>
      <c r="G60" s="5">
        <v>6054225.4199999999</v>
      </c>
      <c r="H60" s="5">
        <v>3839776.78</v>
      </c>
      <c r="I60" s="5" t="s">
        <v>25</v>
      </c>
      <c r="J60" s="5">
        <v>6313546.7800000003</v>
      </c>
      <c r="K60" s="5">
        <v>6219773.9900000002</v>
      </c>
    </row>
    <row r="61" spans="1:11">
      <c r="A61" t="s">
        <v>625</v>
      </c>
      <c r="B61" t="s">
        <v>42</v>
      </c>
      <c r="C61" t="s">
        <v>109</v>
      </c>
      <c r="D61" s="8">
        <v>4498738.18</v>
      </c>
      <c r="E61" s="5">
        <v>5230241.76</v>
      </c>
      <c r="F61" s="5">
        <v>7282119.5599999996</v>
      </c>
      <c r="G61" s="5">
        <v>7675454.8200000003</v>
      </c>
      <c r="H61" s="5">
        <v>3840706.16</v>
      </c>
      <c r="I61" s="5">
        <v>5585402.2699999996</v>
      </c>
      <c r="J61" s="5">
        <v>7453791.7300000004</v>
      </c>
      <c r="K61" s="5">
        <v>7193008.9699999997</v>
      </c>
    </row>
    <row r="62" spans="1:11">
      <c r="A62" t="s">
        <v>418</v>
      </c>
      <c r="B62" t="s">
        <v>42</v>
      </c>
      <c r="C62" t="s">
        <v>157</v>
      </c>
      <c r="D62" s="8">
        <v>3878170.66</v>
      </c>
      <c r="E62" s="5">
        <v>4717955.25</v>
      </c>
      <c r="F62" s="5">
        <v>7944312.2699999996</v>
      </c>
      <c r="G62" s="5">
        <v>6253729.3399999999</v>
      </c>
      <c r="H62" s="5">
        <v>3845737.72</v>
      </c>
      <c r="I62" s="5">
        <v>4638949.8</v>
      </c>
      <c r="J62" s="5">
        <v>7703040.4900000002</v>
      </c>
      <c r="K62" s="5">
        <v>6539144.5599999996</v>
      </c>
    </row>
    <row r="63" spans="1:11">
      <c r="A63" t="s">
        <v>670</v>
      </c>
      <c r="B63" t="s">
        <v>27</v>
      </c>
      <c r="C63" t="s">
        <v>121</v>
      </c>
      <c r="D63" s="8">
        <v>4102970.79</v>
      </c>
      <c r="E63" s="5">
        <v>5386312.7699999996</v>
      </c>
      <c r="F63" s="5">
        <v>7529394.8300000001</v>
      </c>
      <c r="G63" s="5">
        <v>6875508.3899999997</v>
      </c>
      <c r="H63" s="5">
        <v>3848343.94</v>
      </c>
      <c r="I63" s="5">
        <v>5010496.87</v>
      </c>
      <c r="J63" s="5">
        <v>7380309.71</v>
      </c>
      <c r="K63" s="5">
        <v>7273176.0700000003</v>
      </c>
    </row>
    <row r="64" spans="1:11">
      <c r="A64" t="s">
        <v>827</v>
      </c>
      <c r="B64" t="s">
        <v>76</v>
      </c>
      <c r="C64" t="s">
        <v>79</v>
      </c>
      <c r="D64" s="8">
        <v>4054329.14</v>
      </c>
      <c r="E64" s="5">
        <v>4724122.24</v>
      </c>
      <c r="F64" s="5">
        <v>6693354.75</v>
      </c>
      <c r="G64" s="5">
        <v>6268763.1399999997</v>
      </c>
      <c r="H64" s="5">
        <v>3848686.1</v>
      </c>
      <c r="I64" s="5">
        <v>4660329.71</v>
      </c>
      <c r="J64" s="5">
        <v>6093587.0199999996</v>
      </c>
      <c r="K64" s="5">
        <v>6658734.5800000001</v>
      </c>
    </row>
    <row r="65" spans="1:11">
      <c r="A65" t="s">
        <v>170</v>
      </c>
      <c r="B65" t="s">
        <v>30</v>
      </c>
      <c r="C65" t="s">
        <v>73</v>
      </c>
      <c r="D65" s="8">
        <v>4424899.43</v>
      </c>
      <c r="E65" s="5">
        <v>5188415.42</v>
      </c>
      <c r="F65" s="5">
        <v>6899686.3399999999</v>
      </c>
      <c r="G65" s="5">
        <v>6166902.5800000001</v>
      </c>
      <c r="H65" s="5">
        <v>3848879.38</v>
      </c>
      <c r="I65" s="5">
        <v>5222791.7</v>
      </c>
      <c r="J65" s="5">
        <v>6687381.8700000001</v>
      </c>
      <c r="K65" s="5">
        <v>6503336.1200000001</v>
      </c>
    </row>
    <row r="66" spans="1:11">
      <c r="A66" t="s">
        <v>194</v>
      </c>
      <c r="B66" t="s">
        <v>42</v>
      </c>
      <c r="C66" t="s">
        <v>109</v>
      </c>
      <c r="D66" s="8">
        <v>3757868</v>
      </c>
      <c r="E66" s="5" t="s">
        <v>25</v>
      </c>
      <c r="F66" s="5">
        <v>5874082</v>
      </c>
      <c r="G66" s="5">
        <v>1565869.88</v>
      </c>
      <c r="H66" s="5">
        <v>3853073</v>
      </c>
      <c r="I66" s="5" t="s">
        <v>25</v>
      </c>
      <c r="J66" s="5">
        <v>5655749</v>
      </c>
      <c r="K66" s="5">
        <v>6212519.5199999996</v>
      </c>
    </row>
    <row r="67" spans="1:11">
      <c r="A67" t="s">
        <v>283</v>
      </c>
      <c r="B67" t="s">
        <v>76</v>
      </c>
      <c r="C67" t="s">
        <v>79</v>
      </c>
      <c r="D67" s="8">
        <v>4047166.57</v>
      </c>
      <c r="E67" s="5">
        <v>4545963.55</v>
      </c>
      <c r="F67" s="5">
        <v>7239299.9699999997</v>
      </c>
      <c r="G67" s="5">
        <v>6723307.96</v>
      </c>
      <c r="H67" s="5">
        <v>3866082.8</v>
      </c>
      <c r="I67" s="5">
        <v>4642229.47</v>
      </c>
      <c r="J67" s="5">
        <v>6757440.1100000003</v>
      </c>
      <c r="K67" s="5">
        <v>7088545.5300000003</v>
      </c>
    </row>
    <row r="68" spans="1:11">
      <c r="A68" t="s">
        <v>596</v>
      </c>
      <c r="B68" t="s">
        <v>76</v>
      </c>
      <c r="C68" t="s">
        <v>372</v>
      </c>
      <c r="D68" s="8">
        <v>3862930.98</v>
      </c>
      <c r="E68" s="5">
        <v>4895574.7</v>
      </c>
      <c r="F68" s="5">
        <v>6817167.29</v>
      </c>
      <c r="G68" s="5">
        <v>6860074.7199999997</v>
      </c>
      <c r="H68" s="5">
        <v>3888892.98</v>
      </c>
      <c r="I68" s="5">
        <v>4498087.29</v>
      </c>
      <c r="J68" s="5">
        <v>5979577.6299999999</v>
      </c>
      <c r="K68" s="5">
        <v>6245120.8399999999</v>
      </c>
    </row>
    <row r="69" spans="1:11">
      <c r="A69" t="s">
        <v>332</v>
      </c>
      <c r="B69" t="s">
        <v>114</v>
      </c>
      <c r="C69" t="s">
        <v>115</v>
      </c>
      <c r="D69" s="8">
        <v>3917286.54</v>
      </c>
      <c r="E69" s="5">
        <v>4373728.5599999996</v>
      </c>
      <c r="F69" s="5">
        <v>6873087.8600000003</v>
      </c>
      <c r="G69" s="5">
        <v>6573233.6399999997</v>
      </c>
      <c r="H69" s="5">
        <v>3890017.27</v>
      </c>
      <c r="I69" s="5">
        <v>4543200.49</v>
      </c>
      <c r="J69" s="5">
        <v>6710822.5300000003</v>
      </c>
      <c r="K69" s="5">
        <v>6136608.21</v>
      </c>
    </row>
    <row r="70" spans="1:11">
      <c r="A70" t="s">
        <v>624</v>
      </c>
      <c r="B70" t="s">
        <v>30</v>
      </c>
      <c r="C70" t="s">
        <v>73</v>
      </c>
      <c r="D70" s="8">
        <v>4000914</v>
      </c>
      <c r="E70" s="5">
        <v>4482513.24</v>
      </c>
      <c r="F70" s="5">
        <v>6222490.7800000003</v>
      </c>
      <c r="G70" s="5">
        <v>6917765.8200000003</v>
      </c>
      <c r="H70" s="5">
        <v>3890212</v>
      </c>
      <c r="I70" s="5">
        <v>4820748.93</v>
      </c>
      <c r="J70" s="5">
        <v>6193739.6500000004</v>
      </c>
      <c r="K70" s="5">
        <v>6874066.6600000001</v>
      </c>
    </row>
    <row r="71" spans="1:11">
      <c r="A71" t="s">
        <v>639</v>
      </c>
      <c r="B71" t="s">
        <v>30</v>
      </c>
      <c r="C71" t="s">
        <v>93</v>
      </c>
      <c r="D71" s="8">
        <v>4391315.5999999996</v>
      </c>
      <c r="E71" s="5">
        <v>4931692.5</v>
      </c>
      <c r="F71" s="5">
        <v>6570043.7000000002</v>
      </c>
      <c r="G71" s="5">
        <v>6321847.79</v>
      </c>
      <c r="H71" s="5">
        <v>3890443.7</v>
      </c>
      <c r="I71" s="5">
        <v>4672990.26</v>
      </c>
      <c r="J71" s="5">
        <v>6073990.0800000001</v>
      </c>
      <c r="K71" s="5">
        <v>6243275.2300000004</v>
      </c>
    </row>
    <row r="72" spans="1:11">
      <c r="A72" t="s">
        <v>817</v>
      </c>
      <c r="B72" t="s">
        <v>52</v>
      </c>
      <c r="C72" t="s">
        <v>155</v>
      </c>
      <c r="D72" s="8">
        <v>4322708.7699999996</v>
      </c>
      <c r="E72" s="5">
        <v>5517497.2199999997</v>
      </c>
      <c r="F72" s="5">
        <v>7545996.6299999999</v>
      </c>
      <c r="G72" s="5">
        <v>7196482.5800000001</v>
      </c>
      <c r="H72" s="5">
        <v>3895528.43</v>
      </c>
      <c r="I72" s="5">
        <v>5330867.49</v>
      </c>
      <c r="J72" s="5">
        <v>7569431.3600000003</v>
      </c>
      <c r="K72" s="5">
        <v>7370178.2800000003</v>
      </c>
    </row>
    <row r="73" spans="1:11">
      <c r="A73" t="s">
        <v>781</v>
      </c>
      <c r="B73" t="s">
        <v>48</v>
      </c>
      <c r="C73" t="s">
        <v>169</v>
      </c>
      <c r="D73" s="8">
        <v>3958588.58</v>
      </c>
      <c r="E73" s="5">
        <v>4721369.0999999996</v>
      </c>
      <c r="F73" s="5" t="s">
        <v>25</v>
      </c>
      <c r="G73" s="5">
        <v>6295825.8600000003</v>
      </c>
      <c r="H73" s="5">
        <v>3913912.46</v>
      </c>
      <c r="I73" s="5">
        <v>4819203.5199999996</v>
      </c>
      <c r="J73" s="5" t="s">
        <v>25</v>
      </c>
      <c r="K73" s="5">
        <v>6459005.2199999997</v>
      </c>
    </row>
    <row r="74" spans="1:11">
      <c r="A74" t="s">
        <v>716</v>
      </c>
      <c r="B74" t="s">
        <v>62</v>
      </c>
      <c r="C74" t="s">
        <v>248</v>
      </c>
      <c r="D74" s="8">
        <v>4028348.01</v>
      </c>
      <c r="E74" s="5">
        <v>5289296.84</v>
      </c>
      <c r="F74" s="5">
        <v>7255608.6799999997</v>
      </c>
      <c r="G74" s="5">
        <v>6645889.6200000001</v>
      </c>
      <c r="H74" s="5">
        <v>3917906.17</v>
      </c>
      <c r="I74" s="5">
        <v>5162368.3600000003</v>
      </c>
      <c r="J74" s="5">
        <v>6430388.6100000003</v>
      </c>
      <c r="K74" s="5">
        <v>6119646.0700000003</v>
      </c>
    </row>
    <row r="75" spans="1:11">
      <c r="A75" t="s">
        <v>765</v>
      </c>
      <c r="B75" t="s">
        <v>35</v>
      </c>
      <c r="C75" t="s">
        <v>67</v>
      </c>
      <c r="D75" s="8">
        <v>4261709.3899999997</v>
      </c>
      <c r="E75" s="5">
        <v>4886263.07</v>
      </c>
      <c r="F75" s="5">
        <v>7748164.5599999996</v>
      </c>
      <c r="G75" s="5">
        <v>6889513.04</v>
      </c>
      <c r="H75" s="5">
        <v>3918122.31</v>
      </c>
      <c r="I75" s="5">
        <v>4904210.5999999996</v>
      </c>
      <c r="J75" s="5">
        <v>7327786.7400000002</v>
      </c>
      <c r="K75" s="5">
        <v>7122335.9000000004</v>
      </c>
    </row>
    <row r="76" spans="1:11">
      <c r="A76" t="s">
        <v>779</v>
      </c>
      <c r="B76" t="s">
        <v>35</v>
      </c>
      <c r="C76" t="s">
        <v>257</v>
      </c>
      <c r="D76" s="8">
        <v>4138854.2</v>
      </c>
      <c r="E76" s="5" t="s">
        <v>25</v>
      </c>
      <c r="F76" s="5">
        <v>8375847.7000000002</v>
      </c>
      <c r="G76" s="5">
        <v>7608470.5899999999</v>
      </c>
      <c r="H76" s="5">
        <v>3927263.87</v>
      </c>
      <c r="I76" s="5" t="s">
        <v>25</v>
      </c>
      <c r="J76" s="5">
        <v>7818764.1399999997</v>
      </c>
      <c r="K76" s="5">
        <v>8335065.5700000003</v>
      </c>
    </row>
    <row r="77" spans="1:11">
      <c r="A77" t="s">
        <v>756</v>
      </c>
      <c r="B77" t="s">
        <v>76</v>
      </c>
      <c r="C77" t="s">
        <v>244</v>
      </c>
      <c r="D77" s="8">
        <v>4406889.4000000004</v>
      </c>
      <c r="E77" s="5">
        <v>5052977</v>
      </c>
      <c r="F77" s="5">
        <v>7813346.7400000002</v>
      </c>
      <c r="G77" s="5">
        <v>7481120.96</v>
      </c>
      <c r="H77" s="5">
        <v>3930098.63</v>
      </c>
      <c r="I77" s="5">
        <v>4659866</v>
      </c>
      <c r="J77" s="5">
        <v>7556454.4900000002</v>
      </c>
      <c r="K77" s="5">
        <v>7425730.29</v>
      </c>
    </row>
    <row r="78" spans="1:11">
      <c r="A78" t="s">
        <v>737</v>
      </c>
      <c r="B78" t="s">
        <v>76</v>
      </c>
      <c r="C78" t="s">
        <v>244</v>
      </c>
      <c r="D78" s="8">
        <v>4295719.47</v>
      </c>
      <c r="E78" s="5">
        <v>4660667.13</v>
      </c>
      <c r="F78" s="5">
        <v>6425874.4699999997</v>
      </c>
      <c r="G78" s="5">
        <v>6483652.1600000001</v>
      </c>
      <c r="H78" s="5">
        <v>3930766.66</v>
      </c>
      <c r="I78" s="5">
        <v>4570186.37</v>
      </c>
      <c r="J78" s="5">
        <v>6777099.3799999999</v>
      </c>
      <c r="K78" s="5">
        <v>6714218.9500000002</v>
      </c>
    </row>
    <row r="79" spans="1:11">
      <c r="A79" t="s">
        <v>333</v>
      </c>
      <c r="B79" t="s">
        <v>35</v>
      </c>
      <c r="C79" t="s">
        <v>153</v>
      </c>
      <c r="D79" s="8">
        <v>4115432.47</v>
      </c>
      <c r="E79" s="5">
        <v>4873193.33</v>
      </c>
      <c r="F79" s="5">
        <v>7104243.54</v>
      </c>
      <c r="G79" s="5">
        <v>6600473.0300000003</v>
      </c>
      <c r="H79" s="5">
        <v>3951182.38</v>
      </c>
      <c r="I79" s="5">
        <v>4810705.17</v>
      </c>
      <c r="J79" s="5">
        <v>6897072.8099999996</v>
      </c>
      <c r="K79" s="5">
        <v>7214767.0099999998</v>
      </c>
    </row>
    <row r="80" spans="1:11">
      <c r="A80" t="s">
        <v>98</v>
      </c>
      <c r="B80" t="s">
        <v>52</v>
      </c>
      <c r="C80" t="s">
        <v>53</v>
      </c>
      <c r="D80" s="8">
        <v>3934543.61</v>
      </c>
      <c r="E80" s="5">
        <v>4674534.8099999996</v>
      </c>
      <c r="F80" s="5">
        <v>6481645.2699999996</v>
      </c>
      <c r="G80" s="5" t="s">
        <v>25</v>
      </c>
      <c r="H80" s="5">
        <v>3952235.41</v>
      </c>
      <c r="I80" s="5">
        <v>4666383.34</v>
      </c>
      <c r="J80" s="5">
        <v>6257121</v>
      </c>
      <c r="K80" s="5" t="s">
        <v>25</v>
      </c>
    </row>
    <row r="81" spans="1:11">
      <c r="A81" t="s">
        <v>626</v>
      </c>
      <c r="B81" t="s">
        <v>30</v>
      </c>
      <c r="C81" t="s">
        <v>89</v>
      </c>
      <c r="D81" s="8">
        <v>4160498.67</v>
      </c>
      <c r="E81" s="5" t="s">
        <v>25</v>
      </c>
      <c r="F81" s="5">
        <v>6685761.0099999998</v>
      </c>
      <c r="G81" s="5">
        <v>6569547.9800000004</v>
      </c>
      <c r="H81" s="5">
        <v>3957227.16</v>
      </c>
      <c r="I81" s="5" t="s">
        <v>25</v>
      </c>
      <c r="J81" s="5">
        <v>6412041.5300000003</v>
      </c>
      <c r="K81" s="5">
        <v>6661703.8600000003</v>
      </c>
    </row>
    <row r="82" spans="1:11">
      <c r="A82" t="s">
        <v>354</v>
      </c>
      <c r="B82" t="s">
        <v>52</v>
      </c>
      <c r="C82" t="s">
        <v>155</v>
      </c>
      <c r="D82" s="8">
        <v>4234284.2300000004</v>
      </c>
      <c r="E82" s="5">
        <v>5164942.54</v>
      </c>
      <c r="F82" s="5">
        <v>6716243.9199999999</v>
      </c>
      <c r="G82" s="5">
        <v>6168938.0700000003</v>
      </c>
      <c r="H82" s="5">
        <v>3974274.2</v>
      </c>
      <c r="I82" s="5">
        <v>4677042.38</v>
      </c>
      <c r="J82" s="5">
        <v>7023779.3200000003</v>
      </c>
      <c r="K82" s="5">
        <v>6029056.0999999996</v>
      </c>
    </row>
    <row r="83" spans="1:11">
      <c r="A83" t="s">
        <v>736</v>
      </c>
      <c r="B83" t="s">
        <v>76</v>
      </c>
      <c r="C83" t="s">
        <v>91</v>
      </c>
      <c r="D83" s="8">
        <v>4226241.5999999996</v>
      </c>
      <c r="E83" s="5">
        <v>5039636.99</v>
      </c>
      <c r="F83" s="5">
        <v>7103053.6900000004</v>
      </c>
      <c r="G83" s="5">
        <v>6624271.7599999998</v>
      </c>
      <c r="H83" s="5">
        <v>3995005.45</v>
      </c>
      <c r="I83" s="5">
        <v>5033938.1100000003</v>
      </c>
      <c r="J83" s="5">
        <v>6538869.1500000004</v>
      </c>
      <c r="K83" s="5">
        <v>7171715.1799999997</v>
      </c>
    </row>
    <row r="84" spans="1:11">
      <c r="A84" t="s">
        <v>112</v>
      </c>
      <c r="B84" t="s">
        <v>65</v>
      </c>
      <c r="C84" t="s">
        <v>85</v>
      </c>
      <c r="D84" s="8">
        <v>4061306.19</v>
      </c>
      <c r="E84" s="5">
        <v>4721514.8499999996</v>
      </c>
      <c r="F84" s="5">
        <v>6829428.0899999999</v>
      </c>
      <c r="G84" s="5">
        <v>7097812.0700000003</v>
      </c>
      <c r="H84" s="5">
        <v>4002038.14</v>
      </c>
      <c r="I84" s="5">
        <v>4878045.54</v>
      </c>
      <c r="J84" s="5">
        <v>6394657.7699999996</v>
      </c>
      <c r="K84" s="5">
        <v>6767310.5700000003</v>
      </c>
    </row>
    <row r="85" spans="1:11">
      <c r="A85" t="s">
        <v>530</v>
      </c>
      <c r="B85" t="s">
        <v>30</v>
      </c>
      <c r="C85" t="s">
        <v>93</v>
      </c>
      <c r="D85" s="8">
        <v>3971762.49</v>
      </c>
      <c r="E85" s="5">
        <v>4772108.96</v>
      </c>
      <c r="F85" s="5">
        <v>6237661.8899999997</v>
      </c>
      <c r="G85" s="5">
        <v>6020339.1100000003</v>
      </c>
      <c r="H85" s="5">
        <v>4014733.18</v>
      </c>
      <c r="I85" s="5">
        <v>4728177.01</v>
      </c>
      <c r="J85" s="5">
        <v>6232238.1799999997</v>
      </c>
      <c r="K85" s="5">
        <v>6223547.8399999999</v>
      </c>
    </row>
    <row r="86" spans="1:11">
      <c r="A86" t="s">
        <v>641</v>
      </c>
      <c r="B86" t="s">
        <v>30</v>
      </c>
      <c r="C86" t="s">
        <v>33</v>
      </c>
      <c r="D86" s="8">
        <v>4814350</v>
      </c>
      <c r="E86" s="5" t="s">
        <v>25</v>
      </c>
      <c r="F86" s="5">
        <v>7331174.8499999996</v>
      </c>
      <c r="G86" s="5">
        <v>7769978.3600000003</v>
      </c>
      <c r="H86" s="5">
        <v>4021319</v>
      </c>
      <c r="I86" s="5" t="s">
        <v>25</v>
      </c>
      <c r="J86" s="5">
        <v>6892547.5999999996</v>
      </c>
      <c r="K86" s="5">
        <v>7890891.9500000002</v>
      </c>
    </row>
    <row r="87" spans="1:11">
      <c r="A87" t="s">
        <v>570</v>
      </c>
      <c r="B87" t="s">
        <v>76</v>
      </c>
      <c r="C87" t="s">
        <v>79</v>
      </c>
      <c r="D87" s="8">
        <v>3990215.74</v>
      </c>
      <c r="E87" s="5">
        <v>5577027.1600000001</v>
      </c>
      <c r="F87" s="5">
        <v>6572494.2199999997</v>
      </c>
      <c r="G87" s="5">
        <v>6665881.8399999999</v>
      </c>
      <c r="H87" s="5">
        <v>4030592.55</v>
      </c>
      <c r="I87" s="5">
        <v>5844999.5199999996</v>
      </c>
      <c r="J87" s="5">
        <v>6408892.5499999998</v>
      </c>
      <c r="K87" s="5">
        <v>5979480.9500000002</v>
      </c>
    </row>
    <row r="88" spans="1:11">
      <c r="A88" t="s">
        <v>111</v>
      </c>
      <c r="B88" t="s">
        <v>30</v>
      </c>
      <c r="C88" t="s">
        <v>59</v>
      </c>
      <c r="D88" s="8">
        <v>4146476.9</v>
      </c>
      <c r="E88" s="5">
        <v>5004561.9400000004</v>
      </c>
      <c r="F88" s="5">
        <v>7209843.8899999997</v>
      </c>
      <c r="G88" s="5">
        <v>7255790.9500000002</v>
      </c>
      <c r="H88" s="5">
        <v>4030948.87</v>
      </c>
      <c r="I88" s="5">
        <v>5033223.97</v>
      </c>
      <c r="J88" s="5">
        <v>6787183.8700000001</v>
      </c>
      <c r="K88" s="5">
        <v>7179241.7400000002</v>
      </c>
    </row>
    <row r="89" spans="1:11">
      <c r="A89" t="s">
        <v>729</v>
      </c>
      <c r="B89" t="s">
        <v>30</v>
      </c>
      <c r="C89" t="s">
        <v>59</v>
      </c>
      <c r="D89" s="8">
        <v>4116173.36</v>
      </c>
      <c r="E89" s="5">
        <v>5139455.22</v>
      </c>
      <c r="F89" s="5">
        <v>6931778.3499999996</v>
      </c>
      <c r="G89" s="5">
        <v>8917233.9600000009</v>
      </c>
      <c r="H89" s="5">
        <v>4034686.93</v>
      </c>
      <c r="I89" s="5">
        <v>5145553.3099999996</v>
      </c>
      <c r="J89" s="5">
        <v>6494946.7800000003</v>
      </c>
      <c r="K89" s="5">
        <v>6855253.8399999999</v>
      </c>
    </row>
    <row r="90" spans="1:11">
      <c r="A90" t="s">
        <v>755</v>
      </c>
      <c r="B90" t="s">
        <v>52</v>
      </c>
      <c r="C90" t="s">
        <v>146</v>
      </c>
      <c r="D90" s="8">
        <v>4578174.09</v>
      </c>
      <c r="E90" s="5">
        <v>5172662.62</v>
      </c>
      <c r="F90" s="5">
        <v>7997746.8799999999</v>
      </c>
      <c r="G90" s="5">
        <v>7296317.4800000004</v>
      </c>
      <c r="H90" s="5">
        <v>4043122.2</v>
      </c>
      <c r="I90" s="5">
        <v>4965511.7699999996</v>
      </c>
      <c r="J90" s="5">
        <v>7748476.3300000001</v>
      </c>
      <c r="K90" s="5">
        <v>6856199.0599999996</v>
      </c>
    </row>
    <row r="91" spans="1:11">
      <c r="A91" t="s">
        <v>576</v>
      </c>
      <c r="B91" t="s">
        <v>114</v>
      </c>
      <c r="C91" t="s">
        <v>115</v>
      </c>
      <c r="D91" s="8">
        <v>3949134.36</v>
      </c>
      <c r="E91" s="5">
        <v>4859381.4800000004</v>
      </c>
      <c r="F91" s="5">
        <v>6566587.25</v>
      </c>
      <c r="G91" s="5">
        <v>6190939.9900000002</v>
      </c>
      <c r="H91" s="5">
        <v>4043234.87</v>
      </c>
      <c r="I91" s="5">
        <v>5299181.7699999996</v>
      </c>
      <c r="J91" s="5">
        <v>6557595.1399999997</v>
      </c>
      <c r="K91" s="5">
        <v>6293576.1200000001</v>
      </c>
    </row>
    <row r="92" spans="1:11">
      <c r="A92" t="s">
        <v>468</v>
      </c>
      <c r="B92" t="s">
        <v>35</v>
      </c>
      <c r="C92" t="s">
        <v>36</v>
      </c>
      <c r="D92" s="8">
        <v>4070091.38</v>
      </c>
      <c r="E92" s="5">
        <v>4568644.47</v>
      </c>
      <c r="F92" s="5">
        <v>6975899.6200000001</v>
      </c>
      <c r="G92" s="5">
        <v>6870443.4400000004</v>
      </c>
      <c r="H92" s="5">
        <v>4058609.79</v>
      </c>
      <c r="I92" s="5">
        <v>4383472.09</v>
      </c>
      <c r="J92" s="5">
        <v>6860920.0700000003</v>
      </c>
      <c r="K92" s="5">
        <v>6848334.1100000003</v>
      </c>
    </row>
    <row r="93" spans="1:11">
      <c r="A93" t="s">
        <v>71</v>
      </c>
      <c r="B93" t="s">
        <v>30</v>
      </c>
      <c r="C93" t="s">
        <v>31</v>
      </c>
      <c r="D93" s="8">
        <v>4350682</v>
      </c>
      <c r="E93" s="5">
        <v>5613659</v>
      </c>
      <c r="F93" s="5">
        <v>8645438.6099999994</v>
      </c>
      <c r="G93" s="5">
        <v>7392650.0700000003</v>
      </c>
      <c r="H93" s="5">
        <v>4065508</v>
      </c>
      <c r="I93" s="5">
        <v>5402980</v>
      </c>
      <c r="J93" s="5">
        <v>7853863.25</v>
      </c>
      <c r="K93" s="5">
        <v>7673073.8899999997</v>
      </c>
    </row>
    <row r="94" spans="1:11">
      <c r="A94" t="s">
        <v>363</v>
      </c>
      <c r="B94" t="s">
        <v>30</v>
      </c>
      <c r="C94" t="s">
        <v>89</v>
      </c>
      <c r="D94" s="8">
        <v>4284090.17</v>
      </c>
      <c r="E94" s="5">
        <v>4661441.8899999997</v>
      </c>
      <c r="F94" s="5">
        <v>6589910.0700000003</v>
      </c>
      <c r="G94" s="5">
        <v>6204873.6500000004</v>
      </c>
      <c r="H94" s="5">
        <v>4081408.84</v>
      </c>
      <c r="I94" s="5">
        <v>4620926.8</v>
      </c>
      <c r="J94" s="5">
        <v>6504381.0899999999</v>
      </c>
      <c r="K94" s="5">
        <v>6081535.8099999996</v>
      </c>
    </row>
    <row r="95" spans="1:11">
      <c r="A95" t="s">
        <v>594</v>
      </c>
      <c r="B95" t="s">
        <v>52</v>
      </c>
      <c r="C95" t="s">
        <v>55</v>
      </c>
      <c r="D95" s="8">
        <v>4767349.12</v>
      </c>
      <c r="E95" s="5">
        <v>5483099.8499999996</v>
      </c>
      <c r="F95" s="5">
        <v>7868271.5800000001</v>
      </c>
      <c r="G95" s="5">
        <v>7658799.46</v>
      </c>
      <c r="H95" s="5">
        <v>4100937.63</v>
      </c>
      <c r="I95" s="5">
        <v>4773779.72</v>
      </c>
      <c r="J95" s="5">
        <v>7114260.3600000003</v>
      </c>
      <c r="K95" s="5">
        <v>7199244.46</v>
      </c>
    </row>
    <row r="96" spans="1:11">
      <c r="A96" t="s">
        <v>668</v>
      </c>
      <c r="B96" t="s">
        <v>23</v>
      </c>
      <c r="C96" t="s">
        <v>105</v>
      </c>
      <c r="D96" s="8">
        <v>4435457.53</v>
      </c>
      <c r="E96" s="5">
        <v>5013875.18</v>
      </c>
      <c r="F96" s="5">
        <v>7192977.9900000002</v>
      </c>
      <c r="G96" s="5">
        <v>6985446.2000000002</v>
      </c>
      <c r="H96" s="5">
        <v>4103326.36</v>
      </c>
      <c r="I96" s="5">
        <v>5158407.18</v>
      </c>
      <c r="J96" s="5">
        <v>7238867.6299999999</v>
      </c>
      <c r="K96" s="5">
        <v>7236195.5199999996</v>
      </c>
    </row>
    <row r="97" spans="1:11">
      <c r="A97" t="s">
        <v>515</v>
      </c>
      <c r="B97" t="s">
        <v>62</v>
      </c>
      <c r="C97" t="s">
        <v>240</v>
      </c>
      <c r="D97" s="8">
        <v>4386612.83</v>
      </c>
      <c r="E97" s="5">
        <v>5184673.04</v>
      </c>
      <c r="F97" s="5">
        <v>8147456.46</v>
      </c>
      <c r="G97" s="5">
        <v>7221220.7699999996</v>
      </c>
      <c r="H97" s="5">
        <v>4104483.14</v>
      </c>
      <c r="I97" s="5">
        <v>4476680.74</v>
      </c>
      <c r="J97" s="5">
        <v>7352058.5999999996</v>
      </c>
      <c r="K97" s="5">
        <v>6711422.75</v>
      </c>
    </row>
    <row r="98" spans="1:11">
      <c r="A98" t="s">
        <v>297</v>
      </c>
      <c r="B98" t="s">
        <v>30</v>
      </c>
      <c r="C98" t="s">
        <v>93</v>
      </c>
      <c r="D98" s="8">
        <v>4240505.24</v>
      </c>
      <c r="E98" s="5" t="s">
        <v>25</v>
      </c>
      <c r="F98" s="5">
        <v>6466203.4000000004</v>
      </c>
      <c r="G98" s="5">
        <v>6425058.29</v>
      </c>
      <c r="H98" s="5">
        <v>4105958.54</v>
      </c>
      <c r="I98" s="5" t="s">
        <v>25</v>
      </c>
      <c r="J98" s="5">
        <v>6580611.1299999999</v>
      </c>
      <c r="K98" s="5">
        <v>6874705.5800000001</v>
      </c>
    </row>
    <row r="99" spans="1:11">
      <c r="A99" t="s">
        <v>701</v>
      </c>
      <c r="B99" t="s">
        <v>62</v>
      </c>
      <c r="C99" t="s">
        <v>248</v>
      </c>
      <c r="D99" s="8">
        <v>4231538.3099999996</v>
      </c>
      <c r="E99" s="5">
        <v>5022833.13</v>
      </c>
      <c r="F99" s="5">
        <v>6553299</v>
      </c>
      <c r="G99" s="5">
        <v>6315314.1100000003</v>
      </c>
      <c r="H99" s="5">
        <v>4112291.26</v>
      </c>
      <c r="I99" s="5">
        <v>5119017.5</v>
      </c>
      <c r="J99" s="5">
        <v>6332789</v>
      </c>
      <c r="K99" s="5">
        <v>6411996.4000000004</v>
      </c>
    </row>
    <row r="100" spans="1:11">
      <c r="A100" t="s">
        <v>210</v>
      </c>
      <c r="B100" t="s">
        <v>42</v>
      </c>
      <c r="C100" t="s">
        <v>43</v>
      </c>
      <c r="D100" s="8">
        <v>4710089.29</v>
      </c>
      <c r="E100" s="5">
        <v>4957309.26</v>
      </c>
      <c r="F100" s="5" t="s">
        <v>25</v>
      </c>
      <c r="G100" s="5">
        <v>7466068.5899999999</v>
      </c>
      <c r="H100" s="5">
        <v>4115049.01</v>
      </c>
      <c r="I100" s="5">
        <v>6139259.6900000004</v>
      </c>
      <c r="J100" s="5" t="s">
        <v>25</v>
      </c>
      <c r="K100" s="5">
        <v>8390060.2200000007</v>
      </c>
    </row>
    <row r="101" spans="1:11">
      <c r="A101" t="s">
        <v>399</v>
      </c>
      <c r="B101" t="s">
        <v>48</v>
      </c>
      <c r="C101" t="s">
        <v>148</v>
      </c>
      <c r="D101" s="8">
        <v>4580374.43</v>
      </c>
      <c r="E101" s="5">
        <v>5113462.3099999996</v>
      </c>
      <c r="F101" s="5">
        <v>6853500.2599999998</v>
      </c>
      <c r="G101" s="5">
        <v>6768771.2599999998</v>
      </c>
      <c r="H101" s="5">
        <v>4122557.67</v>
      </c>
      <c r="I101" s="5">
        <v>5587858.21</v>
      </c>
      <c r="J101" s="5">
        <v>6701922.3499999996</v>
      </c>
      <c r="K101" s="5">
        <v>7040015.71</v>
      </c>
    </row>
    <row r="102" spans="1:11">
      <c r="A102" t="s">
        <v>642</v>
      </c>
      <c r="B102" t="s">
        <v>62</v>
      </c>
      <c r="C102" t="s">
        <v>248</v>
      </c>
      <c r="D102" s="8">
        <v>4444356.42</v>
      </c>
      <c r="E102" s="5">
        <v>4444356.42</v>
      </c>
      <c r="F102" s="5">
        <v>7477316.8700000001</v>
      </c>
      <c r="G102" s="5">
        <v>6510466.1299999999</v>
      </c>
      <c r="H102" s="5">
        <v>4122833.29</v>
      </c>
      <c r="I102" s="5">
        <v>5789331.3099999996</v>
      </c>
      <c r="J102" s="5">
        <v>7823359.4699999997</v>
      </c>
      <c r="K102" s="5">
        <v>6792940.1299999999</v>
      </c>
    </row>
    <row r="103" spans="1:11">
      <c r="A103" t="s">
        <v>313</v>
      </c>
      <c r="B103" t="s">
        <v>35</v>
      </c>
      <c r="C103" t="s">
        <v>50</v>
      </c>
      <c r="D103" s="8">
        <v>4202779.92</v>
      </c>
      <c r="E103" s="5">
        <v>4984980.97</v>
      </c>
      <c r="F103" s="5">
        <v>6916541.8300000001</v>
      </c>
      <c r="G103" s="5">
        <v>7548656.8200000003</v>
      </c>
      <c r="H103" s="5">
        <v>4128883.85</v>
      </c>
      <c r="I103" s="5">
        <v>4984939.78</v>
      </c>
      <c r="J103" s="5">
        <v>6879008.46</v>
      </c>
      <c r="K103" s="5">
        <v>7640282.8200000003</v>
      </c>
    </row>
    <row r="104" spans="1:11">
      <c r="A104" t="s">
        <v>877</v>
      </c>
      <c r="B104" t="s">
        <v>65</v>
      </c>
      <c r="C104" t="s">
        <v>85</v>
      </c>
      <c r="D104" s="8">
        <v>4821751.41</v>
      </c>
      <c r="E104" s="5" t="s">
        <v>25</v>
      </c>
      <c r="F104" s="5">
        <v>8128881.6399999997</v>
      </c>
      <c r="G104" s="5">
        <v>7929048.9400000004</v>
      </c>
      <c r="H104" s="5">
        <v>4131677.21</v>
      </c>
      <c r="I104" s="5" t="s">
        <v>25</v>
      </c>
      <c r="J104" s="5">
        <v>7965192.75</v>
      </c>
      <c r="K104" s="5">
        <v>7820701.3600000003</v>
      </c>
    </row>
    <row r="105" spans="1:11">
      <c r="A105" t="s">
        <v>870</v>
      </c>
      <c r="B105" t="s">
        <v>42</v>
      </c>
      <c r="C105" t="s">
        <v>125</v>
      </c>
      <c r="D105" s="8">
        <v>4171499.38</v>
      </c>
      <c r="E105" s="5">
        <v>5319373.04</v>
      </c>
      <c r="F105" s="5">
        <v>6794672.4400000004</v>
      </c>
      <c r="G105" s="5">
        <v>7459389.79</v>
      </c>
      <c r="H105" s="5">
        <v>4133360.74</v>
      </c>
      <c r="I105" s="5">
        <v>5239017.25</v>
      </c>
      <c r="J105" s="5">
        <v>6055640.4100000001</v>
      </c>
      <c r="K105" s="5">
        <v>8603014.0800000001</v>
      </c>
    </row>
    <row r="106" spans="1:11">
      <c r="A106" t="s">
        <v>391</v>
      </c>
      <c r="B106" t="s">
        <v>30</v>
      </c>
      <c r="C106" t="s">
        <v>93</v>
      </c>
      <c r="D106" s="8">
        <v>4173103.8</v>
      </c>
      <c r="E106" s="5">
        <v>4686414.72</v>
      </c>
      <c r="F106" s="5">
        <v>6172354.3399999999</v>
      </c>
      <c r="G106" s="5">
        <v>5969275.2800000003</v>
      </c>
      <c r="H106" s="5">
        <v>4134176.6</v>
      </c>
      <c r="I106" s="5">
        <v>4722959.76</v>
      </c>
      <c r="J106" s="5">
        <v>6105993.8300000001</v>
      </c>
      <c r="K106" s="5">
        <v>5599233.79</v>
      </c>
    </row>
    <row r="107" spans="1:11">
      <c r="A107" t="s">
        <v>813</v>
      </c>
      <c r="B107" t="s">
        <v>35</v>
      </c>
      <c r="C107" t="s">
        <v>172</v>
      </c>
      <c r="D107" s="8">
        <v>4789779</v>
      </c>
      <c r="E107" s="5">
        <v>5418453.7199999997</v>
      </c>
      <c r="F107" s="5">
        <v>7172439.6399999997</v>
      </c>
      <c r="G107" s="5">
        <v>7186813.8099999996</v>
      </c>
      <c r="H107" s="5">
        <v>4136811</v>
      </c>
      <c r="I107" s="5">
        <v>5230614.6399999997</v>
      </c>
      <c r="J107" s="5">
        <v>7471364</v>
      </c>
      <c r="K107" s="5">
        <v>6862729.5700000003</v>
      </c>
    </row>
    <row r="108" spans="1:11">
      <c r="A108" t="s">
        <v>375</v>
      </c>
      <c r="B108" t="s">
        <v>76</v>
      </c>
      <c r="C108" t="s">
        <v>91</v>
      </c>
      <c r="D108" s="8">
        <v>4396510.43</v>
      </c>
      <c r="E108" s="5">
        <v>4926668.26</v>
      </c>
      <c r="F108" s="5">
        <v>6526474</v>
      </c>
      <c r="G108" s="5">
        <v>6178882.9000000004</v>
      </c>
      <c r="H108" s="5">
        <v>4141603.38</v>
      </c>
      <c r="I108" s="5">
        <v>4992845.3600000003</v>
      </c>
      <c r="J108" s="5">
        <v>6581177.9500000002</v>
      </c>
      <c r="K108" s="5">
        <v>6349050.1100000003</v>
      </c>
    </row>
    <row r="109" spans="1:11">
      <c r="A109" t="s">
        <v>571</v>
      </c>
      <c r="B109" t="s">
        <v>52</v>
      </c>
      <c r="C109" t="s">
        <v>155</v>
      </c>
      <c r="D109" s="8">
        <v>4260849.2300000004</v>
      </c>
      <c r="E109" s="5" t="s">
        <v>25</v>
      </c>
      <c r="F109" s="5" t="s">
        <v>25</v>
      </c>
      <c r="G109" s="5">
        <v>7051981.1200000001</v>
      </c>
      <c r="H109" s="5">
        <v>4143132.94</v>
      </c>
      <c r="I109" s="5" t="s">
        <v>25</v>
      </c>
      <c r="J109" s="5" t="s">
        <v>25</v>
      </c>
      <c r="K109" s="5">
        <v>6993313.2000000002</v>
      </c>
    </row>
    <row r="110" spans="1:11">
      <c r="A110" t="s">
        <v>264</v>
      </c>
      <c r="B110" t="s">
        <v>30</v>
      </c>
      <c r="C110" t="s">
        <v>73</v>
      </c>
      <c r="D110" s="8">
        <v>3990760.48</v>
      </c>
      <c r="E110" s="5" t="s">
        <v>25</v>
      </c>
      <c r="F110" s="5" t="s">
        <v>25</v>
      </c>
      <c r="G110" s="5">
        <v>6415840.5199999996</v>
      </c>
      <c r="H110" s="5">
        <v>4152541.73</v>
      </c>
      <c r="I110" s="5" t="s">
        <v>25</v>
      </c>
      <c r="J110" s="5" t="s">
        <v>25</v>
      </c>
      <c r="K110" s="5">
        <v>6238381.7800000003</v>
      </c>
    </row>
    <row r="111" spans="1:11">
      <c r="A111" t="s">
        <v>650</v>
      </c>
      <c r="B111" t="s">
        <v>52</v>
      </c>
      <c r="C111" t="s">
        <v>174</v>
      </c>
      <c r="D111" s="8">
        <v>4269876.1399999997</v>
      </c>
      <c r="E111" s="5" t="s">
        <v>25</v>
      </c>
      <c r="F111" s="5" t="s">
        <v>25</v>
      </c>
      <c r="G111" s="5">
        <v>6516577.2800000003</v>
      </c>
      <c r="H111" s="5">
        <v>4168772.83</v>
      </c>
      <c r="I111" s="5" t="s">
        <v>25</v>
      </c>
      <c r="J111" s="5" t="s">
        <v>25</v>
      </c>
      <c r="K111" s="5">
        <v>6151735.54</v>
      </c>
    </row>
    <row r="112" spans="1:11">
      <c r="A112" t="s">
        <v>608</v>
      </c>
      <c r="B112" t="s">
        <v>30</v>
      </c>
      <c r="C112" t="s">
        <v>59</v>
      </c>
      <c r="D112" s="8">
        <v>4260844.63</v>
      </c>
      <c r="E112" s="5">
        <v>5302866.83</v>
      </c>
      <c r="F112" s="5" t="s">
        <v>25</v>
      </c>
      <c r="G112" s="5">
        <v>7647618.2000000002</v>
      </c>
      <c r="H112" s="5">
        <v>4177247.23</v>
      </c>
      <c r="I112" s="5">
        <v>4949519.26</v>
      </c>
      <c r="J112" s="5" t="s">
        <v>25</v>
      </c>
      <c r="K112" s="5">
        <v>8094740.9199999999</v>
      </c>
    </row>
    <row r="113" spans="1:11">
      <c r="A113" t="s">
        <v>633</v>
      </c>
      <c r="B113" t="s">
        <v>76</v>
      </c>
      <c r="C113" t="s">
        <v>91</v>
      </c>
      <c r="D113" s="8">
        <v>4113865.73</v>
      </c>
      <c r="E113" s="5">
        <v>4980501.95</v>
      </c>
      <c r="F113" s="5">
        <v>5849326.4400000004</v>
      </c>
      <c r="G113" s="5">
        <v>5957045.29</v>
      </c>
      <c r="H113" s="5">
        <v>4178369.34</v>
      </c>
      <c r="I113" s="5">
        <v>4945018.62</v>
      </c>
      <c r="J113" s="5">
        <v>6178104.8899999997</v>
      </c>
      <c r="K113" s="5">
        <v>6532783.9299999997</v>
      </c>
    </row>
    <row r="114" spans="1:11">
      <c r="A114" t="s">
        <v>731</v>
      </c>
      <c r="B114" t="s">
        <v>30</v>
      </c>
      <c r="C114" t="s">
        <v>93</v>
      </c>
      <c r="D114" s="8">
        <v>4399210.16</v>
      </c>
      <c r="E114" s="5">
        <v>5211836.21</v>
      </c>
      <c r="F114" s="5">
        <v>7410651.5</v>
      </c>
      <c r="G114" s="5">
        <v>6779265.6799999997</v>
      </c>
      <c r="H114" s="5">
        <v>4181468.48</v>
      </c>
      <c r="I114" s="5">
        <v>4681570.2300000004</v>
      </c>
      <c r="J114" s="5">
        <v>6798591.0899999999</v>
      </c>
      <c r="K114" s="5">
        <v>7586151.3799999999</v>
      </c>
    </row>
    <row r="115" spans="1:11">
      <c r="A115" t="s">
        <v>126</v>
      </c>
      <c r="B115" t="s">
        <v>65</v>
      </c>
      <c r="C115" t="s">
        <v>64</v>
      </c>
      <c r="D115" s="8">
        <v>4009180.91</v>
      </c>
      <c r="E115" s="5">
        <v>4747286.12</v>
      </c>
      <c r="F115" s="5">
        <v>7144405.8799999999</v>
      </c>
      <c r="G115" s="5" t="s">
        <v>25</v>
      </c>
      <c r="H115" s="5">
        <v>4181486.29</v>
      </c>
      <c r="I115" s="5">
        <v>4987432.5</v>
      </c>
      <c r="J115" s="5">
        <v>7112749.9000000004</v>
      </c>
      <c r="K115" s="5" t="s">
        <v>25</v>
      </c>
    </row>
    <row r="116" spans="1:11">
      <c r="A116" t="s">
        <v>302</v>
      </c>
      <c r="B116" t="s">
        <v>35</v>
      </c>
      <c r="C116" t="s">
        <v>153</v>
      </c>
      <c r="D116" s="8">
        <v>4440474.37</v>
      </c>
      <c r="E116" s="5">
        <v>5090308.4800000004</v>
      </c>
      <c r="F116" s="5">
        <v>7101757.1600000001</v>
      </c>
      <c r="G116" s="5">
        <v>6470502.75</v>
      </c>
      <c r="H116" s="5">
        <v>4182751.32</v>
      </c>
      <c r="I116" s="5">
        <v>5259631.12</v>
      </c>
      <c r="J116" s="5">
        <v>7081005.4299999997</v>
      </c>
      <c r="K116" s="5">
        <v>6540656.4699999997</v>
      </c>
    </row>
    <row r="117" spans="1:11">
      <c r="A117" t="s">
        <v>747</v>
      </c>
      <c r="B117" t="s">
        <v>30</v>
      </c>
      <c r="C117" t="s">
        <v>33</v>
      </c>
      <c r="D117" s="8">
        <v>4301144</v>
      </c>
      <c r="E117" s="5" t="s">
        <v>25</v>
      </c>
      <c r="F117" s="5">
        <v>7067448.3600000003</v>
      </c>
      <c r="G117" s="5">
        <v>8570797.3800000008</v>
      </c>
      <c r="H117" s="5">
        <v>4185237</v>
      </c>
      <c r="I117" s="5" t="s">
        <v>25</v>
      </c>
      <c r="J117" s="5">
        <v>6515882.2599999998</v>
      </c>
      <c r="K117" s="5">
        <v>7281659.5800000001</v>
      </c>
    </row>
    <row r="118" spans="1:11">
      <c r="A118" t="s">
        <v>471</v>
      </c>
      <c r="B118" t="s">
        <v>27</v>
      </c>
      <c r="C118" t="s">
        <v>104</v>
      </c>
      <c r="D118" s="8">
        <v>4428978.7699999996</v>
      </c>
      <c r="E118" s="5">
        <v>5971457.4800000004</v>
      </c>
      <c r="F118" s="5">
        <v>6996836.2000000002</v>
      </c>
      <c r="G118" s="5">
        <v>6877870.7999999998</v>
      </c>
      <c r="H118" s="5">
        <v>4186889.56</v>
      </c>
      <c r="I118" s="5">
        <v>5725216.8600000003</v>
      </c>
      <c r="J118" s="5">
        <v>6380328.9100000001</v>
      </c>
      <c r="K118" s="5">
        <v>7011343.8799999999</v>
      </c>
    </row>
    <row r="119" spans="1:11">
      <c r="A119" t="s">
        <v>832</v>
      </c>
      <c r="B119" t="s">
        <v>48</v>
      </c>
      <c r="C119" t="s">
        <v>253</v>
      </c>
      <c r="D119" s="8">
        <v>4181806.47</v>
      </c>
      <c r="E119" s="5">
        <v>5305641.6399999997</v>
      </c>
      <c r="F119" s="5">
        <v>7806255.8600000003</v>
      </c>
      <c r="G119" s="5">
        <v>7565814.8899999997</v>
      </c>
      <c r="H119" s="5">
        <v>4189713.13</v>
      </c>
      <c r="I119" s="5">
        <v>4926141.1399999997</v>
      </c>
      <c r="J119" s="5">
        <v>7154912.4000000004</v>
      </c>
      <c r="K119" s="5">
        <v>8447621.7300000004</v>
      </c>
    </row>
    <row r="120" spans="1:11">
      <c r="A120" t="s">
        <v>601</v>
      </c>
      <c r="B120" t="s">
        <v>45</v>
      </c>
      <c r="C120" t="s">
        <v>119</v>
      </c>
      <c r="D120" s="8">
        <v>4500590.84</v>
      </c>
      <c r="E120" s="5">
        <v>5477382.8799999999</v>
      </c>
      <c r="F120" s="5">
        <v>8404007.6400000006</v>
      </c>
      <c r="G120" s="5">
        <v>7831190.9000000004</v>
      </c>
      <c r="H120" s="5">
        <v>4194811.08</v>
      </c>
      <c r="I120" s="5">
        <v>5552197.4400000004</v>
      </c>
      <c r="J120" s="5">
        <v>8126372.7300000004</v>
      </c>
      <c r="K120" s="5">
        <v>7382181.9400000004</v>
      </c>
    </row>
    <row r="121" spans="1:11">
      <c r="A121" t="s">
        <v>719</v>
      </c>
      <c r="B121" t="s">
        <v>35</v>
      </c>
      <c r="C121" t="s">
        <v>172</v>
      </c>
      <c r="D121" s="8">
        <v>4228991.8600000003</v>
      </c>
      <c r="E121" s="5">
        <v>4613364.68</v>
      </c>
      <c r="F121" s="5">
        <v>7918893.7300000004</v>
      </c>
      <c r="G121" s="5">
        <v>8357841.5300000003</v>
      </c>
      <c r="H121" s="5">
        <v>4196883.6500000004</v>
      </c>
      <c r="I121" s="5">
        <v>0</v>
      </c>
      <c r="J121" s="5">
        <v>6094008.7599999998</v>
      </c>
      <c r="K121" s="5">
        <v>7334691.3700000001</v>
      </c>
    </row>
    <row r="122" spans="1:11">
      <c r="A122" t="s">
        <v>675</v>
      </c>
      <c r="B122" t="s">
        <v>27</v>
      </c>
      <c r="C122" t="s">
        <v>104</v>
      </c>
      <c r="D122" s="8">
        <v>4413152.84</v>
      </c>
      <c r="E122" s="5">
        <v>5045018.4800000004</v>
      </c>
      <c r="F122" s="5">
        <v>7271224.79</v>
      </c>
      <c r="G122" s="5">
        <v>7398935.25</v>
      </c>
      <c r="H122" s="5">
        <v>4199346.42</v>
      </c>
      <c r="I122" s="5">
        <v>5053746.3099999996</v>
      </c>
      <c r="J122" s="5">
        <v>6670321.6200000001</v>
      </c>
      <c r="K122" s="5">
        <v>6839640.5</v>
      </c>
    </row>
    <row r="123" spans="1:11">
      <c r="A123" t="s">
        <v>389</v>
      </c>
      <c r="B123" t="s">
        <v>48</v>
      </c>
      <c r="C123" t="s">
        <v>169</v>
      </c>
      <c r="D123" s="8">
        <v>4507525.7</v>
      </c>
      <c r="E123" s="5">
        <v>4894640.2699999996</v>
      </c>
      <c r="F123" s="5">
        <v>6296332.3499999996</v>
      </c>
      <c r="G123" s="5">
        <v>5819531.0700000003</v>
      </c>
      <c r="H123" s="5">
        <v>4199886.92</v>
      </c>
      <c r="I123" s="5">
        <v>4932063.21</v>
      </c>
      <c r="J123" s="5">
        <v>6155690.7400000002</v>
      </c>
      <c r="K123" s="5">
        <v>6167675.8099999996</v>
      </c>
    </row>
    <row r="124" spans="1:11">
      <c r="A124" t="s">
        <v>321</v>
      </c>
      <c r="B124" t="s">
        <v>62</v>
      </c>
      <c r="C124" t="s">
        <v>63</v>
      </c>
      <c r="D124" s="8">
        <v>4149547.92</v>
      </c>
      <c r="E124" s="5" t="s">
        <v>25</v>
      </c>
      <c r="F124" s="5">
        <v>6429112.6200000001</v>
      </c>
      <c r="G124" s="5">
        <v>6242056.6500000004</v>
      </c>
      <c r="H124" s="5">
        <v>4204610.07</v>
      </c>
      <c r="I124" s="5" t="s">
        <v>25</v>
      </c>
      <c r="J124" s="5">
        <v>6504193.0700000003</v>
      </c>
      <c r="K124" s="5">
        <v>5944927.3499999996</v>
      </c>
    </row>
    <row r="125" spans="1:11">
      <c r="A125" t="s">
        <v>325</v>
      </c>
      <c r="B125" t="s">
        <v>30</v>
      </c>
      <c r="C125" t="s">
        <v>117</v>
      </c>
      <c r="D125" s="8">
        <v>4304543.4000000004</v>
      </c>
      <c r="E125" s="5">
        <v>4907068</v>
      </c>
      <c r="F125" s="5">
        <v>6668598.9000000004</v>
      </c>
      <c r="G125" s="5">
        <v>5763831.54</v>
      </c>
      <c r="H125" s="5">
        <v>4206436.66</v>
      </c>
      <c r="I125" s="5">
        <v>5015862.08</v>
      </c>
      <c r="J125" s="5">
        <v>6478844.79</v>
      </c>
      <c r="K125" s="5">
        <v>6196987.8399999999</v>
      </c>
    </row>
    <row r="126" spans="1:11">
      <c r="A126" t="s">
        <v>41</v>
      </c>
      <c r="B126" t="s">
        <v>42</v>
      </c>
      <c r="C126" t="s">
        <v>43</v>
      </c>
      <c r="D126" s="8">
        <v>4420656</v>
      </c>
      <c r="E126" s="5">
        <v>5300542</v>
      </c>
      <c r="F126" s="5">
        <v>7250517</v>
      </c>
      <c r="G126" s="5">
        <v>6920169</v>
      </c>
      <c r="H126" s="5">
        <v>4206879</v>
      </c>
      <c r="I126" s="5">
        <v>5013472</v>
      </c>
      <c r="J126" s="5">
        <v>7735318</v>
      </c>
      <c r="K126" s="5">
        <v>7192284</v>
      </c>
    </row>
    <row r="127" spans="1:11">
      <c r="A127" t="s">
        <v>393</v>
      </c>
      <c r="B127" t="s">
        <v>35</v>
      </c>
      <c r="C127" t="s">
        <v>172</v>
      </c>
      <c r="D127" s="8">
        <v>4510616.95</v>
      </c>
      <c r="E127" s="5">
        <v>5660315.6699999999</v>
      </c>
      <c r="F127" s="5">
        <v>8548961.9000000004</v>
      </c>
      <c r="G127" s="5">
        <v>7670473.5499999998</v>
      </c>
      <c r="H127" s="5">
        <v>4220977.3</v>
      </c>
      <c r="I127" s="5">
        <v>5001066.0599999996</v>
      </c>
      <c r="J127" s="5">
        <v>9331365.1300000008</v>
      </c>
      <c r="K127" s="5">
        <v>6543610.9500000002</v>
      </c>
    </row>
    <row r="128" spans="1:11">
      <c r="A128" t="s">
        <v>487</v>
      </c>
      <c r="B128" t="s">
        <v>48</v>
      </c>
      <c r="C128" t="s">
        <v>165</v>
      </c>
      <c r="D128" s="8">
        <v>4307013.66</v>
      </c>
      <c r="E128" s="5">
        <v>5087571</v>
      </c>
      <c r="F128" s="5">
        <v>7212805.5800000001</v>
      </c>
      <c r="G128" s="5">
        <v>7249234.4299999997</v>
      </c>
      <c r="H128" s="5">
        <v>4231345.92</v>
      </c>
      <c r="I128" s="5">
        <v>5623140</v>
      </c>
      <c r="J128" s="5">
        <v>7319154.6399999997</v>
      </c>
      <c r="K128" s="5">
        <v>7186035.9400000004</v>
      </c>
    </row>
    <row r="129" spans="1:11">
      <c r="A129" t="s">
        <v>478</v>
      </c>
      <c r="B129" t="s">
        <v>52</v>
      </c>
      <c r="C129" t="s">
        <v>55</v>
      </c>
      <c r="D129" s="8">
        <v>4600124.25</v>
      </c>
      <c r="E129" s="5" t="s">
        <v>25</v>
      </c>
      <c r="F129" s="5">
        <v>7190501.2699999996</v>
      </c>
      <c r="G129" s="5">
        <v>7666988.8399999999</v>
      </c>
      <c r="H129" s="5">
        <v>4241818.66</v>
      </c>
      <c r="I129" s="5" t="s">
        <v>25</v>
      </c>
      <c r="J129" s="5">
        <v>7161487.4100000001</v>
      </c>
      <c r="K129" s="5">
        <v>7910508.6299999999</v>
      </c>
    </row>
    <row r="130" spans="1:11">
      <c r="A130" t="s">
        <v>823</v>
      </c>
      <c r="B130" t="s">
        <v>35</v>
      </c>
      <c r="C130" t="s">
        <v>172</v>
      </c>
      <c r="D130" s="8">
        <v>4415969.4400000004</v>
      </c>
      <c r="E130" s="5">
        <v>5251287.7699999996</v>
      </c>
      <c r="F130" s="5">
        <v>7211821.9900000002</v>
      </c>
      <c r="G130" s="5">
        <v>7705652.3600000003</v>
      </c>
      <c r="H130" s="5">
        <v>4242439.83</v>
      </c>
      <c r="I130" s="5">
        <v>5026484.16</v>
      </c>
      <c r="J130" s="5">
        <v>6930116.0599999996</v>
      </c>
      <c r="K130" s="5">
        <v>6705762.3600000003</v>
      </c>
    </row>
    <row r="131" spans="1:11">
      <c r="A131" t="s">
        <v>748</v>
      </c>
      <c r="B131" t="s">
        <v>76</v>
      </c>
      <c r="C131" t="s">
        <v>79</v>
      </c>
      <c r="D131" s="8">
        <v>4159223.05</v>
      </c>
      <c r="E131" s="5">
        <v>5207576.32</v>
      </c>
      <c r="F131" s="5">
        <v>7182338.8600000003</v>
      </c>
      <c r="G131" s="5">
        <v>7051020.0599999996</v>
      </c>
      <c r="H131" s="5">
        <v>4243723.9400000004</v>
      </c>
      <c r="I131" s="5">
        <v>5092979.6100000003</v>
      </c>
      <c r="J131" s="5">
        <v>6932388.5700000003</v>
      </c>
      <c r="K131" s="5">
        <v>7165705.9000000004</v>
      </c>
    </row>
    <row r="132" spans="1:11">
      <c r="A132" t="s">
        <v>531</v>
      </c>
      <c r="B132" t="s">
        <v>35</v>
      </c>
      <c r="C132" t="s">
        <v>36</v>
      </c>
      <c r="D132" s="8">
        <v>4253907.1399999997</v>
      </c>
      <c r="E132" s="5">
        <v>5408256.9100000001</v>
      </c>
      <c r="F132" s="5">
        <v>8526652.9399999995</v>
      </c>
      <c r="G132" s="5">
        <v>7526680.9000000004</v>
      </c>
      <c r="H132" s="5">
        <v>4248431.03</v>
      </c>
      <c r="I132" s="5">
        <v>5512968.5499999998</v>
      </c>
      <c r="J132" s="5">
        <v>8903781.5800000001</v>
      </c>
      <c r="K132" s="5">
        <v>7895065.2800000003</v>
      </c>
    </row>
    <row r="133" spans="1:11">
      <c r="A133" t="s">
        <v>140</v>
      </c>
      <c r="B133" t="s">
        <v>48</v>
      </c>
      <c r="C133" t="s">
        <v>49</v>
      </c>
      <c r="D133" s="8">
        <v>4817711.3600000003</v>
      </c>
      <c r="E133" s="5">
        <v>5175686.53</v>
      </c>
      <c r="F133" s="5">
        <v>7513110.04</v>
      </c>
      <c r="G133" s="5" t="s">
        <v>25</v>
      </c>
      <c r="H133" s="5">
        <v>4255902.87</v>
      </c>
      <c r="I133" s="5">
        <v>5681024.5199999996</v>
      </c>
      <c r="J133" s="5">
        <v>6514653.96</v>
      </c>
      <c r="K133" s="5" t="s">
        <v>25</v>
      </c>
    </row>
    <row r="134" spans="1:11">
      <c r="A134" t="s">
        <v>144</v>
      </c>
      <c r="B134" t="s">
        <v>27</v>
      </c>
      <c r="C134" t="s">
        <v>28</v>
      </c>
      <c r="D134" s="8">
        <v>4503960.1100000003</v>
      </c>
      <c r="E134" s="5">
        <v>4916735.84</v>
      </c>
      <c r="F134" s="5">
        <v>6524647.6699999999</v>
      </c>
      <c r="G134" s="5">
        <v>6858101.5800000001</v>
      </c>
      <c r="H134" s="5">
        <v>4259748.63</v>
      </c>
      <c r="I134" s="5">
        <v>4803898.5999999996</v>
      </c>
      <c r="J134" s="5">
        <v>6523111.9800000004</v>
      </c>
      <c r="K134" s="5">
        <v>6586107.3399999999</v>
      </c>
    </row>
    <row r="135" spans="1:11">
      <c r="A135" t="s">
        <v>223</v>
      </c>
      <c r="B135" t="s">
        <v>62</v>
      </c>
      <c r="C135" t="s">
        <v>63</v>
      </c>
      <c r="D135" s="8">
        <v>4147224.64</v>
      </c>
      <c r="E135" s="5">
        <v>4711519.87</v>
      </c>
      <c r="F135" s="5">
        <v>6635970.7999999998</v>
      </c>
      <c r="G135" s="5">
        <v>6540825.4800000004</v>
      </c>
      <c r="H135" s="5">
        <v>4261222.34</v>
      </c>
      <c r="I135" s="5">
        <v>5058186.41</v>
      </c>
      <c r="J135" s="5">
        <v>6272509.8600000003</v>
      </c>
      <c r="K135" s="5">
        <v>6767259.6900000004</v>
      </c>
    </row>
    <row r="136" spans="1:11">
      <c r="A136" t="s">
        <v>276</v>
      </c>
      <c r="B136" t="s">
        <v>42</v>
      </c>
      <c r="C136" t="s">
        <v>234</v>
      </c>
      <c r="D136" s="8">
        <v>4642681.49</v>
      </c>
      <c r="E136" s="5">
        <v>5758042.9400000004</v>
      </c>
      <c r="F136" s="5">
        <v>8808892.2300000004</v>
      </c>
      <c r="G136" s="5">
        <v>10993141.6</v>
      </c>
      <c r="H136" s="5">
        <v>4264687.55</v>
      </c>
      <c r="I136" s="5">
        <v>5471154.0999999996</v>
      </c>
      <c r="J136" s="5">
        <v>9033399.8499999996</v>
      </c>
      <c r="K136" s="5">
        <v>10402111.42</v>
      </c>
    </row>
    <row r="137" spans="1:11">
      <c r="A137" t="s">
        <v>703</v>
      </c>
      <c r="B137" t="s">
        <v>30</v>
      </c>
      <c r="C137" t="s">
        <v>117</v>
      </c>
      <c r="D137" s="8">
        <v>4232895.66</v>
      </c>
      <c r="E137" s="5">
        <v>5100107.5999999996</v>
      </c>
      <c r="F137" s="5">
        <v>8001662.6299999999</v>
      </c>
      <c r="G137" s="5">
        <v>8027661.3300000001</v>
      </c>
      <c r="H137" s="5">
        <v>4266178.68</v>
      </c>
      <c r="I137" s="5">
        <v>4857236.18</v>
      </c>
      <c r="J137" s="5">
        <v>7539617.0999999996</v>
      </c>
      <c r="K137" s="5">
        <v>8124928.2000000002</v>
      </c>
    </row>
    <row r="138" spans="1:11">
      <c r="A138" t="s">
        <v>322</v>
      </c>
      <c r="B138" t="s">
        <v>76</v>
      </c>
      <c r="C138" t="s">
        <v>323</v>
      </c>
      <c r="D138" s="8">
        <v>4542042.1399999997</v>
      </c>
      <c r="E138" s="5">
        <v>5088825.49</v>
      </c>
      <c r="F138" s="5">
        <v>6928960.7599999998</v>
      </c>
      <c r="G138" s="5">
        <v>6520224.3899999997</v>
      </c>
      <c r="H138" s="5">
        <v>4268615.38</v>
      </c>
      <c r="I138" s="5">
        <v>4800502.1900000004</v>
      </c>
      <c r="J138" s="5">
        <v>7498795.7400000002</v>
      </c>
      <c r="K138" s="5">
        <v>7431963.54</v>
      </c>
    </row>
    <row r="139" spans="1:11">
      <c r="A139" t="s">
        <v>743</v>
      </c>
      <c r="B139" t="s">
        <v>23</v>
      </c>
      <c r="C139" t="s">
        <v>102</v>
      </c>
      <c r="D139" s="8">
        <v>4042859.74</v>
      </c>
      <c r="E139" s="5">
        <v>4654027</v>
      </c>
      <c r="F139" s="5" t="s">
        <v>25</v>
      </c>
      <c r="G139" s="5">
        <v>5958069.5999999996</v>
      </c>
      <c r="H139" s="5">
        <v>4274410.68</v>
      </c>
      <c r="I139" s="5">
        <v>4662943</v>
      </c>
      <c r="J139" s="5" t="s">
        <v>25</v>
      </c>
      <c r="K139" s="5">
        <v>5867707.8499999996</v>
      </c>
    </row>
    <row r="140" spans="1:11">
      <c r="A140" t="s">
        <v>327</v>
      </c>
      <c r="B140" t="s">
        <v>35</v>
      </c>
      <c r="C140" t="s">
        <v>67</v>
      </c>
      <c r="D140" s="8">
        <v>4016037.54</v>
      </c>
      <c r="E140" s="5">
        <v>4260473.8099999996</v>
      </c>
      <c r="F140" s="5">
        <v>6961340.9400000004</v>
      </c>
      <c r="G140" s="5">
        <v>7697726.7000000002</v>
      </c>
      <c r="H140" s="5">
        <v>4279674.3099999996</v>
      </c>
      <c r="I140" s="5">
        <v>4585837.18</v>
      </c>
      <c r="J140" s="5">
        <v>6899743.4000000004</v>
      </c>
      <c r="K140" s="5">
        <v>7542925.4299999997</v>
      </c>
    </row>
    <row r="141" spans="1:11">
      <c r="A141" t="s">
        <v>577</v>
      </c>
      <c r="B141" t="s">
        <v>52</v>
      </c>
      <c r="C141" t="s">
        <v>186</v>
      </c>
      <c r="D141" s="8">
        <v>4487549.16</v>
      </c>
      <c r="E141" s="5">
        <v>5247051.95</v>
      </c>
      <c r="F141" s="5">
        <v>7478631.8600000003</v>
      </c>
      <c r="G141" s="5">
        <v>7230199.96</v>
      </c>
      <c r="H141" s="5">
        <v>4287685.07</v>
      </c>
      <c r="I141" s="5">
        <v>5421440.1299999999</v>
      </c>
      <c r="J141" s="5">
        <v>7247648.2999999998</v>
      </c>
      <c r="K141" s="5">
        <v>7407267</v>
      </c>
    </row>
    <row r="142" spans="1:11">
      <c r="A142" t="s">
        <v>791</v>
      </c>
      <c r="B142" t="s">
        <v>35</v>
      </c>
      <c r="C142" t="s">
        <v>67</v>
      </c>
      <c r="D142" s="8">
        <v>3828460.1</v>
      </c>
      <c r="E142" s="5">
        <v>4576864.5199999996</v>
      </c>
      <c r="F142" s="5">
        <v>6664428.9199999999</v>
      </c>
      <c r="G142" s="5">
        <v>6462806.9299999997</v>
      </c>
      <c r="H142" s="5">
        <v>4291331.41</v>
      </c>
      <c r="I142" s="5">
        <v>4765053.8099999996</v>
      </c>
      <c r="J142" s="5">
        <v>6540869.3700000001</v>
      </c>
      <c r="K142" s="5">
        <v>6551866.2300000004</v>
      </c>
    </row>
    <row r="143" spans="1:11">
      <c r="A143" t="s">
        <v>203</v>
      </c>
      <c r="B143" t="s">
        <v>48</v>
      </c>
      <c r="C143" t="s">
        <v>169</v>
      </c>
      <c r="D143" s="8">
        <v>4342893.2</v>
      </c>
      <c r="E143" s="5">
        <v>5518808.3399999999</v>
      </c>
      <c r="F143" s="5">
        <v>8420812.8499999996</v>
      </c>
      <c r="G143" s="5">
        <v>6812093.0199999996</v>
      </c>
      <c r="H143" s="5">
        <v>4294466.33</v>
      </c>
      <c r="I143" s="5">
        <v>5595572.9400000004</v>
      </c>
      <c r="J143" s="5">
        <v>8126901.7400000002</v>
      </c>
      <c r="K143" s="5">
        <v>7374130.1500000004</v>
      </c>
    </row>
    <row r="144" spans="1:11">
      <c r="A144" t="s">
        <v>54</v>
      </c>
      <c r="B144" t="s">
        <v>52</v>
      </c>
      <c r="C144" t="s">
        <v>55</v>
      </c>
      <c r="D144" s="8">
        <v>4386814.57</v>
      </c>
      <c r="E144" s="5">
        <v>5031479.9800000004</v>
      </c>
      <c r="F144" s="5">
        <v>6506335.5199999996</v>
      </c>
      <c r="G144" s="5">
        <v>6483381.4400000004</v>
      </c>
      <c r="H144" s="5">
        <v>4296525.32</v>
      </c>
      <c r="I144" s="5">
        <v>5215347.38</v>
      </c>
      <c r="J144" s="5">
        <v>6613784.2999999998</v>
      </c>
      <c r="K144" s="5">
        <v>6382690.9100000001</v>
      </c>
    </row>
    <row r="145" spans="1:11">
      <c r="A145" t="s">
        <v>488</v>
      </c>
      <c r="B145" t="s">
        <v>76</v>
      </c>
      <c r="C145" t="s">
        <v>77</v>
      </c>
      <c r="D145" s="8">
        <v>4772050.6399999997</v>
      </c>
      <c r="E145" s="5">
        <v>5975178.0999999996</v>
      </c>
      <c r="F145" s="5">
        <v>7330328.5300000003</v>
      </c>
      <c r="G145" s="5">
        <v>6797824.3600000003</v>
      </c>
      <c r="H145" s="5">
        <v>4297965.9400000004</v>
      </c>
      <c r="I145" s="5">
        <v>5755949.25</v>
      </c>
      <c r="J145" s="5">
        <v>6790565.1100000003</v>
      </c>
      <c r="K145" s="5">
        <v>7668935.54</v>
      </c>
    </row>
    <row r="146" spans="1:11">
      <c r="A146" t="s">
        <v>192</v>
      </c>
      <c r="B146" t="s">
        <v>30</v>
      </c>
      <c r="C146" t="s">
        <v>73</v>
      </c>
      <c r="D146" s="8">
        <v>4713288.13</v>
      </c>
      <c r="E146" s="5" t="s">
        <v>25</v>
      </c>
      <c r="F146" s="5">
        <v>7524785.6799999997</v>
      </c>
      <c r="G146" s="5">
        <v>7076166.04</v>
      </c>
      <c r="H146" s="5">
        <v>4299615.57</v>
      </c>
      <c r="I146" s="5" t="s">
        <v>25</v>
      </c>
      <c r="J146" s="5">
        <v>6982811</v>
      </c>
      <c r="K146" s="5">
        <v>7045942.6699999999</v>
      </c>
    </row>
    <row r="147" spans="1:11">
      <c r="A147" t="s">
        <v>662</v>
      </c>
      <c r="B147" t="s">
        <v>30</v>
      </c>
      <c r="C147" t="s">
        <v>73</v>
      </c>
      <c r="D147" s="8">
        <v>4596489.59</v>
      </c>
      <c r="E147" s="5">
        <v>5536845.8799999999</v>
      </c>
      <c r="F147" s="5">
        <v>9404598.9600000009</v>
      </c>
      <c r="G147" s="5">
        <v>10135976.51</v>
      </c>
      <c r="H147" s="5">
        <v>4306324.7</v>
      </c>
      <c r="I147" s="5">
        <v>5474552.0999999996</v>
      </c>
      <c r="J147" s="5">
        <v>9152854.7300000004</v>
      </c>
      <c r="K147" s="5">
        <v>10739427.960000001</v>
      </c>
    </row>
    <row r="148" spans="1:11">
      <c r="A148" t="s">
        <v>492</v>
      </c>
      <c r="B148" t="s">
        <v>48</v>
      </c>
      <c r="C148" t="s">
        <v>161</v>
      </c>
      <c r="D148" s="8">
        <v>4860256.58</v>
      </c>
      <c r="E148" s="5">
        <v>6174749.4400000004</v>
      </c>
      <c r="F148" s="5">
        <v>7884421.8300000001</v>
      </c>
      <c r="G148" s="5">
        <v>7386044.3200000003</v>
      </c>
      <c r="H148" s="5">
        <v>4306702.53</v>
      </c>
      <c r="I148" s="5">
        <v>6275953.71</v>
      </c>
      <c r="J148" s="5">
        <v>6728376.8799999999</v>
      </c>
      <c r="K148" s="5">
        <v>8183819.8200000003</v>
      </c>
    </row>
    <row r="149" spans="1:11">
      <c r="A149" t="s">
        <v>348</v>
      </c>
      <c r="B149" t="s">
        <v>35</v>
      </c>
      <c r="C149" t="s">
        <v>153</v>
      </c>
      <c r="D149" s="8">
        <v>5273515.76</v>
      </c>
      <c r="E149" s="5">
        <v>5600827</v>
      </c>
      <c r="F149" s="5">
        <v>8067888.8700000001</v>
      </c>
      <c r="G149" s="5">
        <v>6723987.3300000001</v>
      </c>
      <c r="H149" s="5">
        <v>4307310.93</v>
      </c>
      <c r="I149" s="5">
        <v>6168571</v>
      </c>
      <c r="J149" s="5">
        <v>7510917.5</v>
      </c>
      <c r="K149" s="5">
        <v>7146412.0800000001</v>
      </c>
    </row>
    <row r="150" spans="1:11">
      <c r="A150" t="s">
        <v>461</v>
      </c>
      <c r="B150" t="s">
        <v>62</v>
      </c>
      <c r="C150" t="s">
        <v>240</v>
      </c>
      <c r="D150" s="8">
        <v>4375627.0999999996</v>
      </c>
      <c r="E150" s="5">
        <v>5362732.55</v>
      </c>
      <c r="F150" s="5">
        <v>6878774.0199999996</v>
      </c>
      <c r="G150" s="5">
        <v>6629043.1399999997</v>
      </c>
      <c r="H150" s="5">
        <v>4316571.1399999997</v>
      </c>
      <c r="I150" s="5">
        <v>5151617.6399999997</v>
      </c>
      <c r="J150" s="5">
        <v>6300230.5800000001</v>
      </c>
      <c r="K150" s="5">
        <v>6936435.6699999999</v>
      </c>
    </row>
    <row r="151" spans="1:11">
      <c r="A151" t="s">
        <v>379</v>
      </c>
      <c r="B151" t="s">
        <v>45</v>
      </c>
      <c r="C151" t="s">
        <v>119</v>
      </c>
      <c r="D151" s="8">
        <v>4572192.4000000004</v>
      </c>
      <c r="E151" s="5">
        <v>5356647.25</v>
      </c>
      <c r="F151" s="5">
        <v>10688324.869999999</v>
      </c>
      <c r="G151" s="5">
        <v>9573812.2599999998</v>
      </c>
      <c r="H151" s="5">
        <v>4318813.57</v>
      </c>
      <c r="I151" s="5">
        <v>5760534.2999999998</v>
      </c>
      <c r="J151" s="5">
        <v>9350741.8300000001</v>
      </c>
      <c r="K151" s="5">
        <v>10345060.119999999</v>
      </c>
    </row>
    <row r="152" spans="1:11">
      <c r="A152" t="s">
        <v>884</v>
      </c>
      <c r="B152" t="s">
        <v>52</v>
      </c>
      <c r="C152" t="s">
        <v>174</v>
      </c>
      <c r="D152" s="8">
        <v>4922444.96</v>
      </c>
      <c r="E152" s="5">
        <v>5922876.4299999997</v>
      </c>
      <c r="F152" s="5">
        <v>8025766.46</v>
      </c>
      <c r="G152" s="5">
        <v>8740851.8100000005</v>
      </c>
      <c r="H152" s="5">
        <v>4325324.47</v>
      </c>
      <c r="I152" s="5">
        <v>5946132.0999999996</v>
      </c>
      <c r="J152" s="5">
        <v>7800215.0999999996</v>
      </c>
      <c r="K152" s="5">
        <v>9053557.6199999992</v>
      </c>
    </row>
    <row r="153" spans="1:11">
      <c r="A153" t="s">
        <v>335</v>
      </c>
      <c r="B153" t="s">
        <v>30</v>
      </c>
      <c r="C153" t="s">
        <v>33</v>
      </c>
      <c r="D153" s="8">
        <v>4709549.08</v>
      </c>
      <c r="E153" s="5">
        <v>5557979.1299999999</v>
      </c>
      <c r="F153" s="5">
        <v>7120791.75</v>
      </c>
      <c r="G153" s="5">
        <v>7303908.7199999997</v>
      </c>
      <c r="H153" s="5">
        <v>4349430.6500000004</v>
      </c>
      <c r="I153" s="5">
        <v>5060144.8</v>
      </c>
      <c r="J153" s="5">
        <v>6337225.04</v>
      </c>
      <c r="K153" s="5">
        <v>6821634.6699999999</v>
      </c>
    </row>
    <row r="154" spans="1:11">
      <c r="A154" t="s">
        <v>882</v>
      </c>
      <c r="B154" t="s">
        <v>35</v>
      </c>
      <c r="C154" t="s">
        <v>67</v>
      </c>
      <c r="D154" s="8">
        <v>4046422.73</v>
      </c>
      <c r="E154" s="5">
        <v>5245752.51</v>
      </c>
      <c r="F154" s="5">
        <v>6374182.1399999997</v>
      </c>
      <c r="G154" s="5">
        <v>6892690.1799999997</v>
      </c>
      <c r="H154" s="5">
        <v>4362004.9400000004</v>
      </c>
      <c r="I154" s="5">
        <v>4893293.0999999996</v>
      </c>
      <c r="J154" s="5">
        <v>6206686.3799999999</v>
      </c>
      <c r="K154" s="5">
        <v>7110414.8200000003</v>
      </c>
    </row>
    <row r="155" spans="1:11">
      <c r="A155" t="s">
        <v>812</v>
      </c>
      <c r="B155" t="s">
        <v>52</v>
      </c>
      <c r="C155" t="s">
        <v>155</v>
      </c>
      <c r="D155" s="8">
        <v>4806944</v>
      </c>
      <c r="E155" s="5">
        <v>5590453</v>
      </c>
      <c r="F155" s="5">
        <v>7875991.4800000004</v>
      </c>
      <c r="G155" s="5">
        <v>7821369.2800000003</v>
      </c>
      <c r="H155" s="5">
        <v>4382972</v>
      </c>
      <c r="I155" s="5">
        <v>5629260</v>
      </c>
      <c r="J155" s="5">
        <v>8328472.2300000004</v>
      </c>
      <c r="K155" s="5">
        <v>8066434.9299999997</v>
      </c>
    </row>
    <row r="156" spans="1:11">
      <c r="A156" t="s">
        <v>120</v>
      </c>
      <c r="B156" t="s">
        <v>27</v>
      </c>
      <c r="C156" t="s">
        <v>121</v>
      </c>
      <c r="D156" s="8">
        <v>4714760.0199999996</v>
      </c>
      <c r="E156" s="5" t="s">
        <v>25</v>
      </c>
      <c r="F156" s="5">
        <v>7166110.5</v>
      </c>
      <c r="G156" s="5">
        <v>7336145.6399999997</v>
      </c>
      <c r="H156" s="5">
        <v>4383135.63</v>
      </c>
      <c r="I156" s="5" t="s">
        <v>25</v>
      </c>
      <c r="J156" s="5">
        <v>6617544.04</v>
      </c>
      <c r="K156" s="5">
        <v>7567158.04</v>
      </c>
    </row>
    <row r="157" spans="1:11">
      <c r="A157" t="s">
        <v>344</v>
      </c>
      <c r="B157" t="s">
        <v>30</v>
      </c>
      <c r="C157" t="s">
        <v>31</v>
      </c>
      <c r="D157" s="8">
        <v>4394978.5</v>
      </c>
      <c r="E157" s="5">
        <v>5622687</v>
      </c>
      <c r="F157" s="5">
        <v>8001284.0499999998</v>
      </c>
      <c r="G157" s="5">
        <v>7826471.8300000001</v>
      </c>
      <c r="H157" s="5">
        <v>4391910.4000000004</v>
      </c>
      <c r="I157" s="5">
        <v>5607900.2400000002</v>
      </c>
      <c r="J157" s="5">
        <v>7945154.9699999997</v>
      </c>
      <c r="K157" s="5">
        <v>7877817.2800000003</v>
      </c>
    </row>
    <row r="158" spans="1:11">
      <c r="A158" t="s">
        <v>514</v>
      </c>
      <c r="B158" t="s">
        <v>48</v>
      </c>
      <c r="C158" t="s">
        <v>169</v>
      </c>
      <c r="D158" s="8">
        <v>4399519.5</v>
      </c>
      <c r="E158" s="5">
        <v>4922619.1399999997</v>
      </c>
      <c r="F158" s="5">
        <v>7045123.4500000002</v>
      </c>
      <c r="G158" s="5">
        <v>7344608.4800000004</v>
      </c>
      <c r="H158" s="5">
        <v>4392544.01</v>
      </c>
      <c r="I158" s="5">
        <v>4917100.01</v>
      </c>
      <c r="J158" s="5">
        <v>7072101.6500000004</v>
      </c>
      <c r="K158" s="5">
        <v>8179642.0800000001</v>
      </c>
    </row>
    <row r="159" spans="1:11">
      <c r="A159" t="s">
        <v>480</v>
      </c>
      <c r="B159" t="s">
        <v>35</v>
      </c>
      <c r="C159" t="s">
        <v>36</v>
      </c>
      <c r="D159" s="8">
        <v>4607334.1500000004</v>
      </c>
      <c r="E159" s="5">
        <v>5357875.25</v>
      </c>
      <c r="F159" s="5">
        <v>9037337.7799999993</v>
      </c>
      <c r="G159" s="5">
        <v>8506146.0700000003</v>
      </c>
      <c r="H159" s="5">
        <v>4393839.32</v>
      </c>
      <c r="I159" s="5">
        <v>5321412.05</v>
      </c>
      <c r="J159" s="5">
        <v>8742997.9299999997</v>
      </c>
      <c r="K159" s="5">
        <v>8547673.0600000005</v>
      </c>
    </row>
    <row r="160" spans="1:11">
      <c r="A160" t="s">
        <v>602</v>
      </c>
      <c r="B160" t="s">
        <v>48</v>
      </c>
      <c r="C160" t="s">
        <v>165</v>
      </c>
      <c r="D160" s="8">
        <v>4399803.67</v>
      </c>
      <c r="E160" s="5">
        <v>5759794.0300000003</v>
      </c>
      <c r="F160" s="5">
        <v>7459626.3300000001</v>
      </c>
      <c r="G160" s="5">
        <v>7408351.4100000001</v>
      </c>
      <c r="H160" s="5">
        <v>4399324.95</v>
      </c>
      <c r="I160" s="5">
        <v>5752316.2199999997</v>
      </c>
      <c r="J160" s="5">
        <v>6981106.0300000003</v>
      </c>
      <c r="K160" s="5">
        <v>8029517.2400000002</v>
      </c>
    </row>
    <row r="161" spans="1:11">
      <c r="A161" t="s">
        <v>519</v>
      </c>
      <c r="B161" t="s">
        <v>62</v>
      </c>
      <c r="C161" t="s">
        <v>248</v>
      </c>
      <c r="D161" s="8">
        <v>4508721.29</v>
      </c>
      <c r="E161" s="5">
        <v>5648796.3799999999</v>
      </c>
      <c r="F161" s="5">
        <v>8119384.8300000001</v>
      </c>
      <c r="G161" s="5">
        <v>6966207.21</v>
      </c>
      <c r="H161" s="5">
        <v>4401159.71</v>
      </c>
      <c r="I161" s="5">
        <v>5513180.5800000001</v>
      </c>
      <c r="J161" s="5">
        <v>8037004.4699999997</v>
      </c>
      <c r="K161" s="5">
        <v>7372442.4400000004</v>
      </c>
    </row>
    <row r="162" spans="1:11">
      <c r="A162" t="s">
        <v>815</v>
      </c>
      <c r="B162" t="s">
        <v>45</v>
      </c>
      <c r="C162" t="s">
        <v>119</v>
      </c>
      <c r="D162" s="8">
        <v>4676886.88</v>
      </c>
      <c r="E162" s="5">
        <v>6028811.25</v>
      </c>
      <c r="F162" s="5">
        <v>10470846.08</v>
      </c>
      <c r="G162" s="5">
        <v>10393898.49</v>
      </c>
      <c r="H162" s="5">
        <v>4409076.32</v>
      </c>
      <c r="I162" s="5">
        <v>5819427.5800000001</v>
      </c>
      <c r="J162" s="5">
        <v>10277623.369999999</v>
      </c>
      <c r="K162" s="5">
        <v>10308924.42</v>
      </c>
    </row>
    <row r="163" spans="1:11">
      <c r="A163" t="s">
        <v>763</v>
      </c>
      <c r="B163" t="s">
        <v>30</v>
      </c>
      <c r="C163" t="s">
        <v>89</v>
      </c>
      <c r="D163" s="8">
        <v>4863930.54</v>
      </c>
      <c r="E163" s="5" t="s">
        <v>25</v>
      </c>
      <c r="F163" s="5">
        <v>8047803.7699999996</v>
      </c>
      <c r="G163" s="5">
        <v>8388334.6900000004</v>
      </c>
      <c r="H163" s="5">
        <v>4410483.01</v>
      </c>
      <c r="I163" s="5" t="s">
        <v>25</v>
      </c>
      <c r="J163" s="5">
        <v>7723342.6299999999</v>
      </c>
      <c r="K163" s="5">
        <v>8535465.1099999994</v>
      </c>
    </row>
    <row r="164" spans="1:11">
      <c r="A164" t="s">
        <v>861</v>
      </c>
      <c r="B164" t="s">
        <v>52</v>
      </c>
      <c r="C164" t="s">
        <v>186</v>
      </c>
      <c r="D164" s="8">
        <v>4576605.38</v>
      </c>
      <c r="E164" s="5">
        <v>5182496.91</v>
      </c>
      <c r="F164" s="5">
        <v>8008176.4000000004</v>
      </c>
      <c r="G164" s="5">
        <v>7061246.5</v>
      </c>
      <c r="H164" s="5">
        <v>4414321</v>
      </c>
      <c r="I164" s="5">
        <v>5199266.63</v>
      </c>
      <c r="J164" s="5">
        <v>7555999.6399999997</v>
      </c>
      <c r="K164" s="5">
        <v>6986094.2199999997</v>
      </c>
    </row>
    <row r="165" spans="1:11">
      <c r="A165" t="s">
        <v>242</v>
      </c>
      <c r="B165" t="s">
        <v>52</v>
      </c>
      <c r="C165" t="s">
        <v>53</v>
      </c>
      <c r="D165" s="8">
        <v>4184911.63</v>
      </c>
      <c r="E165" s="5" t="s">
        <v>25</v>
      </c>
      <c r="F165" s="5">
        <v>6103488.8200000003</v>
      </c>
      <c r="G165" s="5">
        <v>7112520.5899999999</v>
      </c>
      <c r="H165" s="5">
        <v>4416616.58</v>
      </c>
      <c r="I165" s="5" t="s">
        <v>25</v>
      </c>
      <c r="J165" s="5">
        <v>5828537.5099999998</v>
      </c>
      <c r="K165" s="5">
        <v>6575611.2699999996</v>
      </c>
    </row>
    <row r="166" spans="1:11">
      <c r="A166" t="s">
        <v>357</v>
      </c>
      <c r="B166" t="s">
        <v>27</v>
      </c>
      <c r="C166" t="s">
        <v>104</v>
      </c>
      <c r="D166" s="8">
        <v>4512747.24</v>
      </c>
      <c r="E166" s="5">
        <v>5831058.8099999996</v>
      </c>
      <c r="F166" s="5">
        <v>8194101.2999999998</v>
      </c>
      <c r="G166" s="5">
        <v>7477019.21</v>
      </c>
      <c r="H166" s="5">
        <v>4418543.68</v>
      </c>
      <c r="I166" s="5">
        <v>6393032.3499999996</v>
      </c>
      <c r="J166" s="5">
        <v>7385205.5700000003</v>
      </c>
      <c r="K166" s="5">
        <v>8530365.8900000006</v>
      </c>
    </row>
    <row r="167" spans="1:11">
      <c r="A167" t="s">
        <v>687</v>
      </c>
      <c r="B167" t="s">
        <v>62</v>
      </c>
      <c r="C167" t="s">
        <v>240</v>
      </c>
      <c r="D167" s="8">
        <v>4401344.83</v>
      </c>
      <c r="E167" s="5">
        <v>4773284.66</v>
      </c>
      <c r="F167" s="5">
        <v>8053666.5199999996</v>
      </c>
      <c r="G167" s="5">
        <v>6501713.0800000001</v>
      </c>
      <c r="H167" s="5">
        <v>4420499.34</v>
      </c>
      <c r="I167" s="5">
        <v>5104372.62</v>
      </c>
      <c r="J167" s="5">
        <v>6955633.9900000002</v>
      </c>
      <c r="K167" s="5">
        <v>8315532.04</v>
      </c>
    </row>
    <row r="168" spans="1:11">
      <c r="A168" t="s">
        <v>720</v>
      </c>
      <c r="B168" t="s">
        <v>48</v>
      </c>
      <c r="C168" t="s">
        <v>181</v>
      </c>
      <c r="D168" s="8">
        <v>3995900.05</v>
      </c>
      <c r="E168" s="5">
        <v>4693977.91</v>
      </c>
      <c r="F168" s="5" t="s">
        <v>25</v>
      </c>
      <c r="G168" s="5">
        <v>6589898.8700000001</v>
      </c>
      <c r="H168" s="5">
        <v>4440595.4000000004</v>
      </c>
      <c r="I168" s="5">
        <v>4795492.29</v>
      </c>
      <c r="J168" s="5" t="s">
        <v>25</v>
      </c>
      <c r="K168" s="5">
        <v>7271821.7199999997</v>
      </c>
    </row>
    <row r="169" spans="1:11">
      <c r="A169" t="s">
        <v>504</v>
      </c>
      <c r="B169" t="s">
        <v>30</v>
      </c>
      <c r="C169" t="s">
        <v>59</v>
      </c>
      <c r="D169" s="8">
        <v>4853432.68</v>
      </c>
      <c r="E169" s="5">
        <v>5649885.2999999998</v>
      </c>
      <c r="F169" s="5">
        <v>9010420.3499999996</v>
      </c>
      <c r="G169" s="5">
        <v>8834478.2899999991</v>
      </c>
      <c r="H169" s="5">
        <v>4462325.67</v>
      </c>
      <c r="I169" s="5">
        <v>5728965.4699999997</v>
      </c>
      <c r="J169" s="5">
        <v>9207920.8499999996</v>
      </c>
      <c r="K169" s="5">
        <v>8933207.6099999994</v>
      </c>
    </row>
    <row r="170" spans="1:11">
      <c r="A170" t="s">
        <v>334</v>
      </c>
      <c r="B170" t="s">
        <v>76</v>
      </c>
      <c r="C170" t="s">
        <v>79</v>
      </c>
      <c r="D170" s="8">
        <v>4309323.28</v>
      </c>
      <c r="E170" s="5">
        <v>4917945.87</v>
      </c>
      <c r="F170" s="5">
        <v>7913265.3200000003</v>
      </c>
      <c r="G170" s="5">
        <v>7278250.0899999999</v>
      </c>
      <c r="H170" s="5">
        <v>4463308.6100000003</v>
      </c>
      <c r="I170" s="5">
        <v>4915271.57</v>
      </c>
      <c r="J170" s="5">
        <v>6999811.4100000001</v>
      </c>
      <c r="K170" s="5">
        <v>8368875.9299999997</v>
      </c>
    </row>
    <row r="171" spans="1:11">
      <c r="A171" t="s">
        <v>840</v>
      </c>
      <c r="B171" t="s">
        <v>52</v>
      </c>
      <c r="C171" t="s">
        <v>55</v>
      </c>
      <c r="D171" s="8">
        <v>4428079.3099999996</v>
      </c>
      <c r="E171" s="5" t="s">
        <v>25</v>
      </c>
      <c r="F171" s="5">
        <v>6878541.0300000003</v>
      </c>
      <c r="G171" s="5">
        <v>6962548.1200000001</v>
      </c>
      <c r="H171" s="5">
        <v>4465834.87</v>
      </c>
      <c r="I171" s="5" t="s">
        <v>25</v>
      </c>
      <c r="J171" s="5">
        <v>6623019.9299999997</v>
      </c>
      <c r="K171" s="5">
        <v>6969290.8799999999</v>
      </c>
    </row>
    <row r="172" spans="1:11">
      <c r="A172" t="s">
        <v>299</v>
      </c>
      <c r="B172" t="s">
        <v>42</v>
      </c>
      <c r="C172" t="s">
        <v>125</v>
      </c>
      <c r="D172" s="8">
        <v>4697998.2</v>
      </c>
      <c r="E172" s="5">
        <v>5298654</v>
      </c>
      <c r="F172" s="5">
        <v>7178187</v>
      </c>
      <c r="G172" s="5">
        <v>7034779.3799999999</v>
      </c>
      <c r="H172" s="5">
        <v>4469267.51</v>
      </c>
      <c r="I172" s="5">
        <v>5549981</v>
      </c>
      <c r="J172" s="5">
        <v>6655057</v>
      </c>
      <c r="K172" s="5">
        <v>6881207.0899999999</v>
      </c>
    </row>
    <row r="173" spans="1:11">
      <c r="A173" t="s">
        <v>56</v>
      </c>
      <c r="B173" t="s">
        <v>52</v>
      </c>
      <c r="C173" t="s">
        <v>57</v>
      </c>
      <c r="D173" s="8">
        <v>4774756.16</v>
      </c>
      <c r="E173" s="5" t="s">
        <v>25</v>
      </c>
      <c r="F173" s="5">
        <v>7528914.29</v>
      </c>
      <c r="G173" s="5" t="s">
        <v>25</v>
      </c>
      <c r="H173" s="5">
        <v>4470295.45</v>
      </c>
      <c r="I173" s="5" t="s">
        <v>25</v>
      </c>
      <c r="J173" s="5">
        <v>7566407.4800000004</v>
      </c>
      <c r="K173" s="5" t="e">
        <f>K161-#REF!</f>
        <v>#REF!</v>
      </c>
    </row>
    <row r="174" spans="1:11">
      <c r="A174" t="s">
        <v>409</v>
      </c>
      <c r="B174" t="s">
        <v>52</v>
      </c>
      <c r="C174" t="s">
        <v>186</v>
      </c>
      <c r="D174" s="8">
        <v>4982753.76</v>
      </c>
      <c r="E174" s="5">
        <v>5784804.7000000002</v>
      </c>
      <c r="F174" s="5">
        <v>8291919.29</v>
      </c>
      <c r="G174" s="5">
        <v>8177879.4199999999</v>
      </c>
      <c r="H174" s="5">
        <v>4471722.8899999997</v>
      </c>
      <c r="I174" s="5">
        <v>5495932.9199999999</v>
      </c>
      <c r="J174" s="5">
        <v>7779592.0700000003</v>
      </c>
      <c r="K174" s="5">
        <v>7333366.2800000003</v>
      </c>
    </row>
    <row r="175" spans="1:11">
      <c r="A175" t="s">
        <v>486</v>
      </c>
      <c r="B175" t="s">
        <v>35</v>
      </c>
      <c r="C175" t="s">
        <v>38</v>
      </c>
      <c r="D175" s="8">
        <v>4628979.49</v>
      </c>
      <c r="E175" s="5">
        <v>5121242.1399999997</v>
      </c>
      <c r="F175" s="5">
        <v>6407289.4500000002</v>
      </c>
      <c r="G175" s="5">
        <v>6096828.25</v>
      </c>
      <c r="H175" s="5">
        <v>4481089.83</v>
      </c>
      <c r="I175" s="5">
        <v>5212080.6500000004</v>
      </c>
      <c r="J175" s="5">
        <v>6502029</v>
      </c>
      <c r="K175" s="5">
        <v>5859425.4500000002</v>
      </c>
    </row>
    <row r="176" spans="1:11">
      <c r="A176" t="s">
        <v>645</v>
      </c>
      <c r="B176" t="s">
        <v>35</v>
      </c>
      <c r="C176" t="s">
        <v>153</v>
      </c>
      <c r="D176" s="8">
        <v>4570955.43</v>
      </c>
      <c r="E176" s="5">
        <v>5419287.9000000004</v>
      </c>
      <c r="F176" s="5">
        <v>8314837.0099999998</v>
      </c>
      <c r="G176" s="5">
        <v>7649744.6299999999</v>
      </c>
      <c r="H176" s="5">
        <v>4481829.46</v>
      </c>
      <c r="I176" s="5">
        <v>5343937.3899999997</v>
      </c>
      <c r="J176" s="5">
        <v>8177060</v>
      </c>
      <c r="K176" s="5">
        <v>7958696.7800000003</v>
      </c>
    </row>
    <row r="177" spans="1:11">
      <c r="A177" t="s">
        <v>584</v>
      </c>
      <c r="B177" t="s">
        <v>35</v>
      </c>
      <c r="C177" t="s">
        <v>67</v>
      </c>
      <c r="D177" s="8">
        <v>4455265.3499999996</v>
      </c>
      <c r="E177" s="5">
        <v>5173884.4000000004</v>
      </c>
      <c r="F177" s="5">
        <v>6980999</v>
      </c>
      <c r="G177" s="5">
        <v>7221269.8899999997</v>
      </c>
      <c r="H177" s="5">
        <v>4485280.71</v>
      </c>
      <c r="I177" s="5">
        <v>5980350.3399999999</v>
      </c>
      <c r="J177" s="5">
        <v>6752130.7800000003</v>
      </c>
      <c r="K177" s="5">
        <v>7353611.4000000004</v>
      </c>
    </row>
    <row r="178" spans="1:11">
      <c r="A178" t="s">
        <v>544</v>
      </c>
      <c r="B178" t="s">
        <v>42</v>
      </c>
      <c r="C178" t="s">
        <v>125</v>
      </c>
      <c r="D178" s="8">
        <v>4553133.63</v>
      </c>
      <c r="E178" s="5">
        <v>5091868</v>
      </c>
      <c r="F178" s="5">
        <v>7404186</v>
      </c>
      <c r="G178" s="5">
        <v>7338671</v>
      </c>
      <c r="H178" s="5">
        <v>4487071.8899999997</v>
      </c>
      <c r="I178" s="5">
        <v>5286186</v>
      </c>
      <c r="J178" s="5">
        <v>7551036</v>
      </c>
      <c r="K178" s="5">
        <v>7367150</v>
      </c>
    </row>
    <row r="179" spans="1:11">
      <c r="A179" t="s">
        <v>384</v>
      </c>
      <c r="B179" t="s">
        <v>45</v>
      </c>
      <c r="C179" t="s">
        <v>46</v>
      </c>
      <c r="D179" s="8">
        <v>4481039</v>
      </c>
      <c r="E179" s="5">
        <v>5208817</v>
      </c>
      <c r="F179" s="5">
        <v>7187444.6299999999</v>
      </c>
      <c r="G179" s="5">
        <v>6710564.29</v>
      </c>
      <c r="H179" s="5">
        <v>4492585</v>
      </c>
      <c r="I179" s="5">
        <v>5439677</v>
      </c>
      <c r="J179" s="5">
        <v>7763834.2400000002</v>
      </c>
      <c r="K179" s="5">
        <v>7284635.6299999999</v>
      </c>
    </row>
    <row r="180" spans="1:11">
      <c r="A180" t="s">
        <v>693</v>
      </c>
      <c r="B180" t="s">
        <v>76</v>
      </c>
      <c r="C180" t="s">
        <v>137</v>
      </c>
      <c r="D180" s="8">
        <v>4374778.8099999996</v>
      </c>
      <c r="E180" s="5">
        <v>5195056.68</v>
      </c>
      <c r="F180" s="5">
        <v>7078896.8600000003</v>
      </c>
      <c r="G180" s="5">
        <v>7295234.3700000001</v>
      </c>
      <c r="H180" s="5">
        <v>4492836.26</v>
      </c>
      <c r="I180" s="5">
        <v>5494656.6299999999</v>
      </c>
      <c r="J180" s="5">
        <v>6663614</v>
      </c>
      <c r="K180" s="5">
        <v>7233356.2400000002</v>
      </c>
    </row>
    <row r="181" spans="1:11">
      <c r="A181" t="s">
        <v>150</v>
      </c>
      <c r="B181" t="s">
        <v>52</v>
      </c>
      <c r="C181" t="s">
        <v>69</v>
      </c>
      <c r="D181" s="8">
        <v>5760341</v>
      </c>
      <c r="E181" s="5" t="s">
        <v>25</v>
      </c>
      <c r="F181" s="5">
        <v>8198854.1900000004</v>
      </c>
      <c r="G181" s="5" t="s">
        <v>25</v>
      </c>
      <c r="H181" s="5">
        <v>4495390</v>
      </c>
      <c r="I181" s="5" t="s">
        <v>25</v>
      </c>
      <c r="J181" s="5">
        <v>7665583.6900000004</v>
      </c>
      <c r="K181" s="5" t="s">
        <v>25</v>
      </c>
    </row>
    <row r="182" spans="1:11">
      <c r="A182" t="s">
        <v>241</v>
      </c>
      <c r="B182" t="s">
        <v>52</v>
      </c>
      <c r="C182" t="s">
        <v>60</v>
      </c>
      <c r="D182" s="8">
        <v>4411924.93</v>
      </c>
      <c r="E182" s="5">
        <v>3991095.11</v>
      </c>
      <c r="F182" s="5">
        <v>7172299.5899999999</v>
      </c>
      <c r="G182" s="5">
        <v>7366285.1600000001</v>
      </c>
      <c r="H182" s="5">
        <v>4496883.17</v>
      </c>
      <c r="I182" s="5">
        <v>5043972.07</v>
      </c>
      <c r="J182" s="5">
        <v>6647923.2800000003</v>
      </c>
      <c r="K182" s="5">
        <v>8081375.3700000001</v>
      </c>
    </row>
    <row r="183" spans="1:11">
      <c r="A183" t="s">
        <v>757</v>
      </c>
      <c r="B183" t="s">
        <v>35</v>
      </c>
      <c r="C183" t="s">
        <v>153</v>
      </c>
      <c r="D183" s="8">
        <v>4698760.59</v>
      </c>
      <c r="E183" s="5">
        <v>5319572</v>
      </c>
      <c r="F183" s="5">
        <v>7696915.3899999997</v>
      </c>
      <c r="G183" s="5">
        <v>7601794.2300000004</v>
      </c>
      <c r="H183" s="5">
        <v>4499127</v>
      </c>
      <c r="I183" s="5">
        <v>4995879</v>
      </c>
      <c r="J183" s="5">
        <v>7871829.3099999996</v>
      </c>
      <c r="K183" s="5">
        <v>8011260.8200000003</v>
      </c>
    </row>
    <row r="184" spans="1:11">
      <c r="A184" t="s">
        <v>550</v>
      </c>
      <c r="B184" t="s">
        <v>52</v>
      </c>
      <c r="C184" t="s">
        <v>53</v>
      </c>
      <c r="D184" s="8">
        <v>4566831.8</v>
      </c>
      <c r="E184" s="5">
        <v>5353326.5599999996</v>
      </c>
      <c r="F184" s="5">
        <v>7377554.4000000004</v>
      </c>
      <c r="G184" s="5">
        <v>7428913.7599999998</v>
      </c>
      <c r="H184" s="5">
        <v>4505120.6900000004</v>
      </c>
      <c r="I184" s="5">
        <v>4865107.0199999996</v>
      </c>
      <c r="J184" s="5">
        <v>6751700.9100000001</v>
      </c>
      <c r="K184" s="5">
        <v>8487913.9499999993</v>
      </c>
    </row>
    <row r="185" spans="1:11">
      <c r="A185" t="s">
        <v>509</v>
      </c>
      <c r="B185" t="s">
        <v>52</v>
      </c>
      <c r="C185" t="s">
        <v>53</v>
      </c>
      <c r="D185" s="8">
        <v>4660307.42</v>
      </c>
      <c r="E185" s="5">
        <v>5370002.1799999997</v>
      </c>
      <c r="F185" s="5">
        <v>7302794.96</v>
      </c>
      <c r="G185" s="5">
        <v>6995862.8600000003</v>
      </c>
      <c r="H185" s="5">
        <v>4508429.71</v>
      </c>
      <c r="I185" s="5">
        <v>5316061.1500000004</v>
      </c>
      <c r="J185" s="5">
        <v>7204358.7599999998</v>
      </c>
      <c r="K185" s="5">
        <v>8064220.79</v>
      </c>
    </row>
    <row r="186" spans="1:11">
      <c r="A186" t="s">
        <v>742</v>
      </c>
      <c r="B186" t="s">
        <v>35</v>
      </c>
      <c r="C186" t="s">
        <v>50</v>
      </c>
      <c r="D186" s="8">
        <v>4621739.6100000003</v>
      </c>
      <c r="E186" s="5">
        <v>5561169.5</v>
      </c>
      <c r="F186" s="5">
        <v>9302011.3699999992</v>
      </c>
      <c r="G186" s="5">
        <v>7963337.4199999999</v>
      </c>
      <c r="H186" s="5">
        <v>4524329.04</v>
      </c>
      <c r="I186" s="5">
        <v>5499620.1699999999</v>
      </c>
      <c r="J186" s="5">
        <v>6964683.6299999999</v>
      </c>
      <c r="K186" s="5">
        <v>7948631.4100000001</v>
      </c>
    </row>
    <row r="187" spans="1:11">
      <c r="A187" t="s">
        <v>858</v>
      </c>
      <c r="B187" t="s">
        <v>35</v>
      </c>
      <c r="C187" t="s">
        <v>67</v>
      </c>
      <c r="D187" s="8">
        <v>4547021.6399999997</v>
      </c>
      <c r="E187" s="5">
        <v>5675502.3499999996</v>
      </c>
      <c r="F187" s="5">
        <v>11705382.83</v>
      </c>
      <c r="G187" s="5">
        <v>9985402.1400000006</v>
      </c>
      <c r="H187" s="5">
        <v>4526163.37</v>
      </c>
      <c r="I187" s="5">
        <v>5717258.1399999997</v>
      </c>
      <c r="J187" s="5">
        <v>13012006.65</v>
      </c>
      <c r="K187" s="5">
        <v>10058288.960000001</v>
      </c>
    </row>
    <row r="188" spans="1:11">
      <c r="A188" t="s">
        <v>308</v>
      </c>
      <c r="B188" t="s">
        <v>76</v>
      </c>
      <c r="C188" t="s">
        <v>244</v>
      </c>
      <c r="D188" s="8">
        <v>4823929.5199999996</v>
      </c>
      <c r="E188" s="5" t="s">
        <v>25</v>
      </c>
      <c r="F188" s="5" t="s">
        <v>25</v>
      </c>
      <c r="G188" s="5" t="s">
        <v>25</v>
      </c>
      <c r="H188" s="5">
        <v>4534395.6500000004</v>
      </c>
      <c r="I188" s="5" t="s">
        <v>25</v>
      </c>
      <c r="J188" s="5" t="s">
        <v>25</v>
      </c>
      <c r="K188" s="5" t="s">
        <v>25</v>
      </c>
    </row>
    <row r="189" spans="1:11">
      <c r="A189" t="s">
        <v>320</v>
      </c>
      <c r="B189" t="s">
        <v>76</v>
      </c>
      <c r="C189" t="s">
        <v>244</v>
      </c>
      <c r="D189" s="8">
        <v>4926897</v>
      </c>
      <c r="E189" s="5">
        <v>5668770.21</v>
      </c>
      <c r="F189" s="5">
        <v>7760632.0300000003</v>
      </c>
      <c r="G189" s="5">
        <v>7829811.7699999996</v>
      </c>
      <c r="H189" s="5">
        <v>4540721</v>
      </c>
      <c r="I189" s="5">
        <v>6178913.1699999999</v>
      </c>
      <c r="J189" s="5">
        <v>7401484.75</v>
      </c>
      <c r="K189" s="5">
        <v>8675054.8599999994</v>
      </c>
    </row>
    <row r="190" spans="1:11">
      <c r="A190" t="s">
        <v>513</v>
      </c>
      <c r="B190" t="s">
        <v>30</v>
      </c>
      <c r="C190" t="s">
        <v>31</v>
      </c>
      <c r="D190" s="8">
        <v>4802435.9800000004</v>
      </c>
      <c r="E190" s="5">
        <v>5574279.7599999998</v>
      </c>
      <c r="F190" s="5">
        <v>7664293.5999999996</v>
      </c>
      <c r="G190" s="5">
        <v>7421274.7400000002</v>
      </c>
      <c r="H190" s="5">
        <v>4541216.24</v>
      </c>
      <c r="I190" s="5">
        <v>5223794.47</v>
      </c>
      <c r="J190" s="5">
        <v>7555675.1200000001</v>
      </c>
      <c r="K190" s="5">
        <v>8071872.96</v>
      </c>
    </row>
    <row r="191" spans="1:11">
      <c r="A191" t="s">
        <v>133</v>
      </c>
      <c r="B191" t="s">
        <v>30</v>
      </c>
      <c r="C191" t="s">
        <v>93</v>
      </c>
      <c r="D191" s="8">
        <v>4978739.2699999996</v>
      </c>
      <c r="E191" s="5">
        <v>5073186.1900000004</v>
      </c>
      <c r="F191" s="5">
        <v>7322266.7599999998</v>
      </c>
      <c r="G191" s="5">
        <v>7006778.4699999997</v>
      </c>
      <c r="H191" s="5">
        <v>4541236.54</v>
      </c>
      <c r="I191" s="5">
        <v>5158171.16</v>
      </c>
      <c r="J191" s="5">
        <v>7050550.1699999999</v>
      </c>
      <c r="K191" s="5">
        <v>7660878.0499999998</v>
      </c>
    </row>
    <row r="192" spans="1:11">
      <c r="A192" t="s">
        <v>704</v>
      </c>
      <c r="B192" t="s">
        <v>23</v>
      </c>
      <c r="C192" t="s">
        <v>24</v>
      </c>
      <c r="D192" s="8">
        <v>4959074.51</v>
      </c>
      <c r="E192" s="5">
        <v>6048655.0199999996</v>
      </c>
      <c r="F192" s="5">
        <v>9550699.4900000002</v>
      </c>
      <c r="G192" s="5">
        <v>8196557.7800000003</v>
      </c>
      <c r="H192" s="5">
        <v>4552493.8899999997</v>
      </c>
      <c r="I192" s="5">
        <v>5493389.54</v>
      </c>
      <c r="J192" s="5">
        <v>11411468.16</v>
      </c>
      <c r="K192" s="5">
        <v>8168044.4100000001</v>
      </c>
    </row>
    <row r="193" spans="1:11">
      <c r="A193" t="s">
        <v>673</v>
      </c>
      <c r="B193" t="s">
        <v>30</v>
      </c>
      <c r="C193" t="s">
        <v>31</v>
      </c>
      <c r="D193" s="8">
        <v>4751352.0999999996</v>
      </c>
      <c r="E193" s="5">
        <v>5208555.18</v>
      </c>
      <c r="F193" s="5">
        <v>7706282.4400000004</v>
      </c>
      <c r="G193" s="5">
        <v>8071293.1299999999</v>
      </c>
      <c r="H193" s="5">
        <v>4558863.43</v>
      </c>
      <c r="I193" s="5">
        <v>5422585.3300000001</v>
      </c>
      <c r="J193" s="5">
        <v>7417621.21</v>
      </c>
      <c r="K193" s="5">
        <v>8572521.5800000001</v>
      </c>
    </row>
    <row r="194" spans="1:11">
      <c r="A194" t="s">
        <v>839</v>
      </c>
      <c r="B194" t="s">
        <v>35</v>
      </c>
      <c r="C194" t="s">
        <v>67</v>
      </c>
      <c r="D194" s="8">
        <v>4384426</v>
      </c>
      <c r="E194" s="5">
        <v>5290774</v>
      </c>
      <c r="F194" s="5">
        <v>6777902.4299999997</v>
      </c>
      <c r="G194" s="5">
        <v>7783886.6299999999</v>
      </c>
      <c r="H194" s="5">
        <v>4561324</v>
      </c>
      <c r="I194" s="5">
        <v>4990001</v>
      </c>
      <c r="J194" s="5">
        <v>7004395.4800000004</v>
      </c>
      <c r="K194" s="5">
        <v>6828950.3700000001</v>
      </c>
    </row>
    <row r="195" spans="1:11">
      <c r="A195" t="s">
        <v>388</v>
      </c>
      <c r="B195" t="s">
        <v>48</v>
      </c>
      <c r="C195" t="s">
        <v>253</v>
      </c>
      <c r="D195" s="8">
        <v>4822922.5999999996</v>
      </c>
      <c r="E195" s="5">
        <v>5983291.9100000001</v>
      </c>
      <c r="F195" s="5">
        <v>8244129.3600000003</v>
      </c>
      <c r="G195" s="5">
        <v>8257792.0300000003</v>
      </c>
      <c r="H195" s="5">
        <v>4566188.8</v>
      </c>
      <c r="I195" s="5">
        <v>5853746.5899999999</v>
      </c>
      <c r="J195" s="5">
        <v>8142245.0700000003</v>
      </c>
      <c r="K195" s="5">
        <v>7883968.0099999998</v>
      </c>
    </row>
    <row r="196" spans="1:11">
      <c r="A196" t="s">
        <v>796</v>
      </c>
      <c r="B196" t="s">
        <v>52</v>
      </c>
      <c r="C196" t="s">
        <v>107</v>
      </c>
      <c r="D196" s="8">
        <v>4868021</v>
      </c>
      <c r="E196" s="5" t="s">
        <v>25</v>
      </c>
      <c r="F196" s="5">
        <v>8280821.2300000004</v>
      </c>
      <c r="G196" s="5" t="s">
        <v>25</v>
      </c>
      <c r="H196" s="5">
        <v>4576844</v>
      </c>
      <c r="I196" s="5" t="s">
        <v>25</v>
      </c>
      <c r="J196" s="5">
        <v>7971408.3600000003</v>
      </c>
      <c r="K196" s="5" t="s">
        <v>25</v>
      </c>
    </row>
    <row r="197" spans="1:11">
      <c r="A197" t="s">
        <v>821</v>
      </c>
      <c r="B197" t="s">
        <v>65</v>
      </c>
      <c r="C197" t="s">
        <v>304</v>
      </c>
      <c r="D197" s="8">
        <v>5012577.67</v>
      </c>
      <c r="E197" s="5">
        <v>5472758.8899999997</v>
      </c>
      <c r="F197" s="5">
        <v>8463027.6199999992</v>
      </c>
      <c r="G197" s="5">
        <v>8091473.1299999999</v>
      </c>
      <c r="H197" s="5">
        <v>4577530</v>
      </c>
      <c r="I197" s="5">
        <v>5470359.8099999996</v>
      </c>
      <c r="J197" s="5">
        <v>8405070.8100000005</v>
      </c>
      <c r="K197" s="5">
        <v>8147196.6900000004</v>
      </c>
    </row>
    <row r="198" spans="1:11">
      <c r="A198" t="s">
        <v>164</v>
      </c>
      <c r="B198" t="s">
        <v>48</v>
      </c>
      <c r="C198" t="s">
        <v>165</v>
      </c>
      <c r="D198" s="8">
        <v>4672891.79</v>
      </c>
      <c r="E198" s="5">
        <v>5562503.0199999996</v>
      </c>
      <c r="F198" s="5">
        <v>8814154.75</v>
      </c>
      <c r="G198" s="5">
        <v>8386917.5499999998</v>
      </c>
      <c r="H198" s="5">
        <v>4579604.6399999997</v>
      </c>
      <c r="I198" s="5">
        <v>5652586.0700000003</v>
      </c>
      <c r="J198" s="5">
        <v>8696617.4900000002</v>
      </c>
      <c r="K198" s="5">
        <v>8656896.8699999992</v>
      </c>
    </row>
    <row r="199" spans="1:11">
      <c r="A199" t="s">
        <v>591</v>
      </c>
      <c r="B199" t="s">
        <v>48</v>
      </c>
      <c r="C199" t="s">
        <v>49</v>
      </c>
      <c r="D199" s="8">
        <v>4614592.03</v>
      </c>
      <c r="E199" s="5">
        <v>5431478.9400000004</v>
      </c>
      <c r="F199" s="5">
        <v>8449619.6699999999</v>
      </c>
      <c r="G199" s="5">
        <v>7762830.7000000002</v>
      </c>
      <c r="H199" s="5">
        <v>4580350.1100000003</v>
      </c>
      <c r="I199" s="5">
        <v>5430511.4900000002</v>
      </c>
      <c r="J199" s="5">
        <v>8156374.1900000004</v>
      </c>
      <c r="K199" s="5">
        <v>7999117.1399999997</v>
      </c>
    </row>
    <row r="200" spans="1:11">
      <c r="A200" t="s">
        <v>536</v>
      </c>
      <c r="B200" t="s">
        <v>35</v>
      </c>
      <c r="C200" t="s">
        <v>172</v>
      </c>
      <c r="D200" s="8">
        <v>4500181.6399999997</v>
      </c>
      <c r="E200" s="5">
        <v>5505141.2300000004</v>
      </c>
      <c r="F200" s="5">
        <v>7838189.8700000001</v>
      </c>
      <c r="G200" s="5">
        <v>7208780.3499999996</v>
      </c>
      <c r="H200" s="5">
        <v>4591207.1100000003</v>
      </c>
      <c r="I200" s="5">
        <v>5390529.2999999998</v>
      </c>
      <c r="J200" s="5">
        <v>7508555.8600000003</v>
      </c>
      <c r="K200" s="5">
        <v>7025712.8799999999</v>
      </c>
    </row>
    <row r="201" spans="1:11">
      <c r="A201" t="s">
        <v>319</v>
      </c>
      <c r="B201" t="s">
        <v>30</v>
      </c>
      <c r="C201" t="s">
        <v>93</v>
      </c>
      <c r="D201" s="8">
        <v>4942449.0199999996</v>
      </c>
      <c r="E201" s="5">
        <v>5342897.0999999996</v>
      </c>
      <c r="F201" s="5">
        <v>8514089.3100000005</v>
      </c>
      <c r="G201" s="5">
        <v>7647104.3099999996</v>
      </c>
      <c r="H201" s="5">
        <v>4596427.8499999996</v>
      </c>
      <c r="I201" s="5">
        <v>4972028.99</v>
      </c>
      <c r="J201" s="5">
        <v>7489961</v>
      </c>
      <c r="K201" s="5">
        <v>8198189.9100000001</v>
      </c>
    </row>
    <row r="202" spans="1:11">
      <c r="A202" t="s">
        <v>303</v>
      </c>
      <c r="B202" t="s">
        <v>65</v>
      </c>
      <c r="C202" t="s">
        <v>304</v>
      </c>
      <c r="D202" s="8">
        <v>4911273.8499999996</v>
      </c>
      <c r="E202" s="5">
        <v>5129230.7699999996</v>
      </c>
      <c r="F202" s="5">
        <v>6969812.5700000003</v>
      </c>
      <c r="G202" s="5">
        <v>6639983.0499999998</v>
      </c>
      <c r="H202" s="5">
        <v>4601096.28</v>
      </c>
      <c r="I202" s="5">
        <v>5066318.95</v>
      </c>
      <c r="J202" s="5">
        <v>6764434.0199999996</v>
      </c>
      <c r="K202" s="5">
        <v>6885581.9199999999</v>
      </c>
    </row>
    <row r="203" spans="1:11">
      <c r="A203" t="s">
        <v>801</v>
      </c>
      <c r="B203" t="s">
        <v>52</v>
      </c>
      <c r="C203" t="s">
        <v>186</v>
      </c>
      <c r="D203" s="8">
        <v>4989979.01</v>
      </c>
      <c r="E203" s="5">
        <v>5307437.09</v>
      </c>
      <c r="F203" s="5">
        <v>7426931.3799999999</v>
      </c>
      <c r="G203" s="5">
        <v>7262769.29</v>
      </c>
      <c r="H203" s="5">
        <v>4601889.04</v>
      </c>
      <c r="I203" s="5">
        <v>5576897.4500000002</v>
      </c>
      <c r="J203" s="5">
        <v>7224971.6100000003</v>
      </c>
      <c r="K203" s="5">
        <v>6985717.3799999999</v>
      </c>
    </row>
    <row r="204" spans="1:11">
      <c r="A204" t="s">
        <v>440</v>
      </c>
      <c r="B204" t="s">
        <v>48</v>
      </c>
      <c r="C204" t="s">
        <v>165</v>
      </c>
      <c r="D204" s="8">
        <v>4659298.8600000003</v>
      </c>
      <c r="E204" s="5">
        <v>5417435.7999999998</v>
      </c>
      <c r="F204" s="5">
        <v>7609321.9199999999</v>
      </c>
      <c r="G204" s="5">
        <v>7330012.75</v>
      </c>
      <c r="H204" s="5">
        <v>4602552.8899999997</v>
      </c>
      <c r="I204" s="5">
        <v>5314996.24</v>
      </c>
      <c r="J204" s="5">
        <v>7521113.0700000003</v>
      </c>
      <c r="K204" s="5">
        <v>8170244.9400000004</v>
      </c>
    </row>
    <row r="205" spans="1:11">
      <c r="A205" t="s">
        <v>103</v>
      </c>
      <c r="B205" t="s">
        <v>27</v>
      </c>
      <c r="C205" t="s">
        <v>104</v>
      </c>
      <c r="D205" s="8">
        <v>5026036.87</v>
      </c>
      <c r="E205" s="5" t="s">
        <v>25</v>
      </c>
      <c r="F205" s="5">
        <v>8343085.6500000004</v>
      </c>
      <c r="G205" s="5" t="s">
        <v>25</v>
      </c>
      <c r="H205" s="5">
        <v>4619215.45</v>
      </c>
      <c r="I205" s="5" t="s">
        <v>25</v>
      </c>
      <c r="J205" s="5">
        <v>8381205.2599999998</v>
      </c>
      <c r="K205" s="5" t="s">
        <v>25</v>
      </c>
    </row>
    <row r="206" spans="1:11">
      <c r="A206" t="s">
        <v>413</v>
      </c>
      <c r="B206" t="s">
        <v>48</v>
      </c>
      <c r="C206" t="s">
        <v>181</v>
      </c>
      <c r="D206" s="8">
        <v>5326870.76</v>
      </c>
      <c r="E206" s="5">
        <v>5870555.3200000003</v>
      </c>
      <c r="F206" s="5">
        <v>8304764.3300000001</v>
      </c>
      <c r="G206" s="5">
        <v>7917507.5099999998</v>
      </c>
      <c r="H206" s="5">
        <v>4619572.91</v>
      </c>
      <c r="I206" s="5">
        <v>5982033.9299999997</v>
      </c>
      <c r="J206" s="5">
        <v>8862106.6799999997</v>
      </c>
      <c r="K206" s="5">
        <v>7996333.8600000003</v>
      </c>
    </row>
    <row r="207" spans="1:11">
      <c r="A207" t="s">
        <v>669</v>
      </c>
      <c r="B207" t="s">
        <v>30</v>
      </c>
      <c r="C207" t="s">
        <v>73</v>
      </c>
      <c r="D207" s="8">
        <v>4688287.9000000004</v>
      </c>
      <c r="E207" s="5" t="s">
        <v>25</v>
      </c>
      <c r="F207" s="5">
        <v>8431775.9700000007</v>
      </c>
      <c r="G207" s="5">
        <v>7186315.5999999996</v>
      </c>
      <c r="H207" s="5">
        <v>4629801.75</v>
      </c>
      <c r="I207" s="5" t="s">
        <v>25</v>
      </c>
      <c r="J207" s="5">
        <v>6884448.2599999998</v>
      </c>
      <c r="K207" s="5">
        <v>7060010.8300000001</v>
      </c>
    </row>
    <row r="208" spans="1:11">
      <c r="A208" t="s">
        <v>402</v>
      </c>
      <c r="B208" t="s">
        <v>30</v>
      </c>
      <c r="C208" t="s">
        <v>93</v>
      </c>
      <c r="D208" s="8">
        <v>4544821.3</v>
      </c>
      <c r="E208" s="5">
        <v>5395310.7199999997</v>
      </c>
      <c r="F208" s="5">
        <v>6805648.1900000004</v>
      </c>
      <c r="G208" s="5">
        <v>6782149.2999999998</v>
      </c>
      <c r="H208" s="5">
        <v>4630595.6399999997</v>
      </c>
      <c r="I208" s="5">
        <v>5366551.68</v>
      </c>
      <c r="J208" s="5">
        <v>6540340.1399999997</v>
      </c>
      <c r="K208" s="5">
        <v>8035233.2999999998</v>
      </c>
    </row>
    <row r="209" spans="1:11">
      <c r="A209" t="s">
        <v>485</v>
      </c>
      <c r="B209" t="s">
        <v>65</v>
      </c>
      <c r="C209" t="s">
        <v>85</v>
      </c>
      <c r="D209" s="8">
        <v>4595202.13</v>
      </c>
      <c r="E209" s="5">
        <v>5350228.3899999997</v>
      </c>
      <c r="F209" s="5">
        <v>7684778.04</v>
      </c>
      <c r="G209" s="5">
        <v>8094391.4100000001</v>
      </c>
      <c r="H209" s="5">
        <v>4647520.59</v>
      </c>
      <c r="I209" s="5">
        <v>5487213.9299999997</v>
      </c>
      <c r="J209" s="5">
        <v>6551540.0599999996</v>
      </c>
      <c r="K209" s="5">
        <v>7939742.4699999997</v>
      </c>
    </row>
    <row r="210" spans="1:11">
      <c r="A210" t="s">
        <v>690</v>
      </c>
      <c r="B210" t="s">
        <v>30</v>
      </c>
      <c r="C210" t="s">
        <v>33</v>
      </c>
      <c r="D210" s="8">
        <v>4671696.2</v>
      </c>
      <c r="E210" s="5">
        <v>4975977.8499999996</v>
      </c>
      <c r="F210" s="5">
        <v>7213060.8799999999</v>
      </c>
      <c r="G210" s="5">
        <v>7657817.2800000003</v>
      </c>
      <c r="H210" s="5">
        <v>4650563.6500000004</v>
      </c>
      <c r="I210" s="5">
        <v>5103830.66</v>
      </c>
      <c r="J210" s="5">
        <v>7113091.6200000001</v>
      </c>
      <c r="K210" s="5">
        <v>7655191.0099999998</v>
      </c>
    </row>
    <row r="211" spans="1:11">
      <c r="A211" t="s">
        <v>411</v>
      </c>
      <c r="B211" t="s">
        <v>62</v>
      </c>
      <c r="C211" t="s">
        <v>63</v>
      </c>
      <c r="D211" s="8">
        <v>4831984.72</v>
      </c>
      <c r="E211" s="5">
        <v>5708706.3300000001</v>
      </c>
      <c r="F211" s="5">
        <v>9504786.2400000002</v>
      </c>
      <c r="G211" s="5">
        <v>7885625.1299999999</v>
      </c>
      <c r="H211" s="5">
        <v>4659685.91</v>
      </c>
      <c r="I211" s="5">
        <v>5705193</v>
      </c>
      <c r="J211" s="5">
        <v>8354292.46</v>
      </c>
      <c r="K211" s="5">
        <v>9091436.8499999996</v>
      </c>
    </row>
    <row r="212" spans="1:11">
      <c r="A212" t="s">
        <v>738</v>
      </c>
      <c r="B212" t="s">
        <v>52</v>
      </c>
      <c r="C212" t="s">
        <v>57</v>
      </c>
      <c r="D212" s="8">
        <v>5890041.3200000003</v>
      </c>
      <c r="E212" s="5">
        <v>6772361.1200000001</v>
      </c>
      <c r="F212" s="5">
        <v>9836962.3800000008</v>
      </c>
      <c r="G212" s="5">
        <v>9639839.9700000007</v>
      </c>
      <c r="H212" s="5">
        <v>4669649.7</v>
      </c>
      <c r="I212" s="5">
        <v>7211112.2999999998</v>
      </c>
      <c r="J212" s="5">
        <v>9042162.2599999998</v>
      </c>
      <c r="K212" s="5">
        <v>9819860.1300000008</v>
      </c>
    </row>
    <row r="213" spans="1:11">
      <c r="A213" t="s">
        <v>717</v>
      </c>
      <c r="B213" t="s">
        <v>48</v>
      </c>
      <c r="C213" t="s">
        <v>49</v>
      </c>
      <c r="D213" s="8">
        <v>5105661.17</v>
      </c>
      <c r="E213" s="5">
        <v>5444487.4299999997</v>
      </c>
      <c r="F213" s="5">
        <v>7497924.4100000001</v>
      </c>
      <c r="G213" s="5">
        <v>7248212.8700000001</v>
      </c>
      <c r="H213" s="5">
        <v>4672779.29</v>
      </c>
      <c r="I213" s="5">
        <v>6108405.4699999997</v>
      </c>
      <c r="J213" s="5">
        <v>6898335.8200000003</v>
      </c>
      <c r="K213" s="5">
        <v>7736852.9199999999</v>
      </c>
    </row>
    <row r="214" spans="1:11">
      <c r="A214" t="s">
        <v>239</v>
      </c>
      <c r="B214" t="s">
        <v>62</v>
      </c>
      <c r="C214" t="s">
        <v>240</v>
      </c>
      <c r="D214" s="8">
        <v>4919517</v>
      </c>
      <c r="E214" s="5">
        <v>5584192</v>
      </c>
      <c r="F214" s="5">
        <v>7526516</v>
      </c>
      <c r="G214" s="5">
        <v>6957540</v>
      </c>
      <c r="H214" s="5">
        <v>4673081</v>
      </c>
      <c r="I214" s="5">
        <v>5602634</v>
      </c>
      <c r="J214" s="5">
        <v>7346533</v>
      </c>
      <c r="K214" s="5">
        <v>6842587</v>
      </c>
    </row>
    <row r="215" spans="1:11">
      <c r="A215" t="s">
        <v>330</v>
      </c>
      <c r="B215" t="s">
        <v>52</v>
      </c>
      <c r="C215" t="s">
        <v>60</v>
      </c>
      <c r="D215" s="8">
        <v>4735654.16</v>
      </c>
      <c r="E215" s="5" t="s">
        <v>25</v>
      </c>
      <c r="F215" s="5">
        <v>7126034.8600000003</v>
      </c>
      <c r="G215" s="5">
        <v>7358030.3499999996</v>
      </c>
      <c r="H215" s="5">
        <v>4694475.3600000003</v>
      </c>
      <c r="I215" s="5" t="s">
        <v>25</v>
      </c>
      <c r="J215" s="5">
        <v>6915916.8600000003</v>
      </c>
      <c r="K215" s="5">
        <v>7127199.6399999997</v>
      </c>
    </row>
    <row r="216" spans="1:11">
      <c r="A216" t="s">
        <v>61</v>
      </c>
      <c r="B216" t="s">
        <v>62</v>
      </c>
      <c r="C216" t="s">
        <v>63</v>
      </c>
      <c r="D216" s="8">
        <v>5197668.6399999997</v>
      </c>
      <c r="E216" s="5">
        <v>6627887.7599999998</v>
      </c>
      <c r="F216" s="5">
        <v>7795570.5300000003</v>
      </c>
      <c r="G216" s="5">
        <v>7084680.6799999997</v>
      </c>
      <c r="H216" s="5">
        <v>4701750.58</v>
      </c>
      <c r="I216" s="5">
        <v>6617702.8799999999</v>
      </c>
      <c r="J216" s="5">
        <v>7286155.6500000004</v>
      </c>
      <c r="K216" s="5">
        <v>7267498.4100000001</v>
      </c>
    </row>
    <row r="217" spans="1:11">
      <c r="A217" t="s">
        <v>535</v>
      </c>
      <c r="B217" t="s">
        <v>65</v>
      </c>
      <c r="C217" t="s">
        <v>64</v>
      </c>
      <c r="D217" s="8">
        <v>4814948.9800000004</v>
      </c>
      <c r="E217" s="5" t="s">
        <v>25</v>
      </c>
      <c r="F217" s="5" t="s">
        <v>25</v>
      </c>
      <c r="G217" s="5">
        <v>8359657.1399999997</v>
      </c>
      <c r="H217" s="5">
        <v>4728972.8899999997</v>
      </c>
      <c r="I217" s="5" t="s">
        <v>25</v>
      </c>
      <c r="J217" s="5" t="s">
        <v>25</v>
      </c>
      <c r="K217" s="5">
        <v>8160574.8899999997</v>
      </c>
    </row>
    <row r="218" spans="1:11">
      <c r="A218" t="s">
        <v>846</v>
      </c>
      <c r="B218" t="s">
        <v>76</v>
      </c>
      <c r="C218" t="s">
        <v>77</v>
      </c>
      <c r="D218" s="8">
        <v>4846488.5</v>
      </c>
      <c r="E218" s="5">
        <v>5849061.1900000004</v>
      </c>
      <c r="F218" s="5">
        <v>7751179.0800000001</v>
      </c>
      <c r="G218" s="5">
        <v>7631988.7599999998</v>
      </c>
      <c r="H218" s="5">
        <v>4731638.95</v>
      </c>
      <c r="I218" s="5">
        <v>5979297.7400000002</v>
      </c>
      <c r="J218" s="5">
        <v>8086118.1299999999</v>
      </c>
      <c r="K218" s="5">
        <v>8221060.1799999997</v>
      </c>
    </row>
    <row r="219" spans="1:11">
      <c r="A219" t="s">
        <v>575</v>
      </c>
      <c r="B219" t="s">
        <v>35</v>
      </c>
      <c r="C219" t="s">
        <v>36</v>
      </c>
      <c r="D219" s="8">
        <v>4756043.32</v>
      </c>
      <c r="E219" s="5">
        <v>5351615.59</v>
      </c>
      <c r="F219" s="5">
        <v>9714669.2799999993</v>
      </c>
      <c r="G219" s="5">
        <v>7439780.4699999997</v>
      </c>
      <c r="H219" s="5">
        <v>4733966.33</v>
      </c>
      <c r="I219" s="5">
        <v>5292710.72</v>
      </c>
      <c r="J219" s="5">
        <v>7645470.29</v>
      </c>
      <c r="K219" s="5">
        <v>8015901.6299999999</v>
      </c>
    </row>
    <row r="220" spans="1:11">
      <c r="A220" t="s">
        <v>543</v>
      </c>
      <c r="B220" t="s">
        <v>23</v>
      </c>
      <c r="C220" t="s">
        <v>102</v>
      </c>
      <c r="D220" s="8">
        <v>4841092.46</v>
      </c>
      <c r="E220" s="5">
        <v>5403034.4400000004</v>
      </c>
      <c r="F220" s="5">
        <v>8843909.8599999994</v>
      </c>
      <c r="G220" s="5">
        <v>7130257.71</v>
      </c>
      <c r="H220" s="5">
        <v>4740574.6100000003</v>
      </c>
      <c r="I220" s="5">
        <v>5445735.9299999997</v>
      </c>
      <c r="J220" s="5">
        <v>8321241.29</v>
      </c>
      <c r="K220" s="5">
        <v>7634120.2199999997</v>
      </c>
    </row>
    <row r="221" spans="1:11">
      <c r="A221" t="s">
        <v>837</v>
      </c>
      <c r="B221" t="s">
        <v>30</v>
      </c>
      <c r="C221" t="s">
        <v>93</v>
      </c>
      <c r="D221" s="8">
        <v>4903896.87</v>
      </c>
      <c r="E221" s="5">
        <v>5866486.0599999996</v>
      </c>
      <c r="F221" s="5">
        <v>8222789.8399999999</v>
      </c>
      <c r="G221" s="5">
        <v>8301897.0099999998</v>
      </c>
      <c r="H221" s="5">
        <v>4748263.8499999996</v>
      </c>
      <c r="I221" s="5">
        <v>5853530.6900000004</v>
      </c>
      <c r="J221" s="5">
        <v>8237931.7599999998</v>
      </c>
      <c r="K221" s="5">
        <v>8779681.6999999993</v>
      </c>
    </row>
    <row r="222" spans="1:11">
      <c r="A222" t="s">
        <v>51</v>
      </c>
      <c r="B222" t="s">
        <v>52</v>
      </c>
      <c r="C222" t="s">
        <v>53</v>
      </c>
      <c r="D222" s="8">
        <v>5105815.25</v>
      </c>
      <c r="E222" s="5" t="s">
        <v>25</v>
      </c>
      <c r="F222" s="5">
        <v>8408346.4800000004</v>
      </c>
      <c r="G222" s="5">
        <v>7815678.71</v>
      </c>
      <c r="H222" s="5">
        <v>4748357.45</v>
      </c>
      <c r="I222" s="5" t="s">
        <v>25</v>
      </c>
      <c r="J222" s="5">
        <v>7637720.3300000001</v>
      </c>
      <c r="K222" s="5">
        <v>8324241.4000000004</v>
      </c>
    </row>
    <row r="223" spans="1:11">
      <c r="A223" t="s">
        <v>208</v>
      </c>
      <c r="B223" t="s">
        <v>30</v>
      </c>
      <c r="C223" t="s">
        <v>73</v>
      </c>
      <c r="D223" s="8">
        <v>5161403.26</v>
      </c>
      <c r="E223" s="5" t="s">
        <v>25</v>
      </c>
      <c r="F223" s="5">
        <v>6989119.7599999998</v>
      </c>
      <c r="G223" s="5">
        <v>7801685.7300000004</v>
      </c>
      <c r="H223" s="5">
        <v>4763365.4800000004</v>
      </c>
      <c r="I223" s="5" t="s">
        <v>25</v>
      </c>
      <c r="J223" s="5">
        <v>6951640.6900000004</v>
      </c>
      <c r="K223" s="5">
        <v>7928843.0999999996</v>
      </c>
    </row>
    <row r="224" spans="1:11">
      <c r="A224" t="s">
        <v>792</v>
      </c>
      <c r="B224" t="s">
        <v>76</v>
      </c>
      <c r="C224" t="s">
        <v>77</v>
      </c>
      <c r="D224" s="8">
        <v>4905881.46</v>
      </c>
      <c r="E224" s="5" t="s">
        <v>25</v>
      </c>
      <c r="F224" s="5">
        <v>7260980.9100000001</v>
      </c>
      <c r="G224" s="5">
        <v>7664170.7400000002</v>
      </c>
      <c r="H224" s="5">
        <v>4763598.46</v>
      </c>
      <c r="I224" s="5" t="s">
        <v>25</v>
      </c>
      <c r="J224" s="5">
        <v>7492678.0999999996</v>
      </c>
      <c r="K224" s="5">
        <v>7668068.3600000003</v>
      </c>
    </row>
    <row r="225" spans="1:11">
      <c r="A225" t="s">
        <v>643</v>
      </c>
      <c r="B225" t="s">
        <v>76</v>
      </c>
      <c r="C225" t="s">
        <v>137</v>
      </c>
      <c r="D225" s="8">
        <v>4640925</v>
      </c>
      <c r="E225" s="5">
        <v>5300812.8099999996</v>
      </c>
      <c r="F225" s="5">
        <v>7041613.4299999997</v>
      </c>
      <c r="G225" s="5">
        <v>7901806.79</v>
      </c>
      <c r="H225" s="5">
        <v>4771776</v>
      </c>
      <c r="I225" s="5">
        <v>5569899.9100000001</v>
      </c>
      <c r="J225" s="5">
        <v>6902839.0700000003</v>
      </c>
      <c r="K225" s="5">
        <v>7914521.7599999998</v>
      </c>
    </row>
    <row r="226" spans="1:11">
      <c r="A226" t="s">
        <v>80</v>
      </c>
      <c r="B226" t="s">
        <v>30</v>
      </c>
      <c r="C226" t="s">
        <v>73</v>
      </c>
      <c r="D226" s="8">
        <v>4887951</v>
      </c>
      <c r="E226" s="5">
        <v>5264766</v>
      </c>
      <c r="F226" s="5">
        <v>7063083.1500000004</v>
      </c>
      <c r="G226" s="5">
        <v>6728006</v>
      </c>
      <c r="H226" s="5">
        <v>4778908</v>
      </c>
      <c r="I226" s="5">
        <v>5270580</v>
      </c>
      <c r="J226" s="5">
        <v>6882523.8899999997</v>
      </c>
      <c r="K226" s="5">
        <v>7402820</v>
      </c>
    </row>
    <row r="227" spans="1:11">
      <c r="A227" t="s">
        <v>252</v>
      </c>
      <c r="B227" t="s">
        <v>48</v>
      </c>
      <c r="C227" t="s">
        <v>253</v>
      </c>
      <c r="D227" s="8">
        <v>4674196.7699999996</v>
      </c>
      <c r="E227" s="5">
        <v>5842650.3799999999</v>
      </c>
      <c r="F227" s="5">
        <v>8607721.8499999996</v>
      </c>
      <c r="G227" s="5">
        <v>8374608.2000000002</v>
      </c>
      <c r="H227" s="5">
        <v>4781245.58</v>
      </c>
      <c r="I227" s="5">
        <v>5721701.5199999996</v>
      </c>
      <c r="J227" s="5">
        <v>8152946.6399999997</v>
      </c>
      <c r="K227" s="5">
        <v>8859536.8900000006</v>
      </c>
    </row>
    <row r="228" spans="1:11">
      <c r="A228" t="s">
        <v>734</v>
      </c>
      <c r="B228" t="s">
        <v>30</v>
      </c>
      <c r="C228" t="s">
        <v>31</v>
      </c>
      <c r="D228" s="8">
        <v>4710821.97</v>
      </c>
      <c r="E228" s="5">
        <v>5804727.6799999997</v>
      </c>
      <c r="F228" s="5">
        <v>8293460.8799999999</v>
      </c>
      <c r="G228" s="5">
        <v>8090825.4900000002</v>
      </c>
      <c r="H228" s="5">
        <v>4783779.18</v>
      </c>
      <c r="I228" s="5">
        <v>5898750.5599999996</v>
      </c>
      <c r="J228" s="5">
        <v>8268723.21</v>
      </c>
      <c r="K228" s="5">
        <v>8535643.8200000003</v>
      </c>
    </row>
    <row r="229" spans="1:11">
      <c r="A229" t="s">
        <v>798</v>
      </c>
      <c r="B229" t="s">
        <v>35</v>
      </c>
      <c r="C229" t="s">
        <v>38</v>
      </c>
      <c r="D229" s="8">
        <v>4800552.7</v>
      </c>
      <c r="E229" s="5">
        <v>5315746.74</v>
      </c>
      <c r="F229" s="5">
        <v>7914063.6500000004</v>
      </c>
      <c r="G229" s="5">
        <v>7480714.5999999996</v>
      </c>
      <c r="H229" s="5">
        <v>4795326.7300000004</v>
      </c>
      <c r="I229" s="5">
        <v>5041286.03</v>
      </c>
      <c r="J229" s="5">
        <v>7787678.1399999997</v>
      </c>
      <c r="K229" s="5">
        <v>7472915.9299999997</v>
      </c>
    </row>
    <row r="230" spans="1:11">
      <c r="A230" t="s">
        <v>866</v>
      </c>
      <c r="B230" t="s">
        <v>114</v>
      </c>
      <c r="C230" t="s">
        <v>115</v>
      </c>
      <c r="D230" s="8">
        <v>4933391.25</v>
      </c>
      <c r="E230" s="5">
        <v>5826933.6600000001</v>
      </c>
      <c r="F230" s="5">
        <v>7751422.3700000001</v>
      </c>
      <c r="G230" s="5">
        <v>8392539.3100000005</v>
      </c>
      <c r="H230" s="5">
        <v>4797001.58</v>
      </c>
      <c r="I230" s="5">
        <v>5823429.0700000003</v>
      </c>
      <c r="J230" s="5">
        <v>7554080.79</v>
      </c>
      <c r="K230" s="5">
        <v>8191643.3200000003</v>
      </c>
    </row>
    <row r="231" spans="1:11">
      <c r="A231" t="s">
        <v>483</v>
      </c>
      <c r="B231" t="s">
        <v>27</v>
      </c>
      <c r="C231" t="s">
        <v>121</v>
      </c>
      <c r="D231" s="8">
        <v>4441730.4400000004</v>
      </c>
      <c r="E231" s="5">
        <v>5292675.4000000004</v>
      </c>
      <c r="F231" s="5">
        <v>7424851.29</v>
      </c>
      <c r="G231" s="5">
        <v>7833308.9199999999</v>
      </c>
      <c r="H231" s="5">
        <v>4804160.21</v>
      </c>
      <c r="I231" s="5">
        <v>5802592.0800000001</v>
      </c>
      <c r="J231" s="5">
        <v>7036778.7999999998</v>
      </c>
      <c r="K231" s="5">
        <v>7541363.8200000003</v>
      </c>
    </row>
    <row r="232" spans="1:11">
      <c r="A232" t="s">
        <v>484</v>
      </c>
      <c r="B232" t="s">
        <v>65</v>
      </c>
      <c r="C232" t="s">
        <v>64</v>
      </c>
      <c r="D232" s="8">
        <v>4636360.3499999996</v>
      </c>
      <c r="E232" s="5">
        <v>5839445.7199999997</v>
      </c>
      <c r="F232" s="5">
        <v>9946529.0399999991</v>
      </c>
      <c r="G232" s="5">
        <v>10252622.710000001</v>
      </c>
      <c r="H232" s="5">
        <v>4805897.0199999996</v>
      </c>
      <c r="I232" s="5">
        <v>5988743.1500000004</v>
      </c>
      <c r="J232" s="5">
        <v>9263620.25</v>
      </c>
      <c r="K232" s="5">
        <v>10714239.119999999</v>
      </c>
    </row>
    <row r="233" spans="1:11">
      <c r="A233" t="s">
        <v>184</v>
      </c>
      <c r="B233" t="s">
        <v>76</v>
      </c>
      <c r="C233" t="s">
        <v>91</v>
      </c>
      <c r="D233" s="8">
        <v>4620688.1100000003</v>
      </c>
      <c r="E233" s="5">
        <v>5417328.3399999999</v>
      </c>
      <c r="F233" s="5" t="s">
        <v>25</v>
      </c>
      <c r="G233" s="5">
        <v>6770386.2199999997</v>
      </c>
      <c r="H233" s="5">
        <v>4811071.05</v>
      </c>
      <c r="I233" s="5">
        <v>5073835.46</v>
      </c>
      <c r="J233" s="5" t="s">
        <v>25</v>
      </c>
      <c r="K233" s="5">
        <v>6100694.1799999997</v>
      </c>
    </row>
    <row r="234" spans="1:11">
      <c r="A234" t="s">
        <v>795</v>
      </c>
      <c r="B234" t="s">
        <v>30</v>
      </c>
      <c r="C234" t="s">
        <v>73</v>
      </c>
      <c r="D234" s="8">
        <v>5370010.7800000003</v>
      </c>
      <c r="E234" s="5">
        <v>5876115.7800000003</v>
      </c>
      <c r="F234" s="5">
        <v>7992960.1299999999</v>
      </c>
      <c r="G234" s="5">
        <v>7715539.4299999997</v>
      </c>
      <c r="H234" s="5">
        <v>4814510.82</v>
      </c>
      <c r="I234" s="5">
        <v>6026977.3200000003</v>
      </c>
      <c r="J234" s="5">
        <v>7692859.96</v>
      </c>
      <c r="K234" s="5">
        <v>8298077.9900000002</v>
      </c>
    </row>
    <row r="235" spans="1:11">
      <c r="A235" t="s">
        <v>547</v>
      </c>
      <c r="B235" t="s">
        <v>30</v>
      </c>
      <c r="C235" t="s">
        <v>117</v>
      </c>
      <c r="D235" s="8">
        <v>5463616.4100000001</v>
      </c>
      <c r="E235" s="5" t="s">
        <v>25</v>
      </c>
      <c r="F235" s="5">
        <v>9871621.4100000001</v>
      </c>
      <c r="G235" s="5">
        <v>10291626.060000001</v>
      </c>
      <c r="H235" s="5">
        <v>4818002.37</v>
      </c>
      <c r="I235" s="5" t="s">
        <v>25</v>
      </c>
      <c r="J235" s="5">
        <v>9887749.4299999997</v>
      </c>
      <c r="K235" s="5">
        <v>9767497.1300000008</v>
      </c>
    </row>
    <row r="236" spans="1:11">
      <c r="A236" t="s">
        <v>718</v>
      </c>
      <c r="B236" t="s">
        <v>30</v>
      </c>
      <c r="C236" t="s">
        <v>33</v>
      </c>
      <c r="D236" s="8">
        <v>5483992.79</v>
      </c>
      <c r="E236" s="5">
        <v>6357774</v>
      </c>
      <c r="F236" s="5">
        <v>8373859.4900000002</v>
      </c>
      <c r="G236" s="5">
        <v>8260713.1200000001</v>
      </c>
      <c r="H236" s="5">
        <v>4818118.16</v>
      </c>
      <c r="I236" s="5">
        <v>6641178</v>
      </c>
      <c r="J236" s="5">
        <v>8911323.3200000003</v>
      </c>
      <c r="K236" s="5">
        <v>8285070.4800000004</v>
      </c>
    </row>
    <row r="237" spans="1:11">
      <c r="A237" t="s">
        <v>621</v>
      </c>
      <c r="B237" t="s">
        <v>35</v>
      </c>
      <c r="C237" t="s">
        <v>172</v>
      </c>
      <c r="D237" s="8">
        <v>4954963.5999999996</v>
      </c>
      <c r="E237" s="5">
        <v>5432631.3600000003</v>
      </c>
      <c r="F237" s="5">
        <v>8125519.8799999999</v>
      </c>
      <c r="G237" s="5">
        <v>7760743.6900000004</v>
      </c>
      <c r="H237" s="5">
        <v>4823307.05</v>
      </c>
      <c r="I237" s="5">
        <v>5483024.7599999998</v>
      </c>
      <c r="J237" s="5">
        <v>7763536.5199999996</v>
      </c>
      <c r="K237" s="5">
        <v>7982864.9900000002</v>
      </c>
    </row>
    <row r="238" spans="1:11">
      <c r="A238" t="s">
        <v>419</v>
      </c>
      <c r="B238" t="s">
        <v>48</v>
      </c>
      <c r="C238" t="s">
        <v>161</v>
      </c>
      <c r="D238" s="8">
        <v>4900546.5999999996</v>
      </c>
      <c r="E238" s="5">
        <v>6079163.8300000001</v>
      </c>
      <c r="F238" s="5">
        <v>11401478.800000001</v>
      </c>
      <c r="G238" s="5">
        <v>10777451.970000001</v>
      </c>
      <c r="H238" s="5">
        <v>4828014.01</v>
      </c>
      <c r="I238" s="5">
        <v>6066836.7400000002</v>
      </c>
      <c r="J238" s="5">
        <v>11698480.9</v>
      </c>
      <c r="K238" s="5">
        <v>10763386.5</v>
      </c>
    </row>
    <row r="239" spans="1:11">
      <c r="A239" t="s">
        <v>554</v>
      </c>
      <c r="B239" t="s">
        <v>48</v>
      </c>
      <c r="C239" t="s">
        <v>161</v>
      </c>
      <c r="D239" s="8">
        <v>5419679.5700000003</v>
      </c>
      <c r="E239" s="5">
        <v>5394437.3200000003</v>
      </c>
      <c r="F239" s="5">
        <v>7546981.2000000002</v>
      </c>
      <c r="G239" s="5">
        <v>6971094.2300000004</v>
      </c>
      <c r="H239" s="5">
        <v>4835745.37</v>
      </c>
      <c r="I239" s="5">
        <v>6198524.8099999996</v>
      </c>
      <c r="J239" s="5">
        <v>7579507.9100000001</v>
      </c>
      <c r="K239" s="5">
        <v>7267890.0300000003</v>
      </c>
    </row>
    <row r="240" spans="1:11">
      <c r="A240" t="s">
        <v>229</v>
      </c>
      <c r="B240" t="s">
        <v>35</v>
      </c>
      <c r="C240" t="s">
        <v>172</v>
      </c>
      <c r="D240" s="8">
        <v>5558516.1699999999</v>
      </c>
      <c r="E240" s="5">
        <v>6292433.6900000004</v>
      </c>
      <c r="F240" s="5">
        <v>8089713.3600000003</v>
      </c>
      <c r="G240" s="5">
        <v>8060613.2000000002</v>
      </c>
      <c r="H240" s="5">
        <v>4850684.2300000004</v>
      </c>
      <c r="I240" s="5">
        <v>5905905.25</v>
      </c>
      <c r="J240" s="5">
        <v>7611466.0599999996</v>
      </c>
      <c r="K240" s="5">
        <v>7358386.7800000003</v>
      </c>
    </row>
    <row r="241" spans="1:11">
      <c r="A241" t="s">
        <v>811</v>
      </c>
      <c r="B241" t="s">
        <v>52</v>
      </c>
      <c r="C241" t="s">
        <v>53</v>
      </c>
      <c r="D241" s="8">
        <v>5605477.0300000003</v>
      </c>
      <c r="E241" s="5">
        <v>6089880.6500000004</v>
      </c>
      <c r="F241" s="5">
        <v>9718056.7699999996</v>
      </c>
      <c r="G241" s="5">
        <v>8253181.25</v>
      </c>
      <c r="H241" s="5">
        <v>4855509.1100000003</v>
      </c>
      <c r="I241" s="5">
        <v>6480110.4800000004</v>
      </c>
      <c r="J241" s="5">
        <v>9033407.1600000001</v>
      </c>
      <c r="K241" s="5">
        <v>8197429.25</v>
      </c>
    </row>
    <row r="242" spans="1:11">
      <c r="A242" t="s">
        <v>665</v>
      </c>
      <c r="B242" t="s">
        <v>62</v>
      </c>
      <c r="C242" t="s">
        <v>248</v>
      </c>
      <c r="D242" s="8">
        <v>5213478</v>
      </c>
      <c r="E242" s="5">
        <v>6906290</v>
      </c>
      <c r="F242" s="5">
        <v>8513362.1099999994</v>
      </c>
      <c r="G242" s="5">
        <v>8428406.3100000005</v>
      </c>
      <c r="H242" s="5">
        <v>4865854</v>
      </c>
      <c r="I242" s="5">
        <v>5984721</v>
      </c>
      <c r="J242" s="5">
        <v>8132302.1100000003</v>
      </c>
      <c r="K242" s="5">
        <v>8873835.9499999993</v>
      </c>
    </row>
    <row r="243" spans="1:11">
      <c r="A243" t="s">
        <v>871</v>
      </c>
      <c r="B243" t="s">
        <v>48</v>
      </c>
      <c r="C243" t="s">
        <v>49</v>
      </c>
      <c r="D243" s="8">
        <v>4493194.6100000003</v>
      </c>
      <c r="E243" s="5">
        <v>6071213.7800000003</v>
      </c>
      <c r="F243" s="5">
        <v>7560575.3099999996</v>
      </c>
      <c r="G243" s="5">
        <v>7275068.71</v>
      </c>
      <c r="H243" s="5">
        <v>4868989.6900000004</v>
      </c>
      <c r="I243" s="5">
        <v>5837506.9100000001</v>
      </c>
      <c r="J243" s="5">
        <v>7412452.5</v>
      </c>
      <c r="K243" s="5">
        <v>7531763.2300000004</v>
      </c>
    </row>
    <row r="244" spans="1:11">
      <c r="A244" t="s">
        <v>191</v>
      </c>
      <c r="B244" t="s">
        <v>30</v>
      </c>
      <c r="C244" t="s">
        <v>89</v>
      </c>
      <c r="D244" s="8">
        <v>4968649.33</v>
      </c>
      <c r="E244" s="5">
        <v>5935625.3700000001</v>
      </c>
      <c r="F244" s="5">
        <v>7907280.2999999998</v>
      </c>
      <c r="G244" s="5">
        <v>7543022.8300000001</v>
      </c>
      <c r="H244" s="5">
        <v>4879869.45</v>
      </c>
      <c r="I244" s="5">
        <v>5594355.79</v>
      </c>
      <c r="J244" s="5">
        <v>7097108.2800000003</v>
      </c>
      <c r="K244" s="5">
        <v>7470251.2000000002</v>
      </c>
    </row>
    <row r="245" spans="1:11">
      <c r="A245" t="s">
        <v>836</v>
      </c>
      <c r="B245" t="s">
        <v>52</v>
      </c>
      <c r="C245" t="s">
        <v>186</v>
      </c>
      <c r="D245" s="8">
        <v>5205264.95</v>
      </c>
      <c r="E245" s="5" t="s">
        <v>25</v>
      </c>
      <c r="F245" s="5">
        <v>7479550.9100000001</v>
      </c>
      <c r="G245" s="5">
        <v>7681902.3700000001</v>
      </c>
      <c r="H245" s="5">
        <v>4883648.8499999996</v>
      </c>
      <c r="I245" s="5" t="s">
        <v>25</v>
      </c>
      <c r="J245" s="5">
        <v>7593795.8200000003</v>
      </c>
      <c r="K245" s="5">
        <v>8018014.8700000001</v>
      </c>
    </row>
    <row r="246" spans="1:11">
      <c r="A246" t="s">
        <v>266</v>
      </c>
      <c r="B246" t="s">
        <v>48</v>
      </c>
      <c r="C246" t="s">
        <v>169</v>
      </c>
      <c r="D246" s="8">
        <v>5386260.8899999997</v>
      </c>
      <c r="E246" s="5">
        <v>5961333.2300000004</v>
      </c>
      <c r="F246" s="5">
        <v>9286922.3900000006</v>
      </c>
      <c r="G246" s="5">
        <v>8453422.4600000009</v>
      </c>
      <c r="H246" s="5">
        <v>4895070.28</v>
      </c>
      <c r="I246" s="5">
        <v>5765375.79</v>
      </c>
      <c r="J246" s="5">
        <v>9161492.9299999997</v>
      </c>
      <c r="K246" s="5">
        <v>8487753.8100000005</v>
      </c>
    </row>
    <row r="247" spans="1:11">
      <c r="A247" t="s">
        <v>618</v>
      </c>
      <c r="B247" t="s">
        <v>48</v>
      </c>
      <c r="C247" t="s">
        <v>169</v>
      </c>
      <c r="D247" s="8">
        <v>5489673.1600000001</v>
      </c>
      <c r="E247" s="5">
        <v>6309522.6399999997</v>
      </c>
      <c r="F247" s="5">
        <v>9187997.9499999993</v>
      </c>
      <c r="G247" s="5">
        <v>9058504.8399999999</v>
      </c>
      <c r="H247" s="5">
        <v>4899362.3099999996</v>
      </c>
      <c r="I247" s="5">
        <v>6647306.0199999996</v>
      </c>
      <c r="J247" s="5">
        <v>8511648.0700000003</v>
      </c>
      <c r="K247" s="5">
        <v>8050134.2800000003</v>
      </c>
    </row>
    <row r="248" spans="1:11">
      <c r="A248" t="s">
        <v>425</v>
      </c>
      <c r="B248" t="s">
        <v>35</v>
      </c>
      <c r="C248" t="s">
        <v>153</v>
      </c>
      <c r="D248" s="8">
        <v>4901332.6100000003</v>
      </c>
      <c r="E248" s="5">
        <v>5219795.45</v>
      </c>
      <c r="F248" s="5">
        <v>6880390.8099999996</v>
      </c>
      <c r="G248" s="5">
        <v>7080143.9699999997</v>
      </c>
      <c r="H248" s="5">
        <v>4908147.76</v>
      </c>
      <c r="I248" s="5">
        <v>5159958.3600000003</v>
      </c>
      <c r="J248" s="5">
        <v>6926450.9199999999</v>
      </c>
      <c r="K248" s="5">
        <v>6871378.3300000001</v>
      </c>
    </row>
    <row r="249" spans="1:11">
      <c r="A249" t="s">
        <v>496</v>
      </c>
      <c r="B249" t="s">
        <v>48</v>
      </c>
      <c r="C249" t="s">
        <v>181</v>
      </c>
      <c r="D249" s="8">
        <v>4929322.55</v>
      </c>
      <c r="E249" s="5">
        <v>5373438.1699999999</v>
      </c>
      <c r="F249" s="5">
        <v>8488430.1099999994</v>
      </c>
      <c r="G249" s="5">
        <v>6658671.4100000001</v>
      </c>
      <c r="H249" s="5">
        <v>4929293.1900000004</v>
      </c>
      <c r="I249" s="5">
        <v>5327651.21</v>
      </c>
      <c r="J249" s="5">
        <v>8753975.4199999999</v>
      </c>
      <c r="K249" s="5">
        <v>7035191.3899999997</v>
      </c>
    </row>
    <row r="250" spans="1:11">
      <c r="A250" t="s">
        <v>789</v>
      </c>
      <c r="B250" t="s">
        <v>76</v>
      </c>
      <c r="C250" t="s">
        <v>372</v>
      </c>
      <c r="D250" s="8">
        <v>5068190.29</v>
      </c>
      <c r="E250" s="5">
        <v>6095716.2000000002</v>
      </c>
      <c r="F250" s="5">
        <v>8272460.7000000002</v>
      </c>
      <c r="G250" s="5">
        <v>7508677.7199999997</v>
      </c>
      <c r="H250" s="5">
        <v>4929554.54</v>
      </c>
      <c r="I250" s="5">
        <v>5739888.8600000003</v>
      </c>
      <c r="J250" s="5">
        <v>8552851.7699999996</v>
      </c>
      <c r="K250" s="5">
        <v>8069478.1200000001</v>
      </c>
    </row>
    <row r="251" spans="1:11">
      <c r="A251" t="s">
        <v>878</v>
      </c>
      <c r="B251" t="s">
        <v>23</v>
      </c>
      <c r="C251" t="s">
        <v>40</v>
      </c>
      <c r="D251" s="8">
        <v>4855261.9800000004</v>
      </c>
      <c r="E251" s="5">
        <v>6709929.9100000001</v>
      </c>
      <c r="F251" s="5">
        <v>7954747.1500000004</v>
      </c>
      <c r="G251" s="5">
        <v>8397193.0199999996</v>
      </c>
      <c r="H251" s="5">
        <v>4930162.9800000004</v>
      </c>
      <c r="I251" s="5">
        <v>6557336.0999999996</v>
      </c>
      <c r="J251" s="5">
        <v>8190126.9100000001</v>
      </c>
      <c r="K251" s="5">
        <v>8174348.5700000003</v>
      </c>
    </row>
    <row r="252" spans="1:11">
      <c r="A252" t="s">
        <v>377</v>
      </c>
      <c r="B252" t="s">
        <v>48</v>
      </c>
      <c r="C252" t="s">
        <v>148</v>
      </c>
      <c r="D252" s="8">
        <v>5771957.9500000002</v>
      </c>
      <c r="E252" s="5">
        <v>6398403.6699999999</v>
      </c>
      <c r="F252" s="5">
        <v>8115241.0199999996</v>
      </c>
      <c r="G252" s="5">
        <v>8125824.7000000002</v>
      </c>
      <c r="H252" s="5">
        <v>4937840.08</v>
      </c>
      <c r="I252" s="5">
        <v>6533063.0300000003</v>
      </c>
      <c r="J252" s="5">
        <v>8338392.7599999998</v>
      </c>
      <c r="K252" s="5">
        <v>7973399.3799999999</v>
      </c>
    </row>
    <row r="253" spans="1:11">
      <c r="A253" t="s">
        <v>149</v>
      </c>
      <c r="B253" t="s">
        <v>52</v>
      </c>
      <c r="C253" t="s">
        <v>53</v>
      </c>
      <c r="D253" s="8">
        <v>5137318.09</v>
      </c>
      <c r="E253" s="5">
        <v>5907638.2199999997</v>
      </c>
      <c r="F253" s="5">
        <v>8169839.3300000001</v>
      </c>
      <c r="G253" s="5">
        <v>8309750.7999999998</v>
      </c>
      <c r="H253" s="5">
        <v>4941014.2300000004</v>
      </c>
      <c r="I253" s="5">
        <v>6179253.1399999997</v>
      </c>
      <c r="J253" s="5">
        <v>7825897.2300000004</v>
      </c>
      <c r="K253" s="5">
        <v>8382205.0800000001</v>
      </c>
    </row>
    <row r="254" spans="1:11">
      <c r="A254" t="s">
        <v>778</v>
      </c>
      <c r="B254" t="s">
        <v>30</v>
      </c>
      <c r="C254" t="s">
        <v>31</v>
      </c>
      <c r="D254" s="8">
        <v>5520716.2000000002</v>
      </c>
      <c r="E254" s="5">
        <v>6582271.3399999999</v>
      </c>
      <c r="F254" s="5">
        <v>10224650.91</v>
      </c>
      <c r="G254" s="5">
        <v>9640076.7400000002</v>
      </c>
      <c r="H254" s="5">
        <v>4951235.38</v>
      </c>
      <c r="I254" s="5">
        <v>6833656.2300000004</v>
      </c>
      <c r="J254" s="5">
        <v>9821912.9800000004</v>
      </c>
      <c r="K254" s="5">
        <v>10625116.710000001</v>
      </c>
    </row>
    <row r="255" spans="1:11">
      <c r="A255" t="s">
        <v>406</v>
      </c>
      <c r="B255" t="s">
        <v>23</v>
      </c>
      <c r="C255" t="s">
        <v>102</v>
      </c>
      <c r="D255" s="8">
        <v>5342166.2</v>
      </c>
      <c r="E255" s="5">
        <v>6946373.9900000002</v>
      </c>
      <c r="F255" s="5">
        <v>12083434.51</v>
      </c>
      <c r="G255" s="5">
        <v>9773576.8900000006</v>
      </c>
      <c r="H255" s="5">
        <v>4964510.83</v>
      </c>
      <c r="I255" s="5">
        <v>6301105.8899999997</v>
      </c>
      <c r="J255" s="5">
        <v>13996447.08</v>
      </c>
      <c r="K255" s="5">
        <v>10861697.98</v>
      </c>
    </row>
    <row r="256" spans="1:11">
      <c r="A256" t="s">
        <v>824</v>
      </c>
      <c r="B256" t="s">
        <v>62</v>
      </c>
      <c r="C256" t="s">
        <v>63</v>
      </c>
      <c r="D256" s="8">
        <v>4837843.22</v>
      </c>
      <c r="E256" s="5">
        <v>6974293.7199999997</v>
      </c>
      <c r="F256" s="5">
        <v>9624691.4000000004</v>
      </c>
      <c r="G256" s="5">
        <v>8708465.1400000006</v>
      </c>
      <c r="H256" s="5">
        <v>4971971.07</v>
      </c>
      <c r="I256" s="5">
        <v>6844599.2000000002</v>
      </c>
      <c r="J256" s="5">
        <v>9342682.8300000001</v>
      </c>
      <c r="K256" s="5">
        <v>9358288.8900000006</v>
      </c>
    </row>
    <row r="257" spans="1:11">
      <c r="A257" t="s">
        <v>580</v>
      </c>
      <c r="B257" t="s">
        <v>48</v>
      </c>
      <c r="C257" t="s">
        <v>49</v>
      </c>
      <c r="D257" s="8">
        <v>4994054.75</v>
      </c>
      <c r="E257" s="5">
        <v>5963079.4400000004</v>
      </c>
      <c r="F257" s="5">
        <v>10339576.800000001</v>
      </c>
      <c r="G257" s="5" t="s">
        <v>25</v>
      </c>
      <c r="H257" s="5">
        <v>4978494.05</v>
      </c>
      <c r="I257" s="5">
        <v>5996965.8499999996</v>
      </c>
      <c r="J257" s="5">
        <v>10176425.869999999</v>
      </c>
      <c r="K257" s="5" t="s">
        <v>25</v>
      </c>
    </row>
    <row r="258" spans="1:11">
      <c r="A258" t="s">
        <v>726</v>
      </c>
      <c r="B258" t="s">
        <v>65</v>
      </c>
      <c r="C258" t="s">
        <v>64</v>
      </c>
      <c r="D258" s="8">
        <v>4695050</v>
      </c>
      <c r="E258" s="5" t="s">
        <v>25</v>
      </c>
      <c r="F258" s="5" t="s">
        <v>25</v>
      </c>
      <c r="G258" s="5">
        <v>7293135.71</v>
      </c>
      <c r="H258" s="5">
        <v>4988476</v>
      </c>
      <c r="I258" s="5" t="s">
        <v>25</v>
      </c>
      <c r="J258" s="5" t="s">
        <v>25</v>
      </c>
      <c r="K258" s="5">
        <v>7216362.1799999997</v>
      </c>
    </row>
    <row r="259" spans="1:11">
      <c r="A259" t="s">
        <v>521</v>
      </c>
      <c r="B259" t="s">
        <v>48</v>
      </c>
      <c r="C259" t="s">
        <v>253</v>
      </c>
      <c r="D259" s="8">
        <v>5006479.0599999996</v>
      </c>
      <c r="E259" s="5">
        <v>5677042.46</v>
      </c>
      <c r="F259" s="5" t="s">
        <v>25</v>
      </c>
      <c r="G259" s="5">
        <v>7578694.7999999998</v>
      </c>
      <c r="H259" s="5">
        <v>5015892.74</v>
      </c>
      <c r="I259" s="5">
        <v>5784411.6799999997</v>
      </c>
      <c r="J259" s="5" t="s">
        <v>25</v>
      </c>
      <c r="K259" s="5">
        <v>8301171.9100000001</v>
      </c>
    </row>
    <row r="260" spans="1:11">
      <c r="A260" t="s">
        <v>123</v>
      </c>
      <c r="B260" t="s">
        <v>76</v>
      </c>
      <c r="C260" t="s">
        <v>91</v>
      </c>
      <c r="D260" s="8">
        <v>5097549.51</v>
      </c>
      <c r="E260" s="5" t="s">
        <v>25</v>
      </c>
      <c r="F260" s="5">
        <v>7576501.4400000004</v>
      </c>
      <c r="G260" s="5">
        <v>8582130.1899999995</v>
      </c>
      <c r="H260" s="5">
        <v>5020639.41</v>
      </c>
      <c r="I260" s="5" t="s">
        <v>25</v>
      </c>
      <c r="J260" s="5">
        <v>7687328.4699999997</v>
      </c>
      <c r="K260" s="5">
        <v>9070969.9600000009</v>
      </c>
    </row>
    <row r="261" spans="1:11">
      <c r="A261" t="s">
        <v>634</v>
      </c>
      <c r="B261" t="s">
        <v>42</v>
      </c>
      <c r="C261" t="s">
        <v>234</v>
      </c>
      <c r="D261" s="8">
        <v>5710146.25</v>
      </c>
      <c r="E261" s="5">
        <v>6489153.0700000003</v>
      </c>
      <c r="F261" s="5">
        <v>9963607.6799999997</v>
      </c>
      <c r="G261" s="5">
        <v>9522907.7699999996</v>
      </c>
      <c r="H261" s="5">
        <v>5025112.1900000004</v>
      </c>
      <c r="I261" s="5">
        <v>6198857.0899999999</v>
      </c>
      <c r="J261" s="5">
        <v>9536594.6799999997</v>
      </c>
      <c r="K261" s="5">
        <v>8848677.9900000002</v>
      </c>
    </row>
    <row r="262" spans="1:11">
      <c r="A262" t="s">
        <v>647</v>
      </c>
      <c r="B262" t="s">
        <v>42</v>
      </c>
      <c r="C262" t="s">
        <v>157</v>
      </c>
      <c r="D262" s="8">
        <v>5013650</v>
      </c>
      <c r="E262" s="5">
        <v>6006561.6699999999</v>
      </c>
      <c r="F262" s="5">
        <v>8561018.0299999993</v>
      </c>
      <c r="G262" s="5">
        <v>7926918.5599999996</v>
      </c>
      <c r="H262" s="5">
        <v>5027187</v>
      </c>
      <c r="I262" s="5">
        <v>5886045.7400000002</v>
      </c>
      <c r="J262" s="5">
        <v>7786504.6600000001</v>
      </c>
      <c r="K262" s="5">
        <v>7433570.6299999999</v>
      </c>
    </row>
    <row r="263" spans="1:11">
      <c r="A263" t="s">
        <v>567</v>
      </c>
      <c r="B263" t="s">
        <v>48</v>
      </c>
      <c r="C263" t="s">
        <v>49</v>
      </c>
      <c r="D263" s="8">
        <v>5085690.1900000004</v>
      </c>
      <c r="E263" s="5">
        <v>5826357.29</v>
      </c>
      <c r="F263" s="5">
        <v>7584243.2999999998</v>
      </c>
      <c r="G263" s="5">
        <v>8132960.5800000001</v>
      </c>
      <c r="H263" s="5">
        <v>5033947.32</v>
      </c>
      <c r="I263" s="5">
        <v>5807667.9400000004</v>
      </c>
      <c r="J263" s="5">
        <v>7210589.1200000001</v>
      </c>
      <c r="K263" s="5">
        <v>7394102.6799999997</v>
      </c>
    </row>
    <row r="264" spans="1:11">
      <c r="A264" t="s">
        <v>381</v>
      </c>
      <c r="B264" t="s">
        <v>35</v>
      </c>
      <c r="C264" t="s">
        <v>67</v>
      </c>
      <c r="D264" s="8">
        <v>5276749.8499999996</v>
      </c>
      <c r="E264" s="5">
        <v>6252089.0599999996</v>
      </c>
      <c r="F264" s="5">
        <v>8653858.0500000007</v>
      </c>
      <c r="G264" s="5">
        <v>9757669.1500000004</v>
      </c>
      <c r="H264" s="5">
        <v>5045206.57</v>
      </c>
      <c r="I264" s="5">
        <v>5917734.5</v>
      </c>
      <c r="J264" s="5">
        <v>8682985.4700000007</v>
      </c>
      <c r="K264" s="5">
        <v>10556908.529999999</v>
      </c>
    </row>
    <row r="265" spans="1:11">
      <c r="A265" t="s">
        <v>711</v>
      </c>
      <c r="B265" t="s">
        <v>65</v>
      </c>
      <c r="C265" t="s">
        <v>64</v>
      </c>
      <c r="D265" s="8">
        <v>5250755.8899999997</v>
      </c>
      <c r="E265" s="5" t="s">
        <v>25</v>
      </c>
      <c r="F265" s="5" t="s">
        <v>25</v>
      </c>
      <c r="G265" s="5">
        <v>11562080.35</v>
      </c>
      <c r="H265" s="5">
        <v>5051928.59</v>
      </c>
      <c r="I265" s="5" t="s">
        <v>25</v>
      </c>
      <c r="J265" s="5" t="s">
        <v>25</v>
      </c>
      <c r="K265" s="5">
        <v>9142774.4299999997</v>
      </c>
    </row>
    <row r="266" spans="1:11">
      <c r="A266" t="s">
        <v>314</v>
      </c>
      <c r="B266" t="s">
        <v>48</v>
      </c>
      <c r="C266" t="s">
        <v>49</v>
      </c>
      <c r="D266" s="8">
        <v>5186844.82</v>
      </c>
      <c r="E266" s="5">
        <v>6433773.2199999997</v>
      </c>
      <c r="F266" s="5">
        <v>8523361.8300000001</v>
      </c>
      <c r="G266" s="5">
        <v>8607147.7200000007</v>
      </c>
      <c r="H266" s="5">
        <v>5061670.7699999996</v>
      </c>
      <c r="I266" s="5">
        <v>6433748.4400000004</v>
      </c>
      <c r="J266" s="5">
        <v>8108674.96</v>
      </c>
      <c r="K266" s="5">
        <v>9148267.75</v>
      </c>
    </row>
    <row r="267" spans="1:11">
      <c r="A267" t="s">
        <v>301</v>
      </c>
      <c r="B267" t="s">
        <v>42</v>
      </c>
      <c r="C267" t="s">
        <v>109</v>
      </c>
      <c r="D267" s="8">
        <v>6048391.5700000003</v>
      </c>
      <c r="E267" s="5">
        <v>6987227.2199999997</v>
      </c>
      <c r="F267" s="5">
        <v>10491658.939999999</v>
      </c>
      <c r="G267" s="5">
        <v>10001492</v>
      </c>
      <c r="H267" s="5">
        <v>5075511.71</v>
      </c>
      <c r="I267" s="5">
        <v>7255540.96</v>
      </c>
      <c r="J267" s="5">
        <v>11515706.859999999</v>
      </c>
      <c r="K267" s="5">
        <v>9009511</v>
      </c>
    </row>
    <row r="268" spans="1:11">
      <c r="A268" t="s">
        <v>803</v>
      </c>
      <c r="B268" t="s">
        <v>35</v>
      </c>
      <c r="C268" t="s">
        <v>153</v>
      </c>
      <c r="D268" s="8">
        <v>5237211.2</v>
      </c>
      <c r="E268" s="5">
        <v>6217507.3700000001</v>
      </c>
      <c r="F268" s="5">
        <v>8440405.4600000009</v>
      </c>
      <c r="G268" s="5">
        <v>8239285.0800000001</v>
      </c>
      <c r="H268" s="5">
        <v>5090679.42</v>
      </c>
      <c r="I268" s="5">
        <v>6100541.7599999998</v>
      </c>
      <c r="J268" s="5">
        <v>8219015.46</v>
      </c>
      <c r="K268" s="5">
        <v>8776526.5</v>
      </c>
    </row>
    <row r="269" spans="1:11">
      <c r="A269" t="s">
        <v>872</v>
      </c>
      <c r="B269" t="s">
        <v>114</v>
      </c>
      <c r="C269" t="s">
        <v>167</v>
      </c>
      <c r="D269" s="8">
        <v>5616540.4900000002</v>
      </c>
      <c r="E269" s="5">
        <v>7319914.04</v>
      </c>
      <c r="F269" s="5">
        <v>9025429.0899999999</v>
      </c>
      <c r="G269" s="5">
        <v>9336704.8399999999</v>
      </c>
      <c r="H269" s="5">
        <v>5096770.49</v>
      </c>
      <c r="I269" s="5">
        <v>6746471.21</v>
      </c>
      <c r="J269" s="5">
        <v>7834054.5099999998</v>
      </c>
      <c r="K269" s="5">
        <v>9242518</v>
      </c>
    </row>
    <row r="270" spans="1:11">
      <c r="A270" t="s">
        <v>831</v>
      </c>
      <c r="B270" t="s">
        <v>52</v>
      </c>
      <c r="C270" t="s">
        <v>60</v>
      </c>
      <c r="D270" s="8">
        <v>5500119.8099999996</v>
      </c>
      <c r="E270" s="5">
        <v>6728132.8399999999</v>
      </c>
      <c r="F270" s="5">
        <v>9310255.9499999993</v>
      </c>
      <c r="G270" s="5">
        <v>9304097.8399999999</v>
      </c>
      <c r="H270" s="5">
        <v>5104002.5999999996</v>
      </c>
      <c r="I270" s="5">
        <v>6408714.8099999996</v>
      </c>
      <c r="J270" s="5">
        <v>8714609.3100000005</v>
      </c>
      <c r="K270" s="5">
        <v>9813299.4399999995</v>
      </c>
    </row>
    <row r="271" spans="1:11">
      <c r="A271" t="s">
        <v>290</v>
      </c>
      <c r="B271" t="s">
        <v>76</v>
      </c>
      <c r="C271" t="s">
        <v>91</v>
      </c>
      <c r="D271" s="8">
        <v>5452616.4500000002</v>
      </c>
      <c r="E271" s="5">
        <v>6526065.4400000004</v>
      </c>
      <c r="F271" s="5">
        <v>9177293.8699999992</v>
      </c>
      <c r="G271" s="5">
        <v>8455901.8100000005</v>
      </c>
      <c r="H271" s="5">
        <v>5121793.3</v>
      </c>
      <c r="I271" s="5">
        <v>6366763.6399999997</v>
      </c>
      <c r="J271" s="5">
        <v>8491440.2400000002</v>
      </c>
      <c r="K271" s="5">
        <v>9281949.1400000006</v>
      </c>
    </row>
    <row r="272" spans="1:11">
      <c r="A272" t="s">
        <v>385</v>
      </c>
      <c r="B272" t="s">
        <v>48</v>
      </c>
      <c r="C272" t="s">
        <v>49</v>
      </c>
      <c r="D272" s="8">
        <v>4930736.8499999996</v>
      </c>
      <c r="E272" s="5">
        <v>5982318.2400000002</v>
      </c>
      <c r="F272" s="5">
        <v>7809738.7300000004</v>
      </c>
      <c r="G272" s="5">
        <v>7238177.9000000004</v>
      </c>
      <c r="H272" s="5">
        <v>5144433.42</v>
      </c>
      <c r="I272" s="5">
        <v>5862867.46</v>
      </c>
      <c r="J272" s="5">
        <v>7794543</v>
      </c>
      <c r="K272" s="5">
        <v>7483281.2199999997</v>
      </c>
    </row>
    <row r="273" spans="1:11">
      <c r="A273" t="s">
        <v>740</v>
      </c>
      <c r="B273" t="s">
        <v>35</v>
      </c>
      <c r="C273" t="s">
        <v>153</v>
      </c>
      <c r="D273" s="8">
        <v>5273771</v>
      </c>
      <c r="E273" s="5" t="s">
        <v>25</v>
      </c>
      <c r="F273" s="5">
        <v>8588202.0500000007</v>
      </c>
      <c r="G273" s="5">
        <v>8619026.0500000007</v>
      </c>
      <c r="H273" s="5">
        <v>5152636</v>
      </c>
      <c r="I273" s="5" t="s">
        <v>25</v>
      </c>
      <c r="J273" s="5">
        <v>8830251.0600000005</v>
      </c>
      <c r="K273" s="5">
        <v>8422289.1899999995</v>
      </c>
    </row>
    <row r="274" spans="1:11">
      <c r="A274" t="s">
        <v>683</v>
      </c>
      <c r="B274" t="s">
        <v>62</v>
      </c>
      <c r="C274" t="s">
        <v>63</v>
      </c>
      <c r="D274" s="8">
        <v>5072231.1399999997</v>
      </c>
      <c r="E274" s="5" t="s">
        <v>25</v>
      </c>
      <c r="F274" s="5">
        <v>8676365.2799999993</v>
      </c>
      <c r="G274" s="5">
        <v>8026657.7699999996</v>
      </c>
      <c r="H274" s="5">
        <v>5159892.24</v>
      </c>
      <c r="I274" s="5" t="s">
        <v>25</v>
      </c>
      <c r="J274" s="5">
        <v>7735431.6299999999</v>
      </c>
      <c r="K274" s="5">
        <v>8666439.5999999996</v>
      </c>
    </row>
    <row r="275" spans="1:11">
      <c r="A275" t="s">
        <v>691</v>
      </c>
      <c r="B275" t="s">
        <v>65</v>
      </c>
      <c r="C275" t="s">
        <v>64</v>
      </c>
      <c r="D275" s="8">
        <v>5286447.08</v>
      </c>
      <c r="E275" s="5">
        <v>5772185.1100000003</v>
      </c>
      <c r="F275" s="5">
        <v>7823981.5499999998</v>
      </c>
      <c r="G275" s="5">
        <v>7858068.29</v>
      </c>
      <c r="H275" s="5">
        <v>5168113.83</v>
      </c>
      <c r="I275" s="5">
        <v>5798306.4100000001</v>
      </c>
      <c r="J275" s="5">
        <v>7445386.9299999997</v>
      </c>
      <c r="K275" s="5">
        <v>7399912.21</v>
      </c>
    </row>
    <row r="276" spans="1:11">
      <c r="A276" t="s">
        <v>664</v>
      </c>
      <c r="B276" t="s">
        <v>52</v>
      </c>
      <c r="C276" t="s">
        <v>55</v>
      </c>
      <c r="D276" s="8">
        <v>5278769.24</v>
      </c>
      <c r="E276" s="5">
        <v>5960098.2800000003</v>
      </c>
      <c r="F276" s="5">
        <v>8900757.5299999993</v>
      </c>
      <c r="G276" s="5">
        <v>8398212.5399999991</v>
      </c>
      <c r="H276" s="5">
        <v>5169269.8499999996</v>
      </c>
      <c r="I276" s="5">
        <v>5951622.25</v>
      </c>
      <c r="J276" s="5">
        <v>9693929.7699999996</v>
      </c>
      <c r="K276" s="5">
        <v>9919152.6999999993</v>
      </c>
    </row>
    <row r="277" spans="1:11">
      <c r="A277" t="s">
        <v>524</v>
      </c>
      <c r="B277" t="s">
        <v>76</v>
      </c>
      <c r="C277" t="s">
        <v>91</v>
      </c>
      <c r="D277" s="8">
        <v>5179795.41</v>
      </c>
      <c r="E277" s="5">
        <v>6499499.7199999997</v>
      </c>
      <c r="F277" s="5">
        <v>8783684.8399999999</v>
      </c>
      <c r="G277" s="5">
        <v>8964273.9100000001</v>
      </c>
      <c r="H277" s="5">
        <v>5173912.7</v>
      </c>
      <c r="I277" s="5">
        <v>6339188.0899999999</v>
      </c>
      <c r="J277" s="5">
        <v>9260903.3699999992</v>
      </c>
      <c r="K277" s="5">
        <v>9182727.3699999992</v>
      </c>
    </row>
    <row r="278" spans="1:11">
      <c r="A278" t="s">
        <v>347</v>
      </c>
      <c r="B278" t="s">
        <v>48</v>
      </c>
      <c r="C278" t="s">
        <v>148</v>
      </c>
      <c r="D278" s="8">
        <v>5894625.96</v>
      </c>
      <c r="E278" s="5">
        <v>5572826.8099999996</v>
      </c>
      <c r="F278" s="5">
        <v>7668159.4199999999</v>
      </c>
      <c r="G278" s="5">
        <v>8574374.3900000006</v>
      </c>
      <c r="H278" s="5">
        <v>5182579.76</v>
      </c>
      <c r="I278" s="5">
        <v>5757165.4199999999</v>
      </c>
      <c r="J278" s="5">
        <v>7492754.0999999996</v>
      </c>
      <c r="K278" s="5">
        <v>8591505.6400000006</v>
      </c>
    </row>
    <row r="279" spans="1:11">
      <c r="A279" t="s">
        <v>597</v>
      </c>
      <c r="B279" t="s">
        <v>30</v>
      </c>
      <c r="C279" t="s">
        <v>33</v>
      </c>
      <c r="D279" s="8">
        <v>5168341.21</v>
      </c>
      <c r="E279" s="5">
        <v>5823257.6799999997</v>
      </c>
      <c r="F279" s="5" t="s">
        <v>25</v>
      </c>
      <c r="G279" s="5">
        <v>8025035.4299999997</v>
      </c>
      <c r="H279" s="5">
        <v>5184835.53</v>
      </c>
      <c r="I279" s="5">
        <v>5849276.1500000004</v>
      </c>
      <c r="J279" s="5" t="s">
        <v>25</v>
      </c>
      <c r="K279" s="5">
        <v>8260898.4900000002</v>
      </c>
    </row>
    <row r="280" spans="1:11">
      <c r="A280" t="s">
        <v>221</v>
      </c>
      <c r="B280" t="s">
        <v>30</v>
      </c>
      <c r="C280" t="s">
        <v>31</v>
      </c>
      <c r="D280" s="8">
        <v>5779299.0199999996</v>
      </c>
      <c r="E280" s="5">
        <v>6388430.6500000004</v>
      </c>
      <c r="F280" s="5">
        <v>9954048.0800000001</v>
      </c>
      <c r="G280" s="5">
        <v>9623035.2799999993</v>
      </c>
      <c r="H280" s="5">
        <v>5186738.1900000004</v>
      </c>
      <c r="I280" s="5">
        <v>6320196.3799999999</v>
      </c>
      <c r="J280" s="5">
        <v>9247973.0899999999</v>
      </c>
      <c r="K280" s="5">
        <v>9592146.4399999995</v>
      </c>
    </row>
    <row r="281" spans="1:11">
      <c r="A281" t="s">
        <v>819</v>
      </c>
      <c r="B281" t="s">
        <v>30</v>
      </c>
      <c r="C281" t="s">
        <v>117</v>
      </c>
      <c r="D281" s="8">
        <v>5798281.75</v>
      </c>
      <c r="E281" s="5">
        <v>6902057.5599999996</v>
      </c>
      <c r="F281" s="5">
        <v>8889677.9800000004</v>
      </c>
      <c r="G281" s="5">
        <v>9360540.5600000005</v>
      </c>
      <c r="H281" s="5">
        <v>5192440.71</v>
      </c>
      <c r="I281" s="5">
        <v>7175142.3399999999</v>
      </c>
      <c r="J281" s="5">
        <v>8843256.0399999991</v>
      </c>
      <c r="K281" s="5">
        <v>9458723.5399999991</v>
      </c>
    </row>
    <row r="282" spans="1:11">
      <c r="A282" t="s">
        <v>251</v>
      </c>
      <c r="B282" t="s">
        <v>45</v>
      </c>
      <c r="C282" t="s">
        <v>119</v>
      </c>
      <c r="D282" s="8">
        <v>5335729.28</v>
      </c>
      <c r="E282" s="5">
        <v>6563072.0499999998</v>
      </c>
      <c r="F282" s="5">
        <v>9245406.2799999993</v>
      </c>
      <c r="G282" s="5">
        <v>9196378.8499999996</v>
      </c>
      <c r="H282" s="5">
        <v>5201164.79</v>
      </c>
      <c r="I282" s="5">
        <v>7074555.2699999996</v>
      </c>
      <c r="J282" s="5">
        <v>9649328.7100000009</v>
      </c>
      <c r="K282" s="5">
        <v>8776275.25</v>
      </c>
    </row>
    <row r="283" spans="1:11">
      <c r="A283" t="s">
        <v>623</v>
      </c>
      <c r="B283" t="s">
        <v>30</v>
      </c>
      <c r="C283" t="s">
        <v>31</v>
      </c>
      <c r="D283" s="8">
        <v>5231285.4800000004</v>
      </c>
      <c r="E283" s="5">
        <v>6364480.6600000001</v>
      </c>
      <c r="F283" s="5">
        <v>7962746.4299999997</v>
      </c>
      <c r="G283" s="5">
        <v>9350007.7400000002</v>
      </c>
      <c r="H283" s="5">
        <v>5203329.26</v>
      </c>
      <c r="I283" s="5">
        <v>5976371.5</v>
      </c>
      <c r="J283" s="5">
        <v>8042039.4000000004</v>
      </c>
      <c r="K283" s="5">
        <v>9313478.4800000004</v>
      </c>
    </row>
    <row r="284" spans="1:11">
      <c r="A284" t="s">
        <v>99</v>
      </c>
      <c r="B284" t="s">
        <v>30</v>
      </c>
      <c r="C284" t="s">
        <v>73</v>
      </c>
      <c r="D284" s="8">
        <v>6485003.0300000003</v>
      </c>
      <c r="E284" s="5">
        <v>6428875</v>
      </c>
      <c r="F284" s="5">
        <v>8509293.6300000008</v>
      </c>
      <c r="G284" s="5">
        <v>10015978</v>
      </c>
      <c r="H284" s="5">
        <v>5213121.1100000003</v>
      </c>
      <c r="I284" s="5">
        <v>6594488</v>
      </c>
      <c r="J284" s="5">
        <v>8298294.6500000004</v>
      </c>
      <c r="K284" s="5">
        <v>9377948.3699999992</v>
      </c>
    </row>
    <row r="285" spans="1:11">
      <c r="A285" t="s">
        <v>311</v>
      </c>
      <c r="B285" t="s">
        <v>23</v>
      </c>
      <c r="C285" t="s">
        <v>24</v>
      </c>
      <c r="D285" s="8">
        <v>5025735</v>
      </c>
      <c r="E285" s="5">
        <v>6111437.9199999999</v>
      </c>
      <c r="F285" s="5">
        <v>10392485.25</v>
      </c>
      <c r="G285" s="5">
        <v>9961635.1099999994</v>
      </c>
      <c r="H285" s="5">
        <v>5217923</v>
      </c>
      <c r="I285" s="5">
        <v>6163590.8600000003</v>
      </c>
      <c r="J285" s="5">
        <v>8900797.0700000003</v>
      </c>
      <c r="K285" s="5">
        <v>10745587.91</v>
      </c>
    </row>
    <row r="286" spans="1:11">
      <c r="A286" t="s">
        <v>651</v>
      </c>
      <c r="B286" t="s">
        <v>52</v>
      </c>
      <c r="C286" t="s">
        <v>174</v>
      </c>
      <c r="D286" s="8">
        <v>5545288.4199999999</v>
      </c>
      <c r="E286" s="5">
        <v>6742999.7800000003</v>
      </c>
      <c r="F286" s="5">
        <v>9018721.0700000003</v>
      </c>
      <c r="G286" s="5">
        <v>8664154.2599999998</v>
      </c>
      <c r="H286" s="5">
        <v>5235982.0599999996</v>
      </c>
      <c r="I286" s="5">
        <v>6671652.46</v>
      </c>
      <c r="J286" s="5">
        <v>8789763.6500000004</v>
      </c>
      <c r="K286" s="5">
        <v>8817923.0299999993</v>
      </c>
    </row>
    <row r="287" spans="1:11">
      <c r="A287" t="s">
        <v>598</v>
      </c>
      <c r="B287" t="s">
        <v>30</v>
      </c>
      <c r="C287" t="s">
        <v>89</v>
      </c>
      <c r="D287" s="8">
        <v>5426991</v>
      </c>
      <c r="E287" s="5" t="s">
        <v>25</v>
      </c>
      <c r="F287" s="5">
        <v>8913683.3699999992</v>
      </c>
      <c r="G287" s="5">
        <v>8628985.0299999993</v>
      </c>
      <c r="H287" s="5">
        <v>5240463</v>
      </c>
      <c r="I287" s="5" t="s">
        <v>25</v>
      </c>
      <c r="J287" s="5">
        <v>8640293.1600000001</v>
      </c>
      <c r="K287" s="5">
        <v>8979456.9399999995</v>
      </c>
    </row>
    <row r="288" spans="1:11">
      <c r="A288" t="s">
        <v>628</v>
      </c>
      <c r="B288" t="s">
        <v>48</v>
      </c>
      <c r="C288" t="s">
        <v>161</v>
      </c>
      <c r="D288" s="8">
        <v>6096964.25</v>
      </c>
      <c r="E288" s="5">
        <v>6970120.6100000003</v>
      </c>
      <c r="F288" s="5">
        <v>10884891.939999999</v>
      </c>
      <c r="G288" s="5">
        <v>10187172.689999999</v>
      </c>
      <c r="H288" s="5">
        <v>5247328.21</v>
      </c>
      <c r="I288" s="5">
        <v>6969885.0999999996</v>
      </c>
      <c r="J288" s="5">
        <v>10185544.390000001</v>
      </c>
      <c r="K288" s="5">
        <v>10097333.289999999</v>
      </c>
    </row>
    <row r="289" spans="1:11">
      <c r="A289" t="s">
        <v>477</v>
      </c>
      <c r="B289" t="s">
        <v>76</v>
      </c>
      <c r="C289" t="s">
        <v>91</v>
      </c>
      <c r="D289" s="8">
        <v>5265357.38</v>
      </c>
      <c r="E289" s="5">
        <v>6557007.7000000002</v>
      </c>
      <c r="F289" s="5">
        <v>8398299.0399999991</v>
      </c>
      <c r="G289" s="5">
        <v>7699349.75</v>
      </c>
      <c r="H289" s="5">
        <v>5256130.51</v>
      </c>
      <c r="I289" s="5">
        <v>6388253.1200000001</v>
      </c>
      <c r="J289" s="5">
        <v>8936549.8100000005</v>
      </c>
      <c r="K289" s="5">
        <v>7956189.7300000004</v>
      </c>
    </row>
    <row r="290" spans="1:11">
      <c r="A290" t="s">
        <v>728</v>
      </c>
      <c r="B290" t="s">
        <v>52</v>
      </c>
      <c r="C290" t="s">
        <v>146</v>
      </c>
      <c r="D290" s="8">
        <v>5193709.45</v>
      </c>
      <c r="E290" s="5" t="s">
        <v>25</v>
      </c>
      <c r="F290" s="5">
        <v>8567156.4800000004</v>
      </c>
      <c r="G290" s="5">
        <v>8191183.5300000003</v>
      </c>
      <c r="H290" s="5">
        <v>5266433.16</v>
      </c>
      <c r="I290" s="5" t="s">
        <v>25</v>
      </c>
      <c r="J290" s="5">
        <v>8352591.6900000004</v>
      </c>
      <c r="K290" s="5">
        <v>8175060.21</v>
      </c>
    </row>
    <row r="291" spans="1:11">
      <c r="A291" t="s">
        <v>265</v>
      </c>
      <c r="B291" t="s">
        <v>52</v>
      </c>
      <c r="C291" t="s">
        <v>69</v>
      </c>
      <c r="D291" s="8">
        <v>5600788.1600000001</v>
      </c>
      <c r="E291" s="5">
        <v>5714990.8499999996</v>
      </c>
      <c r="F291" s="5">
        <v>8009430.6299999999</v>
      </c>
      <c r="G291" s="5">
        <v>7592566.7300000004</v>
      </c>
      <c r="H291" s="5">
        <v>5278469.57</v>
      </c>
      <c r="I291" s="5">
        <v>6141359.1399999997</v>
      </c>
      <c r="J291" s="5">
        <v>7433740.4699999997</v>
      </c>
      <c r="K291" s="5">
        <v>7565266.3099999996</v>
      </c>
    </row>
    <row r="292" spans="1:11">
      <c r="A292" t="s">
        <v>865</v>
      </c>
      <c r="B292" t="s">
        <v>23</v>
      </c>
      <c r="C292" t="s">
        <v>202</v>
      </c>
      <c r="D292" s="8">
        <v>5652986.6500000004</v>
      </c>
      <c r="E292" s="5">
        <v>6636462.8899999997</v>
      </c>
      <c r="F292" s="5">
        <v>10518429.779999999</v>
      </c>
      <c r="G292" s="5">
        <v>9162694.3800000008</v>
      </c>
      <c r="H292" s="5">
        <v>5279091.2</v>
      </c>
      <c r="I292" s="5">
        <v>7162430.0999999996</v>
      </c>
      <c r="J292" s="5">
        <v>9565739.9900000002</v>
      </c>
      <c r="K292" s="5">
        <v>9193642.0700000003</v>
      </c>
    </row>
    <row r="293" spans="1:11">
      <c r="A293" t="s">
        <v>805</v>
      </c>
      <c r="B293" t="s">
        <v>42</v>
      </c>
      <c r="C293" t="s">
        <v>234</v>
      </c>
      <c r="D293" s="8">
        <v>6877934.1500000004</v>
      </c>
      <c r="E293" s="5">
        <v>7538486.0899999999</v>
      </c>
      <c r="F293" s="5" t="s">
        <v>25</v>
      </c>
      <c r="G293" s="5">
        <v>10732400.67</v>
      </c>
      <c r="H293" s="5">
        <v>5281515.47</v>
      </c>
      <c r="I293" s="5">
        <v>6300591.54</v>
      </c>
      <c r="J293" s="5" t="s">
        <v>25</v>
      </c>
      <c r="K293" s="5">
        <v>8873026.1699999999</v>
      </c>
    </row>
    <row r="294" spans="1:11">
      <c r="A294" t="s">
        <v>268</v>
      </c>
      <c r="B294" t="s">
        <v>30</v>
      </c>
      <c r="C294" t="s">
        <v>73</v>
      </c>
      <c r="D294" s="8">
        <v>5898705.0700000003</v>
      </c>
      <c r="E294" s="5" t="s">
        <v>25</v>
      </c>
      <c r="F294" s="5">
        <v>9566926.4600000009</v>
      </c>
      <c r="G294" s="5">
        <v>8932710.4800000004</v>
      </c>
      <c r="H294" s="5">
        <v>5295121.95</v>
      </c>
      <c r="I294" s="5" t="s">
        <v>25</v>
      </c>
      <c r="J294" s="5">
        <v>8813012.6899999995</v>
      </c>
      <c r="K294" s="5">
        <v>8587298.3000000007</v>
      </c>
    </row>
    <row r="295" spans="1:11">
      <c r="A295" t="s">
        <v>410</v>
      </c>
      <c r="B295" t="s">
        <v>35</v>
      </c>
      <c r="C295" t="s">
        <v>153</v>
      </c>
      <c r="D295" s="8">
        <v>5964894.3600000003</v>
      </c>
      <c r="E295" s="5">
        <v>7306828.4199999999</v>
      </c>
      <c r="F295" s="5">
        <v>10445652.26</v>
      </c>
      <c r="G295" s="5">
        <v>11057964.060000001</v>
      </c>
      <c r="H295" s="5">
        <v>5304230.3499999996</v>
      </c>
      <c r="I295" s="5">
        <v>7055033.71</v>
      </c>
      <c r="J295" s="5">
        <v>11102533.98</v>
      </c>
      <c r="K295" s="5">
        <v>10976882.76</v>
      </c>
    </row>
    <row r="296" spans="1:11">
      <c r="A296" t="s">
        <v>593</v>
      </c>
      <c r="B296" t="s">
        <v>48</v>
      </c>
      <c r="C296" t="s">
        <v>148</v>
      </c>
      <c r="D296" s="8">
        <v>5567065.6900000004</v>
      </c>
      <c r="E296" s="5">
        <v>6479152.6399999997</v>
      </c>
      <c r="F296" s="5">
        <v>8773839.1199999992</v>
      </c>
      <c r="G296" s="5">
        <v>8665431.1699999999</v>
      </c>
      <c r="H296" s="5">
        <v>5335716.54</v>
      </c>
      <c r="I296" s="5">
        <v>6085573.9699999997</v>
      </c>
      <c r="J296" s="5">
        <v>8823299.2100000009</v>
      </c>
      <c r="K296" s="5">
        <v>8578839.4600000009</v>
      </c>
    </row>
    <row r="297" spans="1:11">
      <c r="A297" t="s">
        <v>405</v>
      </c>
      <c r="B297" t="s">
        <v>30</v>
      </c>
      <c r="C297" t="s">
        <v>117</v>
      </c>
      <c r="D297" s="8">
        <v>5157737.5599999996</v>
      </c>
      <c r="E297" s="5">
        <v>6176086.2699999996</v>
      </c>
      <c r="F297" s="5">
        <v>7818465.8899999997</v>
      </c>
      <c r="G297" s="5">
        <v>9729735.9700000007</v>
      </c>
      <c r="H297" s="5">
        <v>5349603.59</v>
      </c>
      <c r="I297" s="5">
        <v>6741501.9800000004</v>
      </c>
      <c r="J297" s="5">
        <v>8334923.9299999997</v>
      </c>
      <c r="K297" s="5">
        <v>9381805.9199999999</v>
      </c>
    </row>
    <row r="298" spans="1:11">
      <c r="A298" t="s">
        <v>339</v>
      </c>
      <c r="B298" t="s">
        <v>35</v>
      </c>
      <c r="C298" t="s">
        <v>172</v>
      </c>
      <c r="D298" s="8">
        <v>5469228.2599999998</v>
      </c>
      <c r="E298" s="5" t="s">
        <v>25</v>
      </c>
      <c r="F298" s="5">
        <v>10016846.73</v>
      </c>
      <c r="G298" s="5">
        <v>9147156.4600000009</v>
      </c>
      <c r="H298" s="5">
        <v>5353567.6500000004</v>
      </c>
      <c r="I298" s="5" t="s">
        <v>25</v>
      </c>
      <c r="J298" s="5">
        <v>10130408.82</v>
      </c>
      <c r="K298" s="5">
        <v>8682606.8000000007</v>
      </c>
    </row>
    <row r="299" spans="1:11">
      <c r="A299" t="s">
        <v>370</v>
      </c>
      <c r="B299" t="s">
        <v>30</v>
      </c>
      <c r="C299" t="s">
        <v>89</v>
      </c>
      <c r="D299" s="8">
        <v>5317308.04</v>
      </c>
      <c r="E299" s="5">
        <v>6809460.2000000002</v>
      </c>
      <c r="F299" s="5">
        <v>10973480.960000001</v>
      </c>
      <c r="G299" s="5">
        <v>10991720.619999999</v>
      </c>
      <c r="H299" s="5">
        <v>5358210.95</v>
      </c>
      <c r="I299" s="5">
        <v>6769610.54</v>
      </c>
      <c r="J299" s="5">
        <v>10795738.060000001</v>
      </c>
      <c r="K299" s="5">
        <v>10948316.41</v>
      </c>
    </row>
    <row r="300" spans="1:11">
      <c r="A300" t="s">
        <v>646</v>
      </c>
      <c r="B300" t="s">
        <v>48</v>
      </c>
      <c r="C300" t="s">
        <v>161</v>
      </c>
      <c r="D300" s="8">
        <v>5369862.7400000002</v>
      </c>
      <c r="E300" s="5">
        <v>6236644.0599999996</v>
      </c>
      <c r="F300" s="5">
        <v>10565224.67</v>
      </c>
      <c r="G300" s="5">
        <v>9753551</v>
      </c>
      <c r="H300" s="5">
        <v>5364358.76</v>
      </c>
      <c r="I300" s="5">
        <v>6153807.4699999997</v>
      </c>
      <c r="J300" s="5">
        <v>10262256</v>
      </c>
      <c r="K300" s="5">
        <v>8916074.3399999999</v>
      </c>
    </row>
    <row r="301" spans="1:11">
      <c r="A301" t="s">
        <v>160</v>
      </c>
      <c r="B301" t="s">
        <v>48</v>
      </c>
      <c r="C301" t="s">
        <v>161</v>
      </c>
      <c r="D301" s="8">
        <v>5000220.66</v>
      </c>
      <c r="E301" s="5">
        <v>6216303.3499999996</v>
      </c>
      <c r="F301" s="5">
        <v>8930458.2400000002</v>
      </c>
      <c r="G301" s="5">
        <v>9177644.0899999999</v>
      </c>
      <c r="H301" s="5">
        <v>5396977.71</v>
      </c>
      <c r="I301" s="5">
        <v>6134879.5499999998</v>
      </c>
      <c r="J301" s="5">
        <v>8745499.8900000006</v>
      </c>
      <c r="K301" s="5">
        <v>8843309.2200000007</v>
      </c>
    </row>
    <row r="302" spans="1:11">
      <c r="A302" t="s">
        <v>460</v>
      </c>
      <c r="B302" t="s">
        <v>35</v>
      </c>
      <c r="C302" t="s">
        <v>50</v>
      </c>
      <c r="D302" s="8">
        <v>5453769.8200000003</v>
      </c>
      <c r="E302" s="5">
        <v>6481497.0999999996</v>
      </c>
      <c r="F302" s="5">
        <v>8690051.6799999997</v>
      </c>
      <c r="G302" s="5">
        <v>8520961.75</v>
      </c>
      <c r="H302" s="5">
        <v>5407391.8200000003</v>
      </c>
      <c r="I302" s="5">
        <v>6510066.21</v>
      </c>
      <c r="J302" s="5">
        <v>8445617.7300000004</v>
      </c>
      <c r="K302" s="5">
        <v>9537006.2300000004</v>
      </c>
    </row>
    <row r="303" spans="1:11">
      <c r="A303" t="s">
        <v>366</v>
      </c>
      <c r="B303" t="s">
        <v>65</v>
      </c>
      <c r="C303" t="s">
        <v>64</v>
      </c>
      <c r="D303" s="8">
        <v>5332562.3099999996</v>
      </c>
      <c r="E303" s="5">
        <v>5966036.6399999997</v>
      </c>
      <c r="F303" s="5" t="s">
        <v>25</v>
      </c>
      <c r="G303" s="5">
        <v>8487972.5800000001</v>
      </c>
      <c r="H303" s="5">
        <v>5449116.9000000004</v>
      </c>
      <c r="I303" s="5">
        <v>6085204.4199999999</v>
      </c>
      <c r="J303" s="5" t="s">
        <v>25</v>
      </c>
      <c r="K303" s="5">
        <v>7743275.5999999996</v>
      </c>
    </row>
    <row r="304" spans="1:11">
      <c r="A304" t="s">
        <v>653</v>
      </c>
      <c r="B304" t="s">
        <v>30</v>
      </c>
      <c r="C304" t="s">
        <v>117</v>
      </c>
      <c r="D304" s="8">
        <v>6003638.54</v>
      </c>
      <c r="E304" s="5">
        <v>6901938.25</v>
      </c>
      <c r="F304" s="5">
        <v>9995305</v>
      </c>
      <c r="G304" s="5">
        <v>10324736.9</v>
      </c>
      <c r="H304" s="5">
        <v>5472734.9199999999</v>
      </c>
      <c r="I304" s="5">
        <v>6987705.4199999999</v>
      </c>
      <c r="J304" s="5">
        <v>10373303.5</v>
      </c>
      <c r="K304" s="5">
        <v>9482060.7100000009</v>
      </c>
    </row>
    <row r="305" spans="1:11">
      <c r="A305" t="s">
        <v>466</v>
      </c>
      <c r="B305" t="s">
        <v>52</v>
      </c>
      <c r="C305" t="s">
        <v>107</v>
      </c>
      <c r="D305" s="8">
        <v>5551372.5099999998</v>
      </c>
      <c r="E305" s="5" t="s">
        <v>25</v>
      </c>
      <c r="F305" s="5">
        <v>8954546.0600000005</v>
      </c>
      <c r="G305" s="5" t="s">
        <v>25</v>
      </c>
      <c r="H305" s="5">
        <v>5503235.6900000004</v>
      </c>
      <c r="I305" s="5" t="s">
        <v>25</v>
      </c>
      <c r="J305" s="5">
        <v>8911049.0899999999</v>
      </c>
      <c r="K305" s="5" t="s">
        <v>25</v>
      </c>
    </row>
    <row r="306" spans="1:11">
      <c r="A306" t="s">
        <v>494</v>
      </c>
      <c r="B306" t="s">
        <v>114</v>
      </c>
      <c r="C306" t="s">
        <v>167</v>
      </c>
      <c r="D306" s="8">
        <v>5897774</v>
      </c>
      <c r="E306" s="5">
        <v>7411648</v>
      </c>
      <c r="F306" s="5">
        <v>10424526</v>
      </c>
      <c r="G306" s="5">
        <v>10409305</v>
      </c>
      <c r="H306" s="5">
        <v>5504885</v>
      </c>
      <c r="I306" s="5">
        <v>7793126</v>
      </c>
      <c r="J306" s="5">
        <v>9647085</v>
      </c>
      <c r="K306" s="5">
        <v>10798073</v>
      </c>
    </row>
    <row r="307" spans="1:11">
      <c r="A307" t="s">
        <v>380</v>
      </c>
      <c r="B307" t="s">
        <v>45</v>
      </c>
      <c r="C307" t="s">
        <v>119</v>
      </c>
      <c r="D307" s="8">
        <v>5555402.3899999997</v>
      </c>
      <c r="E307" s="5">
        <v>6084365.1299999999</v>
      </c>
      <c r="F307" s="5">
        <v>8395927.4900000002</v>
      </c>
      <c r="G307" s="5">
        <v>8482005.0899999999</v>
      </c>
      <c r="H307" s="5">
        <v>5506134.75</v>
      </c>
      <c r="I307" s="5">
        <v>6423627.1699999999</v>
      </c>
      <c r="J307" s="5">
        <v>7828950.79</v>
      </c>
      <c r="K307" s="5">
        <v>8944004.0399999991</v>
      </c>
    </row>
    <row r="308" spans="1:11">
      <c r="A308" t="s">
        <v>730</v>
      </c>
      <c r="B308" t="s">
        <v>76</v>
      </c>
      <c r="C308" t="s">
        <v>91</v>
      </c>
      <c r="D308" s="8">
        <v>5551537.0199999996</v>
      </c>
      <c r="E308" s="5" t="s">
        <v>25</v>
      </c>
      <c r="F308" s="5">
        <v>8699318.8900000006</v>
      </c>
      <c r="G308" s="5">
        <v>7940364.9900000002</v>
      </c>
      <c r="H308" s="5">
        <v>5511285.0300000003</v>
      </c>
      <c r="I308" s="5" t="s">
        <v>25</v>
      </c>
      <c r="J308" s="5">
        <v>8930461.7699999996</v>
      </c>
      <c r="K308" s="5">
        <v>9343856.1699999999</v>
      </c>
    </row>
    <row r="309" spans="1:11">
      <c r="A309" t="s">
        <v>491</v>
      </c>
      <c r="B309" t="s">
        <v>52</v>
      </c>
      <c r="C309" t="s">
        <v>107</v>
      </c>
      <c r="D309" s="8">
        <v>5529449.2699999996</v>
      </c>
      <c r="E309" s="5" t="s">
        <v>25</v>
      </c>
      <c r="F309" s="5">
        <v>9848629.3399999999</v>
      </c>
      <c r="G309" s="5">
        <v>9421432.9700000007</v>
      </c>
      <c r="H309" s="5">
        <v>5527939.79</v>
      </c>
      <c r="I309" s="5" t="s">
        <v>25</v>
      </c>
      <c r="J309" s="5">
        <v>9680811.5899999999</v>
      </c>
      <c r="K309" s="5">
        <v>10009835.380000001</v>
      </c>
    </row>
    <row r="310" spans="1:11">
      <c r="A310" t="s">
        <v>888</v>
      </c>
      <c r="B310" t="s">
        <v>30</v>
      </c>
      <c r="C310" t="s">
        <v>59</v>
      </c>
      <c r="D310" s="8">
        <v>5530237.1299999999</v>
      </c>
      <c r="E310" s="5">
        <v>6196040.9199999999</v>
      </c>
      <c r="F310" s="5">
        <v>10958068.140000001</v>
      </c>
      <c r="G310" s="5">
        <v>10119525.539999999</v>
      </c>
      <c r="H310" s="5">
        <v>5528089.6699999999</v>
      </c>
      <c r="I310" s="5">
        <v>6618178.5700000003</v>
      </c>
      <c r="J310" s="5">
        <v>10433845.689999999</v>
      </c>
      <c r="K310" s="5">
        <v>11066167.880000001</v>
      </c>
    </row>
    <row r="311" spans="1:11">
      <c r="A311" t="s">
        <v>436</v>
      </c>
      <c r="B311" t="s">
        <v>52</v>
      </c>
      <c r="C311" t="s">
        <v>155</v>
      </c>
      <c r="D311" s="8">
        <v>6050233.0999999996</v>
      </c>
      <c r="E311" s="5">
        <v>6668928.96</v>
      </c>
      <c r="F311" s="5">
        <v>10039528.689999999</v>
      </c>
      <c r="G311" s="5">
        <v>9492978.1799999997</v>
      </c>
      <c r="H311" s="5">
        <v>5528319.9000000004</v>
      </c>
      <c r="I311" s="5">
        <v>6921167.5</v>
      </c>
      <c r="J311" s="5">
        <v>10440982</v>
      </c>
      <c r="K311" s="5">
        <v>10083999.4</v>
      </c>
    </row>
    <row r="312" spans="1:11">
      <c r="A312" t="s">
        <v>421</v>
      </c>
      <c r="B312" t="s">
        <v>42</v>
      </c>
      <c r="C312" t="s">
        <v>234</v>
      </c>
      <c r="D312" s="8">
        <v>6914616.4900000002</v>
      </c>
      <c r="E312" s="5" t="s">
        <v>25</v>
      </c>
      <c r="F312" s="5">
        <v>10620303.529999999</v>
      </c>
      <c r="G312" s="5">
        <v>11391260.199999999</v>
      </c>
      <c r="H312" s="5">
        <v>5528688.1600000001</v>
      </c>
      <c r="I312" s="5" t="s">
        <v>25</v>
      </c>
      <c r="J312" s="5">
        <v>10619506.66</v>
      </c>
      <c r="K312" s="5">
        <v>11025847.67</v>
      </c>
    </row>
    <row r="313" spans="1:11">
      <c r="A313" t="s">
        <v>761</v>
      </c>
      <c r="B313" t="s">
        <v>42</v>
      </c>
      <c r="C313" t="s">
        <v>157</v>
      </c>
      <c r="D313" s="8">
        <v>5419785.4900000002</v>
      </c>
      <c r="E313" s="5">
        <v>6116092.2699999996</v>
      </c>
      <c r="F313" s="5">
        <v>8890534.5600000005</v>
      </c>
      <c r="G313" s="5">
        <v>8119550.3700000001</v>
      </c>
      <c r="H313" s="5">
        <v>5533007.0999999996</v>
      </c>
      <c r="I313" s="5">
        <v>6297691.7400000002</v>
      </c>
      <c r="J313" s="5">
        <v>8944213.1899999995</v>
      </c>
      <c r="K313" s="5">
        <v>8274800.3899999997</v>
      </c>
    </row>
    <row r="314" spans="1:11">
      <c r="A314" t="s">
        <v>84</v>
      </c>
      <c r="B314" t="s">
        <v>65</v>
      </c>
      <c r="C314" t="s">
        <v>85</v>
      </c>
      <c r="D314" s="8">
        <v>5578132.9100000001</v>
      </c>
      <c r="E314" s="5">
        <v>6970183.8799999999</v>
      </c>
      <c r="F314" s="5" t="s">
        <v>25</v>
      </c>
      <c r="G314" s="5">
        <v>9878427.0399999991</v>
      </c>
      <c r="H314" s="5">
        <v>5533596.0999999996</v>
      </c>
      <c r="I314" s="5">
        <v>7260845.5</v>
      </c>
      <c r="J314" s="5" t="s">
        <v>25</v>
      </c>
      <c r="K314" s="5">
        <v>9666018.6300000008</v>
      </c>
    </row>
    <row r="315" spans="1:11">
      <c r="A315" t="s">
        <v>215</v>
      </c>
      <c r="B315" t="s">
        <v>52</v>
      </c>
      <c r="C315" t="s">
        <v>69</v>
      </c>
      <c r="D315" s="8">
        <v>5474025</v>
      </c>
      <c r="E315" s="5">
        <v>6777388.9000000004</v>
      </c>
      <c r="F315" s="5">
        <v>8741212.2599999998</v>
      </c>
      <c r="G315" s="5">
        <v>8198259.0599999996</v>
      </c>
      <c r="H315" s="5">
        <v>5542386.1299999999</v>
      </c>
      <c r="I315" s="5">
        <v>6556042.6799999997</v>
      </c>
      <c r="J315" s="5">
        <v>8434282.2699999996</v>
      </c>
      <c r="K315" s="5">
        <v>8819678.0299999993</v>
      </c>
    </row>
    <row r="316" spans="1:11">
      <c r="A316" t="s">
        <v>171</v>
      </c>
      <c r="B316" t="s">
        <v>35</v>
      </c>
      <c r="C316" t="s">
        <v>172</v>
      </c>
      <c r="D316" s="8">
        <v>5931517.1500000004</v>
      </c>
      <c r="E316" s="5">
        <v>7002220.9699999997</v>
      </c>
      <c r="F316" s="5">
        <v>8969442.0899999999</v>
      </c>
      <c r="G316" s="5">
        <v>8666462.3300000001</v>
      </c>
      <c r="H316" s="5">
        <v>5588911.6600000001</v>
      </c>
      <c r="I316" s="5">
        <v>7014985.4100000001</v>
      </c>
      <c r="J316" s="5">
        <v>8715559.0999999996</v>
      </c>
      <c r="K316" s="5">
        <v>8955941.5500000007</v>
      </c>
    </row>
    <row r="317" spans="1:11">
      <c r="A317" t="s">
        <v>130</v>
      </c>
      <c r="B317" t="s">
        <v>30</v>
      </c>
      <c r="C317" t="s">
        <v>33</v>
      </c>
      <c r="D317" s="8">
        <v>5607366.0099999998</v>
      </c>
      <c r="E317" s="5">
        <v>6281979.8099999996</v>
      </c>
      <c r="F317" s="5">
        <v>8355738.2599999998</v>
      </c>
      <c r="G317" s="5">
        <v>7453772.1299999999</v>
      </c>
      <c r="H317" s="5">
        <v>5591045.0099999998</v>
      </c>
      <c r="I317" s="5">
        <v>6294737.9299999997</v>
      </c>
      <c r="J317" s="5">
        <v>8474274.0299999993</v>
      </c>
      <c r="K317" s="5">
        <v>8544965.5199999996</v>
      </c>
    </row>
    <row r="318" spans="1:11">
      <c r="A318" t="s">
        <v>307</v>
      </c>
      <c r="B318" t="s">
        <v>48</v>
      </c>
      <c r="C318" t="s">
        <v>165</v>
      </c>
      <c r="D318" s="8">
        <v>5826734.7300000004</v>
      </c>
      <c r="E318" s="5">
        <v>6664249.6100000003</v>
      </c>
      <c r="F318" s="5">
        <v>10308019.93</v>
      </c>
      <c r="G318" s="5">
        <v>9324047.1899999995</v>
      </c>
      <c r="H318" s="5">
        <v>5598473.7800000003</v>
      </c>
      <c r="I318" s="5">
        <v>6695592.2300000004</v>
      </c>
      <c r="J318" s="5">
        <v>9914283.3499999996</v>
      </c>
      <c r="K318" s="5">
        <v>9806661.5399999991</v>
      </c>
    </row>
    <row r="319" spans="1:11">
      <c r="A319" t="s">
        <v>699</v>
      </c>
      <c r="B319" t="s">
        <v>30</v>
      </c>
      <c r="C319" t="s">
        <v>93</v>
      </c>
      <c r="D319" s="8">
        <v>5614247.8799999999</v>
      </c>
      <c r="E319" s="5">
        <v>6376210.2000000002</v>
      </c>
      <c r="F319" s="5">
        <v>9030776.1600000001</v>
      </c>
      <c r="G319" s="5">
        <v>8233279.2800000003</v>
      </c>
      <c r="H319" s="5">
        <v>5636123.9800000004</v>
      </c>
      <c r="I319" s="5">
        <v>6537068.3700000001</v>
      </c>
      <c r="J319" s="5">
        <v>8609606.0800000001</v>
      </c>
      <c r="K319" s="5">
        <v>8257786.1100000003</v>
      </c>
    </row>
    <row r="320" spans="1:11">
      <c r="A320" t="s">
        <v>616</v>
      </c>
      <c r="B320" t="s">
        <v>42</v>
      </c>
      <c r="C320" t="s">
        <v>157</v>
      </c>
      <c r="D320" s="8">
        <v>6231872.0300000003</v>
      </c>
      <c r="E320" s="5">
        <v>7279153.9800000004</v>
      </c>
      <c r="F320" s="5">
        <v>9548425.6400000006</v>
      </c>
      <c r="G320" s="5">
        <v>9551831.5700000003</v>
      </c>
      <c r="H320" s="5">
        <v>5653006.1699999999</v>
      </c>
      <c r="I320" s="5">
        <v>6761048.4800000004</v>
      </c>
      <c r="J320" s="5">
        <v>9011382.5500000007</v>
      </c>
      <c r="K320" s="5">
        <v>9221959.3200000003</v>
      </c>
    </row>
    <row r="321" spans="1:11">
      <c r="A321" t="s">
        <v>270</v>
      </c>
      <c r="B321" t="s">
        <v>23</v>
      </c>
      <c r="C321" t="s">
        <v>202</v>
      </c>
      <c r="D321" s="8">
        <v>5795294.21</v>
      </c>
      <c r="E321" s="5">
        <v>6127545.0300000003</v>
      </c>
      <c r="F321" s="5">
        <v>8723934.7899999991</v>
      </c>
      <c r="G321" s="5">
        <v>8394577.4900000002</v>
      </c>
      <c r="H321" s="5">
        <v>5666421.7000000002</v>
      </c>
      <c r="I321" s="5">
        <v>6416226.4299999997</v>
      </c>
      <c r="J321" s="5">
        <v>8026399.0899999999</v>
      </c>
      <c r="K321" s="5">
        <v>9014641.6300000008</v>
      </c>
    </row>
    <row r="322" spans="1:11">
      <c r="A322" t="s">
        <v>851</v>
      </c>
      <c r="B322" t="s">
        <v>23</v>
      </c>
      <c r="C322" t="s">
        <v>102</v>
      </c>
      <c r="D322" s="8">
        <v>5940217.3099999996</v>
      </c>
      <c r="E322" s="5">
        <v>7222972.4800000004</v>
      </c>
      <c r="F322" s="5">
        <v>8696021.8000000007</v>
      </c>
      <c r="G322" s="5">
        <v>8501439.3200000003</v>
      </c>
      <c r="H322" s="5">
        <v>5686197.3399999999</v>
      </c>
      <c r="I322" s="5">
        <v>7041427.5700000003</v>
      </c>
      <c r="J322" s="5">
        <v>8523424.1400000006</v>
      </c>
      <c r="K322" s="5">
        <v>9133951.8200000003</v>
      </c>
    </row>
    <row r="323" spans="1:11">
      <c r="A323" t="s">
        <v>808</v>
      </c>
      <c r="B323" t="s">
        <v>62</v>
      </c>
      <c r="C323" t="s">
        <v>248</v>
      </c>
      <c r="D323" s="8">
        <v>6177308.4000000004</v>
      </c>
      <c r="E323" s="5">
        <v>6850330.1600000001</v>
      </c>
      <c r="F323" s="5">
        <v>11325262.949999999</v>
      </c>
      <c r="G323" s="5">
        <v>10024597.02</v>
      </c>
      <c r="H323" s="5">
        <v>5693824.6399999997</v>
      </c>
      <c r="I323" s="5">
        <v>7041305.8700000001</v>
      </c>
      <c r="J323" s="5">
        <v>9859701.5700000003</v>
      </c>
      <c r="K323" s="5">
        <v>10947343.369999999</v>
      </c>
    </row>
    <row r="324" spans="1:11">
      <c r="A324" t="s">
        <v>398</v>
      </c>
      <c r="B324" t="s">
        <v>30</v>
      </c>
      <c r="C324" t="s">
        <v>33</v>
      </c>
      <c r="D324" s="8">
        <v>5886854.9500000002</v>
      </c>
      <c r="E324" s="5">
        <v>6970579.2999999998</v>
      </c>
      <c r="F324" s="5">
        <v>11367323.25</v>
      </c>
      <c r="G324" s="5">
        <v>11298553.619999999</v>
      </c>
      <c r="H324" s="5">
        <v>5694348.75</v>
      </c>
      <c r="I324" s="5">
        <v>7472082.3300000001</v>
      </c>
      <c r="J324" s="5">
        <v>10305245.439999999</v>
      </c>
      <c r="K324" s="5">
        <v>10707149.800000001</v>
      </c>
    </row>
    <row r="325" spans="1:11">
      <c r="A325" t="s">
        <v>355</v>
      </c>
      <c r="B325" t="s">
        <v>52</v>
      </c>
      <c r="C325" t="s">
        <v>155</v>
      </c>
      <c r="D325" s="8">
        <v>6527464.6200000001</v>
      </c>
      <c r="E325" s="5">
        <v>8327122.6600000001</v>
      </c>
      <c r="F325" s="5">
        <v>10834259.68</v>
      </c>
      <c r="G325" s="5">
        <v>11011190.08</v>
      </c>
      <c r="H325" s="5">
        <v>5721517.3700000001</v>
      </c>
      <c r="I325" s="5">
        <v>8444708.6099999994</v>
      </c>
      <c r="J325" s="5">
        <v>10215474.619999999</v>
      </c>
      <c r="K325" s="5">
        <v>12346928.51</v>
      </c>
    </row>
    <row r="326" spans="1:11">
      <c r="A326" t="s">
        <v>431</v>
      </c>
      <c r="B326" t="s">
        <v>76</v>
      </c>
      <c r="C326" t="s">
        <v>91</v>
      </c>
      <c r="D326" s="8">
        <v>5834215.1200000001</v>
      </c>
      <c r="E326" s="5">
        <v>6971008.7800000003</v>
      </c>
      <c r="F326" s="5">
        <v>8568663.0999999996</v>
      </c>
      <c r="G326" s="5">
        <v>8871284.7799999993</v>
      </c>
      <c r="H326" s="5">
        <v>5721696.5</v>
      </c>
      <c r="I326" s="5">
        <v>7011189.9100000001</v>
      </c>
      <c r="J326" s="5">
        <v>9861469.4499999993</v>
      </c>
      <c r="K326" s="5">
        <v>9087143.9800000004</v>
      </c>
    </row>
    <row r="327" spans="1:11">
      <c r="A327" t="s">
        <v>329</v>
      </c>
      <c r="B327" t="s">
        <v>48</v>
      </c>
      <c r="C327" t="s">
        <v>49</v>
      </c>
      <c r="D327" s="8">
        <v>5933859.7599999998</v>
      </c>
      <c r="E327" s="5">
        <v>6869720.6200000001</v>
      </c>
      <c r="F327" s="5">
        <v>9707803.9100000001</v>
      </c>
      <c r="G327" s="5">
        <v>9269526.5600000005</v>
      </c>
      <c r="H327" s="5">
        <v>5750858.2000000002</v>
      </c>
      <c r="I327" s="5">
        <v>6800729.7000000002</v>
      </c>
      <c r="J327" s="5">
        <v>9301833.2699999996</v>
      </c>
      <c r="K327" s="5">
        <v>9178749.8000000007</v>
      </c>
    </row>
    <row r="328" spans="1:11">
      <c r="A328" t="s">
        <v>39</v>
      </c>
      <c r="B328" t="s">
        <v>23</v>
      </c>
      <c r="C328" t="s">
        <v>40</v>
      </c>
      <c r="D328" s="8">
        <v>5866277.1399999997</v>
      </c>
      <c r="E328" s="5">
        <v>6752067.2599999998</v>
      </c>
      <c r="F328" s="5">
        <v>8799406.9900000002</v>
      </c>
      <c r="G328" s="5">
        <v>8433201.5800000001</v>
      </c>
      <c r="H328" s="5">
        <v>5778635.4199999999</v>
      </c>
      <c r="I328" s="5">
        <v>6635406.6299999999</v>
      </c>
      <c r="J328" s="5">
        <v>8768815.0199999996</v>
      </c>
      <c r="K328" s="5">
        <v>8248172.6900000004</v>
      </c>
    </row>
    <row r="329" spans="1:11">
      <c r="A329" t="s">
        <v>371</v>
      </c>
      <c r="B329" t="s">
        <v>76</v>
      </c>
      <c r="C329" t="s">
        <v>372</v>
      </c>
      <c r="D329" s="8">
        <v>5846252.0599999996</v>
      </c>
      <c r="E329" s="5">
        <v>6958340.2000000002</v>
      </c>
      <c r="F329" s="5">
        <v>8785000</v>
      </c>
      <c r="G329" s="5">
        <v>9319398.0399999991</v>
      </c>
      <c r="H329" s="5">
        <v>5797906.3499999996</v>
      </c>
      <c r="I329" s="5">
        <v>5942890.0499999998</v>
      </c>
      <c r="J329" s="5">
        <v>8382074.3499999996</v>
      </c>
      <c r="K329" s="5">
        <v>8181838.1100000003</v>
      </c>
    </row>
    <row r="330" spans="1:11">
      <c r="A330" t="s">
        <v>269</v>
      </c>
      <c r="B330" t="s">
        <v>35</v>
      </c>
      <c r="C330" t="s">
        <v>172</v>
      </c>
      <c r="D330" s="8">
        <v>5817952.4500000002</v>
      </c>
      <c r="E330" s="5">
        <v>6984578.7400000002</v>
      </c>
      <c r="F330" s="5" t="s">
        <v>25</v>
      </c>
      <c r="G330" s="5">
        <v>8739165.5700000003</v>
      </c>
      <c r="H330" s="5">
        <v>5799819.21</v>
      </c>
      <c r="I330" s="5">
        <v>6949067.96</v>
      </c>
      <c r="J330" s="5" t="s">
        <v>25</v>
      </c>
      <c r="K330" s="5">
        <v>9148549.5800000001</v>
      </c>
    </row>
    <row r="331" spans="1:11">
      <c r="A331" t="s">
        <v>578</v>
      </c>
      <c r="B331" t="s">
        <v>62</v>
      </c>
      <c r="C331" t="s">
        <v>248</v>
      </c>
      <c r="D331" s="8">
        <v>6475879.3799999999</v>
      </c>
      <c r="E331" s="5">
        <v>7191578.9800000004</v>
      </c>
      <c r="F331" s="5">
        <v>11486119</v>
      </c>
      <c r="G331" s="5">
        <v>9042052.5500000007</v>
      </c>
      <c r="H331" s="5">
        <v>5816269.5899999999</v>
      </c>
      <c r="I331" s="5">
        <v>7711955.6699999999</v>
      </c>
      <c r="J331" s="5">
        <v>10976312</v>
      </c>
      <c r="K331" s="5">
        <v>9412578.5</v>
      </c>
    </row>
    <row r="332" spans="1:11">
      <c r="A332" t="s">
        <v>387</v>
      </c>
      <c r="B332" t="s">
        <v>35</v>
      </c>
      <c r="C332" t="s">
        <v>67</v>
      </c>
      <c r="D332" s="8">
        <v>5581218.8700000001</v>
      </c>
      <c r="E332" s="5">
        <v>6496984.2400000002</v>
      </c>
      <c r="F332" s="5">
        <v>8925769.1400000006</v>
      </c>
      <c r="G332" s="5">
        <v>8543535.7100000009</v>
      </c>
      <c r="H332" s="5">
        <v>5819132.0199999996</v>
      </c>
      <c r="I332" s="5">
        <v>6591685.8700000001</v>
      </c>
      <c r="J332" s="5">
        <v>8521295.8499999996</v>
      </c>
      <c r="K332" s="5">
        <v>9422676.6099999994</v>
      </c>
    </row>
    <row r="333" spans="1:11">
      <c r="A333" t="s">
        <v>427</v>
      </c>
      <c r="B333" t="s">
        <v>48</v>
      </c>
      <c r="C333" t="s">
        <v>49</v>
      </c>
      <c r="D333" s="8">
        <v>5437670.8200000003</v>
      </c>
      <c r="E333" s="5">
        <v>6959810.71</v>
      </c>
      <c r="F333" s="5">
        <v>8690098.7899999991</v>
      </c>
      <c r="G333" s="5">
        <v>9298403.7100000009</v>
      </c>
      <c r="H333" s="5">
        <v>5836619.1799999997</v>
      </c>
      <c r="I333" s="5">
        <v>6680333.8300000001</v>
      </c>
      <c r="J333" s="5">
        <v>8467533.1600000001</v>
      </c>
      <c r="K333" s="5">
        <v>9201757.75</v>
      </c>
    </row>
    <row r="334" spans="1:11">
      <c r="A334" t="s">
        <v>586</v>
      </c>
      <c r="B334" t="s">
        <v>48</v>
      </c>
      <c r="C334" t="s">
        <v>253</v>
      </c>
      <c r="D334" s="8">
        <v>5455355.29</v>
      </c>
      <c r="E334" s="5" t="s">
        <v>25</v>
      </c>
      <c r="F334" s="5">
        <v>8950834.4900000002</v>
      </c>
      <c r="G334" s="5">
        <v>8173344.3300000001</v>
      </c>
      <c r="H334" s="5">
        <v>5839762.7000000002</v>
      </c>
      <c r="I334" s="5" t="s">
        <v>25</v>
      </c>
      <c r="J334" s="5">
        <v>9035457.2100000009</v>
      </c>
      <c r="K334" s="5">
        <v>8496850.9600000009</v>
      </c>
    </row>
    <row r="335" spans="1:11">
      <c r="A335" t="s">
        <v>525</v>
      </c>
      <c r="B335" t="s">
        <v>30</v>
      </c>
      <c r="C335" t="s">
        <v>93</v>
      </c>
      <c r="D335" s="8">
        <v>46356230.5</v>
      </c>
      <c r="E335" s="5">
        <v>7529071.5</v>
      </c>
      <c r="F335" s="5">
        <v>11567179.99</v>
      </c>
      <c r="G335" s="5">
        <v>10941827.310000001</v>
      </c>
      <c r="H335" s="5">
        <v>5857758.9100000001</v>
      </c>
      <c r="I335" s="5">
        <v>6977051.29</v>
      </c>
      <c r="J335" s="5">
        <v>10889621.6</v>
      </c>
      <c r="K335" s="5">
        <v>11739061.390000001</v>
      </c>
    </row>
    <row r="336" spans="1:11">
      <c r="A336" t="s">
        <v>751</v>
      </c>
      <c r="B336" t="s">
        <v>48</v>
      </c>
      <c r="C336" t="s">
        <v>49</v>
      </c>
      <c r="D336" s="8">
        <v>5906979.1200000001</v>
      </c>
      <c r="E336" s="5">
        <v>6636711.3099999996</v>
      </c>
      <c r="F336" s="5">
        <v>9366350.3499999996</v>
      </c>
      <c r="G336" s="5">
        <v>10187210.810000001</v>
      </c>
      <c r="H336" s="5">
        <v>5877115.9199999999</v>
      </c>
      <c r="I336" s="5">
        <v>6797811.1399999997</v>
      </c>
      <c r="J336" s="5">
        <v>9279063.8900000006</v>
      </c>
      <c r="K336" s="5">
        <v>9660691.1600000001</v>
      </c>
    </row>
    <row r="337" spans="1:11">
      <c r="A337" t="s">
        <v>328</v>
      </c>
      <c r="B337" t="s">
        <v>35</v>
      </c>
      <c r="C337" t="s">
        <v>172</v>
      </c>
      <c r="D337" s="8">
        <v>5523969.7599999998</v>
      </c>
      <c r="E337" s="5" t="s">
        <v>25</v>
      </c>
      <c r="F337" s="5">
        <v>8713433.3399999999</v>
      </c>
      <c r="G337" s="5">
        <v>8666018.25</v>
      </c>
      <c r="H337" s="5">
        <v>5887819.1799999997</v>
      </c>
      <c r="I337" s="5" t="s">
        <v>25</v>
      </c>
      <c r="J337" s="5">
        <v>8258311.04</v>
      </c>
      <c r="K337" s="5">
        <v>9531205.3900000006</v>
      </c>
    </row>
    <row r="338" spans="1:11">
      <c r="A338" t="s">
        <v>681</v>
      </c>
      <c r="B338" t="s">
        <v>62</v>
      </c>
      <c r="C338" t="s">
        <v>248</v>
      </c>
      <c r="D338" s="8">
        <v>6336362.2699999996</v>
      </c>
      <c r="E338" s="5">
        <v>7141086.5199999996</v>
      </c>
      <c r="F338" s="5">
        <v>10494549.98</v>
      </c>
      <c r="G338" s="5">
        <v>9797399.75</v>
      </c>
      <c r="H338" s="5">
        <v>5918264.9800000004</v>
      </c>
      <c r="I338" s="5">
        <v>6869486.9299999997</v>
      </c>
      <c r="J338" s="5">
        <v>10767960.369999999</v>
      </c>
      <c r="K338" s="5">
        <v>9687742.1400000006</v>
      </c>
    </row>
    <row r="339" spans="1:11">
      <c r="A339" t="s">
        <v>768</v>
      </c>
      <c r="B339" t="s">
        <v>42</v>
      </c>
      <c r="C339" t="s">
        <v>234</v>
      </c>
      <c r="D339" s="8">
        <v>6332627.1900000004</v>
      </c>
      <c r="E339" s="5">
        <v>7699681.0599999996</v>
      </c>
      <c r="F339" s="5">
        <v>12870632.609999999</v>
      </c>
      <c r="G339" s="5">
        <v>12959673.66</v>
      </c>
      <c r="H339" s="5">
        <v>5935422.4100000001</v>
      </c>
      <c r="I339" s="5">
        <v>7659766.2199999997</v>
      </c>
      <c r="J339" s="5">
        <v>12609911.02</v>
      </c>
      <c r="K339" s="5">
        <v>13383800.720000001</v>
      </c>
    </row>
    <row r="340" spans="1:11">
      <c r="A340" t="s">
        <v>373</v>
      </c>
      <c r="B340" t="s">
        <v>114</v>
      </c>
      <c r="C340" t="s">
        <v>115</v>
      </c>
      <c r="D340" s="8">
        <v>6452276.6500000004</v>
      </c>
      <c r="E340" s="5">
        <v>9558389.25</v>
      </c>
      <c r="F340" s="5">
        <v>12008723.619999999</v>
      </c>
      <c r="G340" s="5">
        <v>10766363.029999999</v>
      </c>
      <c r="H340" s="5">
        <v>5978093.7000000002</v>
      </c>
      <c r="I340" s="5">
        <v>9562090.6500000004</v>
      </c>
      <c r="J340" s="5">
        <v>11951472.76</v>
      </c>
      <c r="K340" s="5">
        <v>11775989.859999999</v>
      </c>
    </row>
    <row r="341" spans="1:11">
      <c r="A341" t="s">
        <v>885</v>
      </c>
      <c r="B341" t="s">
        <v>35</v>
      </c>
      <c r="C341" t="s">
        <v>172</v>
      </c>
      <c r="D341" s="8">
        <v>5780766.2300000004</v>
      </c>
      <c r="E341" s="5">
        <v>6818130.6699999999</v>
      </c>
      <c r="F341" s="5">
        <v>11233890.699999999</v>
      </c>
      <c r="G341" s="5">
        <v>11903687.029999999</v>
      </c>
      <c r="H341" s="5">
        <v>5978547.0499999998</v>
      </c>
      <c r="I341" s="5">
        <v>6559572.6200000001</v>
      </c>
      <c r="J341" s="5">
        <v>9895758.5999999996</v>
      </c>
      <c r="K341" s="5">
        <v>12216611.199999999</v>
      </c>
    </row>
    <row r="342" spans="1:11">
      <c r="A342" t="s">
        <v>22</v>
      </c>
      <c r="B342" t="s">
        <v>23</v>
      </c>
      <c r="C342" t="s">
        <v>24</v>
      </c>
      <c r="D342" s="8">
        <v>6040901.6900000004</v>
      </c>
      <c r="E342" s="5" t="s">
        <v>25</v>
      </c>
      <c r="F342" s="5">
        <v>10045467.699999999</v>
      </c>
      <c r="G342" s="5">
        <v>9806213.3100000005</v>
      </c>
      <c r="H342" s="5">
        <v>5986228.3399999999</v>
      </c>
      <c r="I342" s="5" t="s">
        <v>25</v>
      </c>
      <c r="J342" s="5">
        <v>10893242.619999999</v>
      </c>
      <c r="K342" s="5">
        <v>9016333.9900000002</v>
      </c>
    </row>
    <row r="343" spans="1:11">
      <c r="A343" t="s">
        <v>281</v>
      </c>
      <c r="B343" t="s">
        <v>52</v>
      </c>
      <c r="C343" t="s">
        <v>155</v>
      </c>
      <c r="D343" s="8">
        <v>6150355.6299999999</v>
      </c>
      <c r="E343" s="5">
        <v>7944260.1900000004</v>
      </c>
      <c r="F343" s="5">
        <v>9121676.6799999997</v>
      </c>
      <c r="G343" s="5">
        <v>8898381.8800000008</v>
      </c>
      <c r="H343" s="5">
        <v>5988102.5899999999</v>
      </c>
      <c r="I343" s="5">
        <v>7390970.75</v>
      </c>
      <c r="J343" s="5">
        <v>9367942.1500000004</v>
      </c>
      <c r="K343" s="5">
        <v>8814395.1300000008</v>
      </c>
    </row>
    <row r="344" spans="1:11">
      <c r="A344" t="s">
        <v>590</v>
      </c>
      <c r="B344" t="s">
        <v>45</v>
      </c>
      <c r="C344" t="s">
        <v>119</v>
      </c>
      <c r="D344" s="8">
        <v>6298008.6500000004</v>
      </c>
      <c r="E344" s="5">
        <v>7773891.5499999998</v>
      </c>
      <c r="F344" s="5">
        <v>11149757.779999999</v>
      </c>
      <c r="G344" s="5">
        <v>10463192.59</v>
      </c>
      <c r="H344" s="5">
        <v>5995604.1200000001</v>
      </c>
      <c r="I344" s="5">
        <v>7760930.0800000001</v>
      </c>
      <c r="J344" s="5">
        <v>10856092.890000001</v>
      </c>
      <c r="K344" s="5">
        <v>10807255.970000001</v>
      </c>
    </row>
    <row r="345" spans="1:11">
      <c r="A345" t="s">
        <v>189</v>
      </c>
      <c r="B345" t="s">
        <v>76</v>
      </c>
      <c r="C345" t="s">
        <v>91</v>
      </c>
      <c r="D345" s="8">
        <v>6129046.0899999999</v>
      </c>
      <c r="E345" s="5">
        <v>7693617.46</v>
      </c>
      <c r="F345" s="5">
        <v>10624242.470000001</v>
      </c>
      <c r="G345" s="5">
        <v>10128956.4</v>
      </c>
      <c r="H345" s="5">
        <v>6001981.1699999999</v>
      </c>
      <c r="I345" s="5">
        <v>8150460.6100000003</v>
      </c>
      <c r="J345" s="5">
        <v>10433345.25</v>
      </c>
      <c r="K345" s="5">
        <v>10240734.689999999</v>
      </c>
    </row>
    <row r="346" spans="1:11">
      <c r="A346" t="s">
        <v>249</v>
      </c>
      <c r="B346" t="s">
        <v>76</v>
      </c>
      <c r="C346" t="s">
        <v>77</v>
      </c>
      <c r="D346" s="8">
        <v>6973699.3600000003</v>
      </c>
      <c r="E346" s="5" t="s">
        <v>25</v>
      </c>
      <c r="F346" s="5">
        <v>15128169.210000001</v>
      </c>
      <c r="G346" s="5">
        <v>12496929.550000001</v>
      </c>
      <c r="H346" s="5">
        <v>6049365.5099999998</v>
      </c>
      <c r="I346" s="5" t="s">
        <v>25</v>
      </c>
      <c r="J346" s="5">
        <v>13653226.789999999</v>
      </c>
      <c r="K346" s="5">
        <v>13667198.470000001</v>
      </c>
    </row>
    <row r="347" spans="1:11">
      <c r="A347" t="s">
        <v>809</v>
      </c>
      <c r="B347" t="s">
        <v>52</v>
      </c>
      <c r="C347" t="s">
        <v>107</v>
      </c>
      <c r="D347" s="8">
        <v>6064922.1500000004</v>
      </c>
      <c r="E347" s="5">
        <v>7142673.6100000003</v>
      </c>
      <c r="F347" s="5">
        <v>10061876.810000001</v>
      </c>
      <c r="G347" s="5">
        <v>9359364.9299999997</v>
      </c>
      <c r="H347" s="5">
        <v>6087985.0899999999</v>
      </c>
      <c r="I347" s="5">
        <v>7102828.6500000004</v>
      </c>
      <c r="J347" s="5">
        <v>8941389.5700000003</v>
      </c>
      <c r="K347" s="5">
        <v>9373677.75</v>
      </c>
    </row>
    <row r="348" spans="1:11">
      <c r="A348" t="s">
        <v>132</v>
      </c>
      <c r="B348" t="s">
        <v>76</v>
      </c>
      <c r="C348" t="s">
        <v>77</v>
      </c>
      <c r="D348" s="8">
        <v>6676415</v>
      </c>
      <c r="E348" s="5" t="s">
        <v>25</v>
      </c>
      <c r="F348" s="5">
        <v>10121477.439999999</v>
      </c>
      <c r="G348" s="5">
        <v>10894192.18</v>
      </c>
      <c r="H348" s="5">
        <v>6103113</v>
      </c>
      <c r="I348" s="5" t="s">
        <v>25</v>
      </c>
      <c r="J348" s="5">
        <v>9743199.7599999998</v>
      </c>
      <c r="K348" s="5">
        <v>10332057.300000001</v>
      </c>
    </row>
    <row r="349" spans="1:11">
      <c r="A349" t="s">
        <v>674</v>
      </c>
      <c r="B349" t="s">
        <v>76</v>
      </c>
      <c r="C349" t="s">
        <v>91</v>
      </c>
      <c r="D349" s="8">
        <v>6459969.4000000004</v>
      </c>
      <c r="E349" s="5">
        <v>8859793.8200000003</v>
      </c>
      <c r="F349" s="5" t="s">
        <v>25</v>
      </c>
      <c r="G349" s="5">
        <v>10039279.869999999</v>
      </c>
      <c r="H349" s="5">
        <v>6157619.29</v>
      </c>
      <c r="I349" s="5">
        <v>9636437.5</v>
      </c>
      <c r="J349" s="5" t="s">
        <v>25</v>
      </c>
      <c r="K349" s="5">
        <v>9888060.4100000001</v>
      </c>
    </row>
    <row r="350" spans="1:11">
      <c r="A350" t="s">
        <v>476</v>
      </c>
      <c r="B350" t="s">
        <v>48</v>
      </c>
      <c r="C350" t="s">
        <v>181</v>
      </c>
      <c r="D350" s="8">
        <v>6765767.0300000003</v>
      </c>
      <c r="E350" s="5">
        <v>7428729.4000000004</v>
      </c>
      <c r="F350" s="5">
        <v>9142704.4900000002</v>
      </c>
      <c r="G350" s="5">
        <v>8934549.0600000005</v>
      </c>
      <c r="H350" s="5">
        <v>6158890.0599999996</v>
      </c>
      <c r="I350" s="5">
        <v>7426552.5199999996</v>
      </c>
      <c r="J350" s="5">
        <v>9304776.9399999995</v>
      </c>
      <c r="K350" s="5">
        <v>9032689.4600000009</v>
      </c>
    </row>
    <row r="351" spans="1:11">
      <c r="A351" t="s">
        <v>606</v>
      </c>
      <c r="B351" t="s">
        <v>48</v>
      </c>
      <c r="C351" t="s">
        <v>253</v>
      </c>
      <c r="D351" s="8">
        <v>6923129.0899999999</v>
      </c>
      <c r="E351" s="5">
        <v>7003795.4400000004</v>
      </c>
      <c r="F351" s="5">
        <v>9271545.7899999991</v>
      </c>
      <c r="G351" s="5" t="s">
        <v>25</v>
      </c>
      <c r="H351" s="5">
        <v>6173503.0599999996</v>
      </c>
      <c r="I351" s="5">
        <v>6736509.8799999999</v>
      </c>
      <c r="J351" s="5">
        <v>9846599.9600000009</v>
      </c>
      <c r="K351" s="5" t="s">
        <v>25</v>
      </c>
    </row>
    <row r="352" spans="1:11">
      <c r="A352" t="s">
        <v>272</v>
      </c>
      <c r="B352" t="s">
        <v>52</v>
      </c>
      <c r="C352" t="s">
        <v>60</v>
      </c>
      <c r="D352" s="8">
        <v>5886199.29</v>
      </c>
      <c r="E352" s="5">
        <v>7166103.4699999997</v>
      </c>
      <c r="F352" s="5">
        <v>12005671.18</v>
      </c>
      <c r="G352" s="5">
        <v>12005671.18</v>
      </c>
      <c r="H352" s="5">
        <v>6195015.1799999997</v>
      </c>
      <c r="I352" s="5">
        <v>7565027.3399999999</v>
      </c>
      <c r="J352" s="5">
        <v>12113418.029999999</v>
      </c>
      <c r="K352" s="5">
        <v>11830707.4</v>
      </c>
    </row>
    <row r="353" spans="1:11">
      <c r="A353" t="s">
        <v>725</v>
      </c>
      <c r="B353" t="s">
        <v>76</v>
      </c>
      <c r="C353" t="s">
        <v>77</v>
      </c>
      <c r="D353" s="8">
        <v>7212350.4800000004</v>
      </c>
      <c r="E353" s="5">
        <v>8376601.0099999998</v>
      </c>
      <c r="F353" s="5">
        <v>12805475.369999999</v>
      </c>
      <c r="G353" s="5">
        <v>12164549.130000001</v>
      </c>
      <c r="H353" s="5">
        <v>6241842.2699999996</v>
      </c>
      <c r="I353" s="5">
        <v>8059479.7999999998</v>
      </c>
      <c r="J353" s="5">
        <v>11998914.51</v>
      </c>
      <c r="K353" s="5">
        <v>12219214.189999999</v>
      </c>
    </row>
    <row r="354" spans="1:11">
      <c r="A354" t="s">
        <v>707</v>
      </c>
      <c r="B354" t="s">
        <v>65</v>
      </c>
      <c r="C354" t="s">
        <v>64</v>
      </c>
      <c r="D354" s="8">
        <v>6046170.8899999997</v>
      </c>
      <c r="E354" s="5">
        <v>6505809.6399999997</v>
      </c>
      <c r="F354" s="5">
        <v>9148414.0500000007</v>
      </c>
      <c r="G354" s="5">
        <v>9381122.0800000001</v>
      </c>
      <c r="H354" s="5">
        <v>6298165.46</v>
      </c>
      <c r="I354" s="5">
        <v>6941414.8899999997</v>
      </c>
      <c r="J354" s="5">
        <v>10173734.359999999</v>
      </c>
      <c r="K354" s="5">
        <v>9248512.2400000002</v>
      </c>
    </row>
    <row r="355" spans="1:11">
      <c r="A355" t="s">
        <v>850</v>
      </c>
      <c r="B355" t="s">
        <v>62</v>
      </c>
      <c r="C355" t="s">
        <v>248</v>
      </c>
      <c r="D355" s="8">
        <v>6177664.1500000004</v>
      </c>
      <c r="E355" s="5">
        <v>7042089.25</v>
      </c>
      <c r="F355" s="5">
        <v>10597627.859999999</v>
      </c>
      <c r="G355" s="5">
        <v>8983873.8000000007</v>
      </c>
      <c r="H355" s="5">
        <v>6300329.7999999998</v>
      </c>
      <c r="I355" s="5">
        <v>6857782.46</v>
      </c>
      <c r="J355" s="5">
        <v>9817869.0899999999</v>
      </c>
      <c r="K355" s="5">
        <v>9676183.9600000009</v>
      </c>
    </row>
    <row r="356" spans="1:11">
      <c r="A356" t="s">
        <v>82</v>
      </c>
      <c r="B356" t="s">
        <v>65</v>
      </c>
      <c r="C356" t="s">
        <v>83</v>
      </c>
      <c r="D356" s="8">
        <v>6470209.79</v>
      </c>
      <c r="E356" s="5">
        <v>7829555.75</v>
      </c>
      <c r="F356" s="5">
        <v>9514844.5500000007</v>
      </c>
      <c r="G356" s="5">
        <v>9893440.3499999996</v>
      </c>
      <c r="H356" s="5">
        <v>6307479.2000000002</v>
      </c>
      <c r="I356" s="5">
        <v>7074018.7699999996</v>
      </c>
      <c r="J356" s="5">
        <v>8980761.3900000006</v>
      </c>
      <c r="K356" s="5">
        <v>10092710.439999999</v>
      </c>
    </row>
    <row r="357" spans="1:11">
      <c r="A357" t="s">
        <v>706</v>
      </c>
      <c r="B357" t="s">
        <v>48</v>
      </c>
      <c r="C357" t="s">
        <v>49</v>
      </c>
      <c r="D357" s="8">
        <v>6432135.75</v>
      </c>
      <c r="E357" s="5">
        <v>7333494.7699999996</v>
      </c>
      <c r="F357" s="5">
        <v>8286681.25</v>
      </c>
      <c r="G357" s="5">
        <v>7932287.71</v>
      </c>
      <c r="H357" s="5">
        <v>6322591.8399999999</v>
      </c>
      <c r="I357" s="5">
        <v>7709608.7800000003</v>
      </c>
      <c r="J357" s="5">
        <v>8240997.5999999996</v>
      </c>
      <c r="K357" s="5">
        <v>7875416.9699999997</v>
      </c>
    </row>
    <row r="358" spans="1:11">
      <c r="A358" t="s">
        <v>863</v>
      </c>
      <c r="B358" t="s">
        <v>35</v>
      </c>
      <c r="C358" t="s">
        <v>153</v>
      </c>
      <c r="D358" s="8">
        <v>6548946.2699999996</v>
      </c>
      <c r="E358" s="5">
        <v>8427955.5199999996</v>
      </c>
      <c r="F358" s="5">
        <v>10155133.109999999</v>
      </c>
      <c r="G358" s="5">
        <v>10394966.82</v>
      </c>
      <c r="H358" s="5">
        <v>6343129.5300000003</v>
      </c>
      <c r="I358" s="5">
        <v>8108396.3799999999</v>
      </c>
      <c r="J358" s="5">
        <v>10025408.560000001</v>
      </c>
      <c r="K358" s="5">
        <v>10567891.050000001</v>
      </c>
    </row>
    <row r="359" spans="1:11">
      <c r="A359" t="s">
        <v>395</v>
      </c>
      <c r="B359" t="s">
        <v>23</v>
      </c>
      <c r="C359" t="s">
        <v>24</v>
      </c>
      <c r="D359" s="8">
        <v>6115928.0899999999</v>
      </c>
      <c r="E359" s="5">
        <v>8128468.6200000001</v>
      </c>
      <c r="F359" s="5">
        <v>8010684.7300000004</v>
      </c>
      <c r="G359" s="5">
        <v>8605512.6600000001</v>
      </c>
      <c r="H359" s="5">
        <v>6366763.8499999996</v>
      </c>
      <c r="I359" s="5">
        <v>7288601.9500000002</v>
      </c>
      <c r="J359" s="5">
        <v>8319948.21</v>
      </c>
      <c r="K359" s="5">
        <v>8393823.3699999992</v>
      </c>
    </row>
    <row r="360" spans="1:11">
      <c r="A360" t="s">
        <v>767</v>
      </c>
      <c r="B360" t="s">
        <v>114</v>
      </c>
      <c r="C360" t="s">
        <v>167</v>
      </c>
      <c r="D360" s="8">
        <v>6278694.0899999999</v>
      </c>
      <c r="E360" s="5">
        <v>7401420.4000000004</v>
      </c>
      <c r="F360" s="5">
        <v>15010390.880000001</v>
      </c>
      <c r="G360" s="5">
        <v>13384114.279999999</v>
      </c>
      <c r="H360" s="5">
        <v>6393983.0800000001</v>
      </c>
      <c r="I360" s="5">
        <v>7625361.1399999997</v>
      </c>
      <c r="J360" s="5">
        <v>14528063.119999999</v>
      </c>
      <c r="K360" s="5">
        <v>15461428.539999999</v>
      </c>
    </row>
    <row r="361" spans="1:11">
      <c r="A361" t="s">
        <v>438</v>
      </c>
      <c r="B361" t="s">
        <v>35</v>
      </c>
      <c r="C361" t="s">
        <v>257</v>
      </c>
      <c r="D361" s="8">
        <v>6483972.9699999997</v>
      </c>
      <c r="E361" s="5">
        <v>6939329.9299999997</v>
      </c>
      <c r="F361" s="5">
        <v>12655169.49</v>
      </c>
      <c r="G361" s="5">
        <v>12058582.359999999</v>
      </c>
      <c r="H361" s="5">
        <v>6437347.9299999997</v>
      </c>
      <c r="I361" s="5">
        <v>6889249.3700000001</v>
      </c>
      <c r="J361" s="5">
        <v>12163048.25</v>
      </c>
      <c r="K361" s="5">
        <v>12485935.439999999</v>
      </c>
    </row>
    <row r="362" spans="1:11">
      <c r="A362" t="s">
        <v>185</v>
      </c>
      <c r="B362" t="s">
        <v>52</v>
      </c>
      <c r="C362" t="s">
        <v>186</v>
      </c>
      <c r="D362" s="8">
        <v>6959587.1699999999</v>
      </c>
      <c r="E362" s="5">
        <v>8226198.21</v>
      </c>
      <c r="F362" s="5">
        <v>12334750.210000001</v>
      </c>
      <c r="G362" s="5">
        <v>11536904.220000001</v>
      </c>
      <c r="H362" s="5">
        <v>6463307.79</v>
      </c>
      <c r="I362" s="5">
        <v>8051687.71</v>
      </c>
      <c r="J362" s="5">
        <v>12075376.310000001</v>
      </c>
      <c r="K362" s="5">
        <v>11996569.810000001</v>
      </c>
    </row>
    <row r="363" spans="1:11">
      <c r="A363" t="s">
        <v>338</v>
      </c>
      <c r="B363" t="s">
        <v>62</v>
      </c>
      <c r="C363" t="s">
        <v>248</v>
      </c>
      <c r="D363" s="8">
        <v>6181226.8499999996</v>
      </c>
      <c r="E363" s="5">
        <v>7299029.8399999999</v>
      </c>
      <c r="F363" s="5" t="s">
        <v>25</v>
      </c>
      <c r="G363" s="5">
        <v>8263489.3399999999</v>
      </c>
      <c r="H363" s="5">
        <v>6482367.21</v>
      </c>
      <c r="I363" s="5">
        <v>7827586.3099999996</v>
      </c>
      <c r="J363" s="5" t="s">
        <v>25</v>
      </c>
      <c r="K363" s="5">
        <v>9101040.9199999999</v>
      </c>
    </row>
    <row r="364" spans="1:11">
      <c r="A364" t="s">
        <v>309</v>
      </c>
      <c r="B364" t="s">
        <v>52</v>
      </c>
      <c r="C364" t="s">
        <v>174</v>
      </c>
      <c r="D364" s="8">
        <v>6901608.71</v>
      </c>
      <c r="E364" s="5">
        <v>8162402.75</v>
      </c>
      <c r="F364" s="5">
        <v>11334454.970000001</v>
      </c>
      <c r="G364" s="5">
        <v>10609702.34</v>
      </c>
      <c r="H364" s="5">
        <v>6508798.4699999997</v>
      </c>
      <c r="I364" s="5">
        <v>7637310.1699999999</v>
      </c>
      <c r="J364" s="5">
        <v>10542974.92</v>
      </c>
      <c r="K364" s="5">
        <v>11353023.59</v>
      </c>
    </row>
    <row r="365" spans="1:11">
      <c r="A365" t="s">
        <v>401</v>
      </c>
      <c r="B365" t="s">
        <v>30</v>
      </c>
      <c r="C365" t="s">
        <v>117</v>
      </c>
      <c r="D365" s="8">
        <v>6962752.4000000004</v>
      </c>
      <c r="E365" s="5">
        <v>8205860.3600000003</v>
      </c>
      <c r="F365" s="5">
        <v>12143027.869999999</v>
      </c>
      <c r="G365" s="5">
        <v>11308170.99</v>
      </c>
      <c r="H365" s="5">
        <v>6515029.0499999998</v>
      </c>
      <c r="I365" s="5">
        <v>7859209.3600000003</v>
      </c>
      <c r="J365" s="5">
        <v>11668042.99</v>
      </c>
      <c r="K365" s="5">
        <v>11125304.73</v>
      </c>
    </row>
    <row r="366" spans="1:11">
      <c r="A366" t="s">
        <v>226</v>
      </c>
      <c r="B366" t="s">
        <v>65</v>
      </c>
      <c r="C366" t="s">
        <v>85</v>
      </c>
      <c r="D366" s="8">
        <v>6886988.0800000001</v>
      </c>
      <c r="E366" s="5">
        <v>7398221.6399999997</v>
      </c>
      <c r="F366" s="5">
        <v>9950706.7699999996</v>
      </c>
      <c r="G366" s="5">
        <v>11847726.810000001</v>
      </c>
      <c r="H366" s="5">
        <v>6542726.0800000001</v>
      </c>
      <c r="I366" s="5">
        <v>7363049.9500000002</v>
      </c>
      <c r="J366" s="5">
        <v>10269345.689999999</v>
      </c>
      <c r="K366" s="5">
        <v>12089975.550000001</v>
      </c>
    </row>
    <row r="367" spans="1:11">
      <c r="A367" t="s">
        <v>529</v>
      </c>
      <c r="B367" t="s">
        <v>76</v>
      </c>
      <c r="C367" t="s">
        <v>134</v>
      </c>
      <c r="D367" s="8">
        <v>6824999.7800000003</v>
      </c>
      <c r="E367" s="5">
        <v>9020374.4100000001</v>
      </c>
      <c r="F367" s="5">
        <v>11681836.529999999</v>
      </c>
      <c r="G367" s="5">
        <v>10764650.26</v>
      </c>
      <c r="H367" s="5">
        <v>6596665.1299999999</v>
      </c>
      <c r="I367" s="5">
        <v>8662222.1799999997</v>
      </c>
      <c r="J367" s="5">
        <v>12054285.060000001</v>
      </c>
      <c r="K367" s="5">
        <v>13812838.07</v>
      </c>
    </row>
    <row r="368" spans="1:11">
      <c r="A368" t="s">
        <v>86</v>
      </c>
      <c r="B368" t="s">
        <v>62</v>
      </c>
      <c r="C368" t="s">
        <v>63</v>
      </c>
      <c r="D368" s="8">
        <v>6783653.21</v>
      </c>
      <c r="E368" s="5" t="s">
        <v>25</v>
      </c>
      <c r="F368" s="5">
        <v>10751141.109999999</v>
      </c>
      <c r="G368" s="5">
        <v>10294175.789999999</v>
      </c>
      <c r="H368" s="5">
        <v>6604763.6100000003</v>
      </c>
      <c r="I368" s="5" t="s">
        <v>25</v>
      </c>
      <c r="J368" s="5">
        <v>10580780.609999999</v>
      </c>
      <c r="K368" s="5">
        <v>10072599.5</v>
      </c>
    </row>
    <row r="369" spans="1:11">
      <c r="A369" t="s">
        <v>437</v>
      </c>
      <c r="B369" t="s">
        <v>23</v>
      </c>
      <c r="C369" t="s">
        <v>24</v>
      </c>
      <c r="D369" s="8">
        <v>6920246.9500000002</v>
      </c>
      <c r="E369" s="5">
        <v>8461360.0500000007</v>
      </c>
      <c r="F369" s="5">
        <v>11792922.74</v>
      </c>
      <c r="G369" s="5">
        <v>13150346.789999999</v>
      </c>
      <c r="H369" s="5">
        <v>6615807.5499999998</v>
      </c>
      <c r="I369" s="5">
        <v>8409763.75</v>
      </c>
      <c r="J369" s="5">
        <v>12293567.24</v>
      </c>
      <c r="K369" s="5">
        <v>13147587.880000001</v>
      </c>
    </row>
    <row r="370" spans="1:11">
      <c r="A370" t="s">
        <v>667</v>
      </c>
      <c r="B370" t="s">
        <v>52</v>
      </c>
      <c r="C370" t="s">
        <v>69</v>
      </c>
      <c r="D370" s="8">
        <v>6962806.9400000004</v>
      </c>
      <c r="E370" s="5">
        <v>8864160.9900000002</v>
      </c>
      <c r="F370" s="5">
        <v>12535609.210000001</v>
      </c>
      <c r="G370" s="5">
        <v>11643057.09</v>
      </c>
      <c r="H370" s="5">
        <v>6622952.9100000001</v>
      </c>
      <c r="I370" s="5">
        <v>8861792.8599999994</v>
      </c>
      <c r="J370" s="5">
        <v>11156190.66</v>
      </c>
      <c r="K370" s="5">
        <v>11827762.310000001</v>
      </c>
    </row>
    <row r="371" spans="1:11">
      <c r="A371" t="s">
        <v>679</v>
      </c>
      <c r="B371" t="s">
        <v>30</v>
      </c>
      <c r="C371" t="s">
        <v>59</v>
      </c>
      <c r="D371" s="8">
        <v>6435355.71</v>
      </c>
      <c r="E371" s="5" t="s">
        <v>25</v>
      </c>
      <c r="F371" s="5">
        <v>12569268.35</v>
      </c>
      <c r="G371" s="5">
        <v>12268480.48</v>
      </c>
      <c r="H371" s="5">
        <v>6640307.7999999998</v>
      </c>
      <c r="I371" s="5" t="s">
        <v>25</v>
      </c>
      <c r="J371" s="5">
        <v>11091145.23</v>
      </c>
      <c r="K371" s="5">
        <v>13101056.77</v>
      </c>
    </row>
    <row r="372" spans="1:11">
      <c r="A372" t="s">
        <v>454</v>
      </c>
      <c r="B372" t="s">
        <v>52</v>
      </c>
      <c r="C372" t="s">
        <v>155</v>
      </c>
      <c r="D372" s="8">
        <v>6699288.9900000002</v>
      </c>
      <c r="E372" s="5">
        <v>7655407</v>
      </c>
      <c r="F372" s="5">
        <v>12243619.85</v>
      </c>
      <c r="G372" s="5">
        <v>12729801.59</v>
      </c>
      <c r="H372" s="5">
        <v>6697713.9199999999</v>
      </c>
      <c r="I372" s="5">
        <v>7313639</v>
      </c>
      <c r="J372" s="5">
        <v>10928346.9</v>
      </c>
      <c r="K372" s="5">
        <v>12264916.65</v>
      </c>
    </row>
    <row r="373" spans="1:11">
      <c r="A373" t="s">
        <v>648</v>
      </c>
      <c r="B373" t="s">
        <v>23</v>
      </c>
      <c r="C373" t="s">
        <v>202</v>
      </c>
      <c r="D373" s="8">
        <v>6863236.8700000001</v>
      </c>
      <c r="E373" s="5">
        <v>7706824.1299999999</v>
      </c>
      <c r="F373" s="5">
        <v>12205018.98</v>
      </c>
      <c r="G373" s="5">
        <v>21365310.780000001</v>
      </c>
      <c r="H373" s="5">
        <v>6707643.4100000001</v>
      </c>
      <c r="I373" s="5">
        <v>7972471.9299999997</v>
      </c>
      <c r="J373" s="5">
        <v>10400682.710000001</v>
      </c>
      <c r="K373" s="5">
        <v>10969770.529999999</v>
      </c>
    </row>
    <row r="374" spans="1:11">
      <c r="A374" t="s">
        <v>637</v>
      </c>
      <c r="B374" t="s">
        <v>35</v>
      </c>
      <c r="C374" t="s">
        <v>36</v>
      </c>
      <c r="D374" s="8">
        <v>6918432.1900000004</v>
      </c>
      <c r="E374" s="5">
        <v>7766664.8499999996</v>
      </c>
      <c r="F374" s="5">
        <v>11517900.59</v>
      </c>
      <c r="G374" s="5">
        <v>11273313.18</v>
      </c>
      <c r="H374" s="5">
        <v>6740237.0300000003</v>
      </c>
      <c r="I374" s="5">
        <v>7722985.5800000001</v>
      </c>
      <c r="J374" s="5">
        <v>11543764.550000001</v>
      </c>
      <c r="K374" s="5">
        <v>11319477.27</v>
      </c>
    </row>
    <row r="375" spans="1:11">
      <c r="A375" t="s">
        <v>245</v>
      </c>
      <c r="B375" t="s">
        <v>23</v>
      </c>
      <c r="C375" t="s">
        <v>97</v>
      </c>
      <c r="D375" s="8">
        <v>6851969.0599999996</v>
      </c>
      <c r="E375" s="5" t="s">
        <v>25</v>
      </c>
      <c r="F375" s="5" t="s">
        <v>25</v>
      </c>
      <c r="G375" s="5">
        <v>9271849.6600000001</v>
      </c>
      <c r="H375" s="5">
        <v>6777692.9299999997</v>
      </c>
      <c r="I375" s="5" t="s">
        <v>25</v>
      </c>
      <c r="J375" s="5" t="s">
        <v>25</v>
      </c>
      <c r="K375" s="5">
        <v>7557799.8399999999</v>
      </c>
    </row>
    <row r="376" spans="1:11">
      <c r="A376" t="s">
        <v>394</v>
      </c>
      <c r="B376" t="s">
        <v>65</v>
      </c>
      <c r="C376" t="s">
        <v>304</v>
      </c>
      <c r="D376" s="8">
        <v>6990711.0300000003</v>
      </c>
      <c r="E376" s="5" t="s">
        <v>25</v>
      </c>
      <c r="F376" s="5">
        <v>10636070.23</v>
      </c>
      <c r="G376" s="5">
        <v>11825707.970000001</v>
      </c>
      <c r="H376" s="5">
        <v>6777935.0499999998</v>
      </c>
      <c r="I376" s="5" t="s">
        <v>25</v>
      </c>
      <c r="J376" s="5">
        <v>10530328.91</v>
      </c>
      <c r="K376" s="5">
        <v>11919905.5</v>
      </c>
    </row>
    <row r="377" spans="1:11">
      <c r="A377" t="s">
        <v>848</v>
      </c>
      <c r="B377" t="s">
        <v>30</v>
      </c>
      <c r="C377" t="s">
        <v>73</v>
      </c>
      <c r="D377" s="8">
        <v>7372196</v>
      </c>
      <c r="E377" s="5">
        <v>8214725.0999999996</v>
      </c>
      <c r="F377" s="5">
        <v>12563049.85</v>
      </c>
      <c r="G377" s="5">
        <v>13121370.93</v>
      </c>
      <c r="H377" s="5">
        <v>6782934</v>
      </c>
      <c r="I377" s="5">
        <v>8715139.8100000005</v>
      </c>
      <c r="J377" s="5">
        <v>11343953.76</v>
      </c>
      <c r="K377" s="5">
        <v>14813710.140000001</v>
      </c>
    </row>
    <row r="378" spans="1:11">
      <c r="A378" t="s">
        <v>369</v>
      </c>
      <c r="B378" t="s">
        <v>76</v>
      </c>
      <c r="C378" t="s">
        <v>77</v>
      </c>
      <c r="D378" s="8">
        <v>7098489.8399999999</v>
      </c>
      <c r="E378" s="5" t="s">
        <v>25</v>
      </c>
      <c r="F378" s="5">
        <v>10243321.699999999</v>
      </c>
      <c r="G378" s="5">
        <v>11141388.390000001</v>
      </c>
      <c r="H378" s="5">
        <v>6784494.0099999998</v>
      </c>
      <c r="I378" s="5" t="s">
        <v>25</v>
      </c>
      <c r="J378" s="5">
        <v>10469446.16</v>
      </c>
      <c r="K378" s="5">
        <v>11855200.859999999</v>
      </c>
    </row>
    <row r="379" spans="1:11">
      <c r="A379" t="s">
        <v>423</v>
      </c>
      <c r="B379" t="s">
        <v>62</v>
      </c>
      <c r="C379" t="s">
        <v>240</v>
      </c>
      <c r="D379" s="8">
        <v>6901349.2599999998</v>
      </c>
      <c r="E379" s="5">
        <v>11046813.369999999</v>
      </c>
      <c r="F379" s="5">
        <v>12773030.42</v>
      </c>
      <c r="G379" s="5">
        <v>12990354.460000001</v>
      </c>
      <c r="H379" s="5">
        <v>6801581.3399999999</v>
      </c>
      <c r="I379" s="5">
        <v>9907187.5999999996</v>
      </c>
      <c r="J379" s="5">
        <v>12191626.449999999</v>
      </c>
      <c r="K379" s="5">
        <v>12609682.949999999</v>
      </c>
    </row>
    <row r="380" spans="1:11">
      <c r="A380" t="s">
        <v>424</v>
      </c>
      <c r="B380" t="s">
        <v>52</v>
      </c>
      <c r="C380" t="s">
        <v>146</v>
      </c>
      <c r="D380" s="8">
        <v>6591500.0300000003</v>
      </c>
      <c r="E380" s="5">
        <v>8171149.6500000004</v>
      </c>
      <c r="F380" s="5">
        <v>12688723.42</v>
      </c>
      <c r="G380" s="5">
        <v>13147434.369999999</v>
      </c>
      <c r="H380" s="5">
        <v>6808889.9100000001</v>
      </c>
      <c r="I380" s="5">
        <v>7917528.54</v>
      </c>
      <c r="J380" s="5">
        <v>13879579.050000001</v>
      </c>
      <c r="K380" s="5">
        <v>12544859.380000001</v>
      </c>
    </row>
    <row r="381" spans="1:11">
      <c r="A381" t="s">
        <v>159</v>
      </c>
      <c r="B381" t="s">
        <v>114</v>
      </c>
      <c r="C381" t="s">
        <v>115</v>
      </c>
      <c r="D381" s="8">
        <v>7246516.1399999997</v>
      </c>
      <c r="E381" s="5">
        <v>8080374.5700000003</v>
      </c>
      <c r="F381" s="5">
        <v>11399418.93</v>
      </c>
      <c r="G381" s="5">
        <v>9798667.0399999991</v>
      </c>
      <c r="H381" s="5">
        <v>6867289.2599999998</v>
      </c>
      <c r="I381" s="5">
        <v>8728474.8200000003</v>
      </c>
      <c r="J381" s="5">
        <v>10672361.76</v>
      </c>
      <c r="K381" s="5">
        <v>11624479.130000001</v>
      </c>
    </row>
    <row r="382" spans="1:11">
      <c r="A382" t="s">
        <v>847</v>
      </c>
      <c r="B382" t="s">
        <v>35</v>
      </c>
      <c r="C382" t="s">
        <v>153</v>
      </c>
      <c r="D382" s="8">
        <v>6707262</v>
      </c>
      <c r="E382" s="5">
        <v>8267279</v>
      </c>
      <c r="F382" s="5">
        <v>12315479.970000001</v>
      </c>
      <c r="G382" s="5">
        <v>12782176.640000001</v>
      </c>
      <c r="H382" s="5">
        <v>6913198</v>
      </c>
      <c r="I382" s="5">
        <v>8657280</v>
      </c>
      <c r="J382" s="5">
        <v>11325066.380000001</v>
      </c>
      <c r="K382" s="5">
        <v>13569293.84</v>
      </c>
    </row>
    <row r="383" spans="1:11">
      <c r="A383" t="s">
        <v>883</v>
      </c>
      <c r="B383" t="s">
        <v>65</v>
      </c>
      <c r="C383" t="s">
        <v>101</v>
      </c>
      <c r="D383" s="8">
        <v>7248536.7599999998</v>
      </c>
      <c r="E383" s="5">
        <v>8408798</v>
      </c>
      <c r="F383" s="5">
        <v>13657003.220000001</v>
      </c>
      <c r="G383" s="5">
        <v>13363634.84</v>
      </c>
      <c r="H383" s="5">
        <v>6923011.2800000003</v>
      </c>
      <c r="I383" s="5">
        <v>8375904</v>
      </c>
      <c r="J383" s="5">
        <v>12030652.039999999</v>
      </c>
      <c r="K383" s="5">
        <v>14673708.130000001</v>
      </c>
    </row>
    <row r="384" spans="1:11">
      <c r="A384" t="s">
        <v>177</v>
      </c>
      <c r="B384" t="s">
        <v>27</v>
      </c>
      <c r="C384" t="s">
        <v>121</v>
      </c>
      <c r="D384" s="8">
        <v>7651881.5999999996</v>
      </c>
      <c r="E384" s="5">
        <v>8892268.4700000007</v>
      </c>
      <c r="F384" s="5">
        <v>11979926.960000001</v>
      </c>
      <c r="G384" s="5">
        <v>10334697.48</v>
      </c>
      <c r="H384" s="5">
        <v>6947217.8200000003</v>
      </c>
      <c r="I384" s="5">
        <v>8728054.4299999997</v>
      </c>
      <c r="J384" s="5">
        <v>12209442.810000001</v>
      </c>
      <c r="K384" s="5">
        <v>10838326</v>
      </c>
    </row>
    <row r="385" spans="1:11">
      <c r="A385" t="s">
        <v>346</v>
      </c>
      <c r="B385" t="s">
        <v>35</v>
      </c>
      <c r="C385" t="s">
        <v>67</v>
      </c>
      <c r="D385" s="8">
        <v>6591492</v>
      </c>
      <c r="E385" s="5">
        <v>7637750</v>
      </c>
      <c r="F385" s="5">
        <v>12091207.98</v>
      </c>
      <c r="G385" s="5">
        <v>12524817.43</v>
      </c>
      <c r="H385" s="5">
        <v>6986886</v>
      </c>
      <c r="I385" s="5">
        <v>7915628</v>
      </c>
      <c r="J385" s="5">
        <v>11303972.07</v>
      </c>
      <c r="K385" s="5">
        <v>12135014.380000001</v>
      </c>
    </row>
    <row r="386" spans="1:11">
      <c r="A386" t="s">
        <v>685</v>
      </c>
      <c r="B386" t="s">
        <v>48</v>
      </c>
      <c r="C386" t="s">
        <v>253</v>
      </c>
      <c r="D386" s="8">
        <v>6756912.8700000001</v>
      </c>
      <c r="E386" s="5" t="s">
        <v>25</v>
      </c>
      <c r="F386" s="5">
        <v>9881887.1799999997</v>
      </c>
      <c r="G386" s="5">
        <v>9681718.1600000001</v>
      </c>
      <c r="H386" s="5">
        <v>6990838.75</v>
      </c>
      <c r="I386" s="5" t="s">
        <v>25</v>
      </c>
      <c r="J386" s="5">
        <v>9097647.1099999994</v>
      </c>
      <c r="K386" s="5">
        <v>10890268.060000001</v>
      </c>
    </row>
    <row r="387" spans="1:11">
      <c r="A387" t="s">
        <v>862</v>
      </c>
      <c r="B387" t="s">
        <v>48</v>
      </c>
      <c r="C387" t="s">
        <v>169</v>
      </c>
      <c r="D387" s="8">
        <v>6729322.3600000003</v>
      </c>
      <c r="E387" s="5">
        <v>7657823.9900000002</v>
      </c>
      <c r="F387" s="5">
        <v>12725346.18</v>
      </c>
      <c r="G387" s="5">
        <v>12223425.66</v>
      </c>
      <c r="H387" s="5">
        <v>7004206.75</v>
      </c>
      <c r="I387" s="5">
        <v>7699365.8700000001</v>
      </c>
      <c r="J387" s="5">
        <v>12137681.41</v>
      </c>
      <c r="K387" s="5">
        <v>12784347.33</v>
      </c>
    </row>
    <row r="388" spans="1:11">
      <c r="A388" t="s">
        <v>403</v>
      </c>
      <c r="B388" t="s">
        <v>114</v>
      </c>
      <c r="C388" t="s">
        <v>167</v>
      </c>
      <c r="D388" s="8">
        <v>7798078</v>
      </c>
      <c r="E388" s="5" t="s">
        <v>25</v>
      </c>
      <c r="F388" s="5">
        <v>12161496.609999999</v>
      </c>
      <c r="G388" s="5">
        <v>11666564.59</v>
      </c>
      <c r="H388" s="5">
        <v>7037052</v>
      </c>
      <c r="I388" s="5" t="s">
        <v>25</v>
      </c>
      <c r="J388" s="5">
        <v>12138213.9</v>
      </c>
      <c r="K388" s="5">
        <v>10877423.630000001</v>
      </c>
    </row>
    <row r="389" spans="1:11">
      <c r="A389" t="s">
        <v>358</v>
      </c>
      <c r="B389" t="s">
        <v>23</v>
      </c>
      <c r="C389" t="s">
        <v>24</v>
      </c>
      <c r="D389" s="8">
        <v>8671059.7300000004</v>
      </c>
      <c r="E389" s="5" t="s">
        <v>25</v>
      </c>
      <c r="F389" s="5">
        <v>10372935.720000001</v>
      </c>
      <c r="G389" s="5">
        <v>11584435.52</v>
      </c>
      <c r="H389" s="5">
        <v>7051144</v>
      </c>
      <c r="I389" s="5" t="s">
        <v>25</v>
      </c>
      <c r="J389" s="5">
        <v>10526241.84</v>
      </c>
      <c r="K389" s="5">
        <v>10520589.960000001</v>
      </c>
    </row>
    <row r="390" spans="1:11">
      <c r="A390" t="s">
        <v>627</v>
      </c>
      <c r="B390" t="s">
        <v>52</v>
      </c>
      <c r="C390" t="s">
        <v>186</v>
      </c>
      <c r="D390" s="8">
        <v>7229432.54</v>
      </c>
      <c r="E390" s="5" t="s">
        <v>25</v>
      </c>
      <c r="F390" s="5">
        <v>11177789.77</v>
      </c>
      <c r="G390" s="5">
        <v>10846503.35</v>
      </c>
      <c r="H390" s="5">
        <v>7079104.7999999998</v>
      </c>
      <c r="I390" s="5" t="s">
        <v>25</v>
      </c>
      <c r="J390" s="5">
        <v>10923770.76</v>
      </c>
      <c r="K390" s="5">
        <v>11517275.33</v>
      </c>
    </row>
    <row r="391" spans="1:11">
      <c r="A391" t="s">
        <v>539</v>
      </c>
      <c r="B391" t="s">
        <v>48</v>
      </c>
      <c r="C391" t="s">
        <v>161</v>
      </c>
      <c r="D391" s="8">
        <v>7170460.8700000001</v>
      </c>
      <c r="E391" s="5">
        <v>9185234.0899999999</v>
      </c>
      <c r="F391" s="5">
        <v>11926258.949999999</v>
      </c>
      <c r="G391" s="5">
        <v>16626633.18</v>
      </c>
      <c r="H391" s="5">
        <v>7108244.7800000003</v>
      </c>
      <c r="I391" s="5">
        <v>8274157.71</v>
      </c>
      <c r="J391" s="5">
        <v>11926258.949999999</v>
      </c>
      <c r="K391" s="5">
        <v>10703789.73</v>
      </c>
    </row>
    <row r="392" spans="1:11">
      <c r="A392" t="s">
        <v>855</v>
      </c>
      <c r="B392" t="s">
        <v>30</v>
      </c>
      <c r="C392" t="s">
        <v>89</v>
      </c>
      <c r="D392" s="8">
        <v>7166900.4400000004</v>
      </c>
      <c r="E392" s="5">
        <v>8687280.7300000004</v>
      </c>
      <c r="F392" s="5">
        <v>10481831.289999999</v>
      </c>
      <c r="G392" s="5">
        <v>10848604.779999999</v>
      </c>
      <c r="H392" s="5">
        <v>7109953.6600000001</v>
      </c>
      <c r="I392" s="5">
        <v>8657971.8200000003</v>
      </c>
      <c r="J392" s="5">
        <v>9768324.7400000002</v>
      </c>
      <c r="K392" s="5">
        <v>10856707.83</v>
      </c>
    </row>
    <row r="393" spans="1:11">
      <c r="A393" t="s">
        <v>867</v>
      </c>
      <c r="B393" t="s">
        <v>30</v>
      </c>
      <c r="C393" t="s">
        <v>33</v>
      </c>
      <c r="D393" s="8">
        <v>7708460.9400000004</v>
      </c>
      <c r="E393" s="5">
        <v>9106609.0099999998</v>
      </c>
      <c r="F393" s="5">
        <v>12888948.09</v>
      </c>
      <c r="G393" s="5">
        <v>11092738.5</v>
      </c>
      <c r="H393" s="5">
        <v>7117493.6699999999</v>
      </c>
      <c r="I393" s="5">
        <v>9061366.8599999994</v>
      </c>
      <c r="J393" s="5">
        <v>11980541.859999999</v>
      </c>
      <c r="K393" s="5">
        <v>12122956.720000001</v>
      </c>
    </row>
    <row r="394" spans="1:11">
      <c r="A394" t="s">
        <v>280</v>
      </c>
      <c r="B394" t="s">
        <v>76</v>
      </c>
      <c r="C394" t="s">
        <v>134</v>
      </c>
      <c r="D394" s="8">
        <v>6023120.1900000004</v>
      </c>
      <c r="E394" s="5">
        <v>6632589.3799999999</v>
      </c>
      <c r="F394" s="5">
        <v>13090930.49</v>
      </c>
      <c r="G394" s="5">
        <v>14087636.699999999</v>
      </c>
      <c r="H394" s="5">
        <v>7176200.1600000001</v>
      </c>
      <c r="I394" s="5">
        <v>6756465.54</v>
      </c>
      <c r="J394" s="5">
        <v>10580725.43</v>
      </c>
      <c r="K394" s="5">
        <v>12912505.4</v>
      </c>
    </row>
    <row r="395" spans="1:11">
      <c r="A395" t="s">
        <v>34</v>
      </c>
      <c r="B395" t="s">
        <v>35</v>
      </c>
      <c r="C395" t="s">
        <v>36</v>
      </c>
      <c r="D395" s="8">
        <v>7613809.0999999996</v>
      </c>
      <c r="E395" s="5">
        <v>8897742.0800000001</v>
      </c>
      <c r="F395" s="5">
        <v>13098076.77</v>
      </c>
      <c r="G395" s="5">
        <v>12238808.92</v>
      </c>
      <c r="H395" s="5">
        <v>7259064.2599999998</v>
      </c>
      <c r="I395" s="5">
        <v>9368643.4399999995</v>
      </c>
      <c r="J395" s="5">
        <v>12492058.41</v>
      </c>
      <c r="K395" s="5">
        <v>12825859.73</v>
      </c>
    </row>
    <row r="396" spans="1:11">
      <c r="A396" t="s">
        <v>660</v>
      </c>
      <c r="B396" t="s">
        <v>65</v>
      </c>
      <c r="C396" t="s">
        <v>101</v>
      </c>
      <c r="D396" s="8">
        <v>7445863.5300000003</v>
      </c>
      <c r="E396" s="5">
        <v>9514499.5600000005</v>
      </c>
      <c r="F396" s="5">
        <v>13807151.07</v>
      </c>
      <c r="G396" s="5">
        <v>13626862.859999999</v>
      </c>
      <c r="H396" s="5">
        <v>7279902.2400000002</v>
      </c>
      <c r="I396" s="5">
        <v>9424151.7699999996</v>
      </c>
      <c r="J396" s="5">
        <v>13702638.380000001</v>
      </c>
      <c r="K396" s="5">
        <v>12807795.57</v>
      </c>
    </row>
    <row r="397" spans="1:11">
      <c r="A397" t="s">
        <v>442</v>
      </c>
      <c r="B397" t="s">
        <v>45</v>
      </c>
      <c r="C397" t="s">
        <v>119</v>
      </c>
      <c r="D397" s="8">
        <v>7385774.1200000001</v>
      </c>
      <c r="E397" s="5">
        <v>8875532.8800000008</v>
      </c>
      <c r="F397" s="5">
        <v>12336055.49</v>
      </c>
      <c r="G397" s="5">
        <v>11560273.51</v>
      </c>
      <c r="H397" s="5">
        <v>7310053.9299999997</v>
      </c>
      <c r="I397" s="5">
        <v>9210318.8599999994</v>
      </c>
      <c r="J397" s="5">
        <v>13470670.789999999</v>
      </c>
      <c r="K397" s="5">
        <v>11237410.98</v>
      </c>
    </row>
    <row r="398" spans="1:11">
      <c r="A398" t="s">
        <v>459</v>
      </c>
      <c r="B398" t="s">
        <v>65</v>
      </c>
      <c r="C398" t="s">
        <v>101</v>
      </c>
      <c r="D398" s="8">
        <v>7659682.8099999996</v>
      </c>
      <c r="E398" s="5">
        <v>8700203</v>
      </c>
      <c r="F398" s="5">
        <v>13831001.42</v>
      </c>
      <c r="G398" s="5">
        <v>13465501.59</v>
      </c>
      <c r="H398" s="5">
        <v>7373465.6500000004</v>
      </c>
      <c r="I398" s="5">
        <v>9238690.5299999993</v>
      </c>
      <c r="J398" s="5">
        <v>13231867.76</v>
      </c>
      <c r="K398" s="5">
        <v>13744348.970000001</v>
      </c>
    </row>
    <row r="399" spans="1:11">
      <c r="A399" t="s">
        <v>677</v>
      </c>
      <c r="B399" t="s">
        <v>76</v>
      </c>
      <c r="C399" t="s">
        <v>134</v>
      </c>
      <c r="D399" s="8">
        <v>7853237.8200000003</v>
      </c>
      <c r="E399" s="5">
        <v>9775393.8200000003</v>
      </c>
      <c r="F399" s="5">
        <v>12398366.630000001</v>
      </c>
      <c r="G399" s="5">
        <v>11947199.83</v>
      </c>
      <c r="H399" s="5">
        <v>7422924.0999999996</v>
      </c>
      <c r="I399" s="5">
        <v>8955172.1699999999</v>
      </c>
      <c r="J399" s="5">
        <v>12328245.050000001</v>
      </c>
      <c r="K399" s="5">
        <v>12095134.960000001</v>
      </c>
    </row>
    <row r="400" spans="1:11">
      <c r="A400" t="s">
        <v>776</v>
      </c>
      <c r="B400" t="s">
        <v>48</v>
      </c>
      <c r="C400" t="s">
        <v>161</v>
      </c>
      <c r="D400" s="8">
        <v>7473999.2800000003</v>
      </c>
      <c r="E400" s="5">
        <v>8680612.9100000001</v>
      </c>
      <c r="F400" s="5">
        <v>13511924.17</v>
      </c>
      <c r="G400" s="5">
        <v>13535569.48</v>
      </c>
      <c r="H400" s="5">
        <v>7451231.4400000004</v>
      </c>
      <c r="I400" s="5">
        <v>8627849.0899999999</v>
      </c>
      <c r="J400" s="5">
        <v>12514712.529999999</v>
      </c>
      <c r="K400" s="5">
        <v>14068452.949999999</v>
      </c>
    </row>
    <row r="401" spans="1:11">
      <c r="A401" t="s">
        <v>53</v>
      </c>
      <c r="B401" t="s">
        <v>52</v>
      </c>
      <c r="C401" t="s">
        <v>53</v>
      </c>
      <c r="D401" s="8">
        <v>7506061.5599999996</v>
      </c>
      <c r="E401" s="5">
        <v>9108351.6999999993</v>
      </c>
      <c r="F401" s="5">
        <v>12174909.4</v>
      </c>
      <c r="G401" s="5">
        <v>11954290.060000001</v>
      </c>
      <c r="H401" s="5">
        <v>7451625.3399999999</v>
      </c>
      <c r="I401" s="5">
        <v>8983490.5</v>
      </c>
      <c r="J401" s="5">
        <v>11440208.91</v>
      </c>
      <c r="K401" s="5">
        <v>12361265.210000001</v>
      </c>
    </row>
    <row r="402" spans="1:11">
      <c r="A402" t="s">
        <v>324</v>
      </c>
      <c r="B402" t="s">
        <v>76</v>
      </c>
      <c r="C402" t="s">
        <v>77</v>
      </c>
      <c r="D402" s="8">
        <v>7491040</v>
      </c>
      <c r="E402" s="5">
        <v>8294858</v>
      </c>
      <c r="F402" s="5">
        <v>10254008.83</v>
      </c>
      <c r="G402" s="5">
        <v>9598798.7599999998</v>
      </c>
      <c r="H402" s="5">
        <v>7454652</v>
      </c>
      <c r="I402" s="5">
        <v>8646467</v>
      </c>
      <c r="J402" s="5">
        <v>9464877.8699999992</v>
      </c>
      <c r="K402" s="5">
        <v>8812258.6400000006</v>
      </c>
    </row>
    <row r="403" spans="1:11">
      <c r="A403" t="s">
        <v>433</v>
      </c>
      <c r="B403" t="s">
        <v>35</v>
      </c>
      <c r="C403" t="s">
        <v>153</v>
      </c>
      <c r="D403" s="8">
        <v>8164338.6200000001</v>
      </c>
      <c r="E403" s="5">
        <v>8708894</v>
      </c>
      <c r="F403" s="5">
        <v>12050568.199999999</v>
      </c>
      <c r="G403" s="5">
        <v>12258171.949999999</v>
      </c>
      <c r="H403" s="5">
        <v>7463149.4100000001</v>
      </c>
      <c r="I403" s="5">
        <v>8869802</v>
      </c>
      <c r="J403" s="5">
        <v>11842049.699999999</v>
      </c>
      <c r="K403" s="5">
        <v>12631231.57</v>
      </c>
    </row>
    <row r="404" spans="1:11">
      <c r="A404" t="s">
        <v>220</v>
      </c>
      <c r="B404" t="s">
        <v>52</v>
      </c>
      <c r="C404" t="s">
        <v>69</v>
      </c>
      <c r="D404" s="8">
        <v>7615182.5599999996</v>
      </c>
      <c r="E404" s="5">
        <v>8659959.4800000004</v>
      </c>
      <c r="F404" s="5" t="s">
        <v>25</v>
      </c>
      <c r="G404" s="5">
        <v>12507553.85</v>
      </c>
      <c r="H404" s="5">
        <v>7479913.75</v>
      </c>
      <c r="I404" s="5">
        <v>8521424.5600000005</v>
      </c>
      <c r="J404" s="5" t="s">
        <v>25</v>
      </c>
      <c r="K404" s="5">
        <v>12148920.91</v>
      </c>
    </row>
    <row r="405" spans="1:11">
      <c r="A405" t="s">
        <v>182</v>
      </c>
      <c r="B405" t="s">
        <v>114</v>
      </c>
      <c r="C405" t="s">
        <v>115</v>
      </c>
      <c r="D405" s="8">
        <v>7278861.6299999999</v>
      </c>
      <c r="E405" s="5">
        <v>8254379.2999999998</v>
      </c>
      <c r="F405" s="5">
        <v>14077576.640000001</v>
      </c>
      <c r="G405" s="5">
        <v>14029859.6</v>
      </c>
      <c r="H405" s="5">
        <v>7483278.5999999996</v>
      </c>
      <c r="I405" s="5">
        <v>8690489.8200000003</v>
      </c>
      <c r="J405" s="5">
        <v>13468638</v>
      </c>
      <c r="K405" s="5">
        <v>13634307.57</v>
      </c>
    </row>
    <row r="406" spans="1:11">
      <c r="A406" t="s">
        <v>605</v>
      </c>
      <c r="B406" t="s">
        <v>42</v>
      </c>
      <c r="C406" t="s">
        <v>109</v>
      </c>
      <c r="D406" s="8">
        <v>7746108</v>
      </c>
      <c r="E406" s="5">
        <v>9575931</v>
      </c>
      <c r="F406" s="5">
        <v>16370789</v>
      </c>
      <c r="G406" s="5">
        <v>13845539</v>
      </c>
      <c r="H406" s="5">
        <v>7534075</v>
      </c>
      <c r="I406" s="5">
        <v>9821782</v>
      </c>
      <c r="J406" s="5">
        <v>14493454</v>
      </c>
      <c r="K406" s="5">
        <v>16744913</v>
      </c>
    </row>
    <row r="407" spans="1:11">
      <c r="A407" t="s">
        <v>166</v>
      </c>
      <c r="B407" t="s">
        <v>114</v>
      </c>
      <c r="C407" t="s">
        <v>167</v>
      </c>
      <c r="D407" s="8">
        <v>7983213.0700000003</v>
      </c>
      <c r="E407" s="5">
        <v>9539350.8200000003</v>
      </c>
      <c r="F407" s="5">
        <v>14648785.65</v>
      </c>
      <c r="G407" s="5">
        <v>13431603.91</v>
      </c>
      <c r="H407" s="5">
        <v>7566405.8499999996</v>
      </c>
      <c r="I407" s="5">
        <v>9349561.5399999991</v>
      </c>
      <c r="J407" s="5">
        <v>13569818.02</v>
      </c>
      <c r="K407" s="5">
        <v>14088957.529999999</v>
      </c>
    </row>
    <row r="408" spans="1:11">
      <c r="A408" t="s">
        <v>562</v>
      </c>
      <c r="B408" t="s">
        <v>52</v>
      </c>
      <c r="C408" t="s">
        <v>107</v>
      </c>
      <c r="D408" s="8">
        <v>8412613.6999999993</v>
      </c>
      <c r="E408" s="5">
        <v>9008111.0299999993</v>
      </c>
      <c r="F408" s="5">
        <v>16066374.5</v>
      </c>
      <c r="G408" s="5">
        <v>16623296.83</v>
      </c>
      <c r="H408" s="5">
        <v>7589571.5999999996</v>
      </c>
      <c r="I408" s="5">
        <v>9657802.4100000001</v>
      </c>
      <c r="J408" s="5">
        <v>12865565.75</v>
      </c>
      <c r="K408" s="5">
        <v>13995946.609999999</v>
      </c>
    </row>
    <row r="409" spans="1:11">
      <c r="A409" t="s">
        <v>799</v>
      </c>
      <c r="B409" t="s">
        <v>48</v>
      </c>
      <c r="C409" t="s">
        <v>181</v>
      </c>
      <c r="D409" s="8">
        <v>7586755.8700000001</v>
      </c>
      <c r="E409" s="5">
        <v>8859059.4700000007</v>
      </c>
      <c r="F409" s="5" t="s">
        <v>25</v>
      </c>
      <c r="G409" s="5">
        <v>13330900.460000001</v>
      </c>
      <c r="H409" s="5">
        <v>7590026.46</v>
      </c>
      <c r="I409" s="5">
        <v>8855023.0299999993</v>
      </c>
      <c r="J409" s="5" t="s">
        <v>25</v>
      </c>
      <c r="K409" s="5">
        <v>13486749.560000001</v>
      </c>
    </row>
    <row r="410" spans="1:11">
      <c r="A410" t="s">
        <v>497</v>
      </c>
      <c r="B410" t="s">
        <v>62</v>
      </c>
      <c r="C410" t="s">
        <v>248</v>
      </c>
      <c r="D410" s="8">
        <v>7702127.3700000001</v>
      </c>
      <c r="E410" s="5">
        <v>8350392.4500000002</v>
      </c>
      <c r="F410" s="5">
        <v>12288182.09</v>
      </c>
      <c r="G410" s="5">
        <v>12823175.449999999</v>
      </c>
      <c r="H410" s="5">
        <v>7631745.0099999998</v>
      </c>
      <c r="I410" s="5">
        <v>8380383.3399999999</v>
      </c>
      <c r="J410" s="5">
        <v>12453460.09</v>
      </c>
      <c r="K410" s="5">
        <v>12746448.17</v>
      </c>
    </row>
    <row r="411" spans="1:11">
      <c r="A411" t="s">
        <v>447</v>
      </c>
      <c r="B411" t="s">
        <v>52</v>
      </c>
      <c r="C411" t="s">
        <v>107</v>
      </c>
      <c r="D411" s="8">
        <v>7813751.7999999998</v>
      </c>
      <c r="E411" s="5">
        <v>9369062.8499999996</v>
      </c>
      <c r="F411" s="5">
        <v>14858554.390000001</v>
      </c>
      <c r="G411" s="5">
        <v>12502580.59</v>
      </c>
      <c r="H411" s="5">
        <v>7650521.7599999998</v>
      </c>
      <c r="I411" s="5">
        <v>9127648.5199999996</v>
      </c>
      <c r="J411" s="5">
        <v>13172325.4</v>
      </c>
      <c r="K411" s="5">
        <v>12492419.460000001</v>
      </c>
    </row>
    <row r="412" spans="1:11">
      <c r="A412" t="s">
        <v>116</v>
      </c>
      <c r="B412" t="s">
        <v>30</v>
      </c>
      <c r="C412" t="s">
        <v>117</v>
      </c>
      <c r="D412" s="8">
        <v>7612376.6799999997</v>
      </c>
      <c r="E412" s="5">
        <v>8100412.1200000001</v>
      </c>
      <c r="F412" s="5">
        <v>11625608.08</v>
      </c>
      <c r="G412" s="5">
        <v>15793341.41</v>
      </c>
      <c r="H412" s="5">
        <v>7658769.5199999996</v>
      </c>
      <c r="I412" s="5">
        <v>8180601.9299999997</v>
      </c>
      <c r="J412" s="5">
        <v>11765450.390000001</v>
      </c>
      <c r="K412" s="5">
        <v>12163639.51</v>
      </c>
    </row>
    <row r="413" spans="1:11">
      <c r="A413" t="s">
        <v>277</v>
      </c>
      <c r="B413" t="s">
        <v>52</v>
      </c>
      <c r="C413" t="s">
        <v>55</v>
      </c>
      <c r="D413" s="8">
        <v>7814863.3399999999</v>
      </c>
      <c r="E413" s="5" t="s">
        <v>25</v>
      </c>
      <c r="F413" s="5">
        <v>13561427.560000001</v>
      </c>
      <c r="G413" s="5">
        <v>13158895.26</v>
      </c>
      <c r="H413" s="5">
        <v>7667913.6200000001</v>
      </c>
      <c r="I413" s="5" t="s">
        <v>25</v>
      </c>
      <c r="J413" s="5">
        <v>13420731.359999999</v>
      </c>
      <c r="K413" s="5">
        <v>12470330.35</v>
      </c>
    </row>
    <row r="414" spans="1:11">
      <c r="A414" t="s">
        <v>422</v>
      </c>
      <c r="B414" t="s">
        <v>42</v>
      </c>
      <c r="C414" t="s">
        <v>125</v>
      </c>
      <c r="D414" s="8">
        <v>7851952</v>
      </c>
      <c r="E414" s="5">
        <v>9704479.0899999999</v>
      </c>
      <c r="F414" s="5" t="s">
        <v>25</v>
      </c>
      <c r="G414" s="5">
        <v>12003670.289999999</v>
      </c>
      <c r="H414" s="5">
        <v>7677101</v>
      </c>
      <c r="I414" s="5">
        <v>10664179.07</v>
      </c>
      <c r="J414" s="5" t="s">
        <v>25</v>
      </c>
      <c r="K414" s="5">
        <v>12663478.560000001</v>
      </c>
    </row>
    <row r="415" spans="1:11">
      <c r="A415" t="s">
        <v>72</v>
      </c>
      <c r="B415" t="s">
        <v>30</v>
      </c>
      <c r="C415" t="s">
        <v>73</v>
      </c>
      <c r="D415" s="8">
        <v>7865049.3300000001</v>
      </c>
      <c r="E415" s="5">
        <v>9684986.4000000004</v>
      </c>
      <c r="F415" s="5" t="s">
        <v>25</v>
      </c>
      <c r="G415" s="5">
        <v>10473329.84</v>
      </c>
      <c r="H415" s="5">
        <v>7707601.6100000003</v>
      </c>
      <c r="I415" s="5">
        <v>9234953.7400000002</v>
      </c>
      <c r="J415" s="5" t="s">
        <v>25</v>
      </c>
      <c r="K415" s="5">
        <v>10282371.1</v>
      </c>
    </row>
    <row r="416" spans="1:11">
      <c r="A416" t="s">
        <v>876</v>
      </c>
      <c r="B416" t="s">
        <v>48</v>
      </c>
      <c r="C416" t="s">
        <v>169</v>
      </c>
      <c r="D416" s="8">
        <v>7114530.3200000003</v>
      </c>
      <c r="E416" s="5">
        <v>9811582.4700000007</v>
      </c>
      <c r="F416" s="5">
        <v>11016399.5</v>
      </c>
      <c r="G416" s="5">
        <v>11582526.279999999</v>
      </c>
      <c r="H416" s="5">
        <v>7779891.0999999996</v>
      </c>
      <c r="I416" s="5">
        <v>10333511.26</v>
      </c>
      <c r="J416" s="5">
        <v>9919376.5299999993</v>
      </c>
      <c r="K416" s="5">
        <v>12332624.75</v>
      </c>
    </row>
    <row r="417" spans="1:11">
      <c r="A417" t="s">
        <v>230</v>
      </c>
      <c r="B417" t="s">
        <v>52</v>
      </c>
      <c r="C417" t="s">
        <v>146</v>
      </c>
      <c r="D417" s="8">
        <v>8092352.7400000002</v>
      </c>
      <c r="E417" s="5">
        <v>9822493.1500000004</v>
      </c>
      <c r="F417" s="5">
        <v>13554746.630000001</v>
      </c>
      <c r="G417" s="5">
        <v>14109617.689999999</v>
      </c>
      <c r="H417" s="5">
        <v>7915035.3399999999</v>
      </c>
      <c r="I417" s="5">
        <v>10251466.01</v>
      </c>
      <c r="J417" s="5">
        <v>13203731.5</v>
      </c>
      <c r="K417" s="5">
        <v>15293190.01</v>
      </c>
    </row>
    <row r="418" spans="1:11">
      <c r="A418" t="s">
        <v>475</v>
      </c>
      <c r="B418" t="s">
        <v>30</v>
      </c>
      <c r="C418" t="s">
        <v>33</v>
      </c>
      <c r="D418" s="8">
        <v>8501126.3699999992</v>
      </c>
      <c r="E418" s="5">
        <v>10433990.85</v>
      </c>
      <c r="F418" s="5">
        <v>14526506.25</v>
      </c>
      <c r="G418" s="5">
        <v>16840208.59</v>
      </c>
      <c r="H418" s="5">
        <v>7917290.4100000001</v>
      </c>
      <c r="I418" s="5">
        <v>10185049.51</v>
      </c>
      <c r="J418" s="5">
        <v>14005256.66</v>
      </c>
      <c r="K418" s="5">
        <v>15379009.41</v>
      </c>
    </row>
    <row r="419" spans="1:11">
      <c r="A419" t="s">
        <v>47</v>
      </c>
      <c r="B419" t="s">
        <v>48</v>
      </c>
      <c r="C419" t="s">
        <v>49</v>
      </c>
      <c r="D419" s="8">
        <v>8240143.1600000001</v>
      </c>
      <c r="E419" s="5">
        <v>9806644.4000000004</v>
      </c>
      <c r="F419" s="5">
        <v>11840728.890000001</v>
      </c>
      <c r="G419" s="5">
        <v>12344905.32</v>
      </c>
      <c r="H419" s="5">
        <v>7920990.9000000004</v>
      </c>
      <c r="I419" s="5">
        <v>9997430.3699999992</v>
      </c>
      <c r="J419" s="5">
        <v>11519720.939999999</v>
      </c>
      <c r="K419" s="5">
        <v>13132387.630000001</v>
      </c>
    </row>
    <row r="420" spans="1:11">
      <c r="A420" t="s">
        <v>118</v>
      </c>
      <c r="B420" t="s">
        <v>45</v>
      </c>
      <c r="C420" t="s">
        <v>119</v>
      </c>
      <c r="D420" s="8">
        <v>8930986</v>
      </c>
      <c r="E420" s="5">
        <v>9018547</v>
      </c>
      <c r="F420" s="5">
        <v>11669861.369999999</v>
      </c>
      <c r="G420" s="5">
        <v>11653029.49</v>
      </c>
      <c r="H420" s="5">
        <v>7947831</v>
      </c>
      <c r="I420" s="5">
        <v>8787209</v>
      </c>
      <c r="J420" s="5">
        <v>13049205.1</v>
      </c>
      <c r="K420" s="5">
        <v>12747351.529999999</v>
      </c>
    </row>
    <row r="421" spans="1:11">
      <c r="A421" t="s">
        <v>193</v>
      </c>
      <c r="B421" t="s">
        <v>52</v>
      </c>
      <c r="C421" t="s">
        <v>57</v>
      </c>
      <c r="D421" s="8">
        <v>9058065.5600000005</v>
      </c>
      <c r="E421" s="5">
        <v>9786677.8300000001</v>
      </c>
      <c r="F421" s="5">
        <v>15287700.42</v>
      </c>
      <c r="G421" s="5">
        <v>14434745.75</v>
      </c>
      <c r="H421" s="5">
        <v>7982671.7800000003</v>
      </c>
      <c r="I421" s="5">
        <v>10125951.460000001</v>
      </c>
      <c r="J421" s="5">
        <v>15330129.140000001</v>
      </c>
      <c r="K421" s="5">
        <v>14072892.279999999</v>
      </c>
    </row>
    <row r="422" spans="1:11">
      <c r="A422" t="s">
        <v>137</v>
      </c>
      <c r="B422" t="s">
        <v>76</v>
      </c>
      <c r="C422" t="s">
        <v>137</v>
      </c>
      <c r="D422" s="8">
        <v>8119995.7999999998</v>
      </c>
      <c r="E422" s="5">
        <v>9603146.0700000003</v>
      </c>
      <c r="F422" s="5">
        <v>13505281.27</v>
      </c>
      <c r="G422" s="5">
        <v>14065972.41</v>
      </c>
      <c r="H422" s="5">
        <v>8006195.21</v>
      </c>
      <c r="I422" s="5">
        <v>9554279.0500000007</v>
      </c>
      <c r="J422" s="5">
        <v>13168153.98</v>
      </c>
      <c r="K422" s="5">
        <v>13263593.83</v>
      </c>
    </row>
    <row r="423" spans="1:11">
      <c r="A423" t="s">
        <v>644</v>
      </c>
      <c r="B423" t="s">
        <v>42</v>
      </c>
      <c r="C423" t="s">
        <v>109</v>
      </c>
      <c r="D423" s="8">
        <v>8185055</v>
      </c>
      <c r="E423" s="5">
        <v>9182297</v>
      </c>
      <c r="F423" s="5">
        <v>11115358</v>
      </c>
      <c r="G423" s="5">
        <v>10625806</v>
      </c>
      <c r="H423" s="5">
        <v>8136077</v>
      </c>
      <c r="I423" s="5">
        <v>9333064</v>
      </c>
      <c r="J423" s="5">
        <v>10889780</v>
      </c>
      <c r="K423" s="5">
        <v>10932188</v>
      </c>
    </row>
    <row r="424" spans="1:11">
      <c r="A424" t="s">
        <v>306</v>
      </c>
      <c r="B424" t="s">
        <v>42</v>
      </c>
      <c r="C424" t="s">
        <v>43</v>
      </c>
      <c r="D424" s="8">
        <v>8291330.6399999997</v>
      </c>
      <c r="E424" s="5">
        <v>9391721.5099999998</v>
      </c>
      <c r="F424" s="5">
        <v>14213968</v>
      </c>
      <c r="G424" s="5">
        <v>15739718.289999999</v>
      </c>
      <c r="H424" s="5">
        <v>8139011.0700000003</v>
      </c>
      <c r="I424" s="5">
        <v>9369231.5199999996</v>
      </c>
      <c r="J424" s="5">
        <v>13960618.25</v>
      </c>
      <c r="K424" s="5">
        <v>16133417.439999999</v>
      </c>
    </row>
    <row r="425" spans="1:11">
      <c r="A425" t="s">
        <v>318</v>
      </c>
      <c r="B425" t="s">
        <v>23</v>
      </c>
      <c r="C425" t="s">
        <v>40</v>
      </c>
      <c r="D425" s="8">
        <v>8388943.9100000001</v>
      </c>
      <c r="E425" s="5">
        <v>11147988.529999999</v>
      </c>
      <c r="F425" s="5">
        <v>15262855.109999999</v>
      </c>
      <c r="G425" s="5">
        <v>14325777.109999999</v>
      </c>
      <c r="H425" s="5">
        <v>8155159.3099999996</v>
      </c>
      <c r="I425" s="5">
        <v>10754700.130000001</v>
      </c>
      <c r="J425" s="5">
        <v>15811794.83</v>
      </c>
      <c r="K425" s="5">
        <v>13884553.75</v>
      </c>
    </row>
    <row r="426" spans="1:11">
      <c r="A426" t="s">
        <v>852</v>
      </c>
      <c r="B426" t="s">
        <v>30</v>
      </c>
      <c r="C426" t="s">
        <v>117</v>
      </c>
      <c r="D426" s="8">
        <v>9129780.3499999996</v>
      </c>
      <c r="E426" s="5">
        <v>10850524.439999999</v>
      </c>
      <c r="F426" s="5">
        <v>16583054.16</v>
      </c>
      <c r="G426" s="5">
        <v>18164635.850000001</v>
      </c>
      <c r="H426" s="5">
        <v>8173618.7300000004</v>
      </c>
      <c r="I426" s="5">
        <v>10340749.789999999</v>
      </c>
      <c r="J426" s="5">
        <v>15300361.01</v>
      </c>
      <c r="K426" s="5">
        <v>16552648.42</v>
      </c>
    </row>
    <row r="427" spans="1:11">
      <c r="A427" t="s">
        <v>724</v>
      </c>
      <c r="B427" t="s">
        <v>30</v>
      </c>
      <c r="C427" t="s">
        <v>31</v>
      </c>
      <c r="D427" s="8">
        <v>8753569.2699999996</v>
      </c>
      <c r="E427" s="5">
        <v>10102187.880000001</v>
      </c>
      <c r="F427" s="5">
        <v>14634651.720000001</v>
      </c>
      <c r="G427" s="5">
        <v>14779874.779999999</v>
      </c>
      <c r="H427" s="5">
        <v>8177985.9199999999</v>
      </c>
      <c r="I427" s="5">
        <v>10102591.210000001</v>
      </c>
      <c r="J427" s="5">
        <v>14444530.67</v>
      </c>
      <c r="K427" s="5">
        <v>15089260.08</v>
      </c>
    </row>
    <row r="428" spans="1:11">
      <c r="A428" t="s">
        <v>656</v>
      </c>
      <c r="B428" t="s">
        <v>52</v>
      </c>
      <c r="C428" t="s">
        <v>60</v>
      </c>
      <c r="D428" s="8">
        <v>9741917.5099999998</v>
      </c>
      <c r="E428" s="5">
        <v>10549437.300000001</v>
      </c>
      <c r="F428" s="5">
        <v>17015195.23</v>
      </c>
      <c r="G428" s="5">
        <v>15274712.26</v>
      </c>
      <c r="H428" s="5">
        <v>8186090.4800000004</v>
      </c>
      <c r="I428" s="5">
        <v>9746204.1600000001</v>
      </c>
      <c r="J428" s="5">
        <v>13283125.970000001</v>
      </c>
      <c r="K428" s="5">
        <v>14025703.34</v>
      </c>
    </row>
    <row r="429" spans="1:11">
      <c r="A429" t="s">
        <v>526</v>
      </c>
      <c r="B429" t="s">
        <v>52</v>
      </c>
      <c r="C429" t="s">
        <v>174</v>
      </c>
      <c r="D429" s="8">
        <v>8689516.4900000002</v>
      </c>
      <c r="E429" s="5">
        <v>9634756.0199999996</v>
      </c>
      <c r="F429" s="5">
        <v>12765065.140000001</v>
      </c>
      <c r="G429" s="5">
        <v>13304871.43</v>
      </c>
      <c r="H429" s="5">
        <v>8243930.7400000002</v>
      </c>
      <c r="I429" s="5">
        <v>9388291.4100000001</v>
      </c>
      <c r="J429" s="5">
        <v>12775030.779999999</v>
      </c>
      <c r="K429" s="5">
        <v>12978273.359999999</v>
      </c>
    </row>
    <row r="430" spans="1:11">
      <c r="A430" t="s">
        <v>204</v>
      </c>
      <c r="B430" t="s">
        <v>52</v>
      </c>
      <c r="C430" t="s">
        <v>146</v>
      </c>
      <c r="D430" s="8">
        <v>9047384.6699999999</v>
      </c>
      <c r="E430" s="5">
        <v>10694792.869999999</v>
      </c>
      <c r="F430" s="5">
        <v>14850976.23</v>
      </c>
      <c r="G430" s="5">
        <v>14754958.43</v>
      </c>
      <c r="H430" s="5">
        <v>8265513.5999999996</v>
      </c>
      <c r="I430" s="5">
        <v>10746485.66</v>
      </c>
      <c r="J430" s="5">
        <v>14149585.189999999</v>
      </c>
      <c r="K430" s="5">
        <v>14185419.98</v>
      </c>
    </row>
    <row r="431" spans="1:11">
      <c r="A431" t="s">
        <v>762</v>
      </c>
      <c r="B431" t="s">
        <v>23</v>
      </c>
      <c r="C431" t="s">
        <v>202</v>
      </c>
      <c r="D431" s="8">
        <v>8139670.0099999998</v>
      </c>
      <c r="E431" s="5">
        <v>9502690.1500000004</v>
      </c>
      <c r="F431" s="5">
        <v>11851358.800000001</v>
      </c>
      <c r="G431" s="5">
        <v>10984704.810000001</v>
      </c>
      <c r="H431" s="5">
        <v>8268208.6100000003</v>
      </c>
      <c r="I431" s="5">
        <v>9812495.0600000005</v>
      </c>
      <c r="J431" s="5">
        <v>11894931.41</v>
      </c>
      <c r="K431" s="5">
        <v>11458420.970000001</v>
      </c>
    </row>
    <row r="432" spans="1:11">
      <c r="A432" t="s">
        <v>205</v>
      </c>
      <c r="B432" t="s">
        <v>23</v>
      </c>
      <c r="C432" t="s">
        <v>40</v>
      </c>
      <c r="D432" s="8">
        <v>7732469.3799999999</v>
      </c>
      <c r="E432" s="5">
        <v>10082648.869999999</v>
      </c>
      <c r="F432" s="5">
        <v>14984289.6</v>
      </c>
      <c r="G432" s="5">
        <v>12883001</v>
      </c>
      <c r="H432" s="5">
        <v>8318510.2400000002</v>
      </c>
      <c r="I432" s="5">
        <v>10493460.01</v>
      </c>
      <c r="J432" s="5">
        <v>13043382.51</v>
      </c>
      <c r="K432" s="5">
        <v>12883001.199999999</v>
      </c>
    </row>
    <row r="433" spans="1:11">
      <c r="A433" t="s">
        <v>559</v>
      </c>
      <c r="B433" t="s">
        <v>48</v>
      </c>
      <c r="C433" t="s">
        <v>161</v>
      </c>
      <c r="D433" s="8">
        <v>8895752.2200000007</v>
      </c>
      <c r="E433" s="5">
        <v>10099612.140000001</v>
      </c>
      <c r="F433" s="5">
        <v>12604176.970000001</v>
      </c>
      <c r="G433" s="5">
        <v>13399937.73</v>
      </c>
      <c r="H433" s="5">
        <v>8393977.1999999993</v>
      </c>
      <c r="I433" s="5">
        <v>10223541.18</v>
      </c>
      <c r="J433" s="5">
        <v>12713355.439999999</v>
      </c>
      <c r="K433" s="5">
        <v>12766186.529999999</v>
      </c>
    </row>
    <row r="434" spans="1:11">
      <c r="A434" t="s">
        <v>106</v>
      </c>
      <c r="B434" t="s">
        <v>52</v>
      </c>
      <c r="C434" t="s">
        <v>107</v>
      </c>
      <c r="D434" s="8">
        <v>8825541.2300000004</v>
      </c>
      <c r="E434" s="5">
        <v>10235534.01</v>
      </c>
      <c r="F434" s="5">
        <v>14187533.300000001</v>
      </c>
      <c r="G434" s="5">
        <v>13316744.439999999</v>
      </c>
      <c r="H434" s="5">
        <v>8415383.6300000008</v>
      </c>
      <c r="I434" s="5">
        <v>10929146.119999999</v>
      </c>
      <c r="J434" s="5">
        <v>12540516.18</v>
      </c>
      <c r="K434" s="5">
        <v>13407224.380000001</v>
      </c>
    </row>
    <row r="435" spans="1:11">
      <c r="A435" t="s">
        <v>183</v>
      </c>
      <c r="B435" t="s">
        <v>52</v>
      </c>
      <c r="C435" t="s">
        <v>107</v>
      </c>
      <c r="D435" s="8">
        <v>8467707.1600000001</v>
      </c>
      <c r="E435" s="5">
        <v>9451592</v>
      </c>
      <c r="F435" s="5">
        <v>13314516.43</v>
      </c>
      <c r="G435" s="5">
        <v>13317681.460000001</v>
      </c>
      <c r="H435" s="5">
        <v>8429210.8599999994</v>
      </c>
      <c r="I435" s="5">
        <v>9418070.5</v>
      </c>
      <c r="J435" s="5">
        <v>12606412.51</v>
      </c>
      <c r="K435" s="5">
        <v>14213753.73</v>
      </c>
    </row>
    <row r="436" spans="1:11">
      <c r="A436" t="s">
        <v>258</v>
      </c>
      <c r="B436" t="s">
        <v>23</v>
      </c>
      <c r="C436" t="s">
        <v>97</v>
      </c>
      <c r="D436" s="8">
        <v>8872971.9399999995</v>
      </c>
      <c r="E436" s="5">
        <v>8951660.75</v>
      </c>
      <c r="F436" s="5">
        <v>13485083.34</v>
      </c>
      <c r="G436" s="5">
        <v>12377661.890000001</v>
      </c>
      <c r="H436" s="5">
        <v>8477903.1099999994</v>
      </c>
      <c r="I436" s="5">
        <v>9295178.0399999991</v>
      </c>
      <c r="J436" s="5">
        <v>12797883.85</v>
      </c>
      <c r="K436" s="5">
        <v>12542721.99</v>
      </c>
    </row>
    <row r="437" spans="1:11">
      <c r="A437" t="s">
        <v>284</v>
      </c>
      <c r="B437" t="s">
        <v>23</v>
      </c>
      <c r="C437" t="s">
        <v>40</v>
      </c>
      <c r="D437" s="8">
        <v>8811468.7799999993</v>
      </c>
      <c r="E437" s="5">
        <v>9459322.3100000005</v>
      </c>
      <c r="F437" s="5">
        <v>11811282.77</v>
      </c>
      <c r="G437" s="5">
        <v>12185582.15</v>
      </c>
      <c r="H437" s="5">
        <v>8510299.7300000004</v>
      </c>
      <c r="I437" s="5">
        <v>9589180.0199999996</v>
      </c>
      <c r="J437" s="5">
        <v>11831992.01</v>
      </c>
      <c r="K437" s="5">
        <v>11982521.710000001</v>
      </c>
    </row>
    <row r="438" spans="1:11">
      <c r="A438" t="s">
        <v>830</v>
      </c>
      <c r="B438" t="s">
        <v>23</v>
      </c>
      <c r="C438" t="s">
        <v>24</v>
      </c>
      <c r="D438" s="8">
        <v>8266415.3300000001</v>
      </c>
      <c r="E438" s="5">
        <v>10683064.640000001</v>
      </c>
      <c r="F438" s="5" t="s">
        <v>25</v>
      </c>
      <c r="G438" s="5">
        <v>16503339.24</v>
      </c>
      <c r="H438" s="5">
        <v>8523539.3300000001</v>
      </c>
      <c r="I438" s="5">
        <v>10399511.76</v>
      </c>
      <c r="J438" s="5" t="s">
        <v>25</v>
      </c>
      <c r="K438" s="5">
        <v>14455105.49</v>
      </c>
    </row>
    <row r="439" spans="1:11">
      <c r="A439" t="s">
        <v>663</v>
      </c>
      <c r="B439" t="s">
        <v>45</v>
      </c>
      <c r="C439" t="s">
        <v>119</v>
      </c>
      <c r="D439" s="8">
        <v>9276295.0999999996</v>
      </c>
      <c r="E439" s="5">
        <v>10105499.18</v>
      </c>
      <c r="F439" s="5">
        <v>15275224.119999999</v>
      </c>
      <c r="G439" s="5">
        <v>14983703.5</v>
      </c>
      <c r="H439" s="5">
        <v>8573677.5899999999</v>
      </c>
      <c r="I439" s="5">
        <v>10617074.560000001</v>
      </c>
      <c r="J439" s="5">
        <v>14900554.68</v>
      </c>
      <c r="K439" s="5">
        <v>15679567.42</v>
      </c>
    </row>
    <row r="440" spans="1:11">
      <c r="A440" t="s">
        <v>698</v>
      </c>
      <c r="B440" t="s">
        <v>30</v>
      </c>
      <c r="C440" t="s">
        <v>117</v>
      </c>
      <c r="D440" s="8">
        <v>9278223.9299999997</v>
      </c>
      <c r="E440" s="5">
        <v>10813641.199999999</v>
      </c>
      <c r="F440" s="5">
        <v>12821132.76</v>
      </c>
      <c r="G440" s="5">
        <v>14594473.17</v>
      </c>
      <c r="H440" s="5">
        <v>8582023.1099999994</v>
      </c>
      <c r="I440" s="5">
        <v>10960107.619999999</v>
      </c>
      <c r="J440" s="5">
        <v>12550778.949999999</v>
      </c>
      <c r="K440" s="5">
        <v>14567168.380000001</v>
      </c>
    </row>
    <row r="441" spans="1:11">
      <c r="A441" t="s">
        <v>293</v>
      </c>
      <c r="B441" t="s">
        <v>35</v>
      </c>
      <c r="C441" t="s">
        <v>67</v>
      </c>
      <c r="D441" s="8">
        <v>8153762.5099999998</v>
      </c>
      <c r="E441" s="5">
        <v>8873721.9299999997</v>
      </c>
      <c r="F441" s="5">
        <v>14329723.35</v>
      </c>
      <c r="G441" s="5">
        <v>12988375.98</v>
      </c>
      <c r="H441" s="5">
        <v>8710890.3399999999</v>
      </c>
      <c r="I441" s="5">
        <v>8795834.5500000007</v>
      </c>
      <c r="J441" s="5">
        <v>13592790.25</v>
      </c>
      <c r="K441" s="5">
        <v>13297863.609999999</v>
      </c>
    </row>
    <row r="442" spans="1:11">
      <c r="A442" t="s">
        <v>434</v>
      </c>
      <c r="B442" t="s">
        <v>35</v>
      </c>
      <c r="C442" t="s">
        <v>50</v>
      </c>
      <c r="D442" s="8">
        <v>8953613</v>
      </c>
      <c r="E442" s="5">
        <v>10451489</v>
      </c>
      <c r="F442" s="5">
        <v>17862962.289999999</v>
      </c>
      <c r="G442" s="5">
        <v>17953209.039999999</v>
      </c>
      <c r="H442" s="5">
        <v>8729560</v>
      </c>
      <c r="I442" s="5">
        <v>11086335</v>
      </c>
      <c r="J442" s="5">
        <v>16054947.529999999</v>
      </c>
      <c r="K442" s="5">
        <v>17857129.210000001</v>
      </c>
    </row>
    <row r="443" spans="1:11">
      <c r="A443" t="s">
        <v>493</v>
      </c>
      <c r="B443" t="s">
        <v>45</v>
      </c>
      <c r="C443" t="s">
        <v>119</v>
      </c>
      <c r="D443" s="8">
        <v>9110385.6300000008</v>
      </c>
      <c r="E443" s="5">
        <v>10094366.699999999</v>
      </c>
      <c r="F443" s="5">
        <v>14963833.060000001</v>
      </c>
      <c r="G443" s="5">
        <v>15901149.73</v>
      </c>
      <c r="H443" s="5">
        <v>8795546.7200000007</v>
      </c>
      <c r="I443" s="5">
        <v>10176513.189999999</v>
      </c>
      <c r="J443" s="5">
        <v>14582255.48</v>
      </c>
      <c r="K443" s="5">
        <v>16135668.6</v>
      </c>
    </row>
    <row r="444" spans="1:11">
      <c r="A444" t="s">
        <v>162</v>
      </c>
      <c r="B444" t="s">
        <v>52</v>
      </c>
      <c r="C444" t="s">
        <v>155</v>
      </c>
      <c r="D444" s="8">
        <v>9577212.0399999991</v>
      </c>
      <c r="E444" s="5" t="s">
        <v>25</v>
      </c>
      <c r="F444" s="5">
        <v>14911130.9</v>
      </c>
      <c r="G444" s="5">
        <v>14751897.289999999</v>
      </c>
      <c r="H444" s="5">
        <v>8845630.7799999993</v>
      </c>
      <c r="I444" s="5" t="s">
        <v>25</v>
      </c>
      <c r="J444" s="5">
        <v>14210236.060000001</v>
      </c>
      <c r="K444" s="5">
        <v>14833885.310000001</v>
      </c>
    </row>
    <row r="445" spans="1:11">
      <c r="A445" t="s">
        <v>783</v>
      </c>
      <c r="B445" t="s">
        <v>35</v>
      </c>
      <c r="C445" t="s">
        <v>172</v>
      </c>
      <c r="D445" s="8">
        <v>9378655.9100000001</v>
      </c>
      <c r="E445" s="5">
        <v>10836514.289999999</v>
      </c>
      <c r="F445" s="5">
        <v>15786045.84</v>
      </c>
      <c r="G445" s="5">
        <v>16071808.41</v>
      </c>
      <c r="H445" s="5">
        <v>8868413.9800000004</v>
      </c>
      <c r="I445" s="5">
        <v>10703560.630000001</v>
      </c>
      <c r="J445" s="5">
        <v>15695515.300000001</v>
      </c>
      <c r="K445" s="5">
        <v>15916768.43</v>
      </c>
    </row>
    <row r="446" spans="1:11">
      <c r="A446" t="s">
        <v>448</v>
      </c>
      <c r="B446" t="s">
        <v>52</v>
      </c>
      <c r="C446" t="s">
        <v>55</v>
      </c>
      <c r="D446" s="8">
        <v>9509096.6799999997</v>
      </c>
      <c r="E446" s="5">
        <v>10597419.34</v>
      </c>
      <c r="F446" s="5">
        <v>17827645.710000001</v>
      </c>
      <c r="G446" s="5" t="s">
        <v>25</v>
      </c>
      <c r="H446" s="5">
        <v>8883034.7200000007</v>
      </c>
      <c r="I446" s="5">
        <v>11156209.199999999</v>
      </c>
      <c r="J446" s="5">
        <v>17827161.82</v>
      </c>
      <c r="K446" s="5" t="s">
        <v>25</v>
      </c>
    </row>
    <row r="447" spans="1:11">
      <c r="A447" t="s">
        <v>455</v>
      </c>
      <c r="B447" t="s">
        <v>76</v>
      </c>
      <c r="C447" t="s">
        <v>137</v>
      </c>
      <c r="D447" s="8">
        <v>9925775.5800000001</v>
      </c>
      <c r="E447" s="5">
        <v>12912309.85</v>
      </c>
      <c r="F447" s="5">
        <v>21756365.100000001</v>
      </c>
      <c r="G447" s="5" t="s">
        <v>25</v>
      </c>
      <c r="H447" s="5">
        <v>8917355.4299999997</v>
      </c>
      <c r="I447" s="5">
        <v>13310628.869999999</v>
      </c>
      <c r="J447" s="5">
        <v>21005587.300000001</v>
      </c>
      <c r="K447" s="5" t="s">
        <v>25</v>
      </c>
    </row>
    <row r="448" spans="1:11">
      <c r="A448" t="s">
        <v>553</v>
      </c>
      <c r="B448" t="s">
        <v>30</v>
      </c>
      <c r="C448" t="s">
        <v>89</v>
      </c>
      <c r="D448" s="8">
        <v>8294911.7300000004</v>
      </c>
      <c r="E448" s="5" t="s">
        <v>25</v>
      </c>
      <c r="F448" s="5">
        <v>15811786.199999999</v>
      </c>
      <c r="G448" s="5">
        <v>11530676.470000001</v>
      </c>
      <c r="H448" s="5">
        <v>8936945.6199999992</v>
      </c>
      <c r="I448" s="5" t="s">
        <v>25</v>
      </c>
      <c r="J448" s="5">
        <v>16324130.07</v>
      </c>
      <c r="K448" s="5">
        <v>13994005.970000001</v>
      </c>
    </row>
    <row r="449" spans="1:11">
      <c r="A449" t="s">
        <v>786</v>
      </c>
      <c r="B449" t="s">
        <v>52</v>
      </c>
      <c r="C449" t="s">
        <v>69</v>
      </c>
      <c r="D449" s="8">
        <v>11075410.1</v>
      </c>
      <c r="E449" s="5">
        <v>12449449.57</v>
      </c>
      <c r="F449" s="5">
        <v>16101114.300000001</v>
      </c>
      <c r="G449" s="5">
        <v>15054253.75</v>
      </c>
      <c r="H449" s="5">
        <v>8953516.8699999992</v>
      </c>
      <c r="I449" s="5">
        <v>12096135.16</v>
      </c>
      <c r="J449" s="5">
        <v>16027359.550000001</v>
      </c>
      <c r="K449" s="5">
        <v>14765782.4</v>
      </c>
    </row>
    <row r="450" spans="1:11">
      <c r="A450" t="s">
        <v>312</v>
      </c>
      <c r="B450" t="s">
        <v>52</v>
      </c>
      <c r="C450" t="s">
        <v>53</v>
      </c>
      <c r="D450" s="8">
        <v>9550283.3499999996</v>
      </c>
      <c r="E450" s="5">
        <v>10403341.029999999</v>
      </c>
      <c r="F450" s="5">
        <v>14257447.720000001</v>
      </c>
      <c r="G450" s="5">
        <v>14848312.869999999</v>
      </c>
      <c r="H450" s="5">
        <v>8977066.5500000007</v>
      </c>
      <c r="I450" s="5">
        <v>10621354.25</v>
      </c>
      <c r="J450" s="5">
        <v>14259516.75</v>
      </c>
      <c r="K450" s="5">
        <v>16156103.869999999</v>
      </c>
    </row>
    <row r="451" spans="1:11">
      <c r="A451" t="s">
        <v>479</v>
      </c>
      <c r="B451" t="s">
        <v>65</v>
      </c>
      <c r="C451" t="s">
        <v>64</v>
      </c>
      <c r="D451" s="8">
        <v>9679440.3300000001</v>
      </c>
      <c r="E451" s="5">
        <v>10542643.609999999</v>
      </c>
      <c r="F451" s="5">
        <v>15845475.58</v>
      </c>
      <c r="G451" s="5">
        <v>16045314.970000001</v>
      </c>
      <c r="H451" s="5">
        <v>9031438</v>
      </c>
      <c r="I451" s="5">
        <v>11348951.699999999</v>
      </c>
      <c r="J451" s="5">
        <v>15071829.93</v>
      </c>
      <c r="K451" s="5">
        <v>16712194.25</v>
      </c>
    </row>
    <row r="452" spans="1:11">
      <c r="A452" t="s">
        <v>551</v>
      </c>
      <c r="B452" t="s">
        <v>48</v>
      </c>
      <c r="C452" t="s">
        <v>169</v>
      </c>
      <c r="D452" s="8">
        <v>9415648.75</v>
      </c>
      <c r="E452" s="5">
        <v>10496749.93</v>
      </c>
      <c r="F452" s="5">
        <v>14410077.99</v>
      </c>
      <c r="G452" s="5">
        <v>13498669.82</v>
      </c>
      <c r="H452" s="5">
        <v>9083352.3000000007</v>
      </c>
      <c r="I452" s="5">
        <v>10446660.65</v>
      </c>
      <c r="J452" s="5">
        <v>14433747.810000001</v>
      </c>
      <c r="K452" s="5">
        <v>12660477.82</v>
      </c>
    </row>
    <row r="453" spans="1:11">
      <c r="A453" t="s">
        <v>138</v>
      </c>
      <c r="B453" t="s">
        <v>65</v>
      </c>
      <c r="C453" t="s">
        <v>85</v>
      </c>
      <c r="D453" s="8">
        <v>9704169.6500000004</v>
      </c>
      <c r="E453" s="5">
        <v>9639261.2799999993</v>
      </c>
      <c r="F453" s="5">
        <v>13070826.93</v>
      </c>
      <c r="G453" s="5">
        <v>13535940.08</v>
      </c>
      <c r="H453" s="5">
        <v>9136935.5999999996</v>
      </c>
      <c r="I453" s="5">
        <v>10238113.82</v>
      </c>
      <c r="J453" s="5">
        <v>12885231.99</v>
      </c>
      <c r="K453" s="5">
        <v>14018641.16</v>
      </c>
    </row>
    <row r="454" spans="1:11">
      <c r="A454" t="s">
        <v>540</v>
      </c>
      <c r="B454" t="s">
        <v>30</v>
      </c>
      <c r="C454" t="s">
        <v>31</v>
      </c>
      <c r="D454" s="8">
        <v>10394872.689999999</v>
      </c>
      <c r="E454" s="5">
        <v>12481870.91</v>
      </c>
      <c r="F454" s="5">
        <v>16756002.699999999</v>
      </c>
      <c r="G454" s="5">
        <v>15844085.699999999</v>
      </c>
      <c r="H454" s="5">
        <v>9163060.7799999993</v>
      </c>
      <c r="I454" s="5">
        <v>11093804.67</v>
      </c>
      <c r="J454" s="5">
        <v>17831604.309999999</v>
      </c>
      <c r="K454" s="5">
        <v>17124984.02</v>
      </c>
    </row>
    <row r="455" spans="1:11">
      <c r="A455" t="s">
        <v>451</v>
      </c>
      <c r="B455" t="s">
        <v>65</v>
      </c>
      <c r="C455" t="s">
        <v>83</v>
      </c>
      <c r="D455" s="8">
        <v>9964759.6400000006</v>
      </c>
      <c r="E455" s="5">
        <v>12092847.970000001</v>
      </c>
      <c r="F455" s="5">
        <v>17413635.129999999</v>
      </c>
      <c r="G455" s="5">
        <v>18139016.82</v>
      </c>
      <c r="H455" s="5">
        <v>9309883.4800000004</v>
      </c>
      <c r="I455" s="5">
        <v>12394417.359999999</v>
      </c>
      <c r="J455" s="5">
        <v>16685290.960000001</v>
      </c>
      <c r="K455" s="5">
        <v>18669690.190000001</v>
      </c>
    </row>
    <row r="456" spans="1:11">
      <c r="A456" t="s">
        <v>510</v>
      </c>
      <c r="B456" t="s">
        <v>30</v>
      </c>
      <c r="C456" t="s">
        <v>93</v>
      </c>
      <c r="D456" s="8">
        <v>10837024.050000001</v>
      </c>
      <c r="E456" s="5">
        <v>13531819.33</v>
      </c>
      <c r="F456" s="5">
        <v>17216083.449999999</v>
      </c>
      <c r="G456" s="5">
        <v>17644254.75</v>
      </c>
      <c r="H456" s="5">
        <v>9370980.7200000007</v>
      </c>
      <c r="I456" s="5">
        <v>14857730.199999999</v>
      </c>
      <c r="J456" s="5">
        <v>18005331.48</v>
      </c>
      <c r="K456" s="5">
        <v>16910913.460000001</v>
      </c>
    </row>
    <row r="457" spans="1:11">
      <c r="A457" t="s">
        <v>216</v>
      </c>
      <c r="B457" t="s">
        <v>76</v>
      </c>
      <c r="C457" t="s">
        <v>91</v>
      </c>
      <c r="D457" s="8">
        <v>9217905.7799999993</v>
      </c>
      <c r="E457" s="5">
        <v>7973662.8200000003</v>
      </c>
      <c r="F457" s="5">
        <v>8150215.3399999999</v>
      </c>
      <c r="G457" s="5">
        <v>8611975.3900000006</v>
      </c>
      <c r="H457" s="5">
        <v>9430141.8200000003</v>
      </c>
      <c r="I457" s="5">
        <v>7864501.1399999997</v>
      </c>
      <c r="J457" s="5">
        <v>7875446.5700000003</v>
      </c>
      <c r="K457" s="5">
        <v>8049054.1500000004</v>
      </c>
    </row>
    <row r="458" spans="1:11">
      <c r="A458" t="s">
        <v>834</v>
      </c>
      <c r="B458" t="s">
        <v>76</v>
      </c>
      <c r="C458" t="s">
        <v>79</v>
      </c>
      <c r="D458" s="8">
        <v>9903999.8100000005</v>
      </c>
      <c r="E458" s="5">
        <v>11723544.59</v>
      </c>
      <c r="F458" s="5">
        <v>19608465.98</v>
      </c>
      <c r="G458" s="5">
        <v>19216603.41</v>
      </c>
      <c r="H458" s="5">
        <v>9507277.0600000005</v>
      </c>
      <c r="I458" s="5">
        <v>11148297.35</v>
      </c>
      <c r="J458" s="5">
        <v>17814968.239999998</v>
      </c>
      <c r="K458" s="5">
        <v>20797971.960000001</v>
      </c>
    </row>
    <row r="459" spans="1:11">
      <c r="A459" t="s">
        <v>38</v>
      </c>
      <c r="B459" t="s">
        <v>35</v>
      </c>
      <c r="C459" t="s">
        <v>38</v>
      </c>
      <c r="D459" s="8">
        <v>9516512.8800000008</v>
      </c>
      <c r="E459" s="5">
        <v>10805024.050000001</v>
      </c>
      <c r="F459" s="5">
        <v>18050831.5</v>
      </c>
      <c r="G459" s="5">
        <v>15629178.029999999</v>
      </c>
      <c r="H459" s="5">
        <v>9530984.3200000003</v>
      </c>
      <c r="I459" s="5">
        <v>10323503.01</v>
      </c>
      <c r="J459" s="5">
        <v>14031409.09</v>
      </c>
      <c r="K459" s="5">
        <v>17999648.059999999</v>
      </c>
    </row>
    <row r="460" spans="1:11">
      <c r="A460" t="s">
        <v>163</v>
      </c>
      <c r="B460" t="s">
        <v>52</v>
      </c>
      <c r="C460" t="s">
        <v>57</v>
      </c>
      <c r="D460" s="8">
        <v>9604431.6600000001</v>
      </c>
      <c r="E460" s="5">
        <v>10937467.470000001</v>
      </c>
      <c r="F460" s="5">
        <v>15825263.92</v>
      </c>
      <c r="G460" s="5">
        <v>14491908.76</v>
      </c>
      <c r="H460" s="5">
        <v>9613583.1500000004</v>
      </c>
      <c r="I460" s="5">
        <v>11381620.119999999</v>
      </c>
      <c r="J460" s="5">
        <v>15658858.029999999</v>
      </c>
      <c r="K460" s="5">
        <v>14002903.710000001</v>
      </c>
    </row>
    <row r="461" spans="1:11">
      <c r="A461" t="s">
        <v>326</v>
      </c>
      <c r="B461" t="s">
        <v>30</v>
      </c>
      <c r="C461" t="s">
        <v>89</v>
      </c>
      <c r="D461" s="8">
        <v>11492906.92</v>
      </c>
      <c r="E461" s="5">
        <v>12830791.140000001</v>
      </c>
      <c r="F461" s="5">
        <v>18549995.359999999</v>
      </c>
      <c r="G461" s="5">
        <v>17864964.120000001</v>
      </c>
      <c r="H461" s="5">
        <v>9777573.25</v>
      </c>
      <c r="I461" s="5">
        <v>12862915.84</v>
      </c>
      <c r="J461" s="5">
        <v>18198820.890000001</v>
      </c>
      <c r="K461" s="5">
        <v>18780770.640000001</v>
      </c>
    </row>
    <row r="462" spans="1:11">
      <c r="A462" t="s">
        <v>143</v>
      </c>
      <c r="B462" t="s">
        <v>30</v>
      </c>
      <c r="C462" t="s">
        <v>93</v>
      </c>
      <c r="D462" s="8">
        <v>10537176.310000001</v>
      </c>
      <c r="E462" s="5">
        <v>11342418.25</v>
      </c>
      <c r="F462" s="5">
        <v>15087047.85</v>
      </c>
      <c r="G462" s="5">
        <v>14857398.060000001</v>
      </c>
      <c r="H462" s="5">
        <v>9799213</v>
      </c>
      <c r="I462" s="5">
        <v>10577175.33</v>
      </c>
      <c r="J462" s="5">
        <v>14949045.060000001</v>
      </c>
      <c r="K462" s="5">
        <v>14890770.470000001</v>
      </c>
    </row>
    <row r="463" spans="1:11">
      <c r="A463" t="s">
        <v>237</v>
      </c>
      <c r="B463" t="s">
        <v>42</v>
      </c>
      <c r="C463" t="s">
        <v>157</v>
      </c>
      <c r="D463" s="8">
        <v>10206558.369999999</v>
      </c>
      <c r="E463" s="5" t="s">
        <v>25</v>
      </c>
      <c r="F463" s="5">
        <v>16790528.449999999</v>
      </c>
      <c r="G463" s="5">
        <v>18302368.960000001</v>
      </c>
      <c r="H463" s="5">
        <v>9816396.5600000005</v>
      </c>
      <c r="I463" s="5" t="s">
        <v>25</v>
      </c>
      <c r="J463" s="5">
        <v>17352005.18</v>
      </c>
      <c r="K463" s="5">
        <v>17315547.34</v>
      </c>
    </row>
    <row r="464" spans="1:11">
      <c r="A464" t="s">
        <v>428</v>
      </c>
      <c r="B464" t="s">
        <v>23</v>
      </c>
      <c r="C464" t="s">
        <v>97</v>
      </c>
      <c r="D464" s="8">
        <v>10233604.800000001</v>
      </c>
      <c r="E464" s="5">
        <v>11974052</v>
      </c>
      <c r="F464" s="5">
        <v>16516384.890000001</v>
      </c>
      <c r="G464" s="5" t="s">
        <v>25</v>
      </c>
      <c r="H464" s="5">
        <v>9853853.7899999991</v>
      </c>
      <c r="I464" s="5">
        <v>11450949</v>
      </c>
      <c r="J464" s="5">
        <v>16170755.09</v>
      </c>
      <c r="K464" s="5" t="s">
        <v>25</v>
      </c>
    </row>
    <row r="465" spans="1:11">
      <c r="A465" t="s">
        <v>758</v>
      </c>
      <c r="B465" t="s">
        <v>76</v>
      </c>
      <c r="C465" t="s">
        <v>77</v>
      </c>
      <c r="D465" s="8">
        <v>10001285.810000001</v>
      </c>
      <c r="E465" s="5">
        <v>11094421.050000001</v>
      </c>
      <c r="F465" s="5">
        <v>16490608.869999999</v>
      </c>
      <c r="G465" s="5">
        <v>15537647.18</v>
      </c>
      <c r="H465" s="5">
        <v>9865379.4399999995</v>
      </c>
      <c r="I465" s="5">
        <v>13080061.279999999</v>
      </c>
      <c r="J465" s="5">
        <v>15851244.390000001</v>
      </c>
      <c r="K465" s="5">
        <v>15896323.029999999</v>
      </c>
    </row>
    <row r="466" spans="1:11">
      <c r="A466" t="s">
        <v>464</v>
      </c>
      <c r="B466" t="s">
        <v>76</v>
      </c>
      <c r="C466" t="s">
        <v>91</v>
      </c>
      <c r="D466" s="8">
        <v>10339260.48</v>
      </c>
      <c r="E466" s="5">
        <v>12203735.98</v>
      </c>
      <c r="F466" s="5">
        <v>17774752.640000001</v>
      </c>
      <c r="G466" s="5">
        <v>19263346.18</v>
      </c>
      <c r="H466" s="5">
        <v>9911279.3399999999</v>
      </c>
      <c r="I466" s="5">
        <v>12216220.6</v>
      </c>
      <c r="J466" s="5">
        <v>17323339.809999999</v>
      </c>
      <c r="K466" s="5">
        <v>22820910.75</v>
      </c>
    </row>
    <row r="467" spans="1:11">
      <c r="A467" t="s">
        <v>211</v>
      </c>
      <c r="B467" t="s">
        <v>42</v>
      </c>
      <c r="C467" t="s">
        <v>43</v>
      </c>
      <c r="D467" s="8">
        <v>9612454</v>
      </c>
      <c r="E467" s="5">
        <v>11476663</v>
      </c>
      <c r="F467" s="5">
        <v>17506989</v>
      </c>
      <c r="G467" s="5">
        <v>16406933</v>
      </c>
      <c r="H467" s="5">
        <v>9914056.1400000006</v>
      </c>
      <c r="I467" s="5">
        <v>11397449</v>
      </c>
      <c r="J467" s="5">
        <v>16940045</v>
      </c>
      <c r="K467" s="5">
        <v>16500144</v>
      </c>
    </row>
    <row r="468" spans="1:11">
      <c r="A468" t="s">
        <v>749</v>
      </c>
      <c r="B468" t="s">
        <v>65</v>
      </c>
      <c r="C468" t="s">
        <v>64</v>
      </c>
      <c r="D468" s="8">
        <v>8657652</v>
      </c>
      <c r="E468" s="5">
        <v>8623463.0999999996</v>
      </c>
      <c r="F468" s="5">
        <v>12074189.460000001</v>
      </c>
      <c r="G468" s="5">
        <v>11759457.289999999</v>
      </c>
      <c r="H468" s="5">
        <v>9921224.6999999993</v>
      </c>
      <c r="I468" s="5">
        <v>9318021.5199999996</v>
      </c>
      <c r="J468" s="5">
        <v>11262001.58</v>
      </c>
      <c r="K468" s="5">
        <v>12109872.18</v>
      </c>
    </row>
    <row r="469" spans="1:11">
      <c r="A469" t="s">
        <v>87</v>
      </c>
      <c r="B469" t="s">
        <v>35</v>
      </c>
      <c r="C469" t="s">
        <v>36</v>
      </c>
      <c r="D469" s="8">
        <v>10227725.960000001</v>
      </c>
      <c r="E469" s="5">
        <v>12981607.130000001</v>
      </c>
      <c r="F469" s="5">
        <v>16687890.210000001</v>
      </c>
      <c r="G469" s="5">
        <v>15153220.32</v>
      </c>
      <c r="H469" s="5">
        <v>9960024.6999999993</v>
      </c>
      <c r="I469" s="5">
        <v>12955231.529999999</v>
      </c>
      <c r="J469" s="5">
        <v>16223928.34</v>
      </c>
      <c r="K469" s="5">
        <v>16178099.09</v>
      </c>
    </row>
    <row r="470" spans="1:11">
      <c r="A470" t="s">
        <v>709</v>
      </c>
      <c r="B470" t="s">
        <v>35</v>
      </c>
      <c r="C470" t="s">
        <v>172</v>
      </c>
      <c r="D470" s="8">
        <v>10883383</v>
      </c>
      <c r="E470" s="5">
        <v>12559286.51</v>
      </c>
      <c r="F470" s="5">
        <v>16932335.969999999</v>
      </c>
      <c r="G470" s="5">
        <v>17828885.600000001</v>
      </c>
      <c r="H470" s="5">
        <v>10050788</v>
      </c>
      <c r="I470" s="5">
        <v>11382855.85</v>
      </c>
      <c r="J470" s="5">
        <v>16162119.02</v>
      </c>
      <c r="K470" s="5">
        <v>15842797.789999999</v>
      </c>
    </row>
    <row r="471" spans="1:11">
      <c r="A471" t="s">
        <v>722</v>
      </c>
      <c r="B471" t="s">
        <v>23</v>
      </c>
      <c r="C471" t="s">
        <v>105</v>
      </c>
      <c r="D471" s="8">
        <v>10063306.43</v>
      </c>
      <c r="E471" s="5">
        <v>13631790.93</v>
      </c>
      <c r="F471" s="5">
        <v>18813223.210000001</v>
      </c>
      <c r="G471" s="5" t="s">
        <v>25</v>
      </c>
      <c r="H471" s="5">
        <v>10051454.6</v>
      </c>
      <c r="I471" s="5">
        <v>12709099.279999999</v>
      </c>
      <c r="J471" s="5">
        <v>16217640.220000001</v>
      </c>
      <c r="K471" s="5" t="s">
        <v>25</v>
      </c>
    </row>
    <row r="472" spans="1:11">
      <c r="A472" t="s">
        <v>374</v>
      </c>
      <c r="B472" t="s">
        <v>52</v>
      </c>
      <c r="C472" t="s">
        <v>69</v>
      </c>
      <c r="D472" s="8">
        <v>10273250</v>
      </c>
      <c r="E472" s="5">
        <v>12481149.57</v>
      </c>
      <c r="F472" s="5">
        <v>15267036.93</v>
      </c>
      <c r="G472" s="5">
        <v>15597340.939999999</v>
      </c>
      <c r="H472" s="5">
        <v>10088204</v>
      </c>
      <c r="I472" s="5">
        <v>12589375.460000001</v>
      </c>
      <c r="J472" s="5">
        <v>14646864.99</v>
      </c>
      <c r="K472" s="5">
        <v>13103562.32</v>
      </c>
    </row>
    <row r="473" spans="1:11">
      <c r="A473" t="s">
        <v>317</v>
      </c>
      <c r="B473" t="s">
        <v>52</v>
      </c>
      <c r="C473" t="s">
        <v>69</v>
      </c>
      <c r="D473" s="8">
        <v>9800313.8699999992</v>
      </c>
      <c r="E473" s="5">
        <v>11589143.199999999</v>
      </c>
      <c r="F473" s="5">
        <v>14112945.73</v>
      </c>
      <c r="G473" s="5">
        <v>14394171.4</v>
      </c>
      <c r="H473" s="5">
        <v>10136356.84</v>
      </c>
      <c r="I473" s="5">
        <v>11405743.220000001</v>
      </c>
      <c r="J473" s="5">
        <v>14431869.289999999</v>
      </c>
      <c r="K473" s="5">
        <v>14563242.25</v>
      </c>
    </row>
    <row r="474" spans="1:11">
      <c r="A474" t="s">
        <v>70</v>
      </c>
      <c r="B474" t="s">
        <v>52</v>
      </c>
      <c r="C474" t="s">
        <v>60</v>
      </c>
      <c r="D474" s="8">
        <v>10187415.859999999</v>
      </c>
      <c r="E474" s="5">
        <v>11898136.59</v>
      </c>
      <c r="F474" s="5">
        <v>14018546.33</v>
      </c>
      <c r="G474" s="5">
        <v>14548470.77</v>
      </c>
      <c r="H474" s="5">
        <v>10146989.51</v>
      </c>
      <c r="I474" s="5">
        <v>11782530.98</v>
      </c>
      <c r="J474" s="5">
        <v>14182561.85</v>
      </c>
      <c r="K474" s="5">
        <v>14107997.199999999</v>
      </c>
    </row>
    <row r="475" spans="1:11">
      <c r="A475" t="s">
        <v>340</v>
      </c>
      <c r="B475" t="s">
        <v>27</v>
      </c>
      <c r="C475" t="s">
        <v>104</v>
      </c>
      <c r="D475" s="8">
        <v>10783380.720000001</v>
      </c>
      <c r="E475" s="5">
        <v>11020294.369999999</v>
      </c>
      <c r="F475" s="5">
        <v>16903970.93</v>
      </c>
      <c r="G475" s="5">
        <v>16655455.789999999</v>
      </c>
      <c r="H475" s="5">
        <v>10252038.75</v>
      </c>
      <c r="I475" s="5">
        <v>12803224.380000001</v>
      </c>
      <c r="J475" s="5">
        <v>17333556.719999999</v>
      </c>
      <c r="K475" s="5">
        <v>15525952.92</v>
      </c>
    </row>
    <row r="476" spans="1:11">
      <c r="A476" t="s">
        <v>545</v>
      </c>
      <c r="B476" t="s">
        <v>65</v>
      </c>
      <c r="C476" t="s">
        <v>83</v>
      </c>
      <c r="D476" s="8">
        <v>10941636.800000001</v>
      </c>
      <c r="E476" s="5" t="s">
        <v>25</v>
      </c>
      <c r="F476" s="5">
        <v>18347535.030000001</v>
      </c>
      <c r="G476" s="5">
        <v>16992502.43</v>
      </c>
      <c r="H476" s="5">
        <v>10269122.279999999</v>
      </c>
      <c r="I476" s="5" t="s">
        <v>25</v>
      </c>
      <c r="J476" s="5">
        <v>18342977.100000001</v>
      </c>
      <c r="K476" s="5">
        <v>16880523.82</v>
      </c>
    </row>
    <row r="477" spans="1:11">
      <c r="A477" t="s">
        <v>874</v>
      </c>
      <c r="B477" t="s">
        <v>48</v>
      </c>
      <c r="C477" t="s">
        <v>169</v>
      </c>
      <c r="D477" s="8">
        <v>9561914.3599999994</v>
      </c>
      <c r="E477" s="5" t="s">
        <v>25</v>
      </c>
      <c r="F477" s="5">
        <v>15482984.449999999</v>
      </c>
      <c r="G477" s="5">
        <v>16057219.720000001</v>
      </c>
      <c r="H477" s="5">
        <v>10310533.01</v>
      </c>
      <c r="I477" s="5" t="s">
        <v>25</v>
      </c>
      <c r="J477" s="5">
        <v>15053843.689999999</v>
      </c>
      <c r="K477" s="5">
        <v>16010037.41</v>
      </c>
    </row>
    <row r="478" spans="1:11">
      <c r="A478" t="s">
        <v>511</v>
      </c>
      <c r="B478" t="s">
        <v>23</v>
      </c>
      <c r="C478" t="s">
        <v>202</v>
      </c>
      <c r="D478" s="8">
        <v>10376250.220000001</v>
      </c>
      <c r="E478" s="5">
        <v>11562441.18</v>
      </c>
      <c r="F478" s="5">
        <v>15603168.51</v>
      </c>
      <c r="G478" s="5">
        <v>15547413.710000001</v>
      </c>
      <c r="H478" s="5">
        <v>10313245.51</v>
      </c>
      <c r="I478" s="5">
        <v>11080430.640000001</v>
      </c>
      <c r="J478" s="5">
        <v>13763840.92</v>
      </c>
      <c r="K478" s="5">
        <v>15520880.310000001</v>
      </c>
    </row>
    <row r="479" spans="1:11">
      <c r="A479" t="s">
        <v>350</v>
      </c>
      <c r="B479" t="s">
        <v>30</v>
      </c>
      <c r="C479" t="s">
        <v>73</v>
      </c>
      <c r="D479" s="8">
        <v>10516719.880000001</v>
      </c>
      <c r="E479" s="5">
        <v>10556507.060000001</v>
      </c>
      <c r="F479" s="5" t="s">
        <v>25</v>
      </c>
      <c r="G479" s="5">
        <v>18484694.32</v>
      </c>
      <c r="H479" s="5">
        <v>10353189.199999999</v>
      </c>
      <c r="I479" s="5">
        <v>12118363.9</v>
      </c>
      <c r="J479" s="5" t="s">
        <v>25</v>
      </c>
      <c r="K479" s="5">
        <v>19420980.510000002</v>
      </c>
    </row>
    <row r="480" spans="1:11">
      <c r="A480" t="s">
        <v>615</v>
      </c>
      <c r="B480" t="s">
        <v>52</v>
      </c>
      <c r="C480" t="s">
        <v>55</v>
      </c>
      <c r="D480" s="8">
        <v>10942767.439999999</v>
      </c>
      <c r="E480" s="5">
        <v>12596054.76</v>
      </c>
      <c r="F480" s="5">
        <v>18632198.82</v>
      </c>
      <c r="G480" s="5">
        <v>18196204.260000002</v>
      </c>
      <c r="H480" s="5">
        <v>10377802.68</v>
      </c>
      <c r="I480" s="5">
        <v>12673293.130000001</v>
      </c>
      <c r="J480" s="5">
        <v>17814100.850000001</v>
      </c>
      <c r="K480" s="5">
        <v>19079276.43</v>
      </c>
    </row>
    <row r="481" spans="1:11">
      <c r="A481" t="s">
        <v>610</v>
      </c>
      <c r="B481" t="s">
        <v>76</v>
      </c>
      <c r="C481" t="s">
        <v>91</v>
      </c>
      <c r="D481" s="8">
        <v>10937692.76</v>
      </c>
      <c r="E481" s="5">
        <v>12942181.109999999</v>
      </c>
      <c r="F481" s="5">
        <v>18646046.030000001</v>
      </c>
      <c r="G481" s="5">
        <v>17344419.600000001</v>
      </c>
      <c r="H481" s="5">
        <v>10515535.33</v>
      </c>
      <c r="I481" s="5">
        <v>13023946.57</v>
      </c>
      <c r="J481" s="5">
        <v>18492388.460000001</v>
      </c>
      <c r="K481" s="5">
        <v>18013351.629999999</v>
      </c>
    </row>
    <row r="482" spans="1:11">
      <c r="A482" t="s">
        <v>65</v>
      </c>
      <c r="B482" t="s">
        <v>65</v>
      </c>
      <c r="C482" t="s">
        <v>64</v>
      </c>
      <c r="D482" s="8">
        <v>12013660.300000001</v>
      </c>
      <c r="E482" s="5">
        <v>13523959.52</v>
      </c>
      <c r="F482" s="5">
        <v>22213571.390000001</v>
      </c>
      <c r="G482" s="5">
        <v>26310311.170000002</v>
      </c>
      <c r="H482" s="5">
        <v>10522271.609999999</v>
      </c>
      <c r="I482" s="5">
        <v>14139856.199999999</v>
      </c>
      <c r="J482" s="5">
        <v>22768452.059999999</v>
      </c>
      <c r="K482" s="5">
        <v>26168755.289999999</v>
      </c>
    </row>
    <row r="483" spans="1:11">
      <c r="A483" t="s">
        <v>206</v>
      </c>
      <c r="B483" t="s">
        <v>23</v>
      </c>
      <c r="C483" t="s">
        <v>105</v>
      </c>
      <c r="D483" s="8">
        <v>11808897.49</v>
      </c>
      <c r="E483" s="5">
        <v>13675765.66</v>
      </c>
      <c r="F483" s="5">
        <v>18987496.690000001</v>
      </c>
      <c r="G483" s="5">
        <v>22465109.379999999</v>
      </c>
      <c r="H483" s="5">
        <v>10660690.970000001</v>
      </c>
      <c r="I483" s="5">
        <v>13551552.66</v>
      </c>
      <c r="J483" s="5">
        <v>22599690.460000001</v>
      </c>
      <c r="K483" s="5">
        <v>17434155.460000001</v>
      </c>
    </row>
    <row r="484" spans="1:11">
      <c r="A484" t="s">
        <v>367</v>
      </c>
      <c r="B484" t="s">
        <v>27</v>
      </c>
      <c r="C484" t="s">
        <v>121</v>
      </c>
      <c r="D484" s="8">
        <v>10226293.98</v>
      </c>
      <c r="E484" s="5">
        <v>12510721.779999999</v>
      </c>
      <c r="F484" s="5">
        <v>18142232.370000001</v>
      </c>
      <c r="G484" s="5">
        <v>21477356.98</v>
      </c>
      <c r="H484" s="5">
        <v>10741564.140000001</v>
      </c>
      <c r="I484" s="5">
        <v>12455117.25</v>
      </c>
      <c r="J484" s="5">
        <v>20129480.989999998</v>
      </c>
      <c r="K484" s="5">
        <v>21198467.030000001</v>
      </c>
    </row>
    <row r="485" spans="1:11">
      <c r="A485" t="s">
        <v>501</v>
      </c>
      <c r="B485" t="s">
        <v>30</v>
      </c>
      <c r="C485" t="s">
        <v>31</v>
      </c>
      <c r="D485" s="8">
        <v>10962058</v>
      </c>
      <c r="E485" s="5">
        <v>12847434</v>
      </c>
      <c r="F485" s="5">
        <v>18935457.09</v>
      </c>
      <c r="G485" s="5">
        <v>18821133.75</v>
      </c>
      <c r="H485" s="5">
        <v>10742565</v>
      </c>
      <c r="I485" s="5">
        <v>12647337</v>
      </c>
      <c r="J485" s="5">
        <v>18829929.129999999</v>
      </c>
      <c r="K485" s="5">
        <v>21330673.309999999</v>
      </c>
    </row>
    <row r="486" spans="1:11">
      <c r="A486" t="s">
        <v>113</v>
      </c>
      <c r="B486" t="s">
        <v>114</v>
      </c>
      <c r="C486" t="s">
        <v>115</v>
      </c>
      <c r="D486" s="8">
        <v>11695017.800000001</v>
      </c>
      <c r="E486" s="5">
        <v>13492320.960000001</v>
      </c>
      <c r="F486" s="5">
        <v>20039337.379999999</v>
      </c>
      <c r="G486" s="5">
        <v>21800279.449999999</v>
      </c>
      <c r="H486" s="5">
        <v>10848705.810000001</v>
      </c>
      <c r="I486" s="5">
        <v>13657119.220000001</v>
      </c>
      <c r="J486" s="5">
        <v>19665215.07</v>
      </c>
      <c r="K486" s="5">
        <v>21274143.469999999</v>
      </c>
    </row>
    <row r="487" spans="1:11">
      <c r="A487" t="s">
        <v>352</v>
      </c>
      <c r="B487" t="s">
        <v>30</v>
      </c>
      <c r="C487" t="s">
        <v>89</v>
      </c>
      <c r="D487" s="8">
        <v>12742020.27</v>
      </c>
      <c r="E487" s="5">
        <v>14486318.060000001</v>
      </c>
      <c r="F487" s="5">
        <v>20246327.27</v>
      </c>
      <c r="G487" s="5">
        <v>19757848.739999998</v>
      </c>
      <c r="H487" s="5">
        <v>10905315.43</v>
      </c>
      <c r="I487" s="5">
        <v>12873664.050000001</v>
      </c>
      <c r="J487" s="5">
        <v>20446160.77</v>
      </c>
      <c r="K487" s="5">
        <v>18387224.75</v>
      </c>
    </row>
    <row r="488" spans="1:11">
      <c r="A488" t="s">
        <v>68</v>
      </c>
      <c r="B488" t="s">
        <v>52</v>
      </c>
      <c r="C488" t="s">
        <v>69</v>
      </c>
      <c r="D488" s="8">
        <v>11101099.59</v>
      </c>
      <c r="E488" s="5">
        <v>13058029.73</v>
      </c>
      <c r="F488" s="5">
        <v>18280016.829999998</v>
      </c>
      <c r="G488" s="5">
        <v>17538891.02</v>
      </c>
      <c r="H488" s="5">
        <v>10910720.25</v>
      </c>
      <c r="I488" s="5">
        <v>13306780.77</v>
      </c>
      <c r="J488" s="5">
        <v>17731308.09</v>
      </c>
      <c r="K488" s="5">
        <v>19667336.890000001</v>
      </c>
    </row>
    <row r="489" spans="1:11">
      <c r="A489" t="s">
        <v>654</v>
      </c>
      <c r="B489" t="s">
        <v>76</v>
      </c>
      <c r="C489" t="s">
        <v>372</v>
      </c>
      <c r="D489" s="8">
        <v>11393792.689999999</v>
      </c>
      <c r="E489" s="5">
        <v>13567569.310000001</v>
      </c>
      <c r="F489" s="5">
        <v>22716978.199999999</v>
      </c>
      <c r="G489" s="5">
        <v>21452315.300000001</v>
      </c>
      <c r="H489" s="5">
        <v>10926386.15</v>
      </c>
      <c r="I489" s="5">
        <v>13399088.699999999</v>
      </c>
      <c r="J489" s="5">
        <v>21266849.66</v>
      </c>
      <c r="K489" s="5">
        <v>20920546.379999999</v>
      </c>
    </row>
    <row r="490" spans="1:11">
      <c r="A490" t="s">
        <v>522</v>
      </c>
      <c r="B490" t="s">
        <v>48</v>
      </c>
      <c r="C490" t="s">
        <v>161</v>
      </c>
      <c r="D490" s="8">
        <v>12331675.82</v>
      </c>
      <c r="E490" s="5" t="s">
        <v>25</v>
      </c>
      <c r="F490" s="5">
        <v>20708109.18</v>
      </c>
      <c r="G490" s="5">
        <v>19044365.75</v>
      </c>
      <c r="H490" s="5">
        <v>10995161.890000001</v>
      </c>
      <c r="I490" s="5" t="s">
        <v>25</v>
      </c>
      <c r="J490" s="5">
        <v>19863528.59</v>
      </c>
      <c r="K490" s="5">
        <v>20466013.030000001</v>
      </c>
    </row>
    <row r="491" spans="1:11">
      <c r="A491" t="s">
        <v>449</v>
      </c>
      <c r="B491" t="s">
        <v>52</v>
      </c>
      <c r="C491" t="s">
        <v>55</v>
      </c>
      <c r="D491" s="8">
        <v>11546019.369999999</v>
      </c>
      <c r="E491" s="5">
        <v>13115422.02</v>
      </c>
      <c r="F491" s="5">
        <v>18083013.530000001</v>
      </c>
      <c r="G491" s="5">
        <v>17160240.079999998</v>
      </c>
      <c r="H491" s="5">
        <v>11033870.67</v>
      </c>
      <c r="I491" s="5">
        <v>13336213.42</v>
      </c>
      <c r="J491" s="5">
        <v>17379983.050000001</v>
      </c>
      <c r="K491" s="5">
        <v>18379338.469999999</v>
      </c>
    </row>
    <row r="492" spans="1:11">
      <c r="A492" t="s">
        <v>582</v>
      </c>
      <c r="B492" t="s">
        <v>76</v>
      </c>
      <c r="C492" t="s">
        <v>77</v>
      </c>
      <c r="D492" s="8">
        <v>13926908.220000001</v>
      </c>
      <c r="E492" s="5">
        <v>17690863.859999999</v>
      </c>
      <c r="F492" s="5">
        <v>22467838.370000001</v>
      </c>
      <c r="G492" s="5">
        <v>22622714.800000001</v>
      </c>
      <c r="H492" s="5">
        <v>11040301.07</v>
      </c>
      <c r="I492" s="5">
        <v>15488656.029999999</v>
      </c>
      <c r="J492" s="5">
        <v>22192458.239999998</v>
      </c>
      <c r="K492" s="5">
        <v>22173055.890000001</v>
      </c>
    </row>
    <row r="493" spans="1:11">
      <c r="A493" t="s">
        <v>689</v>
      </c>
      <c r="B493" t="s">
        <v>30</v>
      </c>
      <c r="C493" t="s">
        <v>33</v>
      </c>
      <c r="D493" s="8">
        <v>10693943.68</v>
      </c>
      <c r="E493" s="5">
        <v>12754129.359999999</v>
      </c>
      <c r="F493" s="5">
        <v>18281087.07</v>
      </c>
      <c r="G493" s="5">
        <v>17375512.960000001</v>
      </c>
      <c r="H493" s="5">
        <v>11052405.130000001</v>
      </c>
      <c r="I493" s="5">
        <v>12772339.300000001</v>
      </c>
      <c r="J493" s="5">
        <v>17225209.940000001</v>
      </c>
      <c r="K493" s="5">
        <v>19733618.73</v>
      </c>
    </row>
    <row r="494" spans="1:11">
      <c r="A494" t="s">
        <v>79</v>
      </c>
      <c r="B494" t="s">
        <v>76</v>
      </c>
      <c r="C494" t="s">
        <v>79</v>
      </c>
      <c r="D494" s="8">
        <v>11219430.32</v>
      </c>
      <c r="E494" s="5">
        <v>13807318.869999999</v>
      </c>
      <c r="F494" s="5">
        <v>18006496.640000001</v>
      </c>
      <c r="G494" s="5">
        <v>18041772.120000001</v>
      </c>
      <c r="H494" s="5">
        <v>11178224.4</v>
      </c>
      <c r="I494" s="5">
        <v>13655438.460000001</v>
      </c>
      <c r="J494" s="5">
        <v>16664383.800000001</v>
      </c>
      <c r="K494" s="5">
        <v>17317657.850000001</v>
      </c>
    </row>
    <row r="495" spans="1:11">
      <c r="A495" t="s">
        <v>655</v>
      </c>
      <c r="B495" t="s">
        <v>23</v>
      </c>
      <c r="C495" t="s">
        <v>202</v>
      </c>
      <c r="D495" s="8">
        <v>11674502.18</v>
      </c>
      <c r="E495" s="5" t="s">
        <v>25</v>
      </c>
      <c r="F495" s="5">
        <v>17022347.960000001</v>
      </c>
      <c r="G495" s="5">
        <v>16175863.83</v>
      </c>
      <c r="H495" s="5">
        <v>11220725.789999999</v>
      </c>
      <c r="I495" s="5" t="s">
        <v>25</v>
      </c>
      <c r="J495" s="5">
        <v>17396503.100000001</v>
      </c>
      <c r="K495" s="5">
        <v>16143456.66</v>
      </c>
    </row>
    <row r="496" spans="1:11">
      <c r="A496" t="s">
        <v>589</v>
      </c>
      <c r="B496" t="s">
        <v>65</v>
      </c>
      <c r="C496" t="s">
        <v>101</v>
      </c>
      <c r="D496" s="8">
        <v>11715448.26</v>
      </c>
      <c r="E496" s="5">
        <v>13936244.01</v>
      </c>
      <c r="F496" s="5">
        <v>22926664.09</v>
      </c>
      <c r="G496" s="5">
        <v>25358476.550000001</v>
      </c>
      <c r="H496" s="5">
        <v>11233321.34</v>
      </c>
      <c r="I496" s="5">
        <v>13928685.08</v>
      </c>
      <c r="J496" s="5">
        <v>21467184.870000001</v>
      </c>
      <c r="K496" s="5">
        <v>26234596.800000001</v>
      </c>
    </row>
    <row r="497" spans="1:11">
      <c r="A497" t="s">
        <v>568</v>
      </c>
      <c r="B497" t="s">
        <v>27</v>
      </c>
      <c r="C497" t="s">
        <v>28</v>
      </c>
      <c r="D497" s="8">
        <v>12898660.630000001</v>
      </c>
      <c r="E497" s="5">
        <v>14710668.789999999</v>
      </c>
      <c r="F497" s="5">
        <v>20808760.5</v>
      </c>
      <c r="G497" s="5">
        <v>21053213.780000001</v>
      </c>
      <c r="H497" s="5">
        <v>11274133.890000001</v>
      </c>
      <c r="I497" s="5">
        <v>14704262.23</v>
      </c>
      <c r="J497" s="5">
        <v>19404097.170000002</v>
      </c>
      <c r="K497" s="5">
        <v>20423617.399999999</v>
      </c>
    </row>
    <row r="498" spans="1:11">
      <c r="A498" t="s">
        <v>498</v>
      </c>
      <c r="B498" t="s">
        <v>23</v>
      </c>
      <c r="C498" t="s">
        <v>102</v>
      </c>
      <c r="D498" s="8">
        <v>11769230.34</v>
      </c>
      <c r="E498" s="5">
        <v>12234903.6</v>
      </c>
      <c r="F498" s="5">
        <v>18971038.579999998</v>
      </c>
      <c r="G498" s="5">
        <v>20780639.73</v>
      </c>
      <c r="H498" s="5">
        <v>11280235.01</v>
      </c>
      <c r="I498" s="5">
        <v>12316668.5</v>
      </c>
      <c r="J498" s="5">
        <v>18293371.289999999</v>
      </c>
      <c r="K498" s="5">
        <v>20280976.82</v>
      </c>
    </row>
    <row r="499" spans="1:11">
      <c r="A499" t="s">
        <v>292</v>
      </c>
      <c r="B499" t="s">
        <v>27</v>
      </c>
      <c r="C499" t="s">
        <v>121</v>
      </c>
      <c r="D499" s="8">
        <v>11808053.539999999</v>
      </c>
      <c r="E499" s="5">
        <v>14263012.75</v>
      </c>
      <c r="F499" s="5">
        <v>20264664.100000001</v>
      </c>
      <c r="G499" s="5">
        <v>18582740.399999999</v>
      </c>
      <c r="H499" s="5">
        <v>11398339.029999999</v>
      </c>
      <c r="I499" s="5">
        <v>14262254.109999999</v>
      </c>
      <c r="J499" s="5">
        <v>20419141.469999999</v>
      </c>
      <c r="K499" s="5">
        <v>19567704.68</v>
      </c>
    </row>
    <row r="500" spans="1:11">
      <c r="A500" t="s">
        <v>782</v>
      </c>
      <c r="B500" t="s">
        <v>48</v>
      </c>
      <c r="C500" t="s">
        <v>49</v>
      </c>
      <c r="D500" s="8">
        <v>11696411.689999999</v>
      </c>
      <c r="E500" s="5">
        <v>12835878.52</v>
      </c>
      <c r="F500" s="5">
        <v>20404019.530000001</v>
      </c>
      <c r="G500" s="5">
        <v>20803774.760000002</v>
      </c>
      <c r="H500" s="5">
        <v>11548558.84</v>
      </c>
      <c r="I500" s="5">
        <v>13247130.52</v>
      </c>
      <c r="J500" s="5">
        <v>19643345.809999999</v>
      </c>
      <c r="K500" s="5">
        <v>20966117.039999999</v>
      </c>
    </row>
    <row r="501" spans="1:11">
      <c r="A501" t="s">
        <v>200</v>
      </c>
      <c r="B501" t="s">
        <v>52</v>
      </c>
      <c r="C501" t="s">
        <v>57</v>
      </c>
      <c r="D501" s="8">
        <v>11873805.82</v>
      </c>
      <c r="E501" s="5">
        <v>13867553.09</v>
      </c>
      <c r="F501" s="5">
        <v>19081401.600000001</v>
      </c>
      <c r="G501" s="5">
        <v>17831573.5</v>
      </c>
      <c r="H501" s="5">
        <v>11630691.029999999</v>
      </c>
      <c r="I501" s="5">
        <v>14351228.130000001</v>
      </c>
      <c r="J501" s="5">
        <v>18916792.379999999</v>
      </c>
      <c r="K501" s="5">
        <v>19017514.870000001</v>
      </c>
    </row>
    <row r="502" spans="1:11">
      <c r="A502" t="s">
        <v>516</v>
      </c>
      <c r="B502" t="s">
        <v>27</v>
      </c>
      <c r="C502" t="s">
        <v>104</v>
      </c>
      <c r="D502" s="8">
        <v>11988377.99</v>
      </c>
      <c r="E502" s="5">
        <v>13572527.109999999</v>
      </c>
      <c r="F502" s="5">
        <v>20325440.050000001</v>
      </c>
      <c r="G502" s="5">
        <v>19324578.23</v>
      </c>
      <c r="H502" s="5">
        <v>11777430.859999999</v>
      </c>
      <c r="I502" s="5">
        <v>13545147.949999999</v>
      </c>
      <c r="J502" s="5">
        <v>20260960.640000001</v>
      </c>
      <c r="K502" s="5">
        <v>18942094.27</v>
      </c>
    </row>
    <row r="503" spans="1:11">
      <c r="A503" t="s">
        <v>233</v>
      </c>
      <c r="B503" t="s">
        <v>42</v>
      </c>
      <c r="C503" t="s">
        <v>234</v>
      </c>
      <c r="D503" s="8">
        <v>12739466.140000001</v>
      </c>
      <c r="E503" s="5">
        <v>14858893.390000001</v>
      </c>
      <c r="F503" s="5">
        <v>22567582.329999998</v>
      </c>
      <c r="G503" s="5">
        <v>21498666.629999999</v>
      </c>
      <c r="H503" s="5">
        <v>11792885.58</v>
      </c>
      <c r="I503" s="5">
        <v>14721549.65</v>
      </c>
      <c r="J503" s="5">
        <v>21057205.699999999</v>
      </c>
      <c r="K503" s="5">
        <v>20160969.559999999</v>
      </c>
    </row>
    <row r="504" spans="1:11">
      <c r="A504" t="s">
        <v>452</v>
      </c>
      <c r="B504" t="s">
        <v>23</v>
      </c>
      <c r="C504" t="s">
        <v>202</v>
      </c>
      <c r="D504" s="8">
        <v>11902752.890000001</v>
      </c>
      <c r="E504" s="5">
        <v>14008680.720000001</v>
      </c>
      <c r="F504" s="5">
        <v>22498831.379999999</v>
      </c>
      <c r="G504" s="5">
        <v>21806363.440000001</v>
      </c>
      <c r="H504" s="5">
        <v>11821445.01</v>
      </c>
      <c r="I504" s="5">
        <v>13928101.439999999</v>
      </c>
      <c r="J504" s="5">
        <v>18782548.809999999</v>
      </c>
      <c r="K504" s="5">
        <v>22182857.079999998</v>
      </c>
    </row>
    <row r="505" spans="1:11">
      <c r="A505" t="s">
        <v>453</v>
      </c>
      <c r="B505" t="s">
        <v>42</v>
      </c>
      <c r="C505" t="s">
        <v>109</v>
      </c>
      <c r="D505" s="8">
        <v>12381381.689999999</v>
      </c>
      <c r="E505" s="5">
        <v>13427220.98</v>
      </c>
      <c r="F505" s="5">
        <v>17989029.039999999</v>
      </c>
      <c r="G505" s="5">
        <v>17683136.73</v>
      </c>
      <c r="H505" s="5">
        <v>11831466.23</v>
      </c>
      <c r="I505" s="5">
        <v>13657567.789999999</v>
      </c>
      <c r="J505" s="5">
        <v>16578503.460000001</v>
      </c>
      <c r="K505" s="5">
        <v>18935554.210000001</v>
      </c>
    </row>
    <row r="506" spans="1:11">
      <c r="A506" t="s">
        <v>224</v>
      </c>
      <c r="B506" t="s">
        <v>62</v>
      </c>
      <c r="C506" t="s">
        <v>63</v>
      </c>
      <c r="D506" s="8">
        <v>16027447.24</v>
      </c>
      <c r="E506" s="5">
        <v>18176225.66</v>
      </c>
      <c r="F506" s="5">
        <v>26108812.100000001</v>
      </c>
      <c r="G506" s="5">
        <v>25125100.670000002</v>
      </c>
      <c r="H506" s="5">
        <v>12130137.82</v>
      </c>
      <c r="I506" s="5">
        <v>15069204.9</v>
      </c>
      <c r="J506" s="5">
        <v>21997896.899999999</v>
      </c>
      <c r="K506" s="5">
        <v>25934921.239999998</v>
      </c>
    </row>
    <row r="507" spans="1:11">
      <c r="A507" t="s">
        <v>523</v>
      </c>
      <c r="B507" t="s">
        <v>30</v>
      </c>
      <c r="C507" t="s">
        <v>31</v>
      </c>
      <c r="D507" s="8">
        <v>12559423.85</v>
      </c>
      <c r="E507" s="5" t="s">
        <v>25</v>
      </c>
      <c r="F507" s="5">
        <v>20680773.890000001</v>
      </c>
      <c r="G507" s="5">
        <v>22028987.710000001</v>
      </c>
      <c r="H507" s="5">
        <v>12181587.57</v>
      </c>
      <c r="I507" s="5" t="s">
        <v>25</v>
      </c>
      <c r="J507" s="5">
        <v>21016861.379999999</v>
      </c>
      <c r="K507" s="5">
        <v>21741443.25</v>
      </c>
    </row>
    <row r="508" spans="1:11">
      <c r="A508" t="s">
        <v>538</v>
      </c>
      <c r="B508" t="s">
        <v>30</v>
      </c>
      <c r="C508" t="s">
        <v>93</v>
      </c>
      <c r="D508" s="8">
        <v>13099220.109999999</v>
      </c>
      <c r="E508" s="5">
        <v>17092615.640000001</v>
      </c>
      <c r="F508" s="5">
        <v>30594242.449999999</v>
      </c>
      <c r="G508" s="5">
        <v>28894725.539999999</v>
      </c>
      <c r="H508" s="5">
        <v>12276425.92</v>
      </c>
      <c r="I508" s="5">
        <v>17889046.129999999</v>
      </c>
      <c r="J508" s="5">
        <v>27270064.460000001</v>
      </c>
      <c r="K508" s="5">
        <v>28705701.550000001</v>
      </c>
    </row>
    <row r="509" spans="1:11">
      <c r="A509" t="s">
        <v>561</v>
      </c>
      <c r="B509" t="s">
        <v>48</v>
      </c>
      <c r="C509" t="s">
        <v>253</v>
      </c>
      <c r="D509" s="8">
        <v>12346586.380000001</v>
      </c>
      <c r="E509" s="5">
        <v>13803072.609999999</v>
      </c>
      <c r="F509" s="5">
        <v>18760975.530000001</v>
      </c>
      <c r="G509" s="5">
        <v>19421272.690000001</v>
      </c>
      <c r="H509" s="5">
        <v>12298508.529999999</v>
      </c>
      <c r="I509" s="5">
        <v>14524786.130000001</v>
      </c>
      <c r="J509" s="5">
        <v>18482094.670000002</v>
      </c>
      <c r="K509" s="5">
        <v>20601948.43</v>
      </c>
    </row>
    <row r="510" spans="1:11">
      <c r="A510" t="s">
        <v>430</v>
      </c>
      <c r="B510" t="s">
        <v>35</v>
      </c>
      <c r="C510" t="s">
        <v>153</v>
      </c>
      <c r="D510" s="8">
        <v>12494096.810000001</v>
      </c>
      <c r="E510" s="5">
        <v>14150739</v>
      </c>
      <c r="F510" s="5">
        <v>20132988.57</v>
      </c>
      <c r="G510" s="5">
        <v>19907278.239999998</v>
      </c>
      <c r="H510" s="5">
        <v>12330279.4</v>
      </c>
      <c r="I510" s="5">
        <v>14101883</v>
      </c>
      <c r="J510" s="5">
        <v>20087497.030000001</v>
      </c>
      <c r="K510" s="5">
        <v>21375260.789999999</v>
      </c>
    </row>
    <row r="511" spans="1:11">
      <c r="A511" t="s">
        <v>246</v>
      </c>
      <c r="B511" t="s">
        <v>52</v>
      </c>
      <c r="C511" t="s">
        <v>69</v>
      </c>
      <c r="D511" s="8">
        <v>12525106.42</v>
      </c>
      <c r="E511" s="5">
        <v>15073970.470000001</v>
      </c>
      <c r="F511" s="5">
        <v>20458473.68</v>
      </c>
      <c r="G511" s="5">
        <v>19394156.699999999</v>
      </c>
      <c r="H511" s="5">
        <v>12388397.02</v>
      </c>
      <c r="I511" s="5">
        <v>14741474.49</v>
      </c>
      <c r="J511" s="5">
        <v>20294589.789999999</v>
      </c>
      <c r="K511" s="5">
        <v>20101963.690000001</v>
      </c>
    </row>
    <row r="512" spans="1:11">
      <c r="A512" t="s">
        <v>772</v>
      </c>
      <c r="B512" t="s">
        <v>52</v>
      </c>
      <c r="C512" t="s">
        <v>69</v>
      </c>
      <c r="D512" s="8">
        <v>12579765.32</v>
      </c>
      <c r="E512" s="5">
        <v>13769989.27</v>
      </c>
      <c r="F512" s="5">
        <v>18939197.050000001</v>
      </c>
      <c r="G512" s="5">
        <v>17794958.550000001</v>
      </c>
      <c r="H512" s="5">
        <v>12469303.689999999</v>
      </c>
      <c r="I512" s="5">
        <v>15159792.060000001</v>
      </c>
      <c r="J512" s="5">
        <v>18257119.920000002</v>
      </c>
      <c r="K512" s="5">
        <v>16758342.76</v>
      </c>
    </row>
    <row r="513" spans="1:11">
      <c r="A513" t="s">
        <v>122</v>
      </c>
      <c r="B513" t="s">
        <v>52</v>
      </c>
      <c r="C513" t="s">
        <v>55</v>
      </c>
      <c r="D513" s="8">
        <v>13468374.109999999</v>
      </c>
      <c r="E513" s="5">
        <v>14235837.52</v>
      </c>
      <c r="F513" s="5">
        <v>21501096.870000001</v>
      </c>
      <c r="G513" s="5">
        <v>21161968.850000001</v>
      </c>
      <c r="H513" s="5">
        <v>12492749.289999999</v>
      </c>
      <c r="I513" s="5">
        <v>13950844.060000001</v>
      </c>
      <c r="J513" s="5">
        <v>19716896.739999998</v>
      </c>
      <c r="K513" s="5">
        <v>20544813.960000001</v>
      </c>
    </row>
    <row r="514" spans="1:11">
      <c r="A514" t="s">
        <v>695</v>
      </c>
      <c r="B514" t="s">
        <v>23</v>
      </c>
      <c r="C514" t="s">
        <v>102</v>
      </c>
      <c r="D514" s="8">
        <v>12341244</v>
      </c>
      <c r="E514" s="5">
        <v>14327106</v>
      </c>
      <c r="F514" s="5">
        <v>20654624</v>
      </c>
      <c r="G514" s="5">
        <v>21698135</v>
      </c>
      <c r="H514" s="5">
        <v>12575527</v>
      </c>
      <c r="I514" s="5">
        <v>15020205</v>
      </c>
      <c r="J514" s="5">
        <v>18847656</v>
      </c>
      <c r="K514" s="5">
        <v>20680988</v>
      </c>
    </row>
    <row r="515" spans="1:11">
      <c r="A515" t="s">
        <v>222</v>
      </c>
      <c r="B515" t="s">
        <v>65</v>
      </c>
      <c r="C515" t="s">
        <v>101</v>
      </c>
      <c r="D515" s="8">
        <v>12148651.529999999</v>
      </c>
      <c r="E515" s="5" t="s">
        <v>25</v>
      </c>
      <c r="F515" s="5">
        <v>19212874.899999999</v>
      </c>
      <c r="G515" s="5">
        <v>19456190.030000001</v>
      </c>
      <c r="H515" s="5">
        <v>12597428.58</v>
      </c>
      <c r="I515" s="5" t="s">
        <v>25</v>
      </c>
      <c r="J515" s="5">
        <v>18446973.149999999</v>
      </c>
      <c r="K515" s="5">
        <v>21451783.260000002</v>
      </c>
    </row>
    <row r="516" spans="1:11">
      <c r="A516" t="s">
        <v>209</v>
      </c>
      <c r="B516" t="s">
        <v>23</v>
      </c>
      <c r="C516" t="s">
        <v>97</v>
      </c>
      <c r="D516" s="8">
        <v>12749484.960000001</v>
      </c>
      <c r="E516" s="5">
        <v>15138320</v>
      </c>
      <c r="F516" s="5">
        <v>20203737.170000002</v>
      </c>
      <c r="G516" s="5">
        <v>17248660.559999999</v>
      </c>
      <c r="H516" s="5">
        <v>12706124.15</v>
      </c>
      <c r="I516" s="5">
        <v>14501167.810000001</v>
      </c>
      <c r="J516" s="5">
        <v>20300619.91</v>
      </c>
      <c r="K516" s="5">
        <v>17034599.199999999</v>
      </c>
    </row>
    <row r="517" spans="1:11">
      <c r="A517" t="s">
        <v>217</v>
      </c>
      <c r="B517" t="s">
        <v>23</v>
      </c>
      <c r="C517" t="s">
        <v>188</v>
      </c>
      <c r="D517" s="8">
        <v>14090291</v>
      </c>
      <c r="E517" s="5">
        <v>15108269.43</v>
      </c>
      <c r="F517" s="5" t="s">
        <v>25</v>
      </c>
      <c r="G517" s="5">
        <v>19889304.5</v>
      </c>
      <c r="H517" s="5">
        <v>12936906</v>
      </c>
      <c r="I517" s="5">
        <v>15849720.640000001</v>
      </c>
      <c r="J517" s="5" t="s">
        <v>25</v>
      </c>
      <c r="K517" s="5">
        <v>18832575.879999999</v>
      </c>
    </row>
    <row r="518" spans="1:11">
      <c r="A518" t="s">
        <v>520</v>
      </c>
      <c r="B518" t="s">
        <v>45</v>
      </c>
      <c r="C518" t="s">
        <v>119</v>
      </c>
      <c r="D518" s="8">
        <v>13288101.220000001</v>
      </c>
      <c r="E518" s="5">
        <v>13930111.24</v>
      </c>
      <c r="F518" s="5">
        <v>19220842.370000001</v>
      </c>
      <c r="G518" s="5">
        <v>19745347.449999999</v>
      </c>
      <c r="H518" s="5">
        <v>12987396.539999999</v>
      </c>
      <c r="I518" s="5">
        <v>13927405.199999999</v>
      </c>
      <c r="J518" s="5">
        <v>18308819.539999999</v>
      </c>
      <c r="K518" s="5">
        <v>20371197.309999999</v>
      </c>
    </row>
    <row r="519" spans="1:11">
      <c r="A519" t="s">
        <v>378</v>
      </c>
      <c r="B519" t="s">
        <v>48</v>
      </c>
      <c r="C519" t="s">
        <v>169</v>
      </c>
      <c r="D519" s="8">
        <v>13001336.07</v>
      </c>
      <c r="E519" s="5">
        <v>14091109.77</v>
      </c>
      <c r="F519" s="5">
        <v>24170460.120000001</v>
      </c>
      <c r="G519" s="5">
        <v>22543478.949999999</v>
      </c>
      <c r="H519" s="5">
        <v>13043785.52</v>
      </c>
      <c r="I519" s="5">
        <v>14391114.08</v>
      </c>
      <c r="J519" s="5">
        <v>22367019.670000002</v>
      </c>
      <c r="K519" s="5">
        <v>21732729.050000001</v>
      </c>
    </row>
    <row r="520" spans="1:11">
      <c r="A520" t="s">
        <v>400</v>
      </c>
      <c r="B520" t="s">
        <v>52</v>
      </c>
      <c r="C520" t="s">
        <v>107</v>
      </c>
      <c r="D520" s="8">
        <v>13752822</v>
      </c>
      <c r="E520" s="5">
        <v>17837365</v>
      </c>
      <c r="F520" s="5">
        <v>22640343.98</v>
      </c>
      <c r="G520" s="5">
        <v>21360494.289999999</v>
      </c>
      <c r="H520" s="5">
        <v>13148200</v>
      </c>
      <c r="I520" s="5">
        <v>17470430</v>
      </c>
      <c r="J520" s="5">
        <v>23707419.030000001</v>
      </c>
      <c r="K520" s="5">
        <v>20136872.960000001</v>
      </c>
    </row>
    <row r="521" spans="1:11">
      <c r="A521" t="s">
        <v>745</v>
      </c>
      <c r="B521" t="s">
        <v>42</v>
      </c>
      <c r="C521" t="s">
        <v>157</v>
      </c>
      <c r="D521" s="8">
        <v>13197004.300000001</v>
      </c>
      <c r="E521" s="5">
        <v>15861841.52</v>
      </c>
      <c r="F521" s="5">
        <v>20402923.91</v>
      </c>
      <c r="G521" s="5">
        <v>21597560.91</v>
      </c>
      <c r="H521" s="5">
        <v>13174156.83</v>
      </c>
      <c r="I521" s="5">
        <v>15854561.48</v>
      </c>
      <c r="J521" s="5">
        <v>19664013.129999999</v>
      </c>
      <c r="K521" s="5">
        <v>22215289.719999999</v>
      </c>
    </row>
    <row r="522" spans="1:11">
      <c r="A522" t="s">
        <v>844</v>
      </c>
      <c r="B522" t="s">
        <v>23</v>
      </c>
      <c r="C522" t="s">
        <v>105</v>
      </c>
      <c r="D522" s="8">
        <v>13397955.68</v>
      </c>
      <c r="E522" s="5" t="s">
        <v>25</v>
      </c>
      <c r="F522" s="5">
        <v>18613562.289999999</v>
      </c>
      <c r="G522" s="5">
        <v>19920991.289999999</v>
      </c>
      <c r="H522" s="5">
        <v>13180922.779999999</v>
      </c>
      <c r="I522" s="5" t="s">
        <v>25</v>
      </c>
      <c r="J522" s="5">
        <v>18853134.629999999</v>
      </c>
      <c r="K522" s="5">
        <v>16244686.470000001</v>
      </c>
    </row>
    <row r="523" spans="1:11">
      <c r="A523" t="s">
        <v>26</v>
      </c>
      <c r="B523" t="s">
        <v>27</v>
      </c>
      <c r="C523" t="s">
        <v>28</v>
      </c>
      <c r="D523" s="8">
        <v>14447567.43</v>
      </c>
      <c r="E523" s="5">
        <v>16634513.210000001</v>
      </c>
      <c r="F523" s="5">
        <v>29229696.899999999</v>
      </c>
      <c r="G523" s="5">
        <v>23382494.100000001</v>
      </c>
      <c r="H523" s="5">
        <v>13240410.810000001</v>
      </c>
      <c r="I523" s="5">
        <v>17012701.75</v>
      </c>
      <c r="J523" s="5">
        <v>23417284.780000001</v>
      </c>
      <c r="K523" s="5">
        <v>24633721.510000002</v>
      </c>
    </row>
    <row r="524" spans="1:11">
      <c r="A524" t="s">
        <v>124</v>
      </c>
      <c r="B524" t="s">
        <v>42</v>
      </c>
      <c r="C524" t="s">
        <v>125</v>
      </c>
      <c r="D524" s="8">
        <v>13196376.93</v>
      </c>
      <c r="E524" s="5">
        <v>16200738.810000001</v>
      </c>
      <c r="F524" s="5">
        <v>25286955.940000001</v>
      </c>
      <c r="G524" s="5">
        <v>23178988.870000001</v>
      </c>
      <c r="H524" s="5">
        <v>13320459.52</v>
      </c>
      <c r="I524" s="5">
        <v>15807580.050000001</v>
      </c>
      <c r="J524" s="5">
        <v>25235396.309999999</v>
      </c>
      <c r="K524" s="5">
        <v>25002582.050000001</v>
      </c>
    </row>
    <row r="525" spans="1:11">
      <c r="A525" t="s">
        <v>502</v>
      </c>
      <c r="B525" t="s">
        <v>52</v>
      </c>
      <c r="C525" t="s">
        <v>55</v>
      </c>
      <c r="D525" s="8">
        <v>13636162.550000001</v>
      </c>
      <c r="E525" s="5" t="s">
        <v>25</v>
      </c>
      <c r="F525" s="5">
        <v>21566746.609999999</v>
      </c>
      <c r="G525" s="5">
        <v>22086571.109999999</v>
      </c>
      <c r="H525" s="5">
        <v>13376517.16</v>
      </c>
      <c r="I525" s="5" t="s">
        <v>25</v>
      </c>
      <c r="J525" s="5">
        <v>19151356.100000001</v>
      </c>
      <c r="K525" s="5">
        <v>21066643.859999999</v>
      </c>
    </row>
    <row r="526" spans="1:11">
      <c r="A526" t="s">
        <v>770</v>
      </c>
      <c r="B526" t="s">
        <v>52</v>
      </c>
      <c r="C526" t="s">
        <v>186</v>
      </c>
      <c r="D526" s="8">
        <v>12910697.57</v>
      </c>
      <c r="E526" s="5">
        <v>18767560.699999999</v>
      </c>
      <c r="F526" s="5">
        <v>25677969.27</v>
      </c>
      <c r="G526" s="5">
        <v>22337160.48</v>
      </c>
      <c r="H526" s="5">
        <v>13526167.310000001</v>
      </c>
      <c r="I526" s="5">
        <v>15525747.359999999</v>
      </c>
      <c r="J526" s="5">
        <v>19678168.68</v>
      </c>
      <c r="K526" s="5">
        <v>23090494.059999999</v>
      </c>
    </row>
    <row r="527" spans="1:11">
      <c r="A527" t="s">
        <v>814</v>
      </c>
      <c r="B527" t="s">
        <v>76</v>
      </c>
      <c r="C527" t="s">
        <v>134</v>
      </c>
      <c r="D527" s="8">
        <v>17622866.219999999</v>
      </c>
      <c r="E527" s="5">
        <v>22797311.670000002</v>
      </c>
      <c r="F527" s="5">
        <v>32319625.859999999</v>
      </c>
      <c r="G527" s="5">
        <v>33708263.210000001</v>
      </c>
      <c r="H527" s="5">
        <v>13661124.699999999</v>
      </c>
      <c r="I527" s="5">
        <v>21608560.02</v>
      </c>
      <c r="J527" s="5">
        <v>29617567.890000001</v>
      </c>
      <c r="K527" s="5">
        <v>32628523.600000001</v>
      </c>
    </row>
    <row r="528" spans="1:11">
      <c r="A528" t="s">
        <v>613</v>
      </c>
      <c r="B528" t="s">
        <v>76</v>
      </c>
      <c r="C528" t="s">
        <v>91</v>
      </c>
      <c r="D528" s="8">
        <v>15776794.810000001</v>
      </c>
      <c r="E528" s="5">
        <v>19568580.59</v>
      </c>
      <c r="F528" s="5">
        <v>32139565.75</v>
      </c>
      <c r="G528" s="5">
        <v>27060047.199999999</v>
      </c>
      <c r="H528" s="5">
        <v>13806301.949999999</v>
      </c>
      <c r="I528" s="5">
        <v>23873538.940000001</v>
      </c>
      <c r="J528" s="5">
        <v>28210912.359999999</v>
      </c>
      <c r="K528" s="5">
        <v>24366058.050000001</v>
      </c>
    </row>
    <row r="529" spans="1:11">
      <c r="A529" t="s">
        <v>735</v>
      </c>
      <c r="B529" t="s">
        <v>35</v>
      </c>
      <c r="C529" t="s">
        <v>36</v>
      </c>
      <c r="D529" s="8">
        <v>14312392.08</v>
      </c>
      <c r="E529" s="5">
        <v>15171964.25</v>
      </c>
      <c r="F529" s="5">
        <v>24511225.120000001</v>
      </c>
      <c r="G529" s="5">
        <v>28013910.77</v>
      </c>
      <c r="H529" s="5">
        <v>13820128.029999999</v>
      </c>
      <c r="I529" s="5">
        <v>15530381.09</v>
      </c>
      <c r="J529" s="5">
        <v>22165087.68</v>
      </c>
      <c r="K529" s="5">
        <v>30554066.739999998</v>
      </c>
    </row>
    <row r="530" spans="1:11">
      <c r="A530" t="s">
        <v>201</v>
      </c>
      <c r="B530" t="s">
        <v>23</v>
      </c>
      <c r="C530" t="s">
        <v>202</v>
      </c>
      <c r="D530" s="8">
        <v>13360526.289999999</v>
      </c>
      <c r="E530" s="5" t="s">
        <v>25</v>
      </c>
      <c r="F530" s="5">
        <v>23073323.609999999</v>
      </c>
      <c r="G530" s="5">
        <v>23019318.030000001</v>
      </c>
      <c r="H530" s="5">
        <v>13823361.67</v>
      </c>
      <c r="I530" s="5" t="s">
        <v>25</v>
      </c>
      <c r="J530" s="5">
        <v>24766688.25</v>
      </c>
      <c r="K530" s="5">
        <v>22944062.699999999</v>
      </c>
    </row>
    <row r="531" spans="1:11">
      <c r="A531" t="s">
        <v>289</v>
      </c>
      <c r="B531" t="s">
        <v>48</v>
      </c>
      <c r="C531" t="s">
        <v>169</v>
      </c>
      <c r="D531" s="8">
        <v>13425336.49</v>
      </c>
      <c r="E531" s="5">
        <v>16203474.27</v>
      </c>
      <c r="F531" s="5">
        <v>22280871.989999998</v>
      </c>
      <c r="G531" s="5">
        <v>22131497.530000001</v>
      </c>
      <c r="H531" s="5">
        <v>13870457.859999999</v>
      </c>
      <c r="I531" s="5">
        <v>16202528.390000001</v>
      </c>
      <c r="J531" s="5">
        <v>23879456.489999998</v>
      </c>
      <c r="K531" s="5">
        <v>24480495.129999999</v>
      </c>
    </row>
    <row r="532" spans="1:11">
      <c r="A532" t="s">
        <v>565</v>
      </c>
      <c r="B532" t="s">
        <v>52</v>
      </c>
      <c r="C532" t="s">
        <v>107</v>
      </c>
      <c r="D532" s="8">
        <v>14660850.449999999</v>
      </c>
      <c r="E532" s="5">
        <v>15973407.939999999</v>
      </c>
      <c r="F532" s="5">
        <v>22724882.579999998</v>
      </c>
      <c r="G532" s="5">
        <v>22426530.850000001</v>
      </c>
      <c r="H532" s="5">
        <v>14169807.84</v>
      </c>
      <c r="I532" s="5">
        <v>15742126.050000001</v>
      </c>
      <c r="J532" s="5">
        <v>21235511.190000001</v>
      </c>
      <c r="K532" s="5">
        <v>22134695.850000001</v>
      </c>
    </row>
    <row r="533" spans="1:11">
      <c r="A533" t="s">
        <v>131</v>
      </c>
      <c r="B533" t="s">
        <v>62</v>
      </c>
      <c r="C533" t="s">
        <v>63</v>
      </c>
      <c r="D533" s="8">
        <v>15086128.91</v>
      </c>
      <c r="E533" s="5">
        <v>15471892.4</v>
      </c>
      <c r="F533" s="5">
        <v>20734246.140000001</v>
      </c>
      <c r="G533" s="5">
        <v>18663820.579999998</v>
      </c>
      <c r="H533" s="5">
        <v>14193530.15</v>
      </c>
      <c r="I533" s="5">
        <v>18092319.359999999</v>
      </c>
      <c r="J533" s="5">
        <v>20954583.609999999</v>
      </c>
      <c r="K533" s="5">
        <v>18666294.039999999</v>
      </c>
    </row>
    <row r="534" spans="1:11">
      <c r="A534" t="s">
        <v>784</v>
      </c>
      <c r="B534" t="s">
        <v>30</v>
      </c>
      <c r="C534" t="s">
        <v>93</v>
      </c>
      <c r="D534" s="8">
        <v>14394982</v>
      </c>
      <c r="E534" s="5">
        <v>16292478.119999999</v>
      </c>
      <c r="F534" s="5">
        <v>22513968.739999998</v>
      </c>
      <c r="G534" s="5">
        <v>23563772.550000001</v>
      </c>
      <c r="H534" s="5">
        <v>14272598</v>
      </c>
      <c r="I534" s="5">
        <v>16599756.619999999</v>
      </c>
      <c r="J534" s="5">
        <v>22205954.649999999</v>
      </c>
      <c r="K534" s="5">
        <v>22833573.890000001</v>
      </c>
    </row>
    <row r="535" spans="1:11">
      <c r="A535" t="s">
        <v>441</v>
      </c>
      <c r="B535" t="s">
        <v>48</v>
      </c>
      <c r="C535" t="s">
        <v>161</v>
      </c>
      <c r="D535" s="8">
        <v>15219819.4</v>
      </c>
      <c r="E535" s="5">
        <v>16954360.82</v>
      </c>
      <c r="F535" s="5">
        <v>26476361.460000001</v>
      </c>
      <c r="G535" s="5">
        <v>25503810.120000001</v>
      </c>
      <c r="H535" s="5">
        <v>14328640.810000001</v>
      </c>
      <c r="I535" s="5">
        <v>15834976.16</v>
      </c>
      <c r="J535" s="5">
        <v>25490495.649999999</v>
      </c>
      <c r="K535" s="5">
        <v>24994202.219999999</v>
      </c>
    </row>
    <row r="536" spans="1:11">
      <c r="A536" t="s">
        <v>85</v>
      </c>
      <c r="B536" t="s">
        <v>65</v>
      </c>
      <c r="C536" t="s">
        <v>85</v>
      </c>
      <c r="D536" s="8">
        <v>16119502.039999999</v>
      </c>
      <c r="E536" s="5">
        <v>19422597.09</v>
      </c>
      <c r="F536" s="5">
        <v>27424953.82</v>
      </c>
      <c r="G536" s="5">
        <v>28489071.059999999</v>
      </c>
      <c r="H536" s="5">
        <v>14332584.16</v>
      </c>
      <c r="I536" s="5">
        <v>20310042.129999999</v>
      </c>
      <c r="J536" s="5">
        <v>27540744.239999998</v>
      </c>
      <c r="K536" s="5">
        <v>28843808.899999999</v>
      </c>
    </row>
    <row r="537" spans="1:11">
      <c r="A537" t="s">
        <v>236</v>
      </c>
      <c r="B537" t="s">
        <v>52</v>
      </c>
      <c r="C537" t="s">
        <v>60</v>
      </c>
      <c r="D537" s="8">
        <v>15048158.25</v>
      </c>
      <c r="E537" s="5">
        <v>17078909.07</v>
      </c>
      <c r="F537" s="5">
        <v>23516674.07</v>
      </c>
      <c r="G537" s="5">
        <v>25317932.620000001</v>
      </c>
      <c r="H537" s="5">
        <v>14443994.02</v>
      </c>
      <c r="I537" s="5">
        <v>17692767.969999999</v>
      </c>
      <c r="J537" s="5">
        <v>21053994.420000002</v>
      </c>
      <c r="K537" s="5">
        <v>25090491.809999999</v>
      </c>
    </row>
    <row r="538" spans="1:11">
      <c r="A538" t="s">
        <v>83</v>
      </c>
      <c r="B538" t="s">
        <v>65</v>
      </c>
      <c r="C538" t="s">
        <v>83</v>
      </c>
      <c r="D538" s="8">
        <v>14124809.09</v>
      </c>
      <c r="E538" s="5">
        <v>18019767</v>
      </c>
      <c r="F538" s="5">
        <v>24451995.82</v>
      </c>
      <c r="G538" s="5">
        <v>22739471.109999999</v>
      </c>
      <c r="H538" s="5">
        <v>14468222.199999999</v>
      </c>
      <c r="I538" s="5">
        <v>17896381</v>
      </c>
      <c r="J538" s="5">
        <v>21479820.420000002</v>
      </c>
      <c r="K538" s="5">
        <v>25932102.09</v>
      </c>
    </row>
    <row r="539" spans="1:11">
      <c r="A539" t="s">
        <v>579</v>
      </c>
      <c r="B539" t="s">
        <v>62</v>
      </c>
      <c r="C539" t="s">
        <v>240</v>
      </c>
      <c r="D539" s="8">
        <v>14608582</v>
      </c>
      <c r="E539" s="5">
        <v>17231495</v>
      </c>
      <c r="F539" s="5">
        <v>22356535</v>
      </c>
      <c r="G539" s="5">
        <v>22780055.440000001</v>
      </c>
      <c r="H539" s="5">
        <v>14543652</v>
      </c>
      <c r="I539" s="5">
        <v>16945876</v>
      </c>
      <c r="J539" s="5">
        <v>21387988</v>
      </c>
      <c r="K539" s="5">
        <v>22086776.75</v>
      </c>
    </row>
    <row r="540" spans="1:11">
      <c r="A540" t="s">
        <v>415</v>
      </c>
      <c r="B540" t="s">
        <v>52</v>
      </c>
      <c r="C540" t="s">
        <v>69</v>
      </c>
      <c r="D540" s="8">
        <v>14748991.789999999</v>
      </c>
      <c r="E540" s="5">
        <v>15900787.59</v>
      </c>
      <c r="F540" s="5">
        <v>19824782.530000001</v>
      </c>
      <c r="G540" s="5">
        <v>21955151.579999998</v>
      </c>
      <c r="H540" s="5">
        <v>14632510.18</v>
      </c>
      <c r="I540" s="5">
        <v>16887981.16</v>
      </c>
      <c r="J540" s="5">
        <v>18834595.5</v>
      </c>
      <c r="K540" s="5">
        <v>18794753.969999999</v>
      </c>
    </row>
    <row r="541" spans="1:11">
      <c r="A541" t="s">
        <v>842</v>
      </c>
      <c r="B541" t="s">
        <v>48</v>
      </c>
      <c r="C541" t="s">
        <v>49</v>
      </c>
      <c r="D541" s="8">
        <v>15610116.93</v>
      </c>
      <c r="E541" s="5">
        <v>18834405.899999999</v>
      </c>
      <c r="F541" s="5">
        <v>31389674.539999999</v>
      </c>
      <c r="G541" s="5">
        <v>31356260.550000001</v>
      </c>
      <c r="H541" s="5">
        <v>14725388.859999999</v>
      </c>
      <c r="I541" s="5">
        <v>20753338.870000001</v>
      </c>
      <c r="J541" s="5">
        <v>30114988.620000001</v>
      </c>
      <c r="K541" s="5">
        <v>30674696.260000002</v>
      </c>
    </row>
    <row r="542" spans="1:11">
      <c r="A542" t="s">
        <v>254</v>
      </c>
      <c r="B542" t="s">
        <v>52</v>
      </c>
      <c r="C542" t="s">
        <v>55</v>
      </c>
      <c r="D542" s="8">
        <v>15272670.83</v>
      </c>
      <c r="E542" s="5">
        <v>17845341.390000001</v>
      </c>
      <c r="F542" s="5">
        <v>25050726.48</v>
      </c>
      <c r="G542" s="5">
        <v>24772895.289999999</v>
      </c>
      <c r="H542" s="5">
        <v>14734240.57</v>
      </c>
      <c r="I542" s="5">
        <v>17448301.34</v>
      </c>
      <c r="J542" s="5">
        <v>24634626.16</v>
      </c>
      <c r="K542" s="5">
        <v>23415533.77</v>
      </c>
    </row>
    <row r="543" spans="1:11">
      <c r="A543" t="s">
        <v>195</v>
      </c>
      <c r="B543" t="s">
        <v>52</v>
      </c>
      <c r="C543" t="s">
        <v>155</v>
      </c>
      <c r="D543" s="8">
        <v>16188212.93</v>
      </c>
      <c r="E543" s="5">
        <v>17733238</v>
      </c>
      <c r="F543" s="5">
        <v>25220992.190000001</v>
      </c>
      <c r="G543" s="5">
        <v>24505654.109999999</v>
      </c>
      <c r="H543" s="5">
        <v>14770060.51</v>
      </c>
      <c r="I543" s="5">
        <v>20156008</v>
      </c>
      <c r="J543" s="5">
        <v>22894950.539999999</v>
      </c>
      <c r="K543" s="5">
        <v>26653370.420000002</v>
      </c>
    </row>
    <row r="544" spans="1:11">
      <c r="A544" t="s">
        <v>353</v>
      </c>
      <c r="B544" t="s">
        <v>48</v>
      </c>
      <c r="C544" t="s">
        <v>253</v>
      </c>
      <c r="D544" s="8">
        <v>14171844.720000001</v>
      </c>
      <c r="E544" s="5">
        <v>16670235.9</v>
      </c>
      <c r="F544" s="5">
        <v>24963718.77</v>
      </c>
      <c r="G544" s="5">
        <v>24672298.530000001</v>
      </c>
      <c r="H544" s="5">
        <v>14790030.02</v>
      </c>
      <c r="I544" s="5">
        <v>15649872.369999999</v>
      </c>
      <c r="J544" s="5">
        <v>23837385.629999999</v>
      </c>
      <c r="K544" s="5">
        <v>23366973.760000002</v>
      </c>
    </row>
    <row r="545" spans="1:11">
      <c r="A545" t="s">
        <v>666</v>
      </c>
      <c r="B545" t="s">
        <v>23</v>
      </c>
      <c r="C545" t="s">
        <v>97</v>
      </c>
      <c r="D545" s="8">
        <v>16402511.5</v>
      </c>
      <c r="E545" s="5">
        <v>20396164.84</v>
      </c>
      <c r="F545" s="5">
        <v>30264514.510000002</v>
      </c>
      <c r="G545" s="5">
        <v>30949631.140000001</v>
      </c>
      <c r="H545" s="5">
        <v>14942710.6</v>
      </c>
      <c r="I545" s="5">
        <v>19457370.859999999</v>
      </c>
      <c r="J545" s="5">
        <v>28867826.649999999</v>
      </c>
      <c r="K545" s="5">
        <v>30547974.98</v>
      </c>
    </row>
    <row r="546" spans="1:11">
      <c r="A546" t="s">
        <v>585</v>
      </c>
      <c r="B546" t="s">
        <v>23</v>
      </c>
      <c r="C546" t="s">
        <v>105</v>
      </c>
      <c r="D546" s="8">
        <v>15697779.699999999</v>
      </c>
      <c r="E546" s="5">
        <v>17860121.640000001</v>
      </c>
      <c r="F546" s="5">
        <v>27570213.129999999</v>
      </c>
      <c r="G546" s="5">
        <v>27700995.829999998</v>
      </c>
      <c r="H546" s="5">
        <v>15044591.640000001</v>
      </c>
      <c r="I546" s="5">
        <v>17374249.530000001</v>
      </c>
      <c r="J546" s="5">
        <v>26777261.66</v>
      </c>
      <c r="K546" s="5">
        <v>26551484.609999999</v>
      </c>
    </row>
    <row r="547" spans="1:11">
      <c r="A547" t="s">
        <v>285</v>
      </c>
      <c r="B547" t="s">
        <v>35</v>
      </c>
      <c r="C547" t="s">
        <v>50</v>
      </c>
      <c r="D547" s="8">
        <v>15378417.66</v>
      </c>
      <c r="E547" s="5">
        <v>17381046.73</v>
      </c>
      <c r="F547" s="5">
        <v>23781085.75</v>
      </c>
      <c r="G547" s="5">
        <v>22777289.059999999</v>
      </c>
      <c r="H547" s="5">
        <v>15048294.75</v>
      </c>
      <c r="I547" s="5">
        <v>17255661.09</v>
      </c>
      <c r="J547" s="5">
        <v>23859972.199999999</v>
      </c>
      <c r="K547" s="5">
        <v>23585541.559999999</v>
      </c>
    </row>
    <row r="548" spans="1:11">
      <c r="A548" t="s">
        <v>875</v>
      </c>
      <c r="B548" t="s">
        <v>114</v>
      </c>
      <c r="C548" t="s">
        <v>167</v>
      </c>
      <c r="D548" s="8">
        <v>18295028</v>
      </c>
      <c r="E548" s="5">
        <v>21722423</v>
      </c>
      <c r="F548" s="5">
        <v>34508130</v>
      </c>
      <c r="G548" s="5">
        <v>35939260</v>
      </c>
      <c r="H548" s="5">
        <v>15074272</v>
      </c>
      <c r="I548" s="5">
        <v>19244474</v>
      </c>
      <c r="J548" s="5">
        <v>39362071</v>
      </c>
      <c r="K548" s="5">
        <v>26921498</v>
      </c>
    </row>
    <row r="549" spans="1:11">
      <c r="A549" t="s">
        <v>443</v>
      </c>
      <c r="B549" t="s">
        <v>65</v>
      </c>
      <c r="C549" t="s">
        <v>85</v>
      </c>
      <c r="D549" s="8">
        <v>15993172.74</v>
      </c>
      <c r="E549" s="5">
        <v>18656028.670000002</v>
      </c>
      <c r="F549" s="5">
        <v>29848457.879999999</v>
      </c>
      <c r="G549" s="5">
        <v>28426699.969999999</v>
      </c>
      <c r="H549" s="5">
        <v>15151483.710000001</v>
      </c>
      <c r="I549" s="5">
        <v>18236473.43</v>
      </c>
      <c r="J549" s="5">
        <v>28401886.539999999</v>
      </c>
      <c r="K549" s="5">
        <v>28303131.280000001</v>
      </c>
    </row>
    <row r="550" spans="1:11">
      <c r="A550" t="s">
        <v>750</v>
      </c>
      <c r="B550" t="s">
        <v>42</v>
      </c>
      <c r="C550" t="s">
        <v>234</v>
      </c>
      <c r="D550" s="8">
        <v>17429522.059999999</v>
      </c>
      <c r="E550" s="5">
        <v>19545557.789999999</v>
      </c>
      <c r="F550" s="5">
        <v>28976609.640000001</v>
      </c>
      <c r="G550" s="5">
        <v>28489035.609999999</v>
      </c>
      <c r="H550" s="5">
        <v>15314507.800000001</v>
      </c>
      <c r="I550" s="5">
        <v>19179583.16</v>
      </c>
      <c r="J550" s="5">
        <v>28500286.670000002</v>
      </c>
      <c r="K550" s="5">
        <v>27307986.550000001</v>
      </c>
    </row>
    <row r="551" spans="1:11">
      <c r="A551" t="s">
        <v>196</v>
      </c>
      <c r="B551" t="s">
        <v>52</v>
      </c>
      <c r="C551" t="s">
        <v>155</v>
      </c>
      <c r="D551" s="8">
        <v>18008116.129999999</v>
      </c>
      <c r="E551" s="5">
        <v>23193714.079999998</v>
      </c>
      <c r="F551" s="5">
        <v>30773372.440000001</v>
      </c>
      <c r="G551" s="5">
        <v>30995962.129999999</v>
      </c>
      <c r="H551" s="5">
        <v>15503958.949999999</v>
      </c>
      <c r="I551" s="5">
        <v>20441852.390000001</v>
      </c>
      <c r="J551" s="5">
        <v>27400086.030000001</v>
      </c>
      <c r="K551" s="5">
        <v>31419216.170000002</v>
      </c>
    </row>
    <row r="552" spans="1:11">
      <c r="A552" t="s">
        <v>560</v>
      </c>
      <c r="B552" t="s">
        <v>23</v>
      </c>
      <c r="C552" t="s">
        <v>97</v>
      </c>
      <c r="D552" s="8">
        <v>16924298.690000001</v>
      </c>
      <c r="E552" s="5">
        <v>20633259.309999999</v>
      </c>
      <c r="F552" s="5">
        <v>31341343.629999999</v>
      </c>
      <c r="G552" s="5">
        <v>28319601.039999999</v>
      </c>
      <c r="H552" s="5">
        <v>15638759.699999999</v>
      </c>
      <c r="I552" s="5">
        <v>20476526.32</v>
      </c>
      <c r="J552" s="5">
        <v>29141610.73</v>
      </c>
      <c r="K552" s="5">
        <v>27640013.219999999</v>
      </c>
    </row>
    <row r="553" spans="1:11">
      <c r="A553" t="s">
        <v>207</v>
      </c>
      <c r="B553" t="s">
        <v>52</v>
      </c>
      <c r="C553" t="s">
        <v>146</v>
      </c>
      <c r="D553" s="8">
        <v>15206248.109999999</v>
      </c>
      <c r="E553" s="5">
        <v>17986478.91</v>
      </c>
      <c r="F553" s="5">
        <v>26268360.870000001</v>
      </c>
      <c r="G553" s="5">
        <v>25747738.170000002</v>
      </c>
      <c r="H553" s="5">
        <v>15676051.57</v>
      </c>
      <c r="I553" s="5">
        <v>17045245.710000001</v>
      </c>
      <c r="J553" s="5">
        <v>24468250.899999999</v>
      </c>
      <c r="K553" s="5">
        <v>25752028.940000001</v>
      </c>
    </row>
    <row r="554" spans="1:11">
      <c r="A554" t="s">
        <v>537</v>
      </c>
      <c r="B554" t="s">
        <v>76</v>
      </c>
      <c r="C554" t="s">
        <v>134</v>
      </c>
      <c r="D554" s="8">
        <v>16250158.08</v>
      </c>
      <c r="E554" s="5">
        <v>19167741.379999999</v>
      </c>
      <c r="F554" s="5">
        <v>27599113.059999999</v>
      </c>
      <c r="G554" s="5">
        <v>27821542.059999999</v>
      </c>
      <c r="H554" s="5">
        <v>15695374.49</v>
      </c>
      <c r="I554" s="5">
        <v>19098663.739999998</v>
      </c>
      <c r="J554" s="5">
        <v>27592022.16</v>
      </c>
      <c r="K554" s="5">
        <v>27067483.649999999</v>
      </c>
    </row>
    <row r="555" spans="1:11">
      <c r="A555" t="s">
        <v>165</v>
      </c>
      <c r="B555" t="s">
        <v>48</v>
      </c>
      <c r="C555" t="s">
        <v>165</v>
      </c>
      <c r="D555" s="8">
        <v>14652944.66</v>
      </c>
      <c r="E555" s="5">
        <v>14500536.43</v>
      </c>
      <c r="F555" s="5">
        <v>19823994.91</v>
      </c>
      <c r="G555" s="5">
        <v>20635485.77</v>
      </c>
      <c r="H555" s="5">
        <v>15713090.189999999</v>
      </c>
      <c r="I555" s="5">
        <v>14503764.619999999</v>
      </c>
      <c r="J555" s="5">
        <v>19215580.100000001</v>
      </c>
      <c r="K555" s="5">
        <v>20972516.030000001</v>
      </c>
    </row>
    <row r="556" spans="1:11">
      <c r="A556" t="s">
        <v>467</v>
      </c>
      <c r="B556" t="s">
        <v>52</v>
      </c>
      <c r="C556" t="s">
        <v>57</v>
      </c>
      <c r="D556" s="8">
        <v>18480504.359999999</v>
      </c>
      <c r="E556" s="5" t="s">
        <v>25</v>
      </c>
      <c r="F556" s="5">
        <v>24923693.670000002</v>
      </c>
      <c r="G556" s="5">
        <v>27073565.629999999</v>
      </c>
      <c r="H556" s="5">
        <v>15926466.050000001</v>
      </c>
      <c r="I556" s="5" t="s">
        <v>25</v>
      </c>
      <c r="J556" s="5">
        <v>24259288.66</v>
      </c>
      <c r="K556" s="5">
        <v>26163944.18</v>
      </c>
    </row>
    <row r="557" spans="1:11">
      <c r="A557" t="s">
        <v>769</v>
      </c>
      <c r="B557" t="s">
        <v>76</v>
      </c>
      <c r="C557" t="s">
        <v>77</v>
      </c>
      <c r="D557" s="8">
        <v>20886221.77</v>
      </c>
      <c r="E557" s="5">
        <v>33854207.25</v>
      </c>
      <c r="F557" s="5">
        <v>53443872.469999999</v>
      </c>
      <c r="G557" s="5">
        <v>64929297.579999998</v>
      </c>
      <c r="H557" s="5">
        <v>16114132.380000001</v>
      </c>
      <c r="I557" s="5">
        <v>32342420.879999999</v>
      </c>
      <c r="J557" s="5">
        <v>58907993.200000003</v>
      </c>
      <c r="K557" s="5">
        <v>64896164.200000003</v>
      </c>
    </row>
    <row r="558" spans="1:11">
      <c r="A558" t="s">
        <v>420</v>
      </c>
      <c r="B558" t="s">
        <v>76</v>
      </c>
      <c r="C558" t="s">
        <v>134</v>
      </c>
      <c r="D558" s="8">
        <v>18241003</v>
      </c>
      <c r="E558" s="5">
        <v>20766551.699999999</v>
      </c>
      <c r="F558" s="5">
        <v>32246909.379999999</v>
      </c>
      <c r="G558" s="5">
        <v>31453039.84</v>
      </c>
      <c r="H558" s="5">
        <v>16129108</v>
      </c>
      <c r="I558" s="5">
        <v>21301147.609999999</v>
      </c>
      <c r="J558" s="5">
        <v>34301975.130000003</v>
      </c>
      <c r="K558" s="5">
        <v>31218953.239999998</v>
      </c>
    </row>
    <row r="559" spans="1:11">
      <c r="A559" t="s">
        <v>771</v>
      </c>
      <c r="B559" t="s">
        <v>23</v>
      </c>
      <c r="C559" t="s">
        <v>102</v>
      </c>
      <c r="D559" s="8">
        <v>18640034.510000002</v>
      </c>
      <c r="E559" s="5">
        <v>20760979.98</v>
      </c>
      <c r="F559" s="5">
        <v>33722089.119999997</v>
      </c>
      <c r="G559" s="5">
        <v>29925702.239999998</v>
      </c>
      <c r="H559" s="5">
        <v>16207357.34</v>
      </c>
      <c r="I559" s="5">
        <v>22728566.66</v>
      </c>
      <c r="J559" s="5">
        <v>33428984.620000001</v>
      </c>
      <c r="K559" s="5">
        <v>32331346.920000002</v>
      </c>
    </row>
    <row r="560" spans="1:11">
      <c r="A560" t="s">
        <v>549</v>
      </c>
      <c r="B560" t="s">
        <v>65</v>
      </c>
      <c r="C560" t="s">
        <v>85</v>
      </c>
      <c r="D560" s="8">
        <v>16200639.32</v>
      </c>
      <c r="E560" s="5">
        <v>17273121.550000001</v>
      </c>
      <c r="F560" s="5">
        <v>26393196.91</v>
      </c>
      <c r="G560" s="5">
        <v>25836309.48</v>
      </c>
      <c r="H560" s="5">
        <v>16302313.35</v>
      </c>
      <c r="I560" s="5">
        <v>18165003.280000001</v>
      </c>
      <c r="J560" s="5">
        <v>26037725.359999999</v>
      </c>
      <c r="K560" s="5">
        <v>26199694.129999999</v>
      </c>
    </row>
    <row r="561" spans="1:11">
      <c r="A561" t="s">
        <v>672</v>
      </c>
      <c r="B561" t="s">
        <v>114</v>
      </c>
      <c r="C561" t="s">
        <v>167</v>
      </c>
      <c r="D561" s="8">
        <v>16801202.66</v>
      </c>
      <c r="E561" s="5">
        <v>19000156.440000001</v>
      </c>
      <c r="F561" s="5">
        <v>27267684.039999999</v>
      </c>
      <c r="G561" s="5">
        <v>24881497.739999998</v>
      </c>
      <c r="H561" s="5">
        <v>16311692.689999999</v>
      </c>
      <c r="I561" s="5">
        <v>19649722.170000002</v>
      </c>
      <c r="J561" s="5">
        <v>28155749.960000001</v>
      </c>
      <c r="K561" s="5">
        <v>23564319.949999999</v>
      </c>
    </row>
    <row r="562" spans="1:11">
      <c r="A562" t="s">
        <v>635</v>
      </c>
      <c r="B562" t="s">
        <v>23</v>
      </c>
      <c r="C562" t="s">
        <v>105</v>
      </c>
      <c r="D562" s="8">
        <v>17052869.23</v>
      </c>
      <c r="E562" s="5">
        <v>19520008.41</v>
      </c>
      <c r="F562" s="5">
        <v>27227112.18</v>
      </c>
      <c r="G562" s="5">
        <v>28490652.449999999</v>
      </c>
      <c r="H562" s="5">
        <v>16448672.289999999</v>
      </c>
      <c r="I562" s="5">
        <v>19048414.469999999</v>
      </c>
      <c r="J562" s="5">
        <v>26345268.780000001</v>
      </c>
      <c r="K562" s="5">
        <v>28280809.550000001</v>
      </c>
    </row>
    <row r="563" spans="1:11">
      <c r="A563" t="s">
        <v>787</v>
      </c>
      <c r="B563" t="s">
        <v>76</v>
      </c>
      <c r="C563" t="s">
        <v>134</v>
      </c>
      <c r="D563" s="8">
        <v>16590148.73</v>
      </c>
      <c r="E563" s="5">
        <v>17934416.780000001</v>
      </c>
      <c r="F563" s="5">
        <v>26284976.789999999</v>
      </c>
      <c r="G563" s="5">
        <v>24710647</v>
      </c>
      <c r="H563" s="5">
        <v>16568101.34</v>
      </c>
      <c r="I563" s="5">
        <v>18325664.07</v>
      </c>
      <c r="J563" s="5">
        <v>26247198.93</v>
      </c>
      <c r="K563" s="5">
        <v>23486072</v>
      </c>
    </row>
    <row r="564" spans="1:11">
      <c r="A564" t="s">
        <v>64</v>
      </c>
      <c r="B564" t="s">
        <v>65</v>
      </c>
      <c r="C564" t="s">
        <v>64</v>
      </c>
      <c r="D564" s="8">
        <v>17669577.649999999</v>
      </c>
      <c r="E564" s="5" t="s">
        <v>25</v>
      </c>
      <c r="F564" s="5" t="s">
        <v>25</v>
      </c>
      <c r="G564" s="5">
        <v>31027811.170000002</v>
      </c>
      <c r="H564" s="5">
        <v>17053135.84</v>
      </c>
      <c r="I564" s="5" t="s">
        <v>25</v>
      </c>
      <c r="J564" s="5" t="s">
        <v>25</v>
      </c>
      <c r="K564" s="5">
        <v>31005392.289999999</v>
      </c>
    </row>
    <row r="565" spans="1:11">
      <c r="A565" t="s">
        <v>180</v>
      </c>
      <c r="B565" t="s">
        <v>48</v>
      </c>
      <c r="C565" t="s">
        <v>181</v>
      </c>
      <c r="D565" s="8">
        <v>17000028.98</v>
      </c>
      <c r="E565" s="5">
        <v>20751645.370000001</v>
      </c>
      <c r="F565" s="5">
        <v>30303369.239999998</v>
      </c>
      <c r="G565" s="5">
        <v>28342128.120000001</v>
      </c>
      <c r="H565" s="5">
        <v>17538016.030000001</v>
      </c>
      <c r="I565" s="5">
        <v>20751645.370000001</v>
      </c>
      <c r="J565" s="5">
        <v>30284361.920000002</v>
      </c>
      <c r="K565" s="5">
        <v>31041002.859999999</v>
      </c>
    </row>
    <row r="566" spans="1:11">
      <c r="A566" t="s">
        <v>235</v>
      </c>
      <c r="B566" t="s">
        <v>23</v>
      </c>
      <c r="C566" t="s">
        <v>102</v>
      </c>
      <c r="D566" s="8">
        <v>18573878.719999999</v>
      </c>
      <c r="E566" s="5">
        <v>22813969.629999999</v>
      </c>
      <c r="F566" s="5">
        <v>33898216.310000002</v>
      </c>
      <c r="G566" s="5">
        <v>31798549.129999999</v>
      </c>
      <c r="H566" s="5">
        <v>17707767.23</v>
      </c>
      <c r="I566" s="5">
        <v>21003645.739999998</v>
      </c>
      <c r="J566" s="5">
        <v>32178935.649999999</v>
      </c>
      <c r="K566" s="5">
        <v>32026765.739999998</v>
      </c>
    </row>
    <row r="567" spans="1:11">
      <c r="A567" t="s">
        <v>696</v>
      </c>
      <c r="B567" t="s">
        <v>48</v>
      </c>
      <c r="C567" t="s">
        <v>49</v>
      </c>
      <c r="D567" s="8">
        <v>18219836.84</v>
      </c>
      <c r="E567" s="5">
        <v>20218710.600000001</v>
      </c>
      <c r="F567" s="5">
        <v>26933970.710000001</v>
      </c>
      <c r="G567" s="5">
        <v>26811333.149999999</v>
      </c>
      <c r="H567" s="5">
        <v>17768351.859999999</v>
      </c>
      <c r="I567" s="5">
        <v>21281335.18</v>
      </c>
      <c r="J567" s="5">
        <v>25998340.98</v>
      </c>
      <c r="K567" s="5">
        <v>27308000.98</v>
      </c>
    </row>
    <row r="568" spans="1:11">
      <c r="A568" t="s">
        <v>225</v>
      </c>
      <c r="B568" t="s">
        <v>30</v>
      </c>
      <c r="C568" t="s">
        <v>89</v>
      </c>
      <c r="D568" s="8">
        <v>18353558.809999999</v>
      </c>
      <c r="E568" s="5">
        <v>20628447.800000001</v>
      </c>
      <c r="F568" s="5">
        <v>31064593.949999999</v>
      </c>
      <c r="G568" s="5">
        <v>31943056.23</v>
      </c>
      <c r="H568" s="5">
        <v>18149607.989999998</v>
      </c>
      <c r="I568" s="5">
        <v>20986079.07</v>
      </c>
      <c r="J568" s="5">
        <v>29213146.609999999</v>
      </c>
      <c r="K568" s="5">
        <v>33232031.579999998</v>
      </c>
    </row>
    <row r="569" spans="1:11">
      <c r="A569" t="s">
        <v>168</v>
      </c>
      <c r="B569" t="s">
        <v>48</v>
      </c>
      <c r="C569" t="s">
        <v>169</v>
      </c>
      <c r="D569" s="8">
        <v>18117633.510000002</v>
      </c>
      <c r="E569" s="5">
        <v>21185829.850000001</v>
      </c>
      <c r="F569" s="5">
        <v>29851289.620000001</v>
      </c>
      <c r="G569" s="5">
        <v>31587807.629999999</v>
      </c>
      <c r="H569" s="5">
        <v>18195615.960000001</v>
      </c>
      <c r="I569" s="5">
        <v>21188909.09</v>
      </c>
      <c r="J569" s="5">
        <v>27487174.030000001</v>
      </c>
      <c r="K569" s="5">
        <v>30413324.850000001</v>
      </c>
    </row>
    <row r="570" spans="1:11">
      <c r="A570" t="s">
        <v>566</v>
      </c>
      <c r="B570" t="s">
        <v>52</v>
      </c>
      <c r="C570" t="s">
        <v>57</v>
      </c>
      <c r="D570" s="8">
        <v>19746694.370000001</v>
      </c>
      <c r="E570" s="5">
        <v>24330812.559999999</v>
      </c>
      <c r="F570" s="5">
        <v>24309658.649999999</v>
      </c>
      <c r="G570" s="5">
        <v>24640139.18</v>
      </c>
      <c r="H570" s="5">
        <v>18359271.219999999</v>
      </c>
      <c r="I570" s="5">
        <v>22321515.370000001</v>
      </c>
      <c r="J570" s="5">
        <v>23827168.699999999</v>
      </c>
      <c r="K570" s="5">
        <v>25678145.18</v>
      </c>
    </row>
    <row r="571" spans="1:11">
      <c r="A571" t="s">
        <v>294</v>
      </c>
      <c r="B571" t="s">
        <v>23</v>
      </c>
      <c r="C571" t="s">
        <v>24</v>
      </c>
      <c r="D571" s="8">
        <v>19036396.359999999</v>
      </c>
      <c r="E571" s="5">
        <v>22734088.620000001</v>
      </c>
      <c r="F571" s="5">
        <v>33570371.520000003</v>
      </c>
      <c r="G571" s="5">
        <v>30769710.280000001</v>
      </c>
      <c r="H571" s="5">
        <v>18381547.559999999</v>
      </c>
      <c r="I571" s="5">
        <v>22283987.719999999</v>
      </c>
      <c r="J571" s="5">
        <v>31184762.039999999</v>
      </c>
      <c r="K571" s="5">
        <v>31104815.57</v>
      </c>
    </row>
    <row r="572" spans="1:11">
      <c r="A572" t="s">
        <v>469</v>
      </c>
      <c r="B572" t="s">
        <v>48</v>
      </c>
      <c r="C572" t="s">
        <v>253</v>
      </c>
      <c r="D572" s="8">
        <v>18400565.52</v>
      </c>
      <c r="E572" s="5">
        <v>21448400.84</v>
      </c>
      <c r="F572" s="5">
        <v>29480523.68</v>
      </c>
      <c r="G572" s="5">
        <v>37779568.630000003</v>
      </c>
      <c r="H572" s="5">
        <v>18483367.32</v>
      </c>
      <c r="I572" s="5">
        <v>21502436.350000001</v>
      </c>
      <c r="J572" s="5">
        <v>31928406.870000001</v>
      </c>
      <c r="K572" s="5">
        <v>37681173.240000002</v>
      </c>
    </row>
    <row r="573" spans="1:11">
      <c r="A573" t="s">
        <v>688</v>
      </c>
      <c r="B573" t="s">
        <v>76</v>
      </c>
      <c r="C573" t="s">
        <v>134</v>
      </c>
      <c r="D573" s="8">
        <v>17955858.890000001</v>
      </c>
      <c r="E573" s="5" t="s">
        <v>25</v>
      </c>
      <c r="F573" s="5">
        <v>28661881.59</v>
      </c>
      <c r="G573" s="5" t="s">
        <v>25</v>
      </c>
      <c r="H573" s="5">
        <v>18714415.100000001</v>
      </c>
      <c r="I573" s="5" t="s">
        <v>25</v>
      </c>
      <c r="J573" s="5">
        <v>26707768.539999999</v>
      </c>
      <c r="K573" s="5" t="s">
        <v>25</v>
      </c>
    </row>
    <row r="574" spans="1:11">
      <c r="A574" t="s">
        <v>396</v>
      </c>
      <c r="B574" t="s">
        <v>35</v>
      </c>
      <c r="C574" t="s">
        <v>172</v>
      </c>
      <c r="D574" s="8">
        <v>21829275</v>
      </c>
      <c r="E574" s="5">
        <v>22981728</v>
      </c>
      <c r="F574" s="5">
        <v>34306571.770000003</v>
      </c>
      <c r="G574" s="5">
        <v>33947258.090000004</v>
      </c>
      <c r="H574" s="5">
        <v>18805555</v>
      </c>
      <c r="I574" s="5">
        <v>20894377</v>
      </c>
      <c r="J574" s="5">
        <v>30817077.239999998</v>
      </c>
      <c r="K574" s="5">
        <v>28432704.93</v>
      </c>
    </row>
    <row r="575" spans="1:11">
      <c r="A575" t="s">
        <v>179</v>
      </c>
      <c r="B575" t="s">
        <v>114</v>
      </c>
      <c r="C575" t="s">
        <v>115</v>
      </c>
      <c r="D575" s="8">
        <v>21650817.600000001</v>
      </c>
      <c r="E575" s="5">
        <v>27098345.190000001</v>
      </c>
      <c r="F575" s="5">
        <v>36503734.100000001</v>
      </c>
      <c r="G575" s="5">
        <v>30172643.57</v>
      </c>
      <c r="H575" s="5">
        <v>18809577.91</v>
      </c>
      <c r="I575" s="5">
        <v>25779557.460000001</v>
      </c>
      <c r="J575" s="5">
        <v>35350637.049999997</v>
      </c>
      <c r="K575" s="5">
        <v>32183030.539999999</v>
      </c>
    </row>
    <row r="576" spans="1:11">
      <c r="A576" t="s">
        <v>383</v>
      </c>
      <c r="B576" t="s">
        <v>23</v>
      </c>
      <c r="C576" t="s">
        <v>202</v>
      </c>
      <c r="D576" s="8">
        <v>19234120.059999999</v>
      </c>
      <c r="E576" s="5">
        <v>19199420.41</v>
      </c>
      <c r="F576" s="5">
        <v>29805271.91</v>
      </c>
      <c r="G576" s="5">
        <v>26901141.609999999</v>
      </c>
      <c r="H576" s="5">
        <v>19614968.98</v>
      </c>
      <c r="I576" s="5">
        <v>19640634.120000001</v>
      </c>
      <c r="J576" s="5">
        <v>27903106.890000001</v>
      </c>
      <c r="K576" s="5">
        <v>28706993.149999999</v>
      </c>
    </row>
    <row r="577" spans="1:11">
      <c r="A577" t="s">
        <v>49</v>
      </c>
      <c r="B577" t="s">
        <v>48</v>
      </c>
      <c r="C577" t="s">
        <v>49</v>
      </c>
      <c r="D577" s="8">
        <v>21159019.579999998</v>
      </c>
      <c r="E577" s="5">
        <v>24171826.59</v>
      </c>
      <c r="F577" s="5">
        <v>34855616.909999996</v>
      </c>
      <c r="G577" s="5">
        <v>34309546.840000004</v>
      </c>
      <c r="H577" s="5">
        <v>20625486.859999999</v>
      </c>
      <c r="I577" s="5">
        <v>24140910.710000001</v>
      </c>
      <c r="J577" s="5">
        <v>32411548.77</v>
      </c>
      <c r="K577" s="5">
        <v>39510823.32</v>
      </c>
    </row>
    <row r="578" spans="1:11">
      <c r="A578" t="s">
        <v>456</v>
      </c>
      <c r="B578" t="s">
        <v>52</v>
      </c>
      <c r="C578" t="s">
        <v>69</v>
      </c>
      <c r="D578" s="8">
        <v>21349416.370000001</v>
      </c>
      <c r="E578" s="5" t="s">
        <v>25</v>
      </c>
      <c r="F578" s="5">
        <v>26465227.870000001</v>
      </c>
      <c r="G578" s="5">
        <v>26226721.719999999</v>
      </c>
      <c r="H578" s="5">
        <v>21324601.41</v>
      </c>
      <c r="I578" s="5" t="s">
        <v>25</v>
      </c>
      <c r="J578" s="5">
        <v>26416942.300000001</v>
      </c>
      <c r="K578" s="5">
        <v>27162966.469999999</v>
      </c>
    </row>
    <row r="579" spans="1:11">
      <c r="A579" t="s">
        <v>190</v>
      </c>
      <c r="B579" t="s">
        <v>76</v>
      </c>
      <c r="C579" t="s">
        <v>134</v>
      </c>
      <c r="D579" s="8">
        <v>22505643.100000001</v>
      </c>
      <c r="E579" s="5">
        <v>27497055.780000001</v>
      </c>
      <c r="F579" s="5">
        <v>36559527.68</v>
      </c>
      <c r="G579" s="5">
        <v>37295737.75</v>
      </c>
      <c r="H579" s="5">
        <v>21963190.850000001</v>
      </c>
      <c r="I579" s="5">
        <v>28057105.899999999</v>
      </c>
      <c r="J579" s="5">
        <v>36437085.369999997</v>
      </c>
      <c r="K579" s="5">
        <v>37922581.509999998</v>
      </c>
    </row>
    <row r="580" spans="1:11">
      <c r="A580" t="s">
        <v>712</v>
      </c>
      <c r="B580" t="s">
        <v>76</v>
      </c>
      <c r="C580" t="s">
        <v>77</v>
      </c>
      <c r="D580" s="8">
        <v>23904743</v>
      </c>
      <c r="E580" s="5">
        <v>31038081.949999999</v>
      </c>
      <c r="F580" s="5">
        <v>37211234.310000002</v>
      </c>
      <c r="G580" s="5">
        <v>35295601</v>
      </c>
      <c r="H580" s="5">
        <v>22186404.59</v>
      </c>
      <c r="I580" s="5">
        <v>31087508.789999999</v>
      </c>
      <c r="J580" s="5">
        <v>36794682.5</v>
      </c>
      <c r="K580" s="5">
        <v>32238678</v>
      </c>
    </row>
    <row r="581" spans="1:11">
      <c r="A581" t="s">
        <v>104</v>
      </c>
      <c r="B581" t="s">
        <v>27</v>
      </c>
      <c r="C581" t="s">
        <v>104</v>
      </c>
      <c r="D581" s="8">
        <v>25410967</v>
      </c>
      <c r="E581" s="5">
        <v>32566874.690000001</v>
      </c>
      <c r="F581" s="5">
        <v>43507548.799999997</v>
      </c>
      <c r="G581" s="5">
        <v>44546187.229999997</v>
      </c>
      <c r="H581" s="5">
        <v>22435998</v>
      </c>
      <c r="I581" s="5">
        <v>33062541.52</v>
      </c>
      <c r="J581" s="5">
        <v>39013977.950000003</v>
      </c>
      <c r="K581" s="5">
        <v>42507077.840000004</v>
      </c>
    </row>
    <row r="582" spans="1:11">
      <c r="A582" t="s">
        <v>412</v>
      </c>
      <c r="B582" t="s">
        <v>23</v>
      </c>
      <c r="C582" t="s">
        <v>105</v>
      </c>
      <c r="D582" s="8">
        <v>21236016.859999999</v>
      </c>
      <c r="E582" s="5">
        <v>25770550.109999999</v>
      </c>
      <c r="F582" s="5">
        <v>37011035.590000004</v>
      </c>
      <c r="G582" s="5">
        <v>31712383.129999999</v>
      </c>
      <c r="H582" s="5">
        <v>22477956.640000001</v>
      </c>
      <c r="I582" s="5">
        <v>25574577.030000001</v>
      </c>
      <c r="J582" s="5">
        <v>34658271.469999999</v>
      </c>
      <c r="K582" s="5">
        <v>35328127.299999997</v>
      </c>
    </row>
    <row r="583" spans="1:11">
      <c r="A583" t="s">
        <v>125</v>
      </c>
      <c r="B583" t="s">
        <v>42</v>
      </c>
      <c r="C583" t="s">
        <v>125</v>
      </c>
      <c r="D583" s="8">
        <v>23839832.379999999</v>
      </c>
      <c r="E583" s="5">
        <v>29220116</v>
      </c>
      <c r="F583" s="5">
        <v>40690627</v>
      </c>
      <c r="G583" s="5">
        <v>37354800</v>
      </c>
      <c r="H583" s="5">
        <v>22620851.399999999</v>
      </c>
      <c r="I583" s="5">
        <v>27748778</v>
      </c>
      <c r="J583" s="5">
        <v>38502856</v>
      </c>
      <c r="K583" s="5">
        <v>39160743</v>
      </c>
    </row>
    <row r="584" spans="1:11">
      <c r="A584" t="s">
        <v>274</v>
      </c>
      <c r="B584" t="s">
        <v>23</v>
      </c>
      <c r="C584" t="s">
        <v>40</v>
      </c>
      <c r="D584" s="8">
        <v>23222217.949999999</v>
      </c>
      <c r="E584" s="5">
        <v>28476622.329999998</v>
      </c>
      <c r="F584" s="5">
        <v>36748294.399999999</v>
      </c>
      <c r="G584" s="5">
        <v>36964875.07</v>
      </c>
      <c r="H584" s="5">
        <v>22846941.030000001</v>
      </c>
      <c r="I584" s="5">
        <v>28495327.370000001</v>
      </c>
      <c r="J584" s="5">
        <v>36022236.159999996</v>
      </c>
      <c r="K584" s="5">
        <v>37497923.200000003</v>
      </c>
    </row>
    <row r="585" spans="1:11">
      <c r="A585" t="s">
        <v>58</v>
      </c>
      <c r="B585" t="s">
        <v>30</v>
      </c>
      <c r="C585" t="s">
        <v>59</v>
      </c>
      <c r="D585" s="8">
        <v>25544236.940000001</v>
      </c>
      <c r="E585" s="5">
        <v>29873867.390000001</v>
      </c>
      <c r="F585" s="5">
        <v>40640528.939999998</v>
      </c>
      <c r="G585" s="5">
        <v>40329430.82</v>
      </c>
      <c r="H585" s="5">
        <v>23248414.879999999</v>
      </c>
      <c r="I585" s="5">
        <v>30468376.379999999</v>
      </c>
      <c r="J585" s="5">
        <v>36508057.469999999</v>
      </c>
      <c r="K585" s="5" t="s">
        <v>25</v>
      </c>
    </row>
    <row r="586" spans="1:11">
      <c r="A586" t="s">
        <v>46</v>
      </c>
      <c r="B586" t="s">
        <v>45</v>
      </c>
      <c r="C586" t="s">
        <v>46</v>
      </c>
      <c r="D586" s="8">
        <v>23480453.27</v>
      </c>
      <c r="E586" s="5">
        <v>25939979.289999999</v>
      </c>
      <c r="F586" s="5">
        <v>35025770.920000002</v>
      </c>
      <c r="G586" s="5">
        <v>34894326.170000002</v>
      </c>
      <c r="H586" s="5">
        <v>23344638.48</v>
      </c>
      <c r="I586" s="5">
        <v>26734698.27</v>
      </c>
      <c r="J586" s="5">
        <v>37707945.060000002</v>
      </c>
      <c r="K586" s="5">
        <v>34964400.560000002</v>
      </c>
    </row>
    <row r="587" spans="1:11">
      <c r="A587" t="s">
        <v>859</v>
      </c>
      <c r="B587" t="s">
        <v>23</v>
      </c>
      <c r="C587" t="s">
        <v>97</v>
      </c>
      <c r="D587" s="8">
        <v>21931645.109999999</v>
      </c>
      <c r="E587" s="5">
        <v>27431921.98</v>
      </c>
      <c r="F587" s="5" t="s">
        <v>25</v>
      </c>
      <c r="G587" s="5">
        <v>31802790.699999999</v>
      </c>
      <c r="H587" s="5">
        <v>23491834.309999999</v>
      </c>
      <c r="I587" s="5">
        <v>28104724.870000001</v>
      </c>
      <c r="J587" s="5" t="s">
        <v>25</v>
      </c>
      <c r="K587" s="5">
        <v>36567291.200000003</v>
      </c>
    </row>
    <row r="588" spans="1:11">
      <c r="A588" t="s">
        <v>518</v>
      </c>
      <c r="B588" t="s">
        <v>52</v>
      </c>
      <c r="C588" t="s">
        <v>60</v>
      </c>
      <c r="D588" s="8">
        <v>28508422</v>
      </c>
      <c r="E588" s="5">
        <v>27708388.609999999</v>
      </c>
      <c r="F588" s="5">
        <v>35972775.939999998</v>
      </c>
      <c r="G588" s="5">
        <v>36458049.5</v>
      </c>
      <c r="H588" s="5">
        <v>23664917.100000001</v>
      </c>
      <c r="I588" s="5">
        <v>26604916.91</v>
      </c>
      <c r="J588" s="5">
        <v>35242820.710000001</v>
      </c>
      <c r="K588" s="5">
        <v>39764909.549999997</v>
      </c>
    </row>
    <row r="589" spans="1:11">
      <c r="A589" t="s">
        <v>100</v>
      </c>
      <c r="B589" t="s">
        <v>23</v>
      </c>
      <c r="C589" t="s">
        <v>97</v>
      </c>
      <c r="D589" s="8">
        <v>25088204.550000001</v>
      </c>
      <c r="E589" s="5">
        <v>26287207.940000001</v>
      </c>
      <c r="F589" s="5">
        <v>39802349.530000001</v>
      </c>
      <c r="G589" s="5">
        <v>33498785.710000001</v>
      </c>
      <c r="H589" s="5">
        <v>23694034.969999999</v>
      </c>
      <c r="I589" s="5">
        <v>25687756.68</v>
      </c>
      <c r="J589" s="5">
        <v>36121828.149999999</v>
      </c>
      <c r="K589" s="5">
        <v>36799081.659999996</v>
      </c>
    </row>
    <row r="590" spans="1:11">
      <c r="A590" t="s">
        <v>186</v>
      </c>
      <c r="B590" t="s">
        <v>52</v>
      </c>
      <c r="C590" t="s">
        <v>186</v>
      </c>
      <c r="D590" s="8">
        <v>23785733.16</v>
      </c>
      <c r="E590" s="5">
        <v>27090473.09</v>
      </c>
      <c r="F590" s="5">
        <v>39204938.420000002</v>
      </c>
      <c r="G590" s="5">
        <v>38214131.469999999</v>
      </c>
      <c r="H590" s="5">
        <v>23822447.289999999</v>
      </c>
      <c r="I590" s="5">
        <v>29342492.859999999</v>
      </c>
      <c r="J590" s="5">
        <v>38180664.649999999</v>
      </c>
      <c r="K590" s="5">
        <v>39266595.759999998</v>
      </c>
    </row>
    <row r="591" spans="1:11">
      <c r="A591" t="s">
        <v>661</v>
      </c>
      <c r="B591" t="s">
        <v>48</v>
      </c>
      <c r="C591" t="s">
        <v>253</v>
      </c>
      <c r="D591" s="8">
        <v>24070996.350000001</v>
      </c>
      <c r="E591" s="5">
        <v>21128250.300000001</v>
      </c>
      <c r="F591" s="5">
        <v>28649127.420000002</v>
      </c>
      <c r="G591" s="5">
        <v>28232588.449999999</v>
      </c>
      <c r="H591" s="5">
        <v>24342438.18</v>
      </c>
      <c r="I591" s="5">
        <v>21290726.739999998</v>
      </c>
      <c r="J591" s="5">
        <v>29744288.550000001</v>
      </c>
      <c r="K591" s="5">
        <v>30230188.84</v>
      </c>
    </row>
    <row r="592" spans="1:11">
      <c r="A592" t="s">
        <v>489</v>
      </c>
      <c r="B592" t="s">
        <v>76</v>
      </c>
      <c r="C592" t="s">
        <v>134</v>
      </c>
      <c r="D592" s="8">
        <v>24985975.440000001</v>
      </c>
      <c r="E592" s="5">
        <v>29333757.219999999</v>
      </c>
      <c r="F592" s="5">
        <v>41677634.850000001</v>
      </c>
      <c r="G592" s="5">
        <v>39407448.829999998</v>
      </c>
      <c r="H592" s="5">
        <v>24438942.420000002</v>
      </c>
      <c r="I592" s="5">
        <v>30343454.050000001</v>
      </c>
      <c r="J592" s="5">
        <v>39662585.060000002</v>
      </c>
      <c r="K592" s="5">
        <v>41784449.210000001</v>
      </c>
    </row>
    <row r="593" spans="1:11">
      <c r="A593" t="s">
        <v>542</v>
      </c>
      <c r="B593" t="s">
        <v>76</v>
      </c>
      <c r="C593" t="s">
        <v>91</v>
      </c>
      <c r="D593" s="8">
        <v>24982952.620000001</v>
      </c>
      <c r="E593" s="5" t="s">
        <v>25</v>
      </c>
      <c r="F593" s="5">
        <v>35679486.039999999</v>
      </c>
      <c r="G593" s="5">
        <v>37079494.789999999</v>
      </c>
      <c r="H593" s="5">
        <v>24611179.07</v>
      </c>
      <c r="I593" s="5" t="s">
        <v>25</v>
      </c>
      <c r="J593" s="5">
        <v>36811949.170000002</v>
      </c>
      <c r="K593" s="5">
        <v>36845074.479999997</v>
      </c>
    </row>
    <row r="594" spans="1:11">
      <c r="A594" t="s">
        <v>754</v>
      </c>
      <c r="B594" t="s">
        <v>30</v>
      </c>
      <c r="C594" t="s">
        <v>93</v>
      </c>
      <c r="D594" s="8">
        <v>26254524.129999999</v>
      </c>
      <c r="E594" s="5">
        <v>32068662.48</v>
      </c>
      <c r="F594" s="5">
        <v>37685310.479999997</v>
      </c>
      <c r="G594" s="5">
        <v>37437799.609999999</v>
      </c>
      <c r="H594" s="5">
        <v>24616115.18</v>
      </c>
      <c r="I594" s="5">
        <v>30104416.190000001</v>
      </c>
      <c r="J594" s="5">
        <v>39004490.399999999</v>
      </c>
      <c r="K594" s="5">
        <v>35126071.359999999</v>
      </c>
    </row>
    <row r="595" spans="1:11">
      <c r="A595" t="s">
        <v>128</v>
      </c>
      <c r="B595" t="s">
        <v>76</v>
      </c>
      <c r="C595" t="s">
        <v>77</v>
      </c>
      <c r="D595" s="8">
        <v>27899779.32</v>
      </c>
      <c r="E595" s="5" t="s">
        <v>25</v>
      </c>
      <c r="F595" s="5">
        <v>64546255</v>
      </c>
      <c r="G595" s="5">
        <v>43465300</v>
      </c>
      <c r="H595" s="5">
        <v>24762206.809999999</v>
      </c>
      <c r="I595" s="5" t="s">
        <v>25</v>
      </c>
      <c r="J595" s="5">
        <v>52684173</v>
      </c>
      <c r="K595" s="5">
        <v>38340007</v>
      </c>
    </row>
    <row r="596" spans="1:11">
      <c r="A596" t="s">
        <v>81</v>
      </c>
      <c r="B596" t="s">
        <v>52</v>
      </c>
      <c r="C596" t="s">
        <v>57</v>
      </c>
      <c r="D596" s="8">
        <v>26244370.370000001</v>
      </c>
      <c r="E596" s="5">
        <v>27511629.359999999</v>
      </c>
      <c r="F596" s="5">
        <v>39273572.75</v>
      </c>
      <c r="G596" s="5">
        <v>37569188.409999996</v>
      </c>
      <c r="H596" s="5">
        <v>24923101.539999999</v>
      </c>
      <c r="I596" s="5">
        <v>26811263.620000001</v>
      </c>
      <c r="J596" s="5">
        <v>37154685.630000003</v>
      </c>
      <c r="K596" s="5">
        <v>36987526.759999998</v>
      </c>
    </row>
    <row r="597" spans="1:11">
      <c r="A597" t="s">
        <v>495</v>
      </c>
      <c r="B597" t="s">
        <v>27</v>
      </c>
      <c r="C597" t="s">
        <v>104</v>
      </c>
      <c r="D597" s="8">
        <v>28086379.960000001</v>
      </c>
      <c r="E597" s="5">
        <v>37066314.07</v>
      </c>
      <c r="F597" s="5">
        <v>45431744.659999996</v>
      </c>
      <c r="G597" s="5">
        <v>54673873.200000003</v>
      </c>
      <c r="H597" s="5">
        <v>25461314.760000002</v>
      </c>
      <c r="I597" s="5">
        <v>32585522.260000002</v>
      </c>
      <c r="J597" s="5">
        <v>46177219.140000001</v>
      </c>
      <c r="K597" s="5">
        <v>46144661.93</v>
      </c>
    </row>
    <row r="598" spans="1:11">
      <c r="A598" t="s">
        <v>351</v>
      </c>
      <c r="B598" t="s">
        <v>76</v>
      </c>
      <c r="C598" t="s">
        <v>134</v>
      </c>
      <c r="D598" s="8">
        <v>25809067.719999999</v>
      </c>
      <c r="E598" s="5">
        <v>31771000.649999999</v>
      </c>
      <c r="F598" s="5" t="s">
        <v>25</v>
      </c>
      <c r="G598" s="5">
        <v>42019536.57</v>
      </c>
      <c r="H598" s="5">
        <v>25560453.510000002</v>
      </c>
      <c r="I598" s="5">
        <v>33751715.32</v>
      </c>
      <c r="J598" s="5" t="s">
        <v>25</v>
      </c>
      <c r="K598" s="5">
        <v>42632341.579999998</v>
      </c>
    </row>
    <row r="599" spans="1:11">
      <c r="A599" t="s">
        <v>157</v>
      </c>
      <c r="B599" t="s">
        <v>42</v>
      </c>
      <c r="C599" t="s">
        <v>157</v>
      </c>
      <c r="D599" s="8">
        <v>28442901.129999999</v>
      </c>
      <c r="E599" s="5">
        <v>29605393.68</v>
      </c>
      <c r="F599" s="5">
        <v>44529661.170000002</v>
      </c>
      <c r="G599" s="5">
        <v>43626242.670000002</v>
      </c>
      <c r="H599" s="5">
        <v>26164472.850000001</v>
      </c>
      <c r="I599" s="5">
        <v>30026721.100000001</v>
      </c>
      <c r="J599" s="5">
        <v>40993673.280000001</v>
      </c>
      <c r="K599" s="5">
        <v>44608924.310000002</v>
      </c>
    </row>
    <row r="600" spans="1:11">
      <c r="A600" t="s">
        <v>145</v>
      </c>
      <c r="B600" t="s">
        <v>52</v>
      </c>
      <c r="C600" t="s">
        <v>146</v>
      </c>
      <c r="D600" s="8">
        <v>27018047.969999999</v>
      </c>
      <c r="E600" s="5">
        <v>31208269.719999999</v>
      </c>
      <c r="F600" s="5">
        <v>43787921.149999999</v>
      </c>
      <c r="G600" s="5">
        <v>43602195.579999998</v>
      </c>
      <c r="H600" s="5">
        <v>26204532.879999999</v>
      </c>
      <c r="I600" s="5">
        <v>30725465.809999999</v>
      </c>
      <c r="J600" s="5">
        <v>46502871.049999997</v>
      </c>
      <c r="K600" s="5">
        <v>53121798.18</v>
      </c>
    </row>
    <row r="601" spans="1:11">
      <c r="A601" t="s">
        <v>563</v>
      </c>
      <c r="B601" t="s">
        <v>23</v>
      </c>
      <c r="C601" t="s">
        <v>24</v>
      </c>
      <c r="D601" s="8">
        <v>29469832.510000002</v>
      </c>
      <c r="E601" s="5">
        <v>35152372.549999997</v>
      </c>
      <c r="F601" s="5">
        <v>47763413.240000002</v>
      </c>
      <c r="G601" s="5">
        <v>56142296.049999997</v>
      </c>
      <c r="H601" s="5">
        <v>27164695.579999998</v>
      </c>
      <c r="I601" s="5">
        <v>35013582.710000001</v>
      </c>
      <c r="J601" s="5">
        <v>46300550.920000002</v>
      </c>
      <c r="K601" s="5">
        <v>61195589.359999999</v>
      </c>
    </row>
    <row r="602" spans="1:11">
      <c r="A602" t="s">
        <v>508</v>
      </c>
      <c r="B602" t="s">
        <v>30</v>
      </c>
      <c r="C602" t="s">
        <v>59</v>
      </c>
      <c r="D602" s="8">
        <v>27520490.07</v>
      </c>
      <c r="E602" s="5">
        <v>30458844.829999998</v>
      </c>
      <c r="F602" s="5">
        <v>39218316.289999999</v>
      </c>
      <c r="G602" s="5">
        <v>42657165.539999999</v>
      </c>
      <c r="H602" s="5">
        <v>27388615.670000002</v>
      </c>
      <c r="I602" s="5">
        <v>31233962.210000001</v>
      </c>
      <c r="J602" s="5">
        <v>40956398.640000001</v>
      </c>
      <c r="K602" s="5">
        <v>44573075.649999999</v>
      </c>
    </row>
    <row r="603" spans="1:11">
      <c r="A603" t="s">
        <v>148</v>
      </c>
      <c r="B603" t="s">
        <v>48</v>
      </c>
      <c r="C603" t="s">
        <v>148</v>
      </c>
      <c r="D603" s="8">
        <v>29327123.52</v>
      </c>
      <c r="E603" s="5">
        <v>39493337.890000001</v>
      </c>
      <c r="F603" s="5">
        <v>50428362.170000002</v>
      </c>
      <c r="G603" s="5">
        <v>48134119.520000003</v>
      </c>
      <c r="H603" s="5">
        <v>27471843.039999999</v>
      </c>
      <c r="I603" s="5">
        <v>45229684.390000001</v>
      </c>
      <c r="J603" s="5">
        <v>50807477.399999999</v>
      </c>
      <c r="K603" s="5">
        <v>48088138.200000003</v>
      </c>
    </row>
    <row r="604" spans="1:11">
      <c r="A604" t="s">
        <v>760</v>
      </c>
      <c r="B604" t="s">
        <v>48</v>
      </c>
      <c r="C604" t="s">
        <v>161</v>
      </c>
      <c r="D604" s="8">
        <v>29438780</v>
      </c>
      <c r="E604" s="5">
        <v>30038247.960000001</v>
      </c>
      <c r="F604" s="5">
        <v>47332920.579999998</v>
      </c>
      <c r="G604" s="5">
        <v>49067292.009999998</v>
      </c>
      <c r="H604" s="5">
        <v>27492930</v>
      </c>
      <c r="I604" s="5">
        <v>29408105.289999999</v>
      </c>
      <c r="J604" s="5">
        <v>40470621.469999999</v>
      </c>
      <c r="K604" s="5">
        <v>45272530.950000003</v>
      </c>
    </row>
    <row r="605" spans="1:11">
      <c r="A605" t="s">
        <v>238</v>
      </c>
      <c r="B605" t="s">
        <v>23</v>
      </c>
      <c r="C605" t="s">
        <v>202</v>
      </c>
      <c r="D605" s="8">
        <v>27753885.93</v>
      </c>
      <c r="E605" s="5">
        <v>28788429.879999999</v>
      </c>
      <c r="F605" s="5">
        <v>23938614</v>
      </c>
      <c r="G605" s="5">
        <v>22492383.859999999</v>
      </c>
      <c r="H605" s="5">
        <v>27511462.809999999</v>
      </c>
      <c r="I605" s="5">
        <v>31067686.829999998</v>
      </c>
      <c r="J605" s="5">
        <v>24300531</v>
      </c>
      <c r="K605" s="5">
        <v>25324292.91</v>
      </c>
    </row>
    <row r="606" spans="1:11">
      <c r="A606" t="s">
        <v>43</v>
      </c>
      <c r="B606" t="s">
        <v>42</v>
      </c>
      <c r="C606" t="s">
        <v>43</v>
      </c>
      <c r="D606" s="8">
        <v>32941849.789999999</v>
      </c>
      <c r="E606" s="5">
        <v>35413069.380000003</v>
      </c>
      <c r="F606" s="5">
        <v>50418734.409999996</v>
      </c>
      <c r="G606" s="5">
        <v>50841223.799999997</v>
      </c>
      <c r="H606" s="5">
        <v>27669577.699999999</v>
      </c>
      <c r="I606" s="5">
        <v>34205354.310000002</v>
      </c>
      <c r="J606" s="5">
        <v>53631008.109999999</v>
      </c>
      <c r="K606" s="5">
        <v>48678369.399999999</v>
      </c>
    </row>
    <row r="607" spans="1:11">
      <c r="A607" t="s">
        <v>108</v>
      </c>
      <c r="B607" t="s">
        <v>42</v>
      </c>
      <c r="C607" t="s">
        <v>109</v>
      </c>
      <c r="D607" s="8">
        <v>28394247.91</v>
      </c>
      <c r="E607" s="5">
        <v>31616278.079999998</v>
      </c>
      <c r="F607" s="5">
        <v>42969927.369999997</v>
      </c>
      <c r="G607" s="5">
        <v>38851320.670000002</v>
      </c>
      <c r="H607" s="5">
        <v>27993638.32</v>
      </c>
      <c r="I607" s="5">
        <v>32184007.870000001</v>
      </c>
      <c r="J607" s="5">
        <v>41851505.759999998</v>
      </c>
      <c r="K607" s="5">
        <v>38014225.579999998</v>
      </c>
    </row>
    <row r="608" spans="1:11">
      <c r="A608" t="s">
        <v>744</v>
      </c>
      <c r="B608" t="s">
        <v>23</v>
      </c>
      <c r="C608" t="s">
        <v>188</v>
      </c>
      <c r="D608" s="8">
        <v>29536004.100000001</v>
      </c>
      <c r="E608" s="5">
        <v>33948515</v>
      </c>
      <c r="F608" s="5">
        <v>40309298.93</v>
      </c>
      <c r="G608" s="5">
        <v>57081898.57</v>
      </c>
      <c r="H608" s="5">
        <v>28895382.629999999</v>
      </c>
      <c r="I608" s="5">
        <v>33435860.800000001</v>
      </c>
      <c r="J608" s="5">
        <v>43022801.850000001</v>
      </c>
      <c r="K608" s="5">
        <v>52374199.119999997</v>
      </c>
    </row>
    <row r="609" spans="1:11">
      <c r="A609" t="s">
        <v>161</v>
      </c>
      <c r="B609" t="s">
        <v>48</v>
      </c>
      <c r="C609" t="s">
        <v>161</v>
      </c>
      <c r="D609" s="8">
        <v>30321556.039999999</v>
      </c>
      <c r="E609" s="5">
        <v>33304093.25</v>
      </c>
      <c r="F609" s="5" t="s">
        <v>25</v>
      </c>
      <c r="G609" s="5">
        <v>45406716.140000001</v>
      </c>
      <c r="H609" s="5">
        <v>28949221.16</v>
      </c>
      <c r="I609" s="5">
        <v>32225313.690000001</v>
      </c>
      <c r="J609" s="5" t="s">
        <v>25</v>
      </c>
      <c r="K609" s="5">
        <v>47755621.039999999</v>
      </c>
    </row>
    <row r="610" spans="1:11">
      <c r="A610" t="s">
        <v>482</v>
      </c>
      <c r="B610" t="s">
        <v>114</v>
      </c>
      <c r="C610" t="s">
        <v>167</v>
      </c>
      <c r="D610" s="8">
        <v>30713579.620000001</v>
      </c>
      <c r="E610" s="5">
        <v>30841118.469999999</v>
      </c>
      <c r="F610" s="5">
        <v>51022042.850000001</v>
      </c>
      <c r="G610" s="5">
        <v>49651041.18</v>
      </c>
      <c r="H610" s="5">
        <v>30846270.280000001</v>
      </c>
      <c r="I610" s="5">
        <v>31108062.899999999</v>
      </c>
      <c r="J610" s="5">
        <v>49347899.240000002</v>
      </c>
      <c r="K610" s="5">
        <v>49411222.409999996</v>
      </c>
    </row>
    <row r="611" spans="1:11">
      <c r="A611" t="s">
        <v>404</v>
      </c>
      <c r="B611" t="s">
        <v>52</v>
      </c>
      <c r="C611" t="s">
        <v>107</v>
      </c>
      <c r="D611" s="8">
        <v>34592164.18</v>
      </c>
      <c r="E611" s="5" t="s">
        <v>25</v>
      </c>
      <c r="F611" s="5">
        <v>49525937.380000003</v>
      </c>
      <c r="G611" s="5">
        <v>46974532.939999998</v>
      </c>
      <c r="H611" s="5">
        <v>33069841.800000001</v>
      </c>
      <c r="I611" s="5" t="s">
        <v>25</v>
      </c>
      <c r="J611" s="5">
        <v>47487427.990000002</v>
      </c>
      <c r="K611" s="5">
        <v>49317838.390000001</v>
      </c>
    </row>
    <row r="612" spans="1:11">
      <c r="A612" t="s">
        <v>588</v>
      </c>
      <c r="B612" t="s">
        <v>42</v>
      </c>
      <c r="C612" t="s">
        <v>234</v>
      </c>
      <c r="D612" s="8">
        <v>34503219.630000003</v>
      </c>
      <c r="E612" s="5">
        <v>38968585.009999998</v>
      </c>
      <c r="F612" s="5" t="s">
        <v>25</v>
      </c>
      <c r="G612" s="5">
        <v>64387399.490000002</v>
      </c>
      <c r="H612" s="5">
        <v>33288290.579999998</v>
      </c>
      <c r="I612" s="5">
        <v>39155461.18</v>
      </c>
      <c r="J612" s="5" t="s">
        <v>25</v>
      </c>
      <c r="K612" s="5">
        <v>59895342.740000002</v>
      </c>
    </row>
    <row r="613" spans="1:11">
      <c r="A613" t="s">
        <v>55</v>
      </c>
      <c r="B613" t="s">
        <v>52</v>
      </c>
      <c r="C613" t="s">
        <v>55</v>
      </c>
      <c r="D613" s="8">
        <v>35633206.960000001</v>
      </c>
      <c r="E613" s="5">
        <v>38221632.640000001</v>
      </c>
      <c r="F613" s="5">
        <v>49852279.920000002</v>
      </c>
      <c r="G613" s="5">
        <v>54647023.240000002</v>
      </c>
      <c r="H613" s="5">
        <v>33484048.719999999</v>
      </c>
      <c r="I613" s="5">
        <v>39139511.140000001</v>
      </c>
      <c r="J613" s="5">
        <v>52086150.159999996</v>
      </c>
      <c r="K613" s="5">
        <v>53968808.75</v>
      </c>
    </row>
    <row r="614" spans="1:11">
      <c r="A614" t="s">
        <v>710</v>
      </c>
      <c r="B614" t="s">
        <v>23</v>
      </c>
      <c r="C614" t="s">
        <v>105</v>
      </c>
      <c r="D614" s="8">
        <v>34628977.520000003</v>
      </c>
      <c r="E614" s="5">
        <v>37680137.340000004</v>
      </c>
      <c r="F614" s="5">
        <v>45708877.210000001</v>
      </c>
      <c r="G614" s="5">
        <v>47358023.009999998</v>
      </c>
      <c r="H614" s="5">
        <v>33912821.600000001</v>
      </c>
      <c r="I614" s="5">
        <v>37482251.75</v>
      </c>
      <c r="J614" s="5">
        <v>47413451.479999997</v>
      </c>
      <c r="K614" s="5">
        <v>45858145.68</v>
      </c>
    </row>
    <row r="615" spans="1:11">
      <c r="A615" t="s">
        <v>121</v>
      </c>
      <c r="B615" t="s">
        <v>27</v>
      </c>
      <c r="C615" t="s">
        <v>121</v>
      </c>
      <c r="D615" s="8">
        <v>38346681.039999999</v>
      </c>
      <c r="E615" s="5">
        <v>44645907.07</v>
      </c>
      <c r="F615" s="5">
        <v>60650049.100000001</v>
      </c>
      <c r="G615" s="5">
        <v>62135436.579999998</v>
      </c>
      <c r="H615" s="5">
        <v>34154493.710000001</v>
      </c>
      <c r="I615" s="5">
        <v>41833047.829999998</v>
      </c>
      <c r="J615" s="5">
        <v>62287922.469999999</v>
      </c>
      <c r="K615" s="5">
        <v>61787635.630000003</v>
      </c>
    </row>
    <row r="616" spans="1:11">
      <c r="A616" t="s">
        <v>599</v>
      </c>
      <c r="B616" t="s">
        <v>76</v>
      </c>
      <c r="C616" t="s">
        <v>244</v>
      </c>
      <c r="D616" s="8">
        <v>41288300.439999998</v>
      </c>
      <c r="E616" s="5">
        <v>53021641.149999999</v>
      </c>
      <c r="F616" s="5">
        <v>91446331.299999997</v>
      </c>
      <c r="G616" s="5">
        <v>65662157.590000004</v>
      </c>
      <c r="H616" s="5">
        <v>34175498.700000003</v>
      </c>
      <c r="I616" s="5">
        <v>50510728.640000001</v>
      </c>
      <c r="J616" s="5">
        <v>82917630.390000001</v>
      </c>
      <c r="K616" s="5">
        <v>65680191.920000002</v>
      </c>
    </row>
    <row r="617" spans="1:11">
      <c r="A617" t="s">
        <v>857</v>
      </c>
      <c r="B617" t="s">
        <v>52</v>
      </c>
      <c r="C617" t="s">
        <v>146</v>
      </c>
      <c r="D617" s="8">
        <v>37038745</v>
      </c>
      <c r="E617" s="5">
        <v>41195047.880000003</v>
      </c>
      <c r="F617" s="5">
        <v>57840449.810000002</v>
      </c>
      <c r="G617" s="5">
        <v>62532416.259999998</v>
      </c>
      <c r="H617" s="5">
        <v>36013509</v>
      </c>
      <c r="I617" s="5">
        <v>40552744.369999997</v>
      </c>
      <c r="J617" s="5">
        <v>55667299.969999999</v>
      </c>
      <c r="K617" s="5">
        <v>63155905.159999996</v>
      </c>
    </row>
    <row r="618" spans="1:11">
      <c r="A618" t="s">
        <v>202</v>
      </c>
      <c r="B618" t="s">
        <v>23</v>
      </c>
      <c r="C618" t="s">
        <v>202</v>
      </c>
      <c r="D618" s="8">
        <v>37979578.049999997</v>
      </c>
      <c r="E618" s="5">
        <v>42596789.149999999</v>
      </c>
      <c r="F618" s="5">
        <v>58979121.960000001</v>
      </c>
      <c r="G618" s="5">
        <v>58913855.82</v>
      </c>
      <c r="H618" s="5">
        <v>37037059.950000003</v>
      </c>
      <c r="I618" s="5">
        <v>43525584.229999997</v>
      </c>
      <c r="J618" s="5">
        <v>57514907.200000003</v>
      </c>
      <c r="K618" s="5">
        <v>59597984.189999998</v>
      </c>
    </row>
    <row r="619" spans="1:11">
      <c r="A619" t="s">
        <v>109</v>
      </c>
      <c r="B619" t="s">
        <v>42</v>
      </c>
      <c r="C619" t="s">
        <v>109</v>
      </c>
      <c r="D619" s="8">
        <v>40382446</v>
      </c>
      <c r="E619" s="5">
        <v>49060381.43</v>
      </c>
      <c r="F619" s="5">
        <v>67138023.879999995</v>
      </c>
      <c r="G619" s="5">
        <v>69268944.680000007</v>
      </c>
      <c r="H619" s="5">
        <v>37404570</v>
      </c>
      <c r="I619" s="5">
        <v>46606265.380000003</v>
      </c>
      <c r="J619" s="5">
        <v>59842654.170000002</v>
      </c>
      <c r="K619" s="5">
        <v>66329272.32</v>
      </c>
    </row>
    <row r="620" spans="1:11">
      <c r="A620" t="s">
        <v>117</v>
      </c>
      <c r="B620" t="s">
        <v>30</v>
      </c>
      <c r="C620" t="s">
        <v>117</v>
      </c>
      <c r="D620" s="8">
        <v>48135231.240000002</v>
      </c>
      <c r="E620" s="5">
        <v>57061404.490000002</v>
      </c>
      <c r="F620" s="5">
        <v>77882101.799999997</v>
      </c>
      <c r="G620" s="5">
        <v>84199461.890000001</v>
      </c>
      <c r="H620" s="5">
        <v>39751855.840000004</v>
      </c>
      <c r="I620" s="5">
        <v>57061404.490000002</v>
      </c>
      <c r="J620" s="5">
        <v>66461327.740000002</v>
      </c>
      <c r="K620" s="5">
        <v>75076023.239999995</v>
      </c>
    </row>
    <row r="621" spans="1:11">
      <c r="A621" t="s">
        <v>175</v>
      </c>
      <c r="B621" t="s">
        <v>76</v>
      </c>
      <c r="C621" t="s">
        <v>134</v>
      </c>
      <c r="D621" s="8">
        <v>44675807.689999998</v>
      </c>
      <c r="E621" s="5">
        <v>57594946.210000001</v>
      </c>
      <c r="F621" s="5">
        <v>84508837.120000005</v>
      </c>
      <c r="G621" s="5">
        <v>81125494.450000003</v>
      </c>
      <c r="H621" s="5">
        <v>40029308.539999999</v>
      </c>
      <c r="I621" s="5">
        <v>61124977.390000001</v>
      </c>
      <c r="J621" s="5">
        <v>80967112.760000005</v>
      </c>
      <c r="K621" s="5">
        <v>86736342.230000004</v>
      </c>
    </row>
    <row r="622" spans="1:11">
      <c r="A622" t="s">
        <v>253</v>
      </c>
      <c r="B622" t="s">
        <v>48</v>
      </c>
      <c r="C622" t="s">
        <v>253</v>
      </c>
      <c r="D622" s="8">
        <v>43986906.07</v>
      </c>
      <c r="E622" s="5">
        <v>42698515.68</v>
      </c>
      <c r="F622" s="5">
        <v>70948507.109999999</v>
      </c>
      <c r="G622" s="5">
        <v>61238600.18</v>
      </c>
      <c r="H622" s="5">
        <v>41110174.5</v>
      </c>
      <c r="I622" s="5">
        <v>40732934.18</v>
      </c>
      <c r="J622" s="5">
        <v>71707454.799999997</v>
      </c>
      <c r="K622" s="5">
        <v>61889930.93</v>
      </c>
    </row>
    <row r="623" spans="1:11">
      <c r="A623" t="s">
        <v>295</v>
      </c>
      <c r="B623" t="s">
        <v>35</v>
      </c>
      <c r="C623" t="s">
        <v>36</v>
      </c>
      <c r="D623" s="8">
        <v>45718222.950000003</v>
      </c>
      <c r="E623" s="5">
        <v>54331544</v>
      </c>
      <c r="F623" s="5">
        <v>84798356</v>
      </c>
      <c r="G623" s="5">
        <v>88749758</v>
      </c>
      <c r="H623" s="5">
        <v>41217411.100000001</v>
      </c>
      <c r="I623" s="5">
        <v>52530956</v>
      </c>
      <c r="J623" s="5">
        <v>79433226</v>
      </c>
      <c r="K623" s="5">
        <v>79043410</v>
      </c>
    </row>
    <row r="624" spans="1:11">
      <c r="A624" t="s">
        <v>135</v>
      </c>
      <c r="B624" t="s">
        <v>35</v>
      </c>
      <c r="C624" t="s">
        <v>36</v>
      </c>
      <c r="D624" s="8">
        <v>40606107.869999997</v>
      </c>
      <c r="E624" s="5">
        <v>46250123.740000002</v>
      </c>
      <c r="F624" s="5">
        <v>47077100</v>
      </c>
      <c r="G624" s="5">
        <v>44334155.119999997</v>
      </c>
      <c r="H624" s="5">
        <v>41767203.890000001</v>
      </c>
      <c r="I624" s="5">
        <v>48899390.18</v>
      </c>
      <c r="J624" s="5">
        <v>44846699</v>
      </c>
      <c r="K624" s="5">
        <v>48273436.82</v>
      </c>
    </row>
    <row r="625" spans="1:11">
      <c r="A625" t="s">
        <v>181</v>
      </c>
      <c r="B625" t="s">
        <v>48</v>
      </c>
      <c r="C625" t="s">
        <v>181</v>
      </c>
      <c r="D625" s="8">
        <v>45094564.68</v>
      </c>
      <c r="E625" s="5">
        <v>48888939.380000003</v>
      </c>
      <c r="F625" s="5">
        <v>74093042.519999996</v>
      </c>
      <c r="G625" s="5">
        <v>72312109.420000002</v>
      </c>
      <c r="H625" s="5">
        <v>41950729.770000003</v>
      </c>
      <c r="I625" s="5">
        <v>46762918.280000001</v>
      </c>
      <c r="J625" s="5">
        <v>73702138.170000002</v>
      </c>
      <c r="K625" s="5">
        <v>76244124.930000007</v>
      </c>
    </row>
    <row r="626" spans="1:11">
      <c r="A626" t="s">
        <v>107</v>
      </c>
      <c r="B626" t="s">
        <v>52</v>
      </c>
      <c r="C626" t="s">
        <v>107</v>
      </c>
      <c r="D626" s="8">
        <v>43454043.530000001</v>
      </c>
      <c r="E626" s="5">
        <v>44101701</v>
      </c>
      <c r="F626" s="5">
        <v>66004215</v>
      </c>
      <c r="G626" s="5">
        <v>65918322</v>
      </c>
      <c r="H626" s="5">
        <v>42189356.350000001</v>
      </c>
      <c r="I626" s="5">
        <v>49245089</v>
      </c>
      <c r="J626" s="5">
        <v>60581992</v>
      </c>
      <c r="K626" s="5">
        <v>71866751</v>
      </c>
    </row>
    <row r="627" spans="1:11">
      <c r="A627" t="s">
        <v>59</v>
      </c>
      <c r="B627" t="s">
        <v>30</v>
      </c>
      <c r="C627" t="s">
        <v>59</v>
      </c>
      <c r="D627" s="8">
        <v>44156951.329999998</v>
      </c>
      <c r="E627" s="5" t="s">
        <v>25</v>
      </c>
      <c r="F627" s="5" t="s">
        <v>25</v>
      </c>
      <c r="G627" s="5">
        <v>67497441.159999996</v>
      </c>
      <c r="H627" s="5">
        <v>43425263.030000001</v>
      </c>
      <c r="I627" s="5" t="s">
        <v>25</v>
      </c>
      <c r="J627" s="5" t="s">
        <v>25</v>
      </c>
      <c r="K627" s="5">
        <v>67494258.709999993</v>
      </c>
    </row>
    <row r="628" spans="1:11">
      <c r="A628" t="s">
        <v>869</v>
      </c>
      <c r="B628" t="s">
        <v>35</v>
      </c>
      <c r="C628" t="s">
        <v>153</v>
      </c>
      <c r="D628" s="8">
        <v>4293303.1500000004</v>
      </c>
      <c r="E628" s="5">
        <v>6003660.1900000004</v>
      </c>
      <c r="F628" s="5">
        <v>9013485.6500000004</v>
      </c>
      <c r="G628" s="5">
        <v>8667089.2200000007</v>
      </c>
      <c r="H628" s="5">
        <v>44277148.520000003</v>
      </c>
      <c r="I628" s="5">
        <v>5971220.9400000004</v>
      </c>
      <c r="J628" s="5">
        <v>9012703.9700000007</v>
      </c>
      <c r="K628" s="5">
        <v>8549092.0800000001</v>
      </c>
    </row>
    <row r="629" spans="1:11">
      <c r="A629" t="s">
        <v>153</v>
      </c>
      <c r="B629" t="s">
        <v>35</v>
      </c>
      <c r="C629" t="s">
        <v>153</v>
      </c>
      <c r="D629" s="8">
        <v>45565973.329999998</v>
      </c>
      <c r="E629" s="5">
        <v>53744207.25</v>
      </c>
      <c r="F629" s="5">
        <v>76581198.540000007</v>
      </c>
      <c r="G629" s="5">
        <v>78043469.040000007</v>
      </c>
      <c r="H629" s="5">
        <v>44277148.520000003</v>
      </c>
      <c r="I629" s="5">
        <v>52326749.149999999</v>
      </c>
      <c r="J629" s="5">
        <v>78992939.689999998</v>
      </c>
      <c r="K629" s="5">
        <v>82902559.079999998</v>
      </c>
    </row>
    <row r="630" spans="1:11">
      <c r="A630" t="s">
        <v>73</v>
      </c>
      <c r="B630" t="s">
        <v>30</v>
      </c>
      <c r="C630" t="s">
        <v>73</v>
      </c>
      <c r="D630" s="8">
        <v>46622169.829999998</v>
      </c>
      <c r="E630" s="5">
        <v>56162702.880000003</v>
      </c>
      <c r="F630" s="5">
        <v>77340356.420000002</v>
      </c>
      <c r="G630" s="5">
        <v>83443156.569999993</v>
      </c>
      <c r="H630" s="5">
        <v>44682227.619999997</v>
      </c>
      <c r="I630" s="5">
        <v>56492506.840000004</v>
      </c>
      <c r="J630" s="5">
        <v>73100997.030000001</v>
      </c>
      <c r="K630" s="5">
        <v>81156977.049999997</v>
      </c>
    </row>
    <row r="631" spans="1:11">
      <c r="A631" t="s">
        <v>630</v>
      </c>
      <c r="B631" t="s">
        <v>76</v>
      </c>
      <c r="C631" t="s">
        <v>134</v>
      </c>
      <c r="D631" s="8">
        <v>49046738.259999998</v>
      </c>
      <c r="E631" s="5">
        <v>54689025.140000001</v>
      </c>
      <c r="F631" s="5">
        <v>101044691.7</v>
      </c>
      <c r="G631" s="5">
        <v>67917542.040000007</v>
      </c>
      <c r="H631" s="5">
        <v>47637415.840000004</v>
      </c>
      <c r="I631" s="5">
        <v>59491345.619999997</v>
      </c>
      <c r="J631" s="5">
        <v>89262200.079999998</v>
      </c>
      <c r="K631" s="5">
        <v>75289758.590000004</v>
      </c>
    </row>
    <row r="632" spans="1:11">
      <c r="A632" t="s">
        <v>33</v>
      </c>
      <c r="B632" t="s">
        <v>30</v>
      </c>
      <c r="C632" t="s">
        <v>33</v>
      </c>
      <c r="D632" s="8">
        <v>51452517.619999997</v>
      </c>
      <c r="E632" s="5">
        <v>59292895.140000001</v>
      </c>
      <c r="F632" s="5">
        <v>82018824.629999995</v>
      </c>
      <c r="G632" s="5">
        <v>92397894.590000004</v>
      </c>
      <c r="H632" s="5">
        <v>47675485.729999997</v>
      </c>
      <c r="I632" s="5">
        <v>61957515.100000001</v>
      </c>
      <c r="J632" s="5">
        <v>78226044.709999993</v>
      </c>
      <c r="K632" s="5">
        <v>92554077.430000007</v>
      </c>
    </row>
    <row r="633" spans="1:11">
      <c r="A633" t="s">
        <v>31</v>
      </c>
      <c r="B633" t="s">
        <v>30</v>
      </c>
      <c r="C633" t="s">
        <v>31</v>
      </c>
      <c r="D633" s="8">
        <v>47767194.490000002</v>
      </c>
      <c r="E633" s="5">
        <v>56365391.810000002</v>
      </c>
      <c r="F633" s="5" t="s">
        <v>25</v>
      </c>
      <c r="G633" s="5" t="s">
        <v>25</v>
      </c>
      <c r="H633" s="5">
        <v>47762810.539999999</v>
      </c>
      <c r="I633" s="5">
        <v>55380065.899999999</v>
      </c>
      <c r="J633" s="5" t="s">
        <v>25</v>
      </c>
      <c r="K633" s="5" t="s">
        <v>25</v>
      </c>
    </row>
    <row r="634" spans="1:11">
      <c r="A634" t="s">
        <v>462</v>
      </c>
      <c r="B634" t="s">
        <v>23</v>
      </c>
      <c r="C634" t="s">
        <v>202</v>
      </c>
      <c r="D634" s="8">
        <v>49999554.539999999</v>
      </c>
      <c r="E634" s="5">
        <v>55783785.700000003</v>
      </c>
      <c r="F634" s="5">
        <v>71428406.579999998</v>
      </c>
      <c r="G634" s="5">
        <v>66333876.43</v>
      </c>
      <c r="H634" s="5">
        <v>48864693.450000003</v>
      </c>
      <c r="I634" s="5">
        <v>57798691.409999996</v>
      </c>
      <c r="J634" s="5">
        <v>68910579.25</v>
      </c>
      <c r="K634" s="5">
        <v>69994469.900000006</v>
      </c>
    </row>
    <row r="635" spans="1:11">
      <c r="A635" t="s">
        <v>372</v>
      </c>
      <c r="B635" t="s">
        <v>76</v>
      </c>
      <c r="C635" t="s">
        <v>372</v>
      </c>
      <c r="D635" s="8">
        <v>52004160.75</v>
      </c>
      <c r="E635" s="5">
        <v>60600642.380000003</v>
      </c>
      <c r="F635" s="5">
        <v>85416483.060000002</v>
      </c>
      <c r="G635" s="5">
        <v>85303649.819999993</v>
      </c>
      <c r="H635" s="5">
        <v>48879589.189999998</v>
      </c>
      <c r="I635" s="5">
        <v>59810097.82</v>
      </c>
      <c r="J635" s="5">
        <v>78851056.079999998</v>
      </c>
      <c r="K635" s="5">
        <v>80123702.239999995</v>
      </c>
    </row>
    <row r="636" spans="1:11">
      <c r="A636" t="s">
        <v>174</v>
      </c>
      <c r="B636" t="s">
        <v>52</v>
      </c>
      <c r="C636" t="s">
        <v>174</v>
      </c>
      <c r="D636" s="8">
        <v>58309105.219999999</v>
      </c>
      <c r="E636" s="5">
        <v>66721484.759999998</v>
      </c>
      <c r="F636" s="5">
        <v>86245348.340000004</v>
      </c>
      <c r="G636" s="5">
        <v>89327593.510000005</v>
      </c>
      <c r="H636" s="5">
        <v>51332772.609999999</v>
      </c>
      <c r="I636" s="5">
        <v>66854745.810000002</v>
      </c>
      <c r="J636" s="5">
        <v>83684881.849999994</v>
      </c>
      <c r="K636" s="5">
        <v>90319142.390000001</v>
      </c>
    </row>
    <row r="637" spans="1:11">
      <c r="A637" t="s">
        <v>244</v>
      </c>
      <c r="B637" t="s">
        <v>76</v>
      </c>
      <c r="C637" t="s">
        <v>244</v>
      </c>
      <c r="D637" s="8">
        <v>61561381.200000003</v>
      </c>
      <c r="E637" s="5" t="s">
        <v>25</v>
      </c>
      <c r="F637" s="5">
        <v>93931880.260000005</v>
      </c>
      <c r="G637" s="5">
        <v>92538791.459999993</v>
      </c>
      <c r="H637" s="5">
        <v>55507174.539999999</v>
      </c>
      <c r="I637" s="5" t="s">
        <v>25</v>
      </c>
      <c r="J637" s="5">
        <v>86615321.420000002</v>
      </c>
      <c r="K637" s="5">
        <v>97911062.989999995</v>
      </c>
    </row>
    <row r="638" spans="1:11">
      <c r="A638" t="s">
        <v>167</v>
      </c>
      <c r="B638" t="s">
        <v>114</v>
      </c>
      <c r="C638" t="s">
        <v>167</v>
      </c>
      <c r="D638" s="8">
        <v>59221658.950000003</v>
      </c>
      <c r="E638" s="5">
        <v>68881849.579999998</v>
      </c>
      <c r="F638" s="5">
        <v>103538473.2</v>
      </c>
      <c r="G638" s="5">
        <v>102420763.62</v>
      </c>
      <c r="H638" s="5">
        <v>55890814.039999999</v>
      </c>
      <c r="I638" s="5">
        <v>73811462.049999997</v>
      </c>
      <c r="J638" s="5">
        <v>97963131.060000002</v>
      </c>
      <c r="K638" s="5">
        <v>99991499.349999994</v>
      </c>
    </row>
    <row r="639" spans="1:11">
      <c r="A639" t="s">
        <v>89</v>
      </c>
      <c r="B639" t="s">
        <v>30</v>
      </c>
      <c r="C639" t="s">
        <v>89</v>
      </c>
      <c r="D639" s="8">
        <v>64817968.869999997</v>
      </c>
      <c r="E639" s="5">
        <v>70021408.5</v>
      </c>
      <c r="F639" s="5">
        <v>124025154.5</v>
      </c>
      <c r="G639" s="5">
        <v>118970139.98</v>
      </c>
      <c r="H639" s="5">
        <v>56225106.600000001</v>
      </c>
      <c r="I639" s="5">
        <v>68911281.730000004</v>
      </c>
      <c r="J639" s="5">
        <v>109522320.8</v>
      </c>
      <c r="K639" s="5">
        <v>110802908.31999999</v>
      </c>
    </row>
    <row r="640" spans="1:11">
      <c r="A640" t="s">
        <v>240</v>
      </c>
      <c r="B640" t="s">
        <v>62</v>
      </c>
      <c r="C640" t="s">
        <v>240</v>
      </c>
      <c r="D640" s="8">
        <v>65372925.079999998</v>
      </c>
      <c r="E640" s="5">
        <v>72620760.680000007</v>
      </c>
      <c r="F640" s="5">
        <v>120900989.59999999</v>
      </c>
      <c r="G640" s="5">
        <v>113885502.5</v>
      </c>
      <c r="H640" s="5">
        <v>60576454.560000002</v>
      </c>
      <c r="I640" s="5">
        <v>74606144.030000001</v>
      </c>
      <c r="J640" s="5">
        <v>112121308.09999999</v>
      </c>
      <c r="K640" s="5">
        <v>117231935.47</v>
      </c>
    </row>
    <row r="641" spans="1:11">
      <c r="A641" t="s">
        <v>115</v>
      </c>
      <c r="B641" t="s">
        <v>114</v>
      </c>
      <c r="C641" t="s">
        <v>115</v>
      </c>
      <c r="D641" s="8">
        <v>63865367.509999998</v>
      </c>
      <c r="E641" s="5">
        <v>79043921.769999996</v>
      </c>
      <c r="F641" s="5">
        <v>102453872</v>
      </c>
      <c r="G641" s="5">
        <v>96449380.459999993</v>
      </c>
      <c r="H641" s="5">
        <v>60819010.299999997</v>
      </c>
      <c r="I641" s="5">
        <v>78807887.579999998</v>
      </c>
      <c r="J641" s="5">
        <v>91294960.049999997</v>
      </c>
      <c r="K641" s="5">
        <v>96849334.25</v>
      </c>
    </row>
    <row r="642" spans="1:11">
      <c r="A642" t="s">
        <v>282</v>
      </c>
      <c r="B642" t="s">
        <v>76</v>
      </c>
      <c r="C642" t="s">
        <v>244</v>
      </c>
      <c r="D642" s="8">
        <v>68841535.269999996</v>
      </c>
      <c r="E642" s="5">
        <v>86458644</v>
      </c>
      <c r="F642" s="5">
        <v>148012900.59999999</v>
      </c>
      <c r="G642" s="5">
        <v>147173505.33000001</v>
      </c>
      <c r="H642" s="5">
        <v>61906698.990000002</v>
      </c>
      <c r="I642" s="5">
        <v>81064485</v>
      </c>
      <c r="J642" s="5">
        <v>148225201.69999999</v>
      </c>
      <c r="K642" s="5">
        <v>138695225.25</v>
      </c>
    </row>
    <row r="643" spans="1:11">
      <c r="A643" t="s">
        <v>69</v>
      </c>
      <c r="B643" t="s">
        <v>52</v>
      </c>
      <c r="C643" t="s">
        <v>69</v>
      </c>
      <c r="D643" s="8">
        <v>67912427.849999994</v>
      </c>
      <c r="E643" s="5">
        <v>74274304</v>
      </c>
      <c r="F643" s="5">
        <v>94666813.540000007</v>
      </c>
      <c r="G643" s="5">
        <v>95926696.159999996</v>
      </c>
      <c r="H643" s="5">
        <v>63142866.240000002</v>
      </c>
      <c r="I643" s="5">
        <v>76686493</v>
      </c>
      <c r="J643" s="5">
        <v>89837774.719999999</v>
      </c>
      <c r="K643" s="5">
        <v>99610618.75</v>
      </c>
    </row>
    <row r="644" spans="1:11">
      <c r="A644" t="s">
        <v>457</v>
      </c>
      <c r="B644" t="s">
        <v>42</v>
      </c>
      <c r="C644" t="s">
        <v>234</v>
      </c>
      <c r="D644" s="8">
        <v>73818109.519999996</v>
      </c>
      <c r="E644" s="5">
        <v>86267608.900000006</v>
      </c>
      <c r="F644" s="5">
        <v>115791546.8</v>
      </c>
      <c r="G644" s="5">
        <v>112602150.43000001</v>
      </c>
      <c r="H644" s="5">
        <v>63873084.109999999</v>
      </c>
      <c r="I644" s="5">
        <v>87323818.290000007</v>
      </c>
      <c r="J644" s="5">
        <v>95610481.819999993</v>
      </c>
      <c r="K644" s="5">
        <v>118297202.97</v>
      </c>
    </row>
    <row r="645" spans="1:11">
      <c r="A645" t="s">
        <v>439</v>
      </c>
      <c r="B645" t="s">
        <v>76</v>
      </c>
      <c r="C645" t="s">
        <v>323</v>
      </c>
      <c r="D645" s="8">
        <v>64595937.640000001</v>
      </c>
      <c r="E645" s="5">
        <v>71335624.480000004</v>
      </c>
      <c r="F645" s="5">
        <v>108289705</v>
      </c>
      <c r="G645" s="5">
        <v>86469798.290000007</v>
      </c>
      <c r="H645" s="5">
        <v>64395482.32</v>
      </c>
      <c r="I645" s="5">
        <v>74779544.709999993</v>
      </c>
      <c r="J645" s="5">
        <v>98113460</v>
      </c>
      <c r="K645" s="5">
        <v>91622188.900000006</v>
      </c>
    </row>
    <row r="646" spans="1:11">
      <c r="A646" t="s">
        <v>708</v>
      </c>
      <c r="B646" t="s">
        <v>76</v>
      </c>
      <c r="C646" t="s">
        <v>134</v>
      </c>
      <c r="D646" s="8">
        <v>66360731.240000002</v>
      </c>
      <c r="E646" s="5">
        <v>84110967.75</v>
      </c>
      <c r="F646" s="5">
        <v>117739904.90000001</v>
      </c>
      <c r="G646" s="5">
        <v>112014958.25</v>
      </c>
      <c r="H646" s="5">
        <v>65656601.710000001</v>
      </c>
      <c r="I646" s="5">
        <v>76325210.340000004</v>
      </c>
      <c r="J646" s="5">
        <v>95608494.019999996</v>
      </c>
      <c r="K646" s="5">
        <v>113086725.78</v>
      </c>
    </row>
    <row r="647" spans="1:11">
      <c r="A647" t="s">
        <v>60</v>
      </c>
      <c r="B647" t="s">
        <v>52</v>
      </c>
      <c r="C647" t="s">
        <v>60</v>
      </c>
      <c r="D647" s="8">
        <v>70105886.790000007</v>
      </c>
      <c r="E647" s="5">
        <v>78667415.599999994</v>
      </c>
      <c r="F647" s="5">
        <v>109246208.7</v>
      </c>
      <c r="G647" s="5">
        <v>107696537.8</v>
      </c>
      <c r="H647" s="5">
        <v>70479671.329999998</v>
      </c>
      <c r="I647" s="5">
        <v>84379734.599999994</v>
      </c>
      <c r="J647" s="5">
        <v>109705822.3</v>
      </c>
      <c r="K647" s="5">
        <v>116883376.54000001</v>
      </c>
    </row>
    <row r="648" spans="1:11">
      <c r="A648" t="s">
        <v>481</v>
      </c>
      <c r="B648" t="s">
        <v>76</v>
      </c>
      <c r="C648" t="s">
        <v>77</v>
      </c>
      <c r="D648" s="8">
        <v>75259825.379999995</v>
      </c>
      <c r="E648" s="5" t="s">
        <v>25</v>
      </c>
      <c r="F648" s="5">
        <v>111715346</v>
      </c>
      <c r="G648" s="5">
        <v>109488288</v>
      </c>
      <c r="H648" s="5">
        <v>71430508.299999997</v>
      </c>
      <c r="I648" s="5" t="s">
        <v>25</v>
      </c>
      <c r="J648" s="5">
        <v>110178184</v>
      </c>
      <c r="K648" s="5">
        <v>115738650</v>
      </c>
    </row>
    <row r="649" spans="1:11">
      <c r="A649" t="s">
        <v>416</v>
      </c>
      <c r="B649" t="s">
        <v>76</v>
      </c>
      <c r="C649" t="s">
        <v>134</v>
      </c>
      <c r="D649" s="8">
        <v>74614927.680000007</v>
      </c>
      <c r="E649" s="5">
        <v>121133388.84</v>
      </c>
      <c r="F649" s="5">
        <v>154872803.59999999</v>
      </c>
      <c r="G649" s="5">
        <v>147935943.44999999</v>
      </c>
      <c r="H649" s="5">
        <v>73140991.209999993</v>
      </c>
      <c r="I649" s="5">
        <v>116271687.83</v>
      </c>
      <c r="J649" s="5">
        <v>138090360.59999999</v>
      </c>
      <c r="K649" s="5">
        <v>137105942.28999999</v>
      </c>
    </row>
    <row r="650" spans="1:11">
      <c r="A650" t="s">
        <v>119</v>
      </c>
      <c r="B650" t="s">
        <v>45</v>
      </c>
      <c r="C650" t="s">
        <v>119</v>
      </c>
      <c r="D650" s="8">
        <v>75983240</v>
      </c>
      <c r="E650" s="5">
        <v>86121261.200000003</v>
      </c>
      <c r="F650" s="5">
        <v>130158103.3</v>
      </c>
      <c r="G650" s="5">
        <v>127004480.37</v>
      </c>
      <c r="H650" s="5">
        <v>77216033</v>
      </c>
      <c r="I650" s="5">
        <v>94403260.560000002</v>
      </c>
      <c r="J650" s="5">
        <v>126369668.40000001</v>
      </c>
      <c r="K650" s="5">
        <v>143014944.40000001</v>
      </c>
    </row>
    <row r="651" spans="1:11">
      <c r="A651" t="s">
        <v>188</v>
      </c>
      <c r="B651" t="s">
        <v>23</v>
      </c>
      <c r="C651" t="s">
        <v>188</v>
      </c>
      <c r="D651" s="8">
        <v>81445920.030000001</v>
      </c>
      <c r="E651" s="5">
        <v>89410090</v>
      </c>
      <c r="F651" s="5">
        <v>119000541</v>
      </c>
      <c r="G651" s="5">
        <v>122763042</v>
      </c>
      <c r="H651" s="5">
        <v>80726992.730000004</v>
      </c>
      <c r="I651" s="5">
        <v>88478190</v>
      </c>
      <c r="J651" s="5">
        <v>122738599</v>
      </c>
      <c r="K651" s="5">
        <v>129607742</v>
      </c>
    </row>
    <row r="652" spans="1:11">
      <c r="A652" t="s">
        <v>849</v>
      </c>
      <c r="B652" t="s">
        <v>35</v>
      </c>
      <c r="C652" t="s">
        <v>36</v>
      </c>
      <c r="D652" s="8">
        <v>89536525.099999994</v>
      </c>
      <c r="E652" s="5">
        <v>99525938.310000002</v>
      </c>
      <c r="F652" s="5">
        <v>138334622.90000001</v>
      </c>
      <c r="G652" s="5">
        <v>123887909.72</v>
      </c>
      <c r="H652" s="5">
        <v>86486211.010000005</v>
      </c>
      <c r="I652" s="5">
        <v>93079410.709999993</v>
      </c>
      <c r="J652" s="5">
        <v>132373731.8</v>
      </c>
      <c r="K652" s="5">
        <v>132277433.88</v>
      </c>
    </row>
    <row r="653" spans="1:11">
      <c r="A653" t="s">
        <v>24</v>
      </c>
      <c r="B653" t="s">
        <v>23</v>
      </c>
      <c r="C653" t="s">
        <v>24</v>
      </c>
      <c r="D653" s="8">
        <v>77867314.439999998</v>
      </c>
      <c r="E653" s="5">
        <v>68639590.209999993</v>
      </c>
      <c r="F653" s="5">
        <v>95932124.790000007</v>
      </c>
      <c r="G653" s="5">
        <v>106641995.36</v>
      </c>
      <c r="H653" s="5">
        <v>89555067.310000002</v>
      </c>
      <c r="I653" s="5">
        <v>86401762.349999994</v>
      </c>
      <c r="J653" s="5">
        <v>96293466.599999994</v>
      </c>
      <c r="K653" s="5">
        <v>116060834.73999999</v>
      </c>
    </row>
    <row r="654" spans="1:11">
      <c r="A654" t="s">
        <v>105</v>
      </c>
      <c r="B654" t="s">
        <v>23</v>
      </c>
      <c r="C654" t="s">
        <v>105</v>
      </c>
      <c r="D654" s="8">
        <v>93816750.430000007</v>
      </c>
      <c r="E654" s="5">
        <v>90489988.560000002</v>
      </c>
      <c r="F654" s="5">
        <v>119962888.3</v>
      </c>
      <c r="G654" s="5">
        <v>136084672.22999999</v>
      </c>
      <c r="H654" s="5">
        <v>92753905.489999995</v>
      </c>
      <c r="I654" s="5">
        <v>98761298.959999993</v>
      </c>
      <c r="J654" s="5">
        <v>114310673.59999999</v>
      </c>
      <c r="K654" s="5">
        <v>130714705.37</v>
      </c>
    </row>
    <row r="655" spans="1:11">
      <c r="A655" t="s">
        <v>102</v>
      </c>
      <c r="B655" t="s">
        <v>23</v>
      </c>
      <c r="C655" t="s">
        <v>102</v>
      </c>
      <c r="D655" s="8">
        <v>111787466.01000001</v>
      </c>
      <c r="E655" s="5">
        <v>116701660</v>
      </c>
      <c r="F655" s="5">
        <v>163313215.59999999</v>
      </c>
      <c r="G655" s="5">
        <v>165883210.94999999</v>
      </c>
      <c r="H655" s="5">
        <v>96216576.540000007</v>
      </c>
      <c r="I655" s="5">
        <v>117432243</v>
      </c>
      <c r="J655" s="5">
        <v>149272094.5</v>
      </c>
      <c r="K655" s="5">
        <v>166346870.96000001</v>
      </c>
    </row>
    <row r="656" spans="1:11">
      <c r="A656" t="s">
        <v>155</v>
      </c>
      <c r="B656" t="s">
        <v>52</v>
      </c>
      <c r="C656" t="s">
        <v>155</v>
      </c>
      <c r="D656" s="8">
        <v>116005205.94</v>
      </c>
      <c r="E656" s="5">
        <v>118640179.33</v>
      </c>
      <c r="F656" s="5">
        <v>153291646.09999999</v>
      </c>
      <c r="G656" s="5">
        <v>172357308.06999999</v>
      </c>
      <c r="H656" s="5">
        <v>97112697.719999999</v>
      </c>
      <c r="I656" s="5">
        <v>102135507.52</v>
      </c>
      <c r="J656" s="5">
        <v>138518330.69999999</v>
      </c>
      <c r="K656" s="5">
        <v>163960277.06</v>
      </c>
    </row>
    <row r="657" spans="1:11">
      <c r="A657" t="s">
        <v>63</v>
      </c>
      <c r="B657" t="s">
        <v>62</v>
      </c>
      <c r="C657" t="s">
        <v>63</v>
      </c>
      <c r="D657" s="8">
        <v>106398791.91</v>
      </c>
      <c r="E657" s="5">
        <v>122869331.81</v>
      </c>
      <c r="F657" s="5">
        <v>164035442.19999999</v>
      </c>
      <c r="G657" s="5">
        <v>175395588.06</v>
      </c>
      <c r="H657" s="5">
        <v>104866962.8</v>
      </c>
      <c r="I657" s="5">
        <v>122608554.38</v>
      </c>
      <c r="J657" s="5">
        <v>166891354.90000001</v>
      </c>
      <c r="K657" s="5">
        <v>192667472.97</v>
      </c>
    </row>
    <row r="658" spans="1:11">
      <c r="A658" t="s">
        <v>723</v>
      </c>
      <c r="B658" t="s">
        <v>76</v>
      </c>
      <c r="C658" t="s">
        <v>134</v>
      </c>
      <c r="D658" s="8">
        <v>108016285.67</v>
      </c>
      <c r="E658" s="5">
        <v>129458104.17</v>
      </c>
      <c r="F658" s="5">
        <v>184525991.09999999</v>
      </c>
      <c r="G658" s="5">
        <v>176711704.31</v>
      </c>
      <c r="H658" s="5">
        <v>120219510.91</v>
      </c>
      <c r="I658" s="5">
        <v>122850932.03</v>
      </c>
      <c r="J658" s="5">
        <v>164126627.69999999</v>
      </c>
      <c r="K658" s="5">
        <v>174424656.52000001</v>
      </c>
    </row>
    <row r="659" spans="1:11">
      <c r="A659" t="s">
        <v>583</v>
      </c>
      <c r="B659" t="s">
        <v>76</v>
      </c>
      <c r="C659" t="s">
        <v>134</v>
      </c>
      <c r="D659" s="8">
        <v>135594957</v>
      </c>
      <c r="E659" s="5">
        <v>159264756</v>
      </c>
      <c r="F659" s="5">
        <v>252407273</v>
      </c>
      <c r="G659" s="5">
        <v>237387087</v>
      </c>
      <c r="H659" s="5">
        <v>130598931</v>
      </c>
      <c r="I659" s="5">
        <v>163428101</v>
      </c>
      <c r="J659" s="5">
        <v>227405469</v>
      </c>
      <c r="K659" s="5">
        <v>233152005</v>
      </c>
    </row>
    <row r="660" spans="1:11">
      <c r="A660" t="s">
        <v>91</v>
      </c>
      <c r="B660" t="s">
        <v>76</v>
      </c>
      <c r="C660" t="s">
        <v>91</v>
      </c>
      <c r="D660" s="8">
        <v>160227644.43000001</v>
      </c>
      <c r="E660" s="5">
        <v>189110938.18000001</v>
      </c>
      <c r="F660" s="5">
        <v>284742023.69999999</v>
      </c>
      <c r="G660" s="5">
        <v>269969963.94</v>
      </c>
      <c r="H660" s="5">
        <v>150468950.47999999</v>
      </c>
      <c r="I660" s="5">
        <v>193185015.06</v>
      </c>
      <c r="J660" s="5">
        <v>276090903.5</v>
      </c>
      <c r="K660" s="5">
        <v>285936700.76999998</v>
      </c>
    </row>
    <row r="661" spans="1:11">
      <c r="A661" t="s">
        <v>234</v>
      </c>
      <c r="B661" t="s">
        <v>42</v>
      </c>
      <c r="C661" t="s">
        <v>234</v>
      </c>
      <c r="D661" s="8">
        <v>168910958.22999999</v>
      </c>
      <c r="E661" s="5">
        <v>196662870.56</v>
      </c>
      <c r="F661" s="5">
        <v>286083132.69999999</v>
      </c>
      <c r="G661" s="5">
        <v>299813721.99000001</v>
      </c>
      <c r="H661" s="5">
        <v>152499502.36000001</v>
      </c>
      <c r="I661" s="5">
        <v>174377937.69999999</v>
      </c>
      <c r="J661" s="5">
        <v>248204231.30000001</v>
      </c>
      <c r="K661" s="5">
        <v>282923321.81999999</v>
      </c>
    </row>
    <row r="662" spans="1:11">
      <c r="A662" t="s">
        <v>67</v>
      </c>
      <c r="B662" t="s">
        <v>35</v>
      </c>
      <c r="C662" t="s">
        <v>67</v>
      </c>
      <c r="D662" s="8">
        <v>239449278</v>
      </c>
      <c r="E662" s="5">
        <v>258886315</v>
      </c>
      <c r="F662" s="5">
        <v>316411984</v>
      </c>
      <c r="G662" s="5">
        <v>369277415</v>
      </c>
      <c r="H662" s="5">
        <v>214269176</v>
      </c>
      <c r="I662" s="5">
        <v>252188632</v>
      </c>
      <c r="J662" s="5">
        <v>347027879</v>
      </c>
      <c r="K662" s="5">
        <v>371294100</v>
      </c>
    </row>
    <row r="663" spans="1:11">
      <c r="A663" t="s">
        <v>169</v>
      </c>
      <c r="B663" t="s">
        <v>48</v>
      </c>
      <c r="C663" t="s">
        <v>169</v>
      </c>
      <c r="D663" s="8">
        <v>217215390.66</v>
      </c>
      <c r="E663" s="5">
        <v>262495674.06999999</v>
      </c>
      <c r="F663" s="5">
        <v>398117220</v>
      </c>
      <c r="G663" s="5">
        <v>381904663.72000003</v>
      </c>
      <c r="H663" s="5">
        <v>214456143.43000001</v>
      </c>
      <c r="I663" s="5">
        <v>267290342.94</v>
      </c>
      <c r="J663" s="5">
        <v>415135887.69999999</v>
      </c>
      <c r="K663" s="5">
        <v>412162187.81999999</v>
      </c>
    </row>
    <row r="664" spans="1:11">
      <c r="A664" t="s">
        <v>57</v>
      </c>
      <c r="B664" t="s">
        <v>52</v>
      </c>
      <c r="C664" t="s">
        <v>57</v>
      </c>
      <c r="D664" s="8">
        <v>296311893.62</v>
      </c>
      <c r="E664" s="5">
        <v>330287973.20999998</v>
      </c>
      <c r="F664" s="5">
        <v>445857778</v>
      </c>
      <c r="G664" s="5">
        <v>439208666.44</v>
      </c>
      <c r="H664" s="5">
        <v>252436389.49000001</v>
      </c>
      <c r="I664" s="5">
        <v>269160480.64999998</v>
      </c>
      <c r="J664" s="5">
        <v>411029797.30000001</v>
      </c>
      <c r="K664" s="5">
        <v>532608939.37</v>
      </c>
    </row>
    <row r="665" spans="1:11">
      <c r="A665" t="s">
        <v>40</v>
      </c>
      <c r="B665" t="s">
        <v>23</v>
      </c>
      <c r="C665" t="s">
        <v>40</v>
      </c>
      <c r="D665" s="8">
        <v>277957570.25</v>
      </c>
      <c r="E665" s="5">
        <v>317509546.19999999</v>
      </c>
      <c r="F665" s="5">
        <v>424533067.10000002</v>
      </c>
      <c r="G665" s="5">
        <v>421917422.29000002</v>
      </c>
      <c r="H665" s="5">
        <v>253108740.81999999</v>
      </c>
      <c r="I665" s="5">
        <v>317615455.89999998</v>
      </c>
      <c r="J665" s="5">
        <v>397042024.10000002</v>
      </c>
      <c r="K665" s="5">
        <v>413506408.94</v>
      </c>
    </row>
    <row r="666" spans="1:11">
      <c r="A666" t="s">
        <v>36</v>
      </c>
      <c r="B666" t="s">
        <v>35</v>
      </c>
      <c r="C666" t="s">
        <v>36</v>
      </c>
      <c r="D666" s="8">
        <v>277709966.24000001</v>
      </c>
      <c r="E666" s="5">
        <v>325418003.52999997</v>
      </c>
      <c r="F666" s="5">
        <v>395486300.60000002</v>
      </c>
      <c r="G666" s="5">
        <v>466262876.51999998</v>
      </c>
      <c r="H666" s="5">
        <v>260790422.80000001</v>
      </c>
      <c r="I666" s="5">
        <v>335986015.13999999</v>
      </c>
      <c r="J666" s="5">
        <v>385091240</v>
      </c>
      <c r="K666" s="5">
        <v>461441114.68000001</v>
      </c>
    </row>
    <row r="667" spans="1:11">
      <c r="A667" t="s">
        <v>97</v>
      </c>
      <c r="B667" t="s">
        <v>23</v>
      </c>
      <c r="C667" t="s">
        <v>97</v>
      </c>
      <c r="D667" s="8">
        <v>498426662</v>
      </c>
      <c r="E667" s="5">
        <v>561484527</v>
      </c>
      <c r="F667" s="5">
        <v>910486989</v>
      </c>
      <c r="G667" s="5">
        <v>853411032</v>
      </c>
      <c r="H667" s="5">
        <v>439099006</v>
      </c>
      <c r="I667" s="5">
        <v>539615306</v>
      </c>
      <c r="J667" s="5">
        <v>800715605</v>
      </c>
      <c r="K667" s="5">
        <v>840642311</v>
      </c>
    </row>
    <row r="668" spans="1:11">
      <c r="A668" t="s">
        <v>93</v>
      </c>
      <c r="B668" t="s">
        <v>30</v>
      </c>
      <c r="C668" t="s">
        <v>93</v>
      </c>
      <c r="D668" s="8">
        <v>467538341.36000001</v>
      </c>
      <c r="E668" s="5">
        <v>516710282.63</v>
      </c>
      <c r="F668" s="5">
        <v>659335586.60000002</v>
      </c>
      <c r="G668" s="5">
        <v>731379703.23000002</v>
      </c>
      <c r="H668" s="5">
        <v>449387996.38999999</v>
      </c>
      <c r="I668" s="5">
        <v>533692214.19</v>
      </c>
      <c r="J668" s="5">
        <v>660703775.20000005</v>
      </c>
      <c r="K668" s="5">
        <v>688319701.14999998</v>
      </c>
    </row>
    <row r="669" spans="1:11">
      <c r="A669" t="s">
        <v>287</v>
      </c>
      <c r="B669" t="s">
        <v>76</v>
      </c>
      <c r="C669" t="s">
        <v>134</v>
      </c>
      <c r="D669" s="8">
        <v>455371049.98000002</v>
      </c>
      <c r="E669" s="5">
        <v>547175346.80999994</v>
      </c>
      <c r="F669" s="5">
        <v>774410426</v>
      </c>
      <c r="G669" s="5">
        <v>781099348.74000001</v>
      </c>
      <c r="H669" s="5">
        <v>461314234.27999997</v>
      </c>
      <c r="I669" s="5">
        <v>544779801.46000004</v>
      </c>
      <c r="J669" s="5">
        <v>799243539.10000002</v>
      </c>
      <c r="K669" s="5">
        <v>777309559.94000006</v>
      </c>
    </row>
    <row r="670" spans="1:11">
      <c r="A670" t="s">
        <v>141</v>
      </c>
      <c r="B670" t="s">
        <v>76</v>
      </c>
      <c r="C670" t="s">
        <v>134</v>
      </c>
      <c r="D670" s="8">
        <v>544525658.80999994</v>
      </c>
      <c r="E670" s="5">
        <v>702010643.57000005</v>
      </c>
      <c r="F670" s="5">
        <v>916279888.79999995</v>
      </c>
      <c r="G670" s="5">
        <v>939279821.44000006</v>
      </c>
      <c r="H670" s="5">
        <v>528061374.70999998</v>
      </c>
      <c r="I670" s="5">
        <v>675758858.62</v>
      </c>
      <c r="J670" s="5">
        <v>802663699.5</v>
      </c>
      <c r="K670" s="5">
        <v>911915363</v>
      </c>
    </row>
    <row r="671" spans="1:11">
      <c r="A671" t="s">
        <v>134</v>
      </c>
      <c r="B671" t="s">
        <v>76</v>
      </c>
      <c r="C671" t="s">
        <v>134</v>
      </c>
      <c r="D671" s="8">
        <v>2877636926.5999999</v>
      </c>
      <c r="E671" s="5">
        <v>3143488046</v>
      </c>
      <c r="F671" s="5">
        <v>4746659897</v>
      </c>
      <c r="G671" s="5">
        <v>4825925739.3999996</v>
      </c>
      <c r="H671" s="5">
        <v>2913112697.4000001</v>
      </c>
      <c r="I671" s="5">
        <v>3270289702.9000001</v>
      </c>
      <c r="J671" s="5">
        <v>4605936623</v>
      </c>
      <c r="K671" s="5">
        <v>4989668063.5</v>
      </c>
    </row>
    <row r="672" spans="1:11">
      <c r="A672" t="s">
        <v>446</v>
      </c>
      <c r="B672" t="s">
        <v>76</v>
      </c>
      <c r="C672" t="s">
        <v>79</v>
      </c>
      <c r="D672" s="8" t="s">
        <v>25</v>
      </c>
      <c r="E672" s="5">
        <v>4274357.2699999996</v>
      </c>
      <c r="F672" s="5">
        <v>5636115.2400000002</v>
      </c>
      <c r="G672" s="5">
        <v>5290286.9800000004</v>
      </c>
      <c r="H672" s="5" t="s">
        <v>25</v>
      </c>
      <c r="I672" s="5">
        <v>4599689.4000000004</v>
      </c>
      <c r="J672" s="5">
        <v>5936994.6900000004</v>
      </c>
      <c r="K672" s="5">
        <v>4922696.55</v>
      </c>
    </row>
    <row r="673" spans="1:11">
      <c r="A673" t="s">
        <v>255</v>
      </c>
      <c r="B673" t="s">
        <v>27</v>
      </c>
      <c r="C673" t="s">
        <v>28</v>
      </c>
      <c r="D673" s="8" t="s">
        <v>25</v>
      </c>
      <c r="E673" s="5">
        <v>3939657.93</v>
      </c>
      <c r="F673" s="5">
        <v>5294284.67</v>
      </c>
      <c r="G673" s="5">
        <v>6280603.79</v>
      </c>
      <c r="H673" s="5" t="s">
        <v>25</v>
      </c>
      <c r="I673" s="5">
        <v>3754170.29</v>
      </c>
      <c r="J673" s="5">
        <v>5912779.4400000004</v>
      </c>
      <c r="K673" s="5">
        <v>5050459.54</v>
      </c>
    </row>
    <row r="674" spans="1:11">
      <c r="A674" t="s">
        <v>833</v>
      </c>
      <c r="B674" t="s">
        <v>52</v>
      </c>
      <c r="C674" t="s">
        <v>53</v>
      </c>
      <c r="D674" s="8" t="s">
        <v>25</v>
      </c>
      <c r="E674" s="5">
        <v>3988147.88</v>
      </c>
      <c r="F674" s="5">
        <v>6243148.1799999997</v>
      </c>
      <c r="G674" s="5">
        <v>6062381.4199999999</v>
      </c>
      <c r="H674" s="5" t="s">
        <v>25</v>
      </c>
      <c r="I674" s="5">
        <v>4319032.42</v>
      </c>
      <c r="J674" s="5">
        <v>5653313.3600000003</v>
      </c>
      <c r="K674" s="5">
        <v>5281071.93</v>
      </c>
    </row>
    <row r="675" spans="1:11">
      <c r="A675" t="s">
        <v>753</v>
      </c>
      <c r="B675" t="s">
        <v>27</v>
      </c>
      <c r="C675" t="s">
        <v>121</v>
      </c>
      <c r="D675" s="8" t="s">
        <v>25</v>
      </c>
      <c r="E675" s="5">
        <v>4975715.55</v>
      </c>
      <c r="F675" s="5">
        <v>7242017.7999999998</v>
      </c>
      <c r="G675" s="5">
        <v>6033577.0899999999</v>
      </c>
      <c r="H675" s="5" t="s">
        <v>25</v>
      </c>
      <c r="I675" s="5">
        <v>4898081.41</v>
      </c>
      <c r="J675" s="5">
        <v>6993943.1200000001</v>
      </c>
      <c r="K675" s="5">
        <v>5326785.8600000003</v>
      </c>
    </row>
    <row r="676" spans="1:11">
      <c r="A676" t="s">
        <v>806</v>
      </c>
      <c r="B676" t="s">
        <v>76</v>
      </c>
      <c r="C676" t="s">
        <v>79</v>
      </c>
      <c r="D676" s="8" t="s">
        <v>25</v>
      </c>
      <c r="E676" s="5">
        <v>4050102.94</v>
      </c>
      <c r="F676" s="5">
        <v>5314508.76</v>
      </c>
      <c r="G676" s="5">
        <v>5158779.3899999997</v>
      </c>
      <c r="H676" s="5" t="s">
        <v>25</v>
      </c>
      <c r="I676" s="5">
        <v>4063080.1</v>
      </c>
      <c r="J676" s="5">
        <v>5304439.05</v>
      </c>
      <c r="K676" s="5">
        <v>5418107.9299999997</v>
      </c>
    </row>
    <row r="677" spans="1:11">
      <c r="A677" s="10" t="s">
        <v>88</v>
      </c>
      <c r="B677" s="10" t="s">
        <v>30</v>
      </c>
      <c r="C677" s="10" t="s">
        <v>89</v>
      </c>
      <c r="D677" s="33" t="s">
        <v>25</v>
      </c>
      <c r="E677" s="11">
        <v>3938021.67</v>
      </c>
      <c r="F677" s="11">
        <v>5530412.4900000002</v>
      </c>
      <c r="G677" s="11">
        <v>5390675.5499999998</v>
      </c>
      <c r="H677" s="11" t="s">
        <v>25</v>
      </c>
      <c r="I677" s="11">
        <v>3957214.47</v>
      </c>
      <c r="J677" s="11">
        <v>5916799.1600000001</v>
      </c>
      <c r="K677" s="11">
        <v>5601249.0499999998</v>
      </c>
    </row>
    <row r="678" spans="1:11">
      <c r="A678" t="s">
        <v>243</v>
      </c>
      <c r="B678" t="s">
        <v>76</v>
      </c>
      <c r="C678" t="s">
        <v>244</v>
      </c>
      <c r="D678" s="8" t="s">
        <v>25</v>
      </c>
      <c r="E678" s="5" t="s">
        <v>25</v>
      </c>
      <c r="F678" s="5">
        <v>5601854.7800000003</v>
      </c>
      <c r="G678" s="5">
        <v>5695952.0599999996</v>
      </c>
      <c r="H678" s="5" t="s">
        <v>25</v>
      </c>
      <c r="I678" s="5" t="s">
        <v>25</v>
      </c>
      <c r="J678" s="5">
        <v>4996055.28</v>
      </c>
      <c r="K678" s="5">
        <v>5627339.7999999998</v>
      </c>
    </row>
    <row r="679" spans="1:11">
      <c r="A679" t="s">
        <v>532</v>
      </c>
      <c r="B679" t="s">
        <v>52</v>
      </c>
      <c r="C679" t="s">
        <v>174</v>
      </c>
      <c r="D679" s="8" t="s">
        <v>25</v>
      </c>
      <c r="E679" s="5">
        <v>4080597.47</v>
      </c>
      <c r="F679" s="5">
        <v>5966154.8600000003</v>
      </c>
      <c r="G679" s="5">
        <v>5684337.8899999997</v>
      </c>
      <c r="H679" s="5" t="s">
        <v>25</v>
      </c>
      <c r="I679" s="5">
        <v>4262832.29</v>
      </c>
      <c r="J679" s="5">
        <v>5747972.5599999996</v>
      </c>
      <c r="K679" s="5">
        <v>5673981.7800000003</v>
      </c>
    </row>
    <row r="680" spans="1:11">
      <c r="A680" t="s">
        <v>356</v>
      </c>
      <c r="B680" t="s">
        <v>30</v>
      </c>
      <c r="C680" t="s">
        <v>59</v>
      </c>
      <c r="D680" s="8" t="s">
        <v>25</v>
      </c>
      <c r="E680" s="5" t="s">
        <v>25</v>
      </c>
      <c r="F680" s="5">
        <v>8089118.3799999999</v>
      </c>
      <c r="G680" s="5">
        <v>5490027.9900000002</v>
      </c>
      <c r="H680" s="5" t="s">
        <v>25</v>
      </c>
      <c r="I680" s="5" t="s">
        <v>25</v>
      </c>
      <c r="J680" s="5">
        <v>5832373.3200000003</v>
      </c>
      <c r="K680" s="5">
        <v>5837458.79</v>
      </c>
    </row>
    <row r="681" spans="1:11">
      <c r="A681" t="s">
        <v>818</v>
      </c>
      <c r="B681" t="s">
        <v>30</v>
      </c>
      <c r="C681" t="s">
        <v>93</v>
      </c>
      <c r="D681" s="8" t="s">
        <v>25</v>
      </c>
      <c r="E681" s="5">
        <v>4543598.7699999996</v>
      </c>
      <c r="F681" s="5">
        <v>6392506.7000000002</v>
      </c>
      <c r="G681" s="5">
        <v>6190784.1600000001</v>
      </c>
      <c r="H681" s="5" t="s">
        <v>25</v>
      </c>
      <c r="I681" s="5">
        <v>4167767.28</v>
      </c>
      <c r="J681" s="5">
        <v>5916796.96</v>
      </c>
      <c r="K681" s="5">
        <v>5956118.7599999998</v>
      </c>
    </row>
    <row r="682" spans="1:11">
      <c r="A682" t="s">
        <v>273</v>
      </c>
      <c r="B682" t="s">
        <v>52</v>
      </c>
      <c r="C682" t="s">
        <v>186</v>
      </c>
      <c r="D682" s="8" t="s">
        <v>25</v>
      </c>
      <c r="E682" s="5">
        <v>4556373.59</v>
      </c>
      <c r="F682" s="5">
        <v>5966044.79</v>
      </c>
      <c r="G682" s="5">
        <v>5889838.54</v>
      </c>
      <c r="H682" s="5" t="s">
        <v>25</v>
      </c>
      <c r="I682" s="5">
        <v>4553991</v>
      </c>
      <c r="J682" s="5">
        <v>6064797.54</v>
      </c>
      <c r="K682" s="5">
        <v>5982401.4800000004</v>
      </c>
    </row>
    <row r="683" spans="1:11">
      <c r="A683" t="s">
        <v>260</v>
      </c>
      <c r="B683" t="s">
        <v>30</v>
      </c>
      <c r="C683" t="s">
        <v>31</v>
      </c>
      <c r="D683" s="8" t="s">
        <v>25</v>
      </c>
      <c r="E683" s="5">
        <v>4929445.3</v>
      </c>
      <c r="F683" s="5">
        <v>6601826.0199999996</v>
      </c>
      <c r="G683" s="5">
        <v>6631031.2800000003</v>
      </c>
      <c r="H683" s="5" t="s">
        <v>25</v>
      </c>
      <c r="I683" s="5">
        <v>4954930.17</v>
      </c>
      <c r="J683" s="5">
        <v>6407415.4699999997</v>
      </c>
      <c r="K683" s="5">
        <v>5989990.3700000001</v>
      </c>
    </row>
    <row r="684" spans="1:11">
      <c r="A684" t="s">
        <v>788</v>
      </c>
      <c r="B684" t="s">
        <v>35</v>
      </c>
      <c r="C684" t="s">
        <v>67</v>
      </c>
      <c r="D684" s="8" t="s">
        <v>25</v>
      </c>
      <c r="E684" s="5">
        <v>4044419.22</v>
      </c>
      <c r="F684" s="5">
        <v>6086281.5800000001</v>
      </c>
      <c r="G684" s="5">
        <v>6035482.0999999996</v>
      </c>
      <c r="H684" s="5" t="s">
        <v>25</v>
      </c>
      <c r="I684" s="5">
        <v>3964838.6</v>
      </c>
      <c r="J684" s="5">
        <v>6814234.9400000004</v>
      </c>
      <c r="K684" s="5">
        <v>6017436.4199999999</v>
      </c>
    </row>
    <row r="685" spans="1:11">
      <c r="A685" t="s">
        <v>774</v>
      </c>
      <c r="B685" t="s">
        <v>52</v>
      </c>
      <c r="C685" t="s">
        <v>186</v>
      </c>
      <c r="D685" s="8" t="s">
        <v>25</v>
      </c>
      <c r="E685" s="5" t="s">
        <v>25</v>
      </c>
      <c r="F685" s="5">
        <v>6574734.9900000002</v>
      </c>
      <c r="G685" s="5">
        <v>5740622.46</v>
      </c>
      <c r="H685" s="5" t="s">
        <v>25</v>
      </c>
      <c r="I685" s="5" t="s">
        <v>25</v>
      </c>
      <c r="J685" s="5">
        <v>6425344.3399999999</v>
      </c>
      <c r="K685" s="5">
        <v>6019142.4400000004</v>
      </c>
    </row>
    <row r="686" spans="1:11">
      <c r="A686" t="s">
        <v>790</v>
      </c>
      <c r="B686" t="s">
        <v>52</v>
      </c>
      <c r="C686" t="s">
        <v>186</v>
      </c>
      <c r="D686" s="8" t="s">
        <v>25</v>
      </c>
      <c r="E686" s="5" t="s">
        <v>25</v>
      </c>
      <c r="F686" s="5">
        <v>5868961.1900000004</v>
      </c>
      <c r="G686" s="5">
        <v>5745158.5300000003</v>
      </c>
      <c r="H686" s="5" t="s">
        <v>25</v>
      </c>
      <c r="I686" s="5" t="s">
        <v>25</v>
      </c>
      <c r="J686" s="5">
        <v>5866316.9000000004</v>
      </c>
      <c r="K686" s="5">
        <v>6035339.9400000004</v>
      </c>
    </row>
    <row r="687" spans="1:11">
      <c r="A687" t="s">
        <v>826</v>
      </c>
      <c r="B687" t="s">
        <v>52</v>
      </c>
      <c r="C687" t="s">
        <v>53</v>
      </c>
      <c r="D687" s="8" t="s">
        <v>25</v>
      </c>
      <c r="E687" s="5">
        <v>4313508.92</v>
      </c>
      <c r="F687" s="5">
        <v>5634152.4800000004</v>
      </c>
      <c r="G687" s="5">
        <v>6124521.5599999996</v>
      </c>
      <c r="H687" s="5" t="s">
        <v>25</v>
      </c>
      <c r="I687" s="5">
        <v>4340616.93</v>
      </c>
      <c r="J687" s="5">
        <v>6009495.2599999998</v>
      </c>
      <c r="K687" s="5">
        <v>6219306.9900000002</v>
      </c>
    </row>
    <row r="688" spans="1:11">
      <c r="A688" t="s">
        <v>212</v>
      </c>
      <c r="B688" t="s">
        <v>35</v>
      </c>
      <c r="C688" t="s">
        <v>38</v>
      </c>
      <c r="D688" s="8" t="s">
        <v>25</v>
      </c>
      <c r="E688" s="5">
        <v>4886782.76</v>
      </c>
      <c r="F688" s="5">
        <v>7455865.6299999999</v>
      </c>
      <c r="G688" s="5">
        <v>6329003.25</v>
      </c>
      <c r="H688" s="5" t="s">
        <v>25</v>
      </c>
      <c r="I688" s="5">
        <v>4802978.79</v>
      </c>
      <c r="J688" s="5">
        <v>7364120.8099999996</v>
      </c>
      <c r="K688" s="5">
        <v>6298201.1200000001</v>
      </c>
    </row>
    <row r="689" spans="1:11">
      <c r="A689" t="s">
        <v>574</v>
      </c>
      <c r="B689" t="s">
        <v>35</v>
      </c>
      <c r="C689" t="s">
        <v>67</v>
      </c>
      <c r="D689" s="8" t="s">
        <v>25</v>
      </c>
      <c r="E689" s="5">
        <v>4283055.58</v>
      </c>
      <c r="F689" s="5">
        <v>6000751.8600000003</v>
      </c>
      <c r="G689" s="5">
        <v>6197584.6500000004</v>
      </c>
      <c r="H689" s="5" t="s">
        <v>25</v>
      </c>
      <c r="I689" s="5">
        <v>4193834.3</v>
      </c>
      <c r="J689" s="5">
        <v>5925113.6299999999</v>
      </c>
      <c r="K689" s="5">
        <v>6333643.6799999997</v>
      </c>
    </row>
    <row r="690" spans="1:11">
      <c r="A690" t="s">
        <v>714</v>
      </c>
      <c r="B690" t="s">
        <v>30</v>
      </c>
      <c r="C690" t="s">
        <v>93</v>
      </c>
      <c r="D690" s="8" t="s">
        <v>25</v>
      </c>
      <c r="E690" s="5">
        <v>5248049.04</v>
      </c>
      <c r="F690" s="5">
        <v>7043792.9100000001</v>
      </c>
      <c r="G690" s="5">
        <v>6448214.1799999997</v>
      </c>
      <c r="H690" s="5" t="s">
        <v>25</v>
      </c>
      <c r="I690" s="5">
        <v>5118461.74</v>
      </c>
      <c r="J690" s="5">
        <v>6779388.3899999997</v>
      </c>
      <c r="K690" s="5">
        <v>6363682.5099999998</v>
      </c>
    </row>
    <row r="691" spans="1:11">
      <c r="A691" t="s">
        <v>178</v>
      </c>
      <c r="B691" t="s">
        <v>35</v>
      </c>
      <c r="C691" t="s">
        <v>153</v>
      </c>
      <c r="D691" s="8" t="s">
        <v>25</v>
      </c>
      <c r="E691" s="5">
        <v>4509911.9000000004</v>
      </c>
      <c r="F691" s="5">
        <v>6330368.2999999998</v>
      </c>
      <c r="G691" s="5">
        <v>6455495.7199999997</v>
      </c>
      <c r="H691" s="5" t="s">
        <v>25</v>
      </c>
      <c r="I691" s="5">
        <v>4613096.99</v>
      </c>
      <c r="J691" s="5">
        <v>6367018.5800000001</v>
      </c>
      <c r="K691" s="5">
        <v>6417588.5300000003</v>
      </c>
    </row>
    <row r="692" spans="1:11">
      <c r="A692" t="s">
        <v>692</v>
      </c>
      <c r="B692" t="s">
        <v>30</v>
      </c>
      <c r="C692" t="s">
        <v>73</v>
      </c>
      <c r="D692" s="8" t="s">
        <v>25</v>
      </c>
      <c r="E692" s="5" t="s">
        <v>25</v>
      </c>
      <c r="F692" s="5">
        <v>6252518.5099999998</v>
      </c>
      <c r="G692" s="5">
        <v>6298145.3799999999</v>
      </c>
      <c r="H692" s="5" t="s">
        <v>25</v>
      </c>
      <c r="I692" s="5" t="s">
        <v>25</v>
      </c>
      <c r="J692" s="5">
        <v>6550682.6200000001</v>
      </c>
      <c r="K692" s="5">
        <v>6428569.7000000002</v>
      </c>
    </row>
    <row r="693" spans="1:11">
      <c r="A693" t="s">
        <v>659</v>
      </c>
      <c r="B693" t="s">
        <v>48</v>
      </c>
      <c r="C693" t="s">
        <v>169</v>
      </c>
      <c r="D693" s="8" t="s">
        <v>25</v>
      </c>
      <c r="E693" s="5">
        <v>5978652.8700000001</v>
      </c>
      <c r="F693" s="5">
        <v>7515703.8600000003</v>
      </c>
      <c r="G693" s="5">
        <v>7036367.8200000003</v>
      </c>
      <c r="H693" s="5" t="s">
        <v>25</v>
      </c>
      <c r="I693" s="5">
        <v>5861452.0800000001</v>
      </c>
      <c r="J693" s="5">
        <v>7583255.0300000003</v>
      </c>
      <c r="K693" s="5">
        <v>6458782.46</v>
      </c>
    </row>
    <row r="694" spans="1:11">
      <c r="A694" t="s">
        <v>879</v>
      </c>
      <c r="B694" t="s">
        <v>30</v>
      </c>
      <c r="C694" t="s">
        <v>33</v>
      </c>
      <c r="D694" s="8" t="s">
        <v>25</v>
      </c>
      <c r="E694" s="5" t="s">
        <v>25</v>
      </c>
      <c r="F694" s="5">
        <v>6953442</v>
      </c>
      <c r="G694" s="5">
        <v>6908832.9500000002</v>
      </c>
      <c r="H694" s="5" t="s">
        <v>25</v>
      </c>
      <c r="I694" s="5" t="s">
        <v>25</v>
      </c>
      <c r="J694" s="5">
        <v>7499343</v>
      </c>
      <c r="K694" s="5">
        <v>6539180.1600000001</v>
      </c>
    </row>
    <row r="695" spans="1:11">
      <c r="A695" t="s">
        <v>555</v>
      </c>
      <c r="B695" t="s">
        <v>76</v>
      </c>
      <c r="C695" t="s">
        <v>137</v>
      </c>
      <c r="D695" s="8" t="s">
        <v>25</v>
      </c>
      <c r="E695" s="5" t="s">
        <v>25</v>
      </c>
      <c r="F695" s="5">
        <v>7115138.6500000004</v>
      </c>
      <c r="G695" s="5">
        <v>6754138</v>
      </c>
      <c r="H695" s="5" t="s">
        <v>25</v>
      </c>
      <c r="I695" s="5" t="s">
        <v>25</v>
      </c>
      <c r="J695" s="5">
        <v>8128556.1900000004</v>
      </c>
      <c r="K695" s="5">
        <v>6545398.0800000001</v>
      </c>
    </row>
    <row r="696" spans="1:11">
      <c r="A696" t="s">
        <v>638</v>
      </c>
      <c r="B696" t="s">
        <v>35</v>
      </c>
      <c r="C696" t="s">
        <v>67</v>
      </c>
      <c r="D696" s="8" t="s">
        <v>25</v>
      </c>
      <c r="E696" s="5">
        <v>5001262.6100000003</v>
      </c>
      <c r="F696" s="5">
        <v>7158470.1200000001</v>
      </c>
      <c r="G696" s="5">
        <v>6520635.1500000004</v>
      </c>
      <c r="H696" s="5" t="s">
        <v>25</v>
      </c>
      <c r="I696" s="5">
        <v>5052674.71</v>
      </c>
      <c r="J696" s="5">
        <v>7442621.0199999996</v>
      </c>
      <c r="K696" s="5">
        <v>6565069.7599999998</v>
      </c>
    </row>
    <row r="697" spans="1:11">
      <c r="A697" t="s">
        <v>101</v>
      </c>
      <c r="B697" t="s">
        <v>23</v>
      </c>
      <c r="C697" t="s">
        <v>102</v>
      </c>
      <c r="D697" s="8" t="s">
        <v>25</v>
      </c>
      <c r="E697" s="5">
        <v>4291223.62</v>
      </c>
      <c r="F697" s="5">
        <v>6456207.71</v>
      </c>
      <c r="G697" s="5">
        <v>5765540.6900000004</v>
      </c>
      <c r="H697" s="5" t="s">
        <v>25</v>
      </c>
      <c r="I697" s="5">
        <v>4259019.97</v>
      </c>
      <c r="J697" s="5">
        <v>6696112.4199999999</v>
      </c>
      <c r="K697" s="5">
        <v>6570416.3200000003</v>
      </c>
    </row>
    <row r="698" spans="1:11">
      <c r="A698" t="s">
        <v>343</v>
      </c>
      <c r="B698" t="s">
        <v>23</v>
      </c>
      <c r="C698" t="s">
        <v>24</v>
      </c>
      <c r="D698" s="8" t="s">
        <v>25</v>
      </c>
      <c r="E698" s="5">
        <v>5618565.54</v>
      </c>
      <c r="F698" s="5">
        <v>7303724.6399999997</v>
      </c>
      <c r="G698" s="5">
        <v>6868365.9900000002</v>
      </c>
      <c r="H698" s="5" t="s">
        <v>25</v>
      </c>
      <c r="I698" s="5">
        <v>6496856.1100000003</v>
      </c>
      <c r="J698" s="5">
        <v>7654456.7699999996</v>
      </c>
      <c r="K698" s="5">
        <v>6581242.3200000003</v>
      </c>
    </row>
    <row r="699" spans="1:11">
      <c r="A699" t="s">
        <v>458</v>
      </c>
      <c r="B699" t="s">
        <v>76</v>
      </c>
      <c r="C699" t="s">
        <v>244</v>
      </c>
      <c r="D699" s="8" t="s">
        <v>25</v>
      </c>
      <c r="E699" s="5" t="s">
        <v>25</v>
      </c>
      <c r="F699" s="5" t="s">
        <v>25</v>
      </c>
      <c r="G699" s="5">
        <v>6127825.8099999996</v>
      </c>
      <c r="H699" s="5" t="s">
        <v>25</v>
      </c>
      <c r="I699" s="5" t="s">
        <v>25</v>
      </c>
      <c r="J699" s="5" t="s">
        <v>25</v>
      </c>
      <c r="K699" s="5">
        <v>6635098.5999999996</v>
      </c>
    </row>
    <row r="700" spans="1:11">
      <c r="A700" t="s">
        <v>392</v>
      </c>
      <c r="B700" t="s">
        <v>52</v>
      </c>
      <c r="C700" t="s">
        <v>155</v>
      </c>
      <c r="D700" s="8" t="s">
        <v>25</v>
      </c>
      <c r="E700" s="5">
        <v>5172738.4000000004</v>
      </c>
      <c r="F700" s="5">
        <v>6941961.5</v>
      </c>
      <c r="G700" s="5">
        <v>6444201.8600000003</v>
      </c>
      <c r="H700" s="5" t="s">
        <v>25</v>
      </c>
      <c r="I700" s="5">
        <v>5345059.43</v>
      </c>
      <c r="J700" s="5">
        <v>6853217.4100000001</v>
      </c>
      <c r="K700" s="5">
        <v>6654594.6600000001</v>
      </c>
    </row>
    <row r="701" spans="1:11">
      <c r="A701" t="s">
        <v>715</v>
      </c>
      <c r="B701" t="s">
        <v>62</v>
      </c>
      <c r="C701" t="s">
        <v>63</v>
      </c>
      <c r="D701" s="8" t="s">
        <v>25</v>
      </c>
      <c r="E701" s="5">
        <v>5214838.79</v>
      </c>
      <c r="F701" s="5">
        <v>6892980.6500000004</v>
      </c>
      <c r="G701" s="5">
        <v>6793729.0099999998</v>
      </c>
      <c r="H701" s="5" t="s">
        <v>25</v>
      </c>
      <c r="I701" s="5">
        <v>5195879.16</v>
      </c>
      <c r="J701" s="5">
        <v>6716850.3600000003</v>
      </c>
      <c r="K701" s="5">
        <v>6707200.1399999997</v>
      </c>
    </row>
    <row r="702" spans="1:11">
      <c r="A702" t="s">
        <v>793</v>
      </c>
      <c r="B702" t="s">
        <v>35</v>
      </c>
      <c r="C702" t="s">
        <v>38</v>
      </c>
      <c r="D702" s="8" t="s">
        <v>25</v>
      </c>
      <c r="E702" s="5">
        <v>5971113.3700000001</v>
      </c>
      <c r="F702" s="5">
        <v>8847115.0399999991</v>
      </c>
      <c r="G702" s="5">
        <v>7146897.46</v>
      </c>
      <c r="H702" s="5" t="s">
        <v>25</v>
      </c>
      <c r="I702" s="5">
        <v>5586136.0999999996</v>
      </c>
      <c r="J702" s="5">
        <v>8563934.2699999996</v>
      </c>
      <c r="K702" s="5">
        <v>6709213.46</v>
      </c>
    </row>
    <row r="703" spans="1:11">
      <c r="A703" t="s">
        <v>490</v>
      </c>
      <c r="B703" t="s">
        <v>48</v>
      </c>
      <c r="C703" t="s">
        <v>169</v>
      </c>
      <c r="D703" s="8" t="s">
        <v>25</v>
      </c>
      <c r="E703" s="5">
        <v>4869443.08</v>
      </c>
      <c r="F703" s="5">
        <v>7059893.8499999996</v>
      </c>
      <c r="G703" s="5">
        <v>6118887.0099999998</v>
      </c>
      <c r="H703" s="5" t="s">
        <v>25</v>
      </c>
      <c r="I703" s="5">
        <v>4832131.99</v>
      </c>
      <c r="J703" s="5">
        <v>6705698.0199999996</v>
      </c>
      <c r="K703" s="5">
        <v>6769261.5499999998</v>
      </c>
    </row>
    <row r="704" spans="1:11">
      <c r="A704" t="s">
        <v>619</v>
      </c>
      <c r="B704" t="s">
        <v>30</v>
      </c>
      <c r="C704" t="s">
        <v>89</v>
      </c>
      <c r="D704" s="8" t="s">
        <v>25</v>
      </c>
      <c r="E704" s="5" t="s">
        <v>25</v>
      </c>
      <c r="F704" s="5">
        <v>6966354.0700000003</v>
      </c>
      <c r="G704" s="5">
        <v>6822255.5999999996</v>
      </c>
      <c r="H704" s="5" t="s">
        <v>25</v>
      </c>
      <c r="I704" s="5" t="s">
        <v>25</v>
      </c>
      <c r="J704" s="5">
        <v>7343927.4000000004</v>
      </c>
      <c r="K704" s="5">
        <v>6785679.5</v>
      </c>
    </row>
    <row r="705" spans="1:11">
      <c r="A705" t="s">
        <v>853</v>
      </c>
      <c r="B705" t="s">
        <v>52</v>
      </c>
      <c r="C705" t="s">
        <v>155</v>
      </c>
      <c r="D705" s="8" t="s">
        <v>25</v>
      </c>
      <c r="E705" s="5">
        <v>4869515.8499999996</v>
      </c>
      <c r="F705" s="5">
        <v>6609286.1600000001</v>
      </c>
      <c r="G705" s="5">
        <v>6773209.79</v>
      </c>
      <c r="H705" s="5" t="s">
        <v>25</v>
      </c>
      <c r="I705" s="5">
        <v>5193078.0599999996</v>
      </c>
      <c r="J705" s="5">
        <v>6188759.2300000004</v>
      </c>
      <c r="K705" s="5">
        <v>6812709.9900000002</v>
      </c>
    </row>
    <row r="706" spans="1:11">
      <c r="A706" t="s">
        <v>864</v>
      </c>
      <c r="B706" t="s">
        <v>45</v>
      </c>
      <c r="C706" t="s">
        <v>46</v>
      </c>
      <c r="D706" s="8" t="s">
        <v>25</v>
      </c>
      <c r="E706" s="5">
        <v>4442338.5</v>
      </c>
      <c r="F706" s="5">
        <v>6426573.6200000001</v>
      </c>
      <c r="G706" s="5">
        <v>6592216.1500000004</v>
      </c>
      <c r="H706" s="5" t="s">
        <v>25</v>
      </c>
      <c r="I706" s="5">
        <v>5130351.7699999996</v>
      </c>
      <c r="J706" s="5">
        <v>6672421.8200000003</v>
      </c>
      <c r="K706" s="5">
        <v>6867049.9699999997</v>
      </c>
    </row>
    <row r="707" spans="1:11">
      <c r="A707" t="s">
        <v>881</v>
      </c>
      <c r="B707" t="s">
        <v>30</v>
      </c>
      <c r="C707" t="s">
        <v>89</v>
      </c>
      <c r="D707" s="8" t="s">
        <v>25</v>
      </c>
      <c r="E707" s="5">
        <v>5755827.5599999996</v>
      </c>
      <c r="F707" s="5">
        <v>7112833.0899999999</v>
      </c>
      <c r="G707" s="5">
        <v>6740620.9900000002</v>
      </c>
      <c r="H707" s="5" t="s">
        <v>25</v>
      </c>
      <c r="I707" s="5">
        <v>5982264.7199999997</v>
      </c>
      <c r="J707" s="5">
        <v>7005109.3200000003</v>
      </c>
      <c r="K707" s="5">
        <v>6872155.54</v>
      </c>
    </row>
    <row r="708" spans="1:11">
      <c r="A708" t="s">
        <v>640</v>
      </c>
      <c r="B708" t="s">
        <v>35</v>
      </c>
      <c r="C708" t="s">
        <v>153</v>
      </c>
      <c r="D708" s="8" t="s">
        <v>25</v>
      </c>
      <c r="E708" s="5" t="s">
        <v>25</v>
      </c>
      <c r="F708" s="5">
        <v>7042549.2400000002</v>
      </c>
      <c r="G708" s="5">
        <v>7299802.2999999998</v>
      </c>
      <c r="H708" s="5" t="s">
        <v>25</v>
      </c>
      <c r="I708" s="5" t="s">
        <v>25</v>
      </c>
      <c r="J708" s="5">
        <v>7129279.79</v>
      </c>
      <c r="K708" s="5">
        <v>7033026.6299999999</v>
      </c>
    </row>
    <row r="709" spans="1:11">
      <c r="A709" t="s">
        <v>151</v>
      </c>
      <c r="B709" t="s">
        <v>76</v>
      </c>
      <c r="C709" t="s">
        <v>77</v>
      </c>
      <c r="D709" s="8" t="s">
        <v>25</v>
      </c>
      <c r="E709" s="5">
        <v>5493630.3200000003</v>
      </c>
      <c r="F709" s="5">
        <v>7383030.3799999999</v>
      </c>
      <c r="G709" s="5">
        <v>7064140.8899999997</v>
      </c>
      <c r="H709" s="5" t="s">
        <v>25</v>
      </c>
      <c r="I709" s="5">
        <v>5433486</v>
      </c>
      <c r="J709" s="5">
        <v>7614826.2400000002</v>
      </c>
      <c r="K709" s="5">
        <v>7037081.6799999997</v>
      </c>
    </row>
    <row r="710" spans="1:11">
      <c r="A710" t="s">
        <v>32</v>
      </c>
      <c r="B710" t="s">
        <v>30</v>
      </c>
      <c r="C710" t="s">
        <v>33</v>
      </c>
      <c r="D710" s="8" t="s">
        <v>25</v>
      </c>
      <c r="E710" s="5" t="s">
        <v>25</v>
      </c>
      <c r="F710" s="5">
        <v>7182128.9299999997</v>
      </c>
      <c r="G710" s="5">
        <v>6736174.6900000004</v>
      </c>
      <c r="H710" s="5" t="s">
        <v>25</v>
      </c>
      <c r="I710" s="5" t="s">
        <v>25</v>
      </c>
      <c r="J710" s="5">
        <v>7164460.71</v>
      </c>
      <c r="K710" s="5">
        <v>7053584.4800000004</v>
      </c>
    </row>
    <row r="711" spans="1:11">
      <c r="A711" t="s">
        <v>773</v>
      </c>
      <c r="B711" t="s">
        <v>48</v>
      </c>
      <c r="C711" t="s">
        <v>169</v>
      </c>
      <c r="D711" s="8" t="s">
        <v>25</v>
      </c>
      <c r="E711" s="5">
        <v>5170034.51</v>
      </c>
      <c r="F711" s="5">
        <v>7293730.1500000004</v>
      </c>
      <c r="G711" s="5">
        <v>7056995.5</v>
      </c>
      <c r="H711" s="5" t="s">
        <v>25</v>
      </c>
      <c r="I711" s="5">
        <v>5241543.28</v>
      </c>
      <c r="J711" s="5">
        <v>6963017.6100000003</v>
      </c>
      <c r="K711" s="5">
        <v>7056251.25</v>
      </c>
    </row>
    <row r="712" spans="1:11">
      <c r="A712" t="s">
        <v>802</v>
      </c>
      <c r="B712" t="s">
        <v>30</v>
      </c>
      <c r="C712" t="s">
        <v>89</v>
      </c>
      <c r="D712" s="8" t="s">
        <v>25</v>
      </c>
      <c r="E712" s="5" t="s">
        <v>25</v>
      </c>
      <c r="F712" s="5">
        <v>7345938.5999999996</v>
      </c>
      <c r="G712" s="5">
        <v>7355796.96</v>
      </c>
      <c r="H712" s="5" t="s">
        <v>25</v>
      </c>
      <c r="I712" s="5" t="s">
        <v>25</v>
      </c>
      <c r="J712" s="5">
        <v>7035962.4900000002</v>
      </c>
      <c r="K712" s="5">
        <v>7060251.6500000004</v>
      </c>
    </row>
    <row r="713" spans="1:11">
      <c r="A713" t="s">
        <v>275</v>
      </c>
      <c r="B713" t="s">
        <v>35</v>
      </c>
      <c r="C713" t="s">
        <v>50</v>
      </c>
      <c r="D713" s="8" t="s">
        <v>25</v>
      </c>
      <c r="E713" s="5">
        <v>4924149.5</v>
      </c>
      <c r="F713" s="5">
        <v>6807871.3899999997</v>
      </c>
      <c r="G713" s="5">
        <v>6644650.9699999997</v>
      </c>
      <c r="H713" s="5" t="s">
        <v>25</v>
      </c>
      <c r="I713" s="5">
        <v>5228885.7300000004</v>
      </c>
      <c r="J713" s="5">
        <v>6011272.9000000004</v>
      </c>
      <c r="K713" s="5">
        <v>7085682.0099999998</v>
      </c>
    </row>
    <row r="714" spans="1:11">
      <c r="A714" t="s">
        <v>198</v>
      </c>
      <c r="B714" t="s">
        <v>35</v>
      </c>
      <c r="C714" t="s">
        <v>67</v>
      </c>
      <c r="D714" s="8" t="s">
        <v>25</v>
      </c>
      <c r="E714" s="5">
        <v>5398317.9100000001</v>
      </c>
      <c r="F714" s="5">
        <v>7607456.4100000001</v>
      </c>
      <c r="G714" s="5">
        <v>6904019.3200000003</v>
      </c>
      <c r="H714" s="5" t="s">
        <v>25</v>
      </c>
      <c r="I714" s="5">
        <v>5126783.66</v>
      </c>
      <c r="J714" s="5">
        <v>6972784.9299999997</v>
      </c>
      <c r="K714" s="5">
        <v>7187106.4100000001</v>
      </c>
    </row>
    <row r="715" spans="1:11">
      <c r="A715" t="s">
        <v>705</v>
      </c>
      <c r="B715" t="s">
        <v>30</v>
      </c>
      <c r="C715" t="s">
        <v>89</v>
      </c>
      <c r="D715" s="8" t="s">
        <v>25</v>
      </c>
      <c r="E715" s="5" t="s">
        <v>25</v>
      </c>
      <c r="F715" s="5">
        <v>9544317.7799999993</v>
      </c>
      <c r="G715" s="5">
        <v>8113748.7999999998</v>
      </c>
      <c r="H715" s="5" t="s">
        <v>25</v>
      </c>
      <c r="I715" s="5" t="s">
        <v>25</v>
      </c>
      <c r="J715" s="5">
        <v>7667991.5700000003</v>
      </c>
      <c r="K715" s="5">
        <v>7296842.3300000001</v>
      </c>
    </row>
    <row r="716" spans="1:11">
      <c r="A716" t="s">
        <v>825</v>
      </c>
      <c r="B716" t="s">
        <v>30</v>
      </c>
      <c r="C716" t="s">
        <v>33</v>
      </c>
      <c r="D716" s="8" t="s">
        <v>25</v>
      </c>
      <c r="E716" s="5" t="s">
        <v>25</v>
      </c>
      <c r="F716" s="5">
        <v>8234708.5999999996</v>
      </c>
      <c r="G716" s="5">
        <v>7703641.1900000004</v>
      </c>
      <c r="H716" s="5" t="s">
        <v>25</v>
      </c>
      <c r="I716" s="5" t="s">
        <v>25</v>
      </c>
      <c r="J716" s="5">
        <v>8059782.6600000001</v>
      </c>
      <c r="K716" s="5">
        <v>7307706.1399999997</v>
      </c>
    </row>
    <row r="717" spans="1:11">
      <c r="A717" t="s">
        <v>218</v>
      </c>
      <c r="B717" t="s">
        <v>35</v>
      </c>
      <c r="C717" t="s">
        <v>67</v>
      </c>
      <c r="D717" s="8" t="s">
        <v>25</v>
      </c>
      <c r="E717" s="5">
        <v>5647286.3700000001</v>
      </c>
      <c r="F717" s="5">
        <v>7396823.4699999997</v>
      </c>
      <c r="G717" s="5">
        <v>7241173.8399999999</v>
      </c>
      <c r="H717" s="5" t="s">
        <v>25</v>
      </c>
      <c r="I717" s="5">
        <v>5840576.9199999999</v>
      </c>
      <c r="J717" s="5">
        <v>7331625.0700000003</v>
      </c>
      <c r="K717" s="5">
        <v>7340656.9100000001</v>
      </c>
    </row>
    <row r="718" spans="1:11">
      <c r="A718" t="s">
        <v>507</v>
      </c>
      <c r="B718" t="s">
        <v>65</v>
      </c>
      <c r="C718" t="s">
        <v>85</v>
      </c>
      <c r="D718" s="8" t="s">
        <v>25</v>
      </c>
      <c r="E718" s="5">
        <v>4984549.9000000004</v>
      </c>
      <c r="F718" s="5">
        <v>7910869</v>
      </c>
      <c r="G718" s="5">
        <v>7787045.7599999998</v>
      </c>
      <c r="H718" s="5" t="s">
        <v>25</v>
      </c>
      <c r="I718" s="5">
        <v>5258890.0999999996</v>
      </c>
      <c r="J718" s="5">
        <v>7934486.9900000002</v>
      </c>
      <c r="K718" s="5">
        <v>7388312.29</v>
      </c>
    </row>
    <row r="719" spans="1:11">
      <c r="A719" t="s">
        <v>609</v>
      </c>
      <c r="B719" t="s">
        <v>65</v>
      </c>
      <c r="C719" t="s">
        <v>64</v>
      </c>
      <c r="D719" s="8" t="s">
        <v>25</v>
      </c>
      <c r="E719" s="5">
        <v>5300303.13</v>
      </c>
      <c r="F719" s="5" t="s">
        <v>25</v>
      </c>
      <c r="G719" s="5">
        <v>7403065.7400000002</v>
      </c>
      <c r="H719" s="5" t="s">
        <v>25</v>
      </c>
      <c r="I719" s="5">
        <v>5323035.53</v>
      </c>
      <c r="J719" s="5" t="s">
        <v>25</v>
      </c>
      <c r="K719" s="5">
        <v>7396266.7000000002</v>
      </c>
    </row>
    <row r="720" spans="1:11">
      <c r="A720" t="s">
        <v>364</v>
      </c>
      <c r="B720" t="s">
        <v>65</v>
      </c>
      <c r="C720" t="s">
        <v>304</v>
      </c>
      <c r="D720" s="8" t="s">
        <v>25</v>
      </c>
      <c r="E720" s="5">
        <v>4907090.54</v>
      </c>
      <c r="F720" s="5">
        <v>7110488.5800000001</v>
      </c>
      <c r="G720" s="5">
        <v>7343999.3899999997</v>
      </c>
      <c r="H720" s="5" t="s">
        <v>25</v>
      </c>
      <c r="I720" s="5">
        <v>4776157.08</v>
      </c>
      <c r="J720" s="5">
        <v>6292201.7999999998</v>
      </c>
      <c r="K720" s="5">
        <v>7451998.1500000004</v>
      </c>
    </row>
    <row r="721" spans="1:11">
      <c r="A721" t="s">
        <v>414</v>
      </c>
      <c r="B721" t="s">
        <v>48</v>
      </c>
      <c r="C721" t="s">
        <v>169</v>
      </c>
      <c r="D721" s="8" t="s">
        <v>25</v>
      </c>
      <c r="E721" s="5">
        <v>5809159.1299999999</v>
      </c>
      <c r="F721" s="5">
        <v>7887248.04</v>
      </c>
      <c r="G721" s="5">
        <v>7744439</v>
      </c>
      <c r="H721" s="5" t="s">
        <v>25</v>
      </c>
      <c r="I721" s="5">
        <v>5888303.7999999998</v>
      </c>
      <c r="J721" s="5">
        <v>7883291.0300000003</v>
      </c>
      <c r="K721" s="5">
        <v>7495136</v>
      </c>
    </row>
    <row r="722" spans="1:11">
      <c r="A722" t="s">
        <v>213</v>
      </c>
      <c r="B722" t="s">
        <v>30</v>
      </c>
      <c r="C722" t="s">
        <v>31</v>
      </c>
      <c r="D722" s="8" t="s">
        <v>25</v>
      </c>
      <c r="E722" s="5" t="s">
        <v>25</v>
      </c>
      <c r="F722" s="5" t="s">
        <v>25</v>
      </c>
      <c r="G722" s="5">
        <v>7190684.5499999998</v>
      </c>
      <c r="H722" s="5" t="s">
        <v>25</v>
      </c>
      <c r="I722" s="5" t="s">
        <v>25</v>
      </c>
      <c r="J722" s="5" t="s">
        <v>25</v>
      </c>
      <c r="K722" s="5">
        <v>7506835.3700000001</v>
      </c>
    </row>
    <row r="723" spans="1:11">
      <c r="A723" t="s">
        <v>764</v>
      </c>
      <c r="B723" t="s">
        <v>30</v>
      </c>
      <c r="C723" t="s">
        <v>117</v>
      </c>
      <c r="D723" s="8" t="s">
        <v>25</v>
      </c>
      <c r="E723" s="5" t="s">
        <v>25</v>
      </c>
      <c r="F723" s="5">
        <v>7993906.2000000002</v>
      </c>
      <c r="G723" s="5">
        <v>6962477.0899999999</v>
      </c>
      <c r="H723" s="5" t="s">
        <v>25</v>
      </c>
      <c r="I723" s="5" t="s">
        <v>25</v>
      </c>
      <c r="J723" s="5">
        <v>7629921.2800000003</v>
      </c>
      <c r="K723" s="5">
        <v>7548391.7199999997</v>
      </c>
    </row>
    <row r="724" spans="1:11">
      <c r="A724" t="s">
        <v>780</v>
      </c>
      <c r="B724" t="s">
        <v>35</v>
      </c>
      <c r="C724" t="s">
        <v>153</v>
      </c>
      <c r="D724" s="8" t="s">
        <v>25</v>
      </c>
      <c r="E724" s="5">
        <v>5643760</v>
      </c>
      <c r="F724" s="5">
        <v>7958370.9900000002</v>
      </c>
      <c r="G724" s="5">
        <v>7652769.7400000002</v>
      </c>
      <c r="H724" s="5" t="s">
        <v>25</v>
      </c>
      <c r="I724" s="5">
        <v>6036667</v>
      </c>
      <c r="J724" s="5">
        <v>7758621.75</v>
      </c>
      <c r="K724" s="5">
        <v>7720180.9500000002</v>
      </c>
    </row>
    <row r="725" spans="1:11">
      <c r="A725" t="s">
        <v>426</v>
      </c>
      <c r="B725" t="s">
        <v>52</v>
      </c>
      <c r="C725" t="s">
        <v>57</v>
      </c>
      <c r="D725" s="8" t="s">
        <v>25</v>
      </c>
      <c r="E725" s="5">
        <v>6267545.4400000004</v>
      </c>
      <c r="F725" s="5">
        <v>7949057.0499999998</v>
      </c>
      <c r="G725" s="5">
        <v>7666379.29</v>
      </c>
      <c r="H725" s="5" t="s">
        <v>25</v>
      </c>
      <c r="I725" s="5">
        <v>6527923.5899999999</v>
      </c>
      <c r="J725" s="5">
        <v>8026786.9299999997</v>
      </c>
      <c r="K725" s="5">
        <v>7785370.8099999996</v>
      </c>
    </row>
    <row r="726" spans="1:11">
      <c r="A726" t="s">
        <v>569</v>
      </c>
      <c r="B726" t="s">
        <v>27</v>
      </c>
      <c r="C726" t="s">
        <v>121</v>
      </c>
      <c r="D726" s="8" t="s">
        <v>25</v>
      </c>
      <c r="E726" s="5">
        <v>6331151.9500000002</v>
      </c>
      <c r="F726" s="5">
        <v>7471585.0199999996</v>
      </c>
      <c r="G726" s="5">
        <v>7172349.7300000004</v>
      </c>
      <c r="H726" s="5" t="s">
        <v>25</v>
      </c>
      <c r="I726" s="5">
        <v>6036257.21</v>
      </c>
      <c r="J726" s="5">
        <v>7316108.2199999997</v>
      </c>
      <c r="K726" s="5">
        <v>7795790.8600000003</v>
      </c>
    </row>
    <row r="727" spans="1:11">
      <c r="A727" t="s">
        <v>463</v>
      </c>
      <c r="B727" t="s">
        <v>62</v>
      </c>
      <c r="C727" t="s">
        <v>240</v>
      </c>
      <c r="D727" s="8" t="s">
        <v>25</v>
      </c>
      <c r="E727" s="5">
        <v>5328412.34</v>
      </c>
      <c r="F727" s="5">
        <v>7328466.6100000003</v>
      </c>
      <c r="G727" s="5">
        <v>7770258.6500000004</v>
      </c>
      <c r="H727" s="5" t="s">
        <v>25</v>
      </c>
      <c r="I727" s="5">
        <v>5429878.6600000001</v>
      </c>
      <c r="J727" s="5">
        <v>7294518.0499999998</v>
      </c>
      <c r="K727" s="5">
        <v>7846414.8700000001</v>
      </c>
    </row>
    <row r="728" spans="1:11">
      <c r="A728" t="s">
        <v>759</v>
      </c>
      <c r="B728" t="s">
        <v>35</v>
      </c>
      <c r="C728" t="s">
        <v>257</v>
      </c>
      <c r="D728" s="8" t="s">
        <v>25</v>
      </c>
      <c r="E728" s="5">
        <v>5006451.45</v>
      </c>
      <c r="F728" s="5">
        <v>7203326.1399999997</v>
      </c>
      <c r="G728" s="5">
        <v>7752864.8899999997</v>
      </c>
      <c r="H728" s="5" t="s">
        <v>25</v>
      </c>
      <c r="I728" s="5">
        <v>5210034.38</v>
      </c>
      <c r="J728" s="5">
        <v>6947568.4500000002</v>
      </c>
      <c r="K728" s="5">
        <v>7850633.3600000003</v>
      </c>
    </row>
    <row r="729" spans="1:11">
      <c r="A729" t="s">
        <v>886</v>
      </c>
      <c r="B729" t="s">
        <v>35</v>
      </c>
      <c r="C729" t="s">
        <v>67</v>
      </c>
      <c r="D729" s="8" t="s">
        <v>25</v>
      </c>
      <c r="E729" s="5">
        <v>5665169.8499999996</v>
      </c>
      <c r="F729" s="5">
        <v>8651830.1899999995</v>
      </c>
      <c r="G729" s="5">
        <v>8157366.5099999998</v>
      </c>
      <c r="H729" s="5" t="s">
        <v>25</v>
      </c>
      <c r="I729" s="5">
        <v>5757467.6500000004</v>
      </c>
      <c r="J729" s="5">
        <v>8706053.6699999999</v>
      </c>
      <c r="K729" s="5">
        <v>7889633.8200000003</v>
      </c>
    </row>
    <row r="730" spans="1:11">
      <c r="A730" t="s">
        <v>822</v>
      </c>
      <c r="B730" t="s">
        <v>30</v>
      </c>
      <c r="C730" t="s">
        <v>73</v>
      </c>
      <c r="D730" s="8" t="s">
        <v>25</v>
      </c>
      <c r="E730" s="5">
        <v>5387182.5099999998</v>
      </c>
      <c r="F730" s="5">
        <v>7121859.6799999997</v>
      </c>
      <c r="G730" s="5">
        <v>7707734</v>
      </c>
      <c r="H730" s="5" t="s">
        <v>25</v>
      </c>
      <c r="I730" s="5">
        <v>5477903.7199999997</v>
      </c>
      <c r="J730" s="5">
        <v>7121859.6799999997</v>
      </c>
      <c r="K730" s="5">
        <v>7894270.2999999998</v>
      </c>
    </row>
    <row r="731" spans="1:11">
      <c r="A731" t="s">
        <v>604</v>
      </c>
      <c r="B731" t="s">
        <v>27</v>
      </c>
      <c r="C731" t="s">
        <v>28</v>
      </c>
      <c r="D731" s="8" t="s">
        <v>25</v>
      </c>
      <c r="E731" s="5" t="s">
        <v>25</v>
      </c>
      <c r="F731" s="5">
        <v>7878399.2999999998</v>
      </c>
      <c r="G731" s="5">
        <v>8363560.7800000003</v>
      </c>
      <c r="H731" s="5" t="s">
        <v>25</v>
      </c>
      <c r="I731" s="5" t="s">
        <v>25</v>
      </c>
      <c r="J731" s="5">
        <v>8202584.5999999996</v>
      </c>
      <c r="K731" s="5">
        <v>7917472.1799999997</v>
      </c>
    </row>
    <row r="732" spans="1:11">
      <c r="A732" t="s">
        <v>854</v>
      </c>
      <c r="B732" t="s">
        <v>52</v>
      </c>
      <c r="C732" t="s">
        <v>155</v>
      </c>
      <c r="D732" s="8" t="s">
        <v>25</v>
      </c>
      <c r="E732" s="5" t="s">
        <v>25</v>
      </c>
      <c r="F732" s="5">
        <v>7347842.2000000002</v>
      </c>
      <c r="G732" s="5">
        <v>7563258.1600000001</v>
      </c>
      <c r="H732" s="5" t="s">
        <v>25</v>
      </c>
      <c r="I732" s="5" t="s">
        <v>25</v>
      </c>
      <c r="J732" s="5">
        <v>7590815.5599999996</v>
      </c>
      <c r="K732" s="5">
        <v>7940550.6600000001</v>
      </c>
    </row>
    <row r="733" spans="1:11">
      <c r="A733" t="s">
        <v>739</v>
      </c>
      <c r="B733" t="s">
        <v>30</v>
      </c>
      <c r="C733" t="s">
        <v>93</v>
      </c>
      <c r="D733" s="8" t="s">
        <v>25</v>
      </c>
      <c r="E733" s="5" t="s">
        <v>25</v>
      </c>
      <c r="F733" s="5">
        <v>8072792.4800000004</v>
      </c>
      <c r="G733" s="5">
        <v>7501001.9800000004</v>
      </c>
      <c r="H733" s="5" t="s">
        <v>25</v>
      </c>
      <c r="I733" s="5" t="s">
        <v>25</v>
      </c>
      <c r="J733" s="5">
        <v>7775432.6500000004</v>
      </c>
      <c r="K733" s="5">
        <v>7966369.6600000001</v>
      </c>
    </row>
    <row r="734" spans="1:11">
      <c r="A734" t="s">
        <v>620</v>
      </c>
      <c r="B734" t="s">
        <v>30</v>
      </c>
      <c r="C734" t="s">
        <v>73</v>
      </c>
      <c r="D734" s="8" t="s">
        <v>25</v>
      </c>
      <c r="E734" s="5">
        <v>6614172.5099999998</v>
      </c>
      <c r="F734" s="5">
        <v>8251463.1500000004</v>
      </c>
      <c r="G734" s="5">
        <v>7913797.6399999997</v>
      </c>
      <c r="H734" s="5" t="s">
        <v>25</v>
      </c>
      <c r="I734" s="5">
        <v>6431146.3099999996</v>
      </c>
      <c r="J734" s="5">
        <v>8038047.6799999997</v>
      </c>
      <c r="K734" s="5">
        <v>7980857.2300000004</v>
      </c>
    </row>
    <row r="735" spans="1:11">
      <c r="A735" t="s">
        <v>127</v>
      </c>
      <c r="B735" t="s">
        <v>52</v>
      </c>
      <c r="C735" t="s">
        <v>57</v>
      </c>
      <c r="D735" s="8" t="s">
        <v>25</v>
      </c>
      <c r="E735" s="5">
        <v>5477762.75</v>
      </c>
      <c r="F735" s="5">
        <v>8088205.8300000001</v>
      </c>
      <c r="G735" s="5">
        <v>7035796.1299999999</v>
      </c>
      <c r="H735" s="5" t="s">
        <v>25</v>
      </c>
      <c r="I735" s="5">
        <v>5551623.7300000004</v>
      </c>
      <c r="J735" s="5">
        <v>7174063.1299999999</v>
      </c>
      <c r="K735" s="5">
        <v>7989514.9199999999</v>
      </c>
    </row>
    <row r="736" spans="1:11">
      <c r="A736" t="s">
        <v>158</v>
      </c>
      <c r="B736" t="s">
        <v>76</v>
      </c>
      <c r="C736" t="s">
        <v>137</v>
      </c>
      <c r="D736" s="8" t="s">
        <v>25</v>
      </c>
      <c r="E736" s="5">
        <v>5831924.6299999999</v>
      </c>
      <c r="F736" s="5">
        <v>8133655.2000000002</v>
      </c>
      <c r="G736" s="5">
        <v>7654456.3300000001</v>
      </c>
      <c r="H736" s="5" t="s">
        <v>25</v>
      </c>
      <c r="I736" s="5">
        <v>6066146.0899999999</v>
      </c>
      <c r="J736" s="5">
        <v>7705776.1799999997</v>
      </c>
      <c r="K736" s="5">
        <v>8028106.6900000004</v>
      </c>
    </row>
    <row r="737" spans="1:11">
      <c r="A737" t="s">
        <v>721</v>
      </c>
      <c r="B737" t="s">
        <v>45</v>
      </c>
      <c r="C737" t="s">
        <v>46</v>
      </c>
      <c r="D737" s="8" t="s">
        <v>25</v>
      </c>
      <c r="E737" s="5">
        <v>5423561.5700000003</v>
      </c>
      <c r="F737" s="5">
        <v>7634924.8899999997</v>
      </c>
      <c r="G737" s="5">
        <v>8071798.21</v>
      </c>
      <c r="H737" s="5" t="s">
        <v>25</v>
      </c>
      <c r="I737" s="5">
        <v>5538833.9900000002</v>
      </c>
      <c r="J737" s="5">
        <v>7188614.8899999997</v>
      </c>
      <c r="K737" s="5">
        <v>8049080.6600000001</v>
      </c>
    </row>
    <row r="738" spans="1:11">
      <c r="A738" t="s">
        <v>432</v>
      </c>
      <c r="B738" t="s">
        <v>27</v>
      </c>
      <c r="C738" t="s">
        <v>121</v>
      </c>
      <c r="D738" s="8" t="s">
        <v>25</v>
      </c>
      <c r="E738" s="5">
        <v>6276868</v>
      </c>
      <c r="F738" s="5">
        <v>8910865.1699999999</v>
      </c>
      <c r="G738" s="5">
        <v>7962816.5099999998</v>
      </c>
      <c r="H738" s="5" t="s">
        <v>25</v>
      </c>
      <c r="I738" s="5">
        <v>6435715</v>
      </c>
      <c r="J738" s="5">
        <v>9111048.5399999991</v>
      </c>
      <c r="K738" s="5">
        <v>8072974.5599999996</v>
      </c>
    </row>
    <row r="739" spans="1:11">
      <c r="A739" t="s">
        <v>470</v>
      </c>
      <c r="B739" t="s">
        <v>35</v>
      </c>
      <c r="C739" t="s">
        <v>67</v>
      </c>
      <c r="D739" s="8" t="s">
        <v>25</v>
      </c>
      <c r="E739" s="5" t="s">
        <v>25</v>
      </c>
      <c r="F739" s="5">
        <v>9257373.9199999999</v>
      </c>
      <c r="G739" s="5">
        <v>7339970.25</v>
      </c>
      <c r="H739" s="5" t="s">
        <v>25</v>
      </c>
      <c r="I739" s="5" t="s">
        <v>25</v>
      </c>
      <c r="J739" s="5">
        <v>8436510.7899999991</v>
      </c>
      <c r="K739" s="5">
        <v>8099086.3200000003</v>
      </c>
    </row>
    <row r="740" spans="1:11">
      <c r="A740" t="s">
        <v>139</v>
      </c>
      <c r="B740" t="s">
        <v>45</v>
      </c>
      <c r="C740" t="s">
        <v>46</v>
      </c>
      <c r="D740" s="8" t="s">
        <v>25</v>
      </c>
      <c r="E740" s="5">
        <v>4984886.12</v>
      </c>
      <c r="F740" s="5">
        <v>8051001.1699999999</v>
      </c>
      <c r="G740" s="5">
        <v>7396754.6600000001</v>
      </c>
      <c r="H740" s="5" t="s">
        <v>25</v>
      </c>
      <c r="I740" s="5">
        <v>4896976.0199999996</v>
      </c>
      <c r="J740" s="5">
        <v>7473445.0700000003</v>
      </c>
      <c r="K740" s="5">
        <v>8111425.5499999998</v>
      </c>
    </row>
    <row r="741" spans="1:11">
      <c r="A741" t="s">
        <v>657</v>
      </c>
      <c r="B741" t="s">
        <v>35</v>
      </c>
      <c r="C741" t="s">
        <v>50</v>
      </c>
      <c r="D741" s="8" t="s">
        <v>25</v>
      </c>
      <c r="E741" s="5">
        <v>5495075.6299999999</v>
      </c>
      <c r="F741" s="5">
        <v>7893422.2199999997</v>
      </c>
      <c r="G741" s="5">
        <v>7821003.9699999997</v>
      </c>
      <c r="H741" s="5" t="s">
        <v>25</v>
      </c>
      <c r="I741" s="5">
        <v>5889695.29</v>
      </c>
      <c r="J741" s="5">
        <v>7929371.4800000004</v>
      </c>
      <c r="K741" s="5">
        <v>8115035.9500000002</v>
      </c>
    </row>
    <row r="742" spans="1:11">
      <c r="A742" t="s">
        <v>316</v>
      </c>
      <c r="B742" t="s">
        <v>52</v>
      </c>
      <c r="C742" t="s">
        <v>174</v>
      </c>
      <c r="D742" s="8" t="s">
        <v>25</v>
      </c>
      <c r="E742" s="5">
        <v>5905262.9500000002</v>
      </c>
      <c r="F742" s="5">
        <v>8163476.3499999996</v>
      </c>
      <c r="G742" s="5">
        <v>8806653.4900000002</v>
      </c>
      <c r="H742" s="5" t="s">
        <v>25</v>
      </c>
      <c r="I742" s="5">
        <v>5741621.7300000004</v>
      </c>
      <c r="J742" s="5">
        <v>8181860.3799999999</v>
      </c>
      <c r="K742" s="5">
        <v>8168432.7400000002</v>
      </c>
    </row>
    <row r="743" spans="1:11">
      <c r="A743" t="s">
        <v>315</v>
      </c>
      <c r="B743" t="s">
        <v>65</v>
      </c>
      <c r="C743" t="s">
        <v>304</v>
      </c>
      <c r="D743" s="8" t="s">
        <v>25</v>
      </c>
      <c r="E743" s="5">
        <v>5504128.1200000001</v>
      </c>
      <c r="F743" s="5">
        <v>7719705.54</v>
      </c>
      <c r="G743" s="5">
        <v>7731283.2800000003</v>
      </c>
      <c r="H743" s="5" t="s">
        <v>25</v>
      </c>
      <c r="I743" s="5">
        <v>5473225.1900000004</v>
      </c>
      <c r="J743" s="5">
        <v>7156911.9000000004</v>
      </c>
      <c r="K743" s="5">
        <v>8196186.4500000002</v>
      </c>
    </row>
    <row r="744" spans="1:11">
      <c r="A744" t="s">
        <v>713</v>
      </c>
      <c r="B744" t="s">
        <v>35</v>
      </c>
      <c r="C744" t="s">
        <v>153</v>
      </c>
      <c r="D744" s="8" t="s">
        <v>25</v>
      </c>
      <c r="E744" s="5" t="s">
        <v>25</v>
      </c>
      <c r="F744" s="5">
        <v>8432328.8699999992</v>
      </c>
      <c r="G744" s="5">
        <v>8286510.3200000003</v>
      </c>
      <c r="H744" s="5" t="s">
        <v>25</v>
      </c>
      <c r="I744" s="5" t="s">
        <v>25</v>
      </c>
      <c r="J744" s="5">
        <v>8567963.1600000001</v>
      </c>
      <c r="K744" s="5">
        <v>8353627.8799999999</v>
      </c>
    </row>
    <row r="745" spans="1:11">
      <c r="A745" t="s">
        <v>804</v>
      </c>
      <c r="B745" t="s">
        <v>35</v>
      </c>
      <c r="C745" t="s">
        <v>38</v>
      </c>
      <c r="D745" s="8" t="s">
        <v>25</v>
      </c>
      <c r="E745" s="5">
        <v>6951679.8099999996</v>
      </c>
      <c r="F745" s="5">
        <v>9176102.9600000009</v>
      </c>
      <c r="G745" s="5">
        <v>8594057.25</v>
      </c>
      <c r="H745" s="5" t="s">
        <v>25</v>
      </c>
      <c r="I745" s="5">
        <v>6428620.3899999997</v>
      </c>
      <c r="J745" s="5">
        <v>9082901.1799999997</v>
      </c>
      <c r="K745" s="5">
        <v>8383961.8200000003</v>
      </c>
    </row>
    <row r="746" spans="1:11">
      <c r="A746" t="s">
        <v>337</v>
      </c>
      <c r="B746" t="s">
        <v>30</v>
      </c>
      <c r="C746" t="s">
        <v>59</v>
      </c>
      <c r="D746" s="8" t="s">
        <v>25</v>
      </c>
      <c r="E746" s="5">
        <v>6016980.4900000002</v>
      </c>
      <c r="F746" s="5">
        <v>7432095.6900000004</v>
      </c>
      <c r="G746" s="5">
        <v>8249683.5</v>
      </c>
      <c r="H746" s="5" t="s">
        <v>25</v>
      </c>
      <c r="I746" s="5">
        <v>5971207.5199999996</v>
      </c>
      <c r="J746" s="5">
        <v>7655015.4500000002</v>
      </c>
      <c r="K746" s="5">
        <v>8456347.8499999996</v>
      </c>
    </row>
    <row r="747" spans="1:11">
      <c r="A747" t="s">
        <v>517</v>
      </c>
      <c r="B747" t="s">
        <v>45</v>
      </c>
      <c r="C747" t="s">
        <v>46</v>
      </c>
      <c r="D747" s="8" t="s">
        <v>25</v>
      </c>
      <c r="E747" s="5">
        <v>5759024.9000000004</v>
      </c>
      <c r="F747" s="5">
        <v>8162308.7300000004</v>
      </c>
      <c r="G747" s="5">
        <v>7917623.4699999997</v>
      </c>
      <c r="H747" s="5" t="s">
        <v>25</v>
      </c>
      <c r="I747" s="5">
        <v>6025159.2000000002</v>
      </c>
      <c r="J747" s="5">
        <v>8872149.4900000002</v>
      </c>
      <c r="K747" s="5">
        <v>8465733.5</v>
      </c>
    </row>
    <row r="748" spans="1:11">
      <c r="A748" t="s">
        <v>227</v>
      </c>
      <c r="B748" t="s">
        <v>52</v>
      </c>
      <c r="C748" t="s">
        <v>186</v>
      </c>
      <c r="D748" s="8" t="s">
        <v>25</v>
      </c>
      <c r="E748" s="5" t="s">
        <v>25</v>
      </c>
      <c r="F748" s="5" t="s">
        <v>25</v>
      </c>
      <c r="G748" s="5">
        <v>7971363.8700000001</v>
      </c>
      <c r="H748" s="5" t="s">
        <v>25</v>
      </c>
      <c r="I748" s="5" t="s">
        <v>25</v>
      </c>
      <c r="J748" s="5" t="s">
        <v>25</v>
      </c>
      <c r="K748" s="5">
        <v>8496215.3300000001</v>
      </c>
    </row>
    <row r="749" spans="1:11">
      <c r="A749" t="s">
        <v>279</v>
      </c>
      <c r="B749" t="s">
        <v>48</v>
      </c>
      <c r="C749" t="s">
        <v>161</v>
      </c>
      <c r="D749" s="8" t="s">
        <v>25</v>
      </c>
      <c r="E749" s="5" t="s">
        <v>25</v>
      </c>
      <c r="F749" s="5">
        <v>8476411.0600000005</v>
      </c>
      <c r="G749" s="5">
        <v>8311320.5899999999</v>
      </c>
      <c r="H749" s="5" t="s">
        <v>25</v>
      </c>
      <c r="I749" s="5" t="s">
        <v>25</v>
      </c>
      <c r="J749" s="5">
        <v>8336517.3499999996</v>
      </c>
      <c r="K749" s="5">
        <v>8531736.4700000007</v>
      </c>
    </row>
    <row r="750" spans="1:11">
      <c r="A750" t="s">
        <v>407</v>
      </c>
      <c r="B750" t="s">
        <v>30</v>
      </c>
      <c r="C750" t="s">
        <v>117</v>
      </c>
      <c r="D750" s="8" t="s">
        <v>25</v>
      </c>
      <c r="E750" s="5" t="s">
        <v>25</v>
      </c>
      <c r="F750" s="5">
        <v>9805357.0199999996</v>
      </c>
      <c r="G750" s="5">
        <v>9083566.7200000007</v>
      </c>
      <c r="H750" s="5" t="s">
        <v>25</v>
      </c>
      <c r="I750" s="5" t="s">
        <v>25</v>
      </c>
      <c r="J750" s="5">
        <v>10682234.09</v>
      </c>
      <c r="K750" s="5">
        <v>8548892.3699999992</v>
      </c>
    </row>
    <row r="751" spans="1:11">
      <c r="A751" t="s">
        <v>797</v>
      </c>
      <c r="B751" t="s">
        <v>30</v>
      </c>
      <c r="C751" t="s">
        <v>33</v>
      </c>
      <c r="D751" s="8" t="s">
        <v>25</v>
      </c>
      <c r="E751" s="5" t="s">
        <v>25</v>
      </c>
      <c r="F751" s="5">
        <v>9506490.8300000001</v>
      </c>
      <c r="G751" s="5">
        <v>8712636.7699999996</v>
      </c>
      <c r="H751" s="5" t="s">
        <v>25</v>
      </c>
      <c r="I751" s="5" t="s">
        <v>25</v>
      </c>
      <c r="J751" s="5">
        <v>9228288.6699999999</v>
      </c>
      <c r="K751" s="5">
        <v>8551848.5800000001</v>
      </c>
    </row>
    <row r="752" spans="1:11">
      <c r="A752" t="s">
        <v>444</v>
      </c>
      <c r="B752" t="s">
        <v>30</v>
      </c>
      <c r="C752" t="s">
        <v>59</v>
      </c>
      <c r="D752" s="8" t="s">
        <v>25</v>
      </c>
      <c r="E752" s="5" t="s">
        <v>25</v>
      </c>
      <c r="F752" s="5" t="s">
        <v>25</v>
      </c>
      <c r="G752" s="5">
        <v>7771762.4400000004</v>
      </c>
      <c r="H752" s="5" t="s">
        <v>25</v>
      </c>
      <c r="I752" s="5" t="s">
        <v>25</v>
      </c>
      <c r="J752" s="5" t="s">
        <v>25</v>
      </c>
      <c r="K752" s="5">
        <v>8585163.4299999997</v>
      </c>
    </row>
    <row r="753" spans="1:11">
      <c r="A753" t="s">
        <v>810</v>
      </c>
      <c r="B753" t="s">
        <v>52</v>
      </c>
      <c r="C753" t="s">
        <v>146</v>
      </c>
      <c r="D753" s="8" t="s">
        <v>25</v>
      </c>
      <c r="E753" s="5">
        <v>6055353.7599999998</v>
      </c>
      <c r="F753" s="5">
        <v>8201037.3300000001</v>
      </c>
      <c r="G753" s="5">
        <v>8452900.1500000004</v>
      </c>
      <c r="H753" s="5" t="s">
        <v>25</v>
      </c>
      <c r="I753" s="5">
        <v>5508546.6299999999</v>
      </c>
      <c r="J753" s="5">
        <v>8854260.4700000007</v>
      </c>
      <c r="K753" s="5">
        <v>8706423.5700000003</v>
      </c>
    </row>
    <row r="754" spans="1:11">
      <c r="A754" t="s">
        <v>680</v>
      </c>
      <c r="B754" t="s">
        <v>30</v>
      </c>
      <c r="C754" t="s">
        <v>31</v>
      </c>
      <c r="D754" s="8" t="s">
        <v>25</v>
      </c>
      <c r="E754" s="5" t="s">
        <v>25</v>
      </c>
      <c r="F754" s="5">
        <v>6820933.71</v>
      </c>
      <c r="G754" s="5">
        <v>7909192.5599999996</v>
      </c>
      <c r="H754" s="5" t="s">
        <v>25</v>
      </c>
      <c r="I754" s="5" t="s">
        <v>25</v>
      </c>
      <c r="J754" s="5">
        <v>7703861.9500000002</v>
      </c>
      <c r="K754" s="5">
        <v>8732506.5800000001</v>
      </c>
    </row>
    <row r="755" spans="1:11">
      <c r="A755" t="s">
        <v>305</v>
      </c>
      <c r="B755" t="s">
        <v>45</v>
      </c>
      <c r="C755" t="s">
        <v>46</v>
      </c>
      <c r="D755" s="8" t="s">
        <v>25</v>
      </c>
      <c r="E755" s="5">
        <v>6597686</v>
      </c>
      <c r="F755" s="5">
        <v>8743565.5600000005</v>
      </c>
      <c r="G755" s="5">
        <v>8209706.9500000002</v>
      </c>
      <c r="H755" s="5" t="s">
        <v>25</v>
      </c>
      <c r="I755" s="5">
        <v>6535533</v>
      </c>
      <c r="J755" s="5">
        <v>8324568.3200000003</v>
      </c>
      <c r="K755" s="5">
        <v>8756546.9800000004</v>
      </c>
    </row>
    <row r="756" spans="1:11">
      <c r="A756" t="s">
        <v>694</v>
      </c>
      <c r="B756" t="s">
        <v>30</v>
      </c>
      <c r="C756" t="s">
        <v>93</v>
      </c>
      <c r="D756" s="8" t="s">
        <v>25</v>
      </c>
      <c r="E756" s="5">
        <v>6696941.6399999997</v>
      </c>
      <c r="F756" s="5">
        <v>9258050.8100000005</v>
      </c>
      <c r="G756" s="5">
        <v>8788780.5700000003</v>
      </c>
      <c r="H756" s="5" t="s">
        <v>25</v>
      </c>
      <c r="I756" s="5">
        <v>6690294.79</v>
      </c>
      <c r="J756" s="5">
        <v>9211648.5700000003</v>
      </c>
      <c r="K756" s="5">
        <v>8800505.5600000005</v>
      </c>
    </row>
    <row r="757" spans="1:11">
      <c r="A757" t="s">
        <v>556</v>
      </c>
      <c r="B757" t="s">
        <v>27</v>
      </c>
      <c r="C757" t="s">
        <v>104</v>
      </c>
      <c r="D757" s="8" t="s">
        <v>25</v>
      </c>
      <c r="E757" s="5">
        <v>5984373.6200000001</v>
      </c>
      <c r="F757" s="5">
        <v>9633735.0199999996</v>
      </c>
      <c r="G757" s="5">
        <v>8548746.6300000008</v>
      </c>
      <c r="H757" s="5" t="s">
        <v>25</v>
      </c>
      <c r="I757" s="5">
        <v>6066190.9299999997</v>
      </c>
      <c r="J757" s="5">
        <v>8796374.7300000004</v>
      </c>
      <c r="K757" s="5">
        <v>8900848.7699999996</v>
      </c>
    </row>
    <row r="758" spans="1:11">
      <c r="A758" t="s">
        <v>271</v>
      </c>
      <c r="B758" t="s">
        <v>65</v>
      </c>
      <c r="C758" t="s">
        <v>83</v>
      </c>
      <c r="D758" s="8" t="s">
        <v>25</v>
      </c>
      <c r="E758" s="5">
        <v>6711980.6100000003</v>
      </c>
      <c r="F758" s="5">
        <v>9336216.9600000009</v>
      </c>
      <c r="G758" s="5">
        <v>9840051.3499999996</v>
      </c>
      <c r="H758" s="5" t="s">
        <v>25</v>
      </c>
      <c r="I758" s="5">
        <v>6186975.1399999997</v>
      </c>
      <c r="J758" s="5">
        <v>8135950.2800000003</v>
      </c>
      <c r="K758" s="5">
        <v>8905843.0700000003</v>
      </c>
    </row>
    <row r="759" spans="1:11">
      <c r="A759" t="s">
        <v>256</v>
      </c>
      <c r="B759" t="s">
        <v>35</v>
      </c>
      <c r="C759" t="s">
        <v>257</v>
      </c>
      <c r="D759" s="8" t="s">
        <v>25</v>
      </c>
      <c r="E759" s="5">
        <v>6740963.8499999996</v>
      </c>
      <c r="F759" s="5">
        <v>9431064.1999999993</v>
      </c>
      <c r="G759" s="5">
        <v>8253837.5199999996</v>
      </c>
      <c r="H759" s="5" t="s">
        <v>25</v>
      </c>
      <c r="I759" s="5">
        <v>6740054.6399999997</v>
      </c>
      <c r="J759" s="5">
        <v>8913746.7899999991</v>
      </c>
      <c r="K759" s="5">
        <v>8953935.8900000006</v>
      </c>
    </row>
    <row r="760" spans="1:11">
      <c r="A760" t="s">
        <v>534</v>
      </c>
      <c r="B760" t="s">
        <v>30</v>
      </c>
      <c r="C760" t="s">
        <v>31</v>
      </c>
      <c r="D760" s="8" t="s">
        <v>25</v>
      </c>
      <c r="E760" s="5">
        <v>5669754.7699999996</v>
      </c>
      <c r="F760" s="5">
        <v>7866564.4800000004</v>
      </c>
      <c r="G760" s="5">
        <v>8491443.1799999997</v>
      </c>
      <c r="H760" s="5" t="s">
        <v>25</v>
      </c>
      <c r="I760" s="5">
        <v>6235451.4100000001</v>
      </c>
      <c r="J760" s="5">
        <v>7435393.9100000001</v>
      </c>
      <c r="K760" s="5">
        <v>9010914.1999999993</v>
      </c>
    </row>
    <row r="761" spans="1:11">
      <c r="A761" t="s">
        <v>472</v>
      </c>
      <c r="B761" t="s">
        <v>48</v>
      </c>
      <c r="C761" t="s">
        <v>169</v>
      </c>
      <c r="D761" s="8" t="s">
        <v>25</v>
      </c>
      <c r="E761" s="5">
        <v>7153841.5899999999</v>
      </c>
      <c r="F761" s="5">
        <v>9173919.4800000004</v>
      </c>
      <c r="G761" s="5">
        <v>8826111.3300000001</v>
      </c>
      <c r="H761" s="5" t="s">
        <v>25</v>
      </c>
      <c r="I761" s="5">
        <v>6986778.3200000003</v>
      </c>
      <c r="J761" s="5">
        <v>9079542.0800000001</v>
      </c>
      <c r="K761" s="5">
        <v>9034346.1899999995</v>
      </c>
    </row>
    <row r="762" spans="1:11">
      <c r="A762" t="s">
        <v>558</v>
      </c>
      <c r="B762" t="s">
        <v>52</v>
      </c>
      <c r="C762" t="s">
        <v>146</v>
      </c>
      <c r="D762" s="8" t="s">
        <v>25</v>
      </c>
      <c r="E762" s="5">
        <v>5973945.6799999997</v>
      </c>
      <c r="F762" s="5" t="s">
        <v>25</v>
      </c>
      <c r="G762" s="5">
        <v>9412313.5099999998</v>
      </c>
      <c r="H762" s="5" t="s">
        <v>25</v>
      </c>
      <c r="I762" s="5">
        <v>6670113.2300000004</v>
      </c>
      <c r="J762" s="5" t="s">
        <v>25</v>
      </c>
      <c r="K762" s="5">
        <v>9127470.5700000003</v>
      </c>
    </row>
    <row r="763" spans="1:11">
      <c r="A763" t="s">
        <v>331</v>
      </c>
      <c r="B763" t="s">
        <v>65</v>
      </c>
      <c r="C763" t="s">
        <v>64</v>
      </c>
      <c r="D763" s="8" t="s">
        <v>25</v>
      </c>
      <c r="E763" s="5" t="s">
        <v>25</v>
      </c>
      <c r="F763" s="5">
        <v>9853790.0500000007</v>
      </c>
      <c r="G763" s="5">
        <v>8951719.0899999999</v>
      </c>
      <c r="H763" s="5" t="s">
        <v>25</v>
      </c>
      <c r="I763" s="5" t="s">
        <v>25</v>
      </c>
      <c r="J763" s="5">
        <v>8989555.7699999996</v>
      </c>
      <c r="K763" s="5">
        <v>9161856.4399999995</v>
      </c>
    </row>
    <row r="764" spans="1:11">
      <c r="A764" t="s">
        <v>800</v>
      </c>
      <c r="B764" t="s">
        <v>42</v>
      </c>
      <c r="C764" t="s">
        <v>125</v>
      </c>
      <c r="D764" s="8" t="s">
        <v>25</v>
      </c>
      <c r="E764" s="5">
        <v>6562702.2000000002</v>
      </c>
      <c r="F764" s="5">
        <v>9271023.6899999995</v>
      </c>
      <c r="G764" s="5">
        <v>9239937.4900000002</v>
      </c>
      <c r="H764" s="5" t="s">
        <v>25</v>
      </c>
      <c r="I764" s="5">
        <v>6488482.7699999996</v>
      </c>
      <c r="J764" s="5">
        <v>9877572.8000000007</v>
      </c>
      <c r="K764" s="5">
        <v>9216021.0399999991</v>
      </c>
    </row>
    <row r="765" spans="1:11">
      <c r="A765" t="s">
        <v>684</v>
      </c>
      <c r="B765" t="s">
        <v>48</v>
      </c>
      <c r="C765" t="s">
        <v>181</v>
      </c>
      <c r="D765" s="8" t="s">
        <v>25</v>
      </c>
      <c r="E765" s="5">
        <v>7576998.4900000002</v>
      </c>
      <c r="F765" s="5">
        <v>11361677.41</v>
      </c>
      <c r="G765" s="5">
        <v>9893327.7599999998</v>
      </c>
      <c r="H765" s="5" t="s">
        <v>25</v>
      </c>
      <c r="I765" s="5">
        <v>7767903.29</v>
      </c>
      <c r="J765" s="5">
        <v>11468674.35</v>
      </c>
      <c r="K765" s="5">
        <v>9233007.6099999994</v>
      </c>
    </row>
    <row r="766" spans="1:11">
      <c r="A766" t="s">
        <v>66</v>
      </c>
      <c r="B766" t="s">
        <v>35</v>
      </c>
      <c r="C766" t="s">
        <v>67</v>
      </c>
      <c r="D766" s="8" t="s">
        <v>25</v>
      </c>
      <c r="E766" s="5">
        <v>6617605.1500000004</v>
      </c>
      <c r="F766" s="5">
        <v>10372580.199999999</v>
      </c>
      <c r="G766" s="5">
        <v>13452000</v>
      </c>
      <c r="H766" s="5" t="s">
        <v>25</v>
      </c>
      <c r="I766" s="5">
        <v>6536338.2199999997</v>
      </c>
      <c r="J766" s="5">
        <v>10050533.74</v>
      </c>
      <c r="K766" s="5">
        <v>9273474.5999999996</v>
      </c>
    </row>
    <row r="767" spans="1:11">
      <c r="A767" t="s">
        <v>296</v>
      </c>
      <c r="B767" t="s">
        <v>65</v>
      </c>
      <c r="C767" t="s">
        <v>101</v>
      </c>
      <c r="D767" s="8" t="s">
        <v>25</v>
      </c>
      <c r="E767" s="5">
        <v>6977680.3200000003</v>
      </c>
      <c r="F767" s="5">
        <v>9391259.0299999993</v>
      </c>
      <c r="G767" s="5">
        <v>9363691.1799999997</v>
      </c>
      <c r="H767" s="5" t="s">
        <v>25</v>
      </c>
      <c r="I767" s="5">
        <v>6532110.1600000001</v>
      </c>
      <c r="J767" s="5">
        <v>9402454.2200000007</v>
      </c>
      <c r="K767" s="5">
        <v>9303226.9000000004</v>
      </c>
    </row>
    <row r="768" spans="1:11">
      <c r="A768" t="s">
        <v>512</v>
      </c>
      <c r="B768" t="s">
        <v>48</v>
      </c>
      <c r="C768" t="s">
        <v>169</v>
      </c>
      <c r="D768" s="8" t="s">
        <v>25</v>
      </c>
      <c r="E768" s="5">
        <v>6184198.8700000001</v>
      </c>
      <c r="F768" s="5">
        <v>9295638.5</v>
      </c>
      <c r="G768" s="5">
        <v>9899800.75</v>
      </c>
      <c r="H768" s="5" t="s">
        <v>25</v>
      </c>
      <c r="I768" s="5">
        <v>5809021.9000000004</v>
      </c>
      <c r="J768" s="5">
        <v>9649553.5</v>
      </c>
      <c r="K768" s="5">
        <v>9703151.8000000007</v>
      </c>
    </row>
    <row r="769" spans="1:11">
      <c r="A769" t="s">
        <v>499</v>
      </c>
      <c r="B769" t="s">
        <v>114</v>
      </c>
      <c r="C769" t="s">
        <v>167</v>
      </c>
      <c r="D769" s="8" t="s">
        <v>25</v>
      </c>
      <c r="E769" s="5">
        <v>6940550</v>
      </c>
      <c r="F769" s="5">
        <v>10243557.26</v>
      </c>
      <c r="G769" s="5">
        <v>8299552.0800000001</v>
      </c>
      <c r="H769" s="5" t="s">
        <v>25</v>
      </c>
      <c r="I769" s="5">
        <v>6880550</v>
      </c>
      <c r="J769" s="5">
        <v>10118620.15</v>
      </c>
      <c r="K769" s="5">
        <v>9891265.8200000003</v>
      </c>
    </row>
    <row r="770" spans="1:11">
      <c r="A770" t="s">
        <v>528</v>
      </c>
      <c r="B770" t="s">
        <v>35</v>
      </c>
      <c r="C770" t="s">
        <v>67</v>
      </c>
      <c r="D770" s="8" t="s">
        <v>25</v>
      </c>
      <c r="E770" s="5">
        <v>5969284.4400000004</v>
      </c>
      <c r="F770" s="5">
        <v>9506004.7300000004</v>
      </c>
      <c r="G770" s="5">
        <v>9157407.6400000006</v>
      </c>
      <c r="H770" s="5" t="s">
        <v>25</v>
      </c>
      <c r="I770" s="5">
        <v>5681732.1699999999</v>
      </c>
      <c r="J770" s="5">
        <v>8673456</v>
      </c>
      <c r="K770" s="5">
        <v>10095939.65</v>
      </c>
    </row>
    <row r="771" spans="1:11">
      <c r="A771" t="s">
        <v>288</v>
      </c>
      <c r="B771" t="s">
        <v>52</v>
      </c>
      <c r="C771" t="s">
        <v>146</v>
      </c>
      <c r="D771" s="8" t="s">
        <v>25</v>
      </c>
      <c r="E771" s="5">
        <v>7212949.0999999996</v>
      </c>
      <c r="F771" s="5">
        <v>9342975.1099999994</v>
      </c>
      <c r="G771" s="5">
        <v>10197347.73</v>
      </c>
      <c r="H771" s="5" t="s">
        <v>25</v>
      </c>
      <c r="I771" s="5">
        <v>7079360.5999999996</v>
      </c>
      <c r="J771" s="5">
        <v>9456380.2799999993</v>
      </c>
      <c r="K771" s="5">
        <v>10188099.220000001</v>
      </c>
    </row>
    <row r="772" spans="1:11">
      <c r="A772" t="s">
        <v>359</v>
      </c>
      <c r="B772" t="s">
        <v>30</v>
      </c>
      <c r="C772" t="s">
        <v>89</v>
      </c>
      <c r="D772" s="8" t="s">
        <v>25</v>
      </c>
      <c r="E772" s="5">
        <v>6357321.3099999996</v>
      </c>
      <c r="F772" s="5">
        <v>9957912.7400000002</v>
      </c>
      <c r="G772" s="5">
        <v>10209537.369999999</v>
      </c>
      <c r="H772" s="5" t="s">
        <v>25</v>
      </c>
      <c r="I772" s="5">
        <v>6528524.3200000003</v>
      </c>
      <c r="J772" s="5">
        <v>10023265.310000001</v>
      </c>
      <c r="K772" s="5">
        <v>10333328.560000001</v>
      </c>
    </row>
    <row r="773" spans="1:11">
      <c r="A773" t="s">
        <v>629</v>
      </c>
      <c r="B773" t="s">
        <v>23</v>
      </c>
      <c r="C773" t="s">
        <v>105</v>
      </c>
      <c r="D773" s="8" t="s">
        <v>25</v>
      </c>
      <c r="E773" s="5" t="s">
        <v>25</v>
      </c>
      <c r="F773" s="5">
        <v>10279169.869999999</v>
      </c>
      <c r="G773" s="5">
        <v>10565030.58</v>
      </c>
      <c r="H773" s="5" t="s">
        <v>25</v>
      </c>
      <c r="I773" s="5" t="s">
        <v>25</v>
      </c>
      <c r="J773" s="5">
        <v>9310249.25</v>
      </c>
      <c r="K773" s="5">
        <v>10365055.07</v>
      </c>
    </row>
    <row r="774" spans="1:11">
      <c r="A774" t="s">
        <v>505</v>
      </c>
      <c r="B774" t="s">
        <v>48</v>
      </c>
      <c r="C774" t="s">
        <v>181</v>
      </c>
      <c r="D774" s="8" t="s">
        <v>25</v>
      </c>
      <c r="E774" s="5" t="s">
        <v>25</v>
      </c>
      <c r="F774" s="5">
        <v>11187911</v>
      </c>
      <c r="G774" s="5">
        <v>10611848.1</v>
      </c>
      <c r="H774" s="5" t="s">
        <v>25</v>
      </c>
      <c r="I774" s="5" t="s">
        <v>25</v>
      </c>
      <c r="J774" s="5">
        <v>11602336</v>
      </c>
      <c r="K774" s="5">
        <v>10400699.039999999</v>
      </c>
    </row>
    <row r="775" spans="1:11">
      <c r="A775" t="s">
        <v>408</v>
      </c>
      <c r="B775" t="s">
        <v>23</v>
      </c>
      <c r="C775" t="s">
        <v>188</v>
      </c>
      <c r="D775" s="8" t="s">
        <v>25</v>
      </c>
      <c r="E775" s="5">
        <v>9918239.9199999999</v>
      </c>
      <c r="F775" s="5">
        <v>12147746.6</v>
      </c>
      <c r="G775" s="5">
        <v>9700735.2799999993</v>
      </c>
      <c r="H775" s="5" t="s">
        <v>25</v>
      </c>
      <c r="I775" s="5">
        <v>10665122.67</v>
      </c>
      <c r="J775" s="5">
        <v>11739247.07</v>
      </c>
      <c r="K775" s="5">
        <v>10473234.66</v>
      </c>
    </row>
    <row r="776" spans="1:11">
      <c r="A776" t="s">
        <v>176</v>
      </c>
      <c r="B776" t="s">
        <v>52</v>
      </c>
      <c r="C776" t="s">
        <v>155</v>
      </c>
      <c r="D776" s="8" t="s">
        <v>25</v>
      </c>
      <c r="E776" s="5">
        <v>9461316.3399999999</v>
      </c>
      <c r="F776" s="5">
        <v>10105123.630000001</v>
      </c>
      <c r="G776" s="5">
        <v>11527666.42</v>
      </c>
      <c r="H776" s="5" t="s">
        <v>25</v>
      </c>
      <c r="I776" s="5">
        <v>7432641.0300000003</v>
      </c>
      <c r="J776" s="5">
        <v>10176962.99</v>
      </c>
      <c r="K776" s="5">
        <v>10554300.539999999</v>
      </c>
    </row>
    <row r="777" spans="1:11">
      <c r="A777" t="s">
        <v>154</v>
      </c>
      <c r="B777" t="s">
        <v>52</v>
      </c>
      <c r="C777" t="s">
        <v>155</v>
      </c>
      <c r="D777" s="8" t="s">
        <v>25</v>
      </c>
      <c r="E777" s="5" t="s">
        <v>25</v>
      </c>
      <c r="F777" s="5">
        <v>10572748.609999999</v>
      </c>
      <c r="G777" s="5">
        <v>10597081.24</v>
      </c>
      <c r="H777" s="5" t="s">
        <v>25</v>
      </c>
      <c r="I777" s="5" t="s">
        <v>25</v>
      </c>
      <c r="J777" s="5">
        <v>10528075.08</v>
      </c>
      <c r="K777" s="5">
        <v>10852266.84</v>
      </c>
    </row>
    <row r="778" spans="1:11">
      <c r="A778" t="s">
        <v>622</v>
      </c>
      <c r="B778" t="s">
        <v>45</v>
      </c>
      <c r="C778" t="s">
        <v>119</v>
      </c>
      <c r="D778" s="8" t="s">
        <v>25</v>
      </c>
      <c r="E778" s="5">
        <v>6312814.0599999996</v>
      </c>
      <c r="F778" s="5">
        <v>9776588.2599999998</v>
      </c>
      <c r="G778" s="5">
        <v>10188298.85</v>
      </c>
      <c r="H778" s="5" t="s">
        <v>25</v>
      </c>
      <c r="I778" s="5">
        <v>6661290.1900000004</v>
      </c>
      <c r="J778" s="5">
        <v>9307762.8499999996</v>
      </c>
      <c r="K778" s="5">
        <v>10859312.5</v>
      </c>
    </row>
    <row r="779" spans="1:11">
      <c r="A779" t="s">
        <v>37</v>
      </c>
      <c r="B779" t="s">
        <v>35</v>
      </c>
      <c r="C779" t="s">
        <v>38</v>
      </c>
      <c r="D779" s="8" t="s">
        <v>25</v>
      </c>
      <c r="E779" s="5">
        <v>9875874.2300000004</v>
      </c>
      <c r="F779" s="5">
        <v>12573518.710000001</v>
      </c>
      <c r="G779" s="5">
        <v>11977563.800000001</v>
      </c>
      <c r="H779" s="5" t="s">
        <v>25</v>
      </c>
      <c r="I779" s="5">
        <v>9850585.1300000008</v>
      </c>
      <c r="J779" s="5">
        <v>10619937.710000001</v>
      </c>
      <c r="K779" s="5">
        <v>11105137.539999999</v>
      </c>
    </row>
    <row r="780" spans="1:11">
      <c r="A780" t="s">
        <v>450</v>
      </c>
      <c r="B780" t="s">
        <v>35</v>
      </c>
      <c r="C780" t="s">
        <v>67</v>
      </c>
      <c r="D780" s="8" t="s">
        <v>25</v>
      </c>
      <c r="E780" s="5">
        <v>8105378.9800000004</v>
      </c>
      <c r="F780" s="5">
        <v>10711634.119999999</v>
      </c>
      <c r="G780" s="5">
        <v>10319939.16</v>
      </c>
      <c r="H780" s="5" t="s">
        <v>25</v>
      </c>
      <c r="I780" s="5">
        <v>8056090.4500000002</v>
      </c>
      <c r="J780" s="5">
        <v>10306378.300000001</v>
      </c>
      <c r="K780" s="5">
        <v>11229714.58</v>
      </c>
    </row>
    <row r="781" spans="1:11">
      <c r="A781" t="s">
        <v>376</v>
      </c>
      <c r="B781" t="s">
        <v>65</v>
      </c>
      <c r="C781" t="s">
        <v>85</v>
      </c>
      <c r="D781" s="8" t="s">
        <v>25</v>
      </c>
      <c r="E781" s="5">
        <v>7143904.3200000003</v>
      </c>
      <c r="F781" s="5">
        <v>11168807.140000001</v>
      </c>
      <c r="G781" s="5">
        <v>10397266.99</v>
      </c>
      <c r="H781" s="5" t="s">
        <v>25</v>
      </c>
      <c r="I781" s="5">
        <v>7217286.2800000003</v>
      </c>
      <c r="J781" s="5">
        <v>10326474.060000001</v>
      </c>
      <c r="K781" s="5">
        <v>11250456.68</v>
      </c>
    </row>
    <row r="782" spans="1:11">
      <c r="A782" t="s">
        <v>541</v>
      </c>
      <c r="B782" t="s">
        <v>48</v>
      </c>
      <c r="C782" t="s">
        <v>253</v>
      </c>
      <c r="D782" s="8" t="s">
        <v>25</v>
      </c>
      <c r="E782" s="5">
        <v>9654378.7200000007</v>
      </c>
      <c r="F782" s="5" t="s">
        <v>25</v>
      </c>
      <c r="G782" s="5">
        <v>10576796.970000001</v>
      </c>
      <c r="H782" s="5" t="s">
        <v>25</v>
      </c>
      <c r="I782" s="5">
        <v>9637260.2699999996</v>
      </c>
      <c r="J782" s="5" t="s">
        <v>25</v>
      </c>
      <c r="K782" s="5">
        <v>11310038.390000001</v>
      </c>
    </row>
    <row r="783" spans="1:11">
      <c r="A783" t="s">
        <v>473</v>
      </c>
      <c r="B783" t="s">
        <v>76</v>
      </c>
      <c r="C783" t="s">
        <v>137</v>
      </c>
      <c r="D783" s="8" t="s">
        <v>25</v>
      </c>
      <c r="E783" s="5">
        <v>4616495.8600000003</v>
      </c>
      <c r="F783" s="5" t="s">
        <v>25</v>
      </c>
      <c r="G783" s="5">
        <v>16059556.939999999</v>
      </c>
      <c r="H783" s="5" t="s">
        <v>25</v>
      </c>
      <c r="I783" s="5">
        <v>4417973.0999999996</v>
      </c>
      <c r="J783" s="5" t="s">
        <v>25</v>
      </c>
      <c r="K783" s="5">
        <v>11608652.4</v>
      </c>
    </row>
    <row r="784" spans="1:11">
      <c r="A784" t="s">
        <v>278</v>
      </c>
      <c r="B784" t="s">
        <v>52</v>
      </c>
      <c r="C784" t="s">
        <v>186</v>
      </c>
      <c r="D784" s="8" t="s">
        <v>25</v>
      </c>
      <c r="E784" s="5" t="s">
        <v>25</v>
      </c>
      <c r="F784" s="5">
        <v>12112563.380000001</v>
      </c>
      <c r="G784" s="5">
        <v>11432662.49</v>
      </c>
      <c r="H784" s="5" t="s">
        <v>25</v>
      </c>
      <c r="I784" s="5" t="s">
        <v>25</v>
      </c>
      <c r="J784" s="5">
        <v>12784262.76</v>
      </c>
      <c r="K784" s="5">
        <v>11657652.189999999</v>
      </c>
    </row>
    <row r="785" spans="1:11">
      <c r="A785" t="s">
        <v>829</v>
      </c>
      <c r="B785" t="s">
        <v>45</v>
      </c>
      <c r="C785" t="s">
        <v>46</v>
      </c>
      <c r="D785" s="8" t="s">
        <v>25</v>
      </c>
      <c r="E785" s="5">
        <v>6415745</v>
      </c>
      <c r="F785" s="5">
        <v>11288572</v>
      </c>
      <c r="G785" s="5">
        <v>11683639.49</v>
      </c>
      <c r="H785" s="5" t="s">
        <v>25</v>
      </c>
      <c r="I785" s="5">
        <v>6932441</v>
      </c>
      <c r="J785" s="5">
        <v>11244277</v>
      </c>
      <c r="K785" s="5">
        <v>11658267.75</v>
      </c>
    </row>
    <row r="786" spans="1:11">
      <c r="A786" t="s">
        <v>465</v>
      </c>
      <c r="B786" t="s">
        <v>65</v>
      </c>
      <c r="C786" t="s">
        <v>64</v>
      </c>
      <c r="D786" s="8" t="s">
        <v>25</v>
      </c>
      <c r="E786" s="5" t="s">
        <v>25</v>
      </c>
      <c r="F786" s="5">
        <v>12070611.82</v>
      </c>
      <c r="G786" s="5">
        <v>11876294.220000001</v>
      </c>
      <c r="H786" s="5" t="s">
        <v>25</v>
      </c>
      <c r="I786" s="5" t="s">
        <v>25</v>
      </c>
      <c r="J786" s="5">
        <v>11948182.449999999</v>
      </c>
      <c r="K786" s="5">
        <v>11728174.470000001</v>
      </c>
    </row>
    <row r="787" spans="1:11">
      <c r="A787" t="s">
        <v>868</v>
      </c>
      <c r="B787" t="s">
        <v>48</v>
      </c>
      <c r="C787" t="s">
        <v>161</v>
      </c>
      <c r="D787" s="8" t="s">
        <v>25</v>
      </c>
      <c r="E787" s="5" t="s">
        <v>25</v>
      </c>
      <c r="F787" s="5">
        <v>14626101.109999999</v>
      </c>
      <c r="G787" s="5">
        <v>12585408.07</v>
      </c>
      <c r="H787" s="5" t="s">
        <v>25</v>
      </c>
      <c r="I787" s="5" t="s">
        <v>25</v>
      </c>
      <c r="J787" s="5">
        <v>15663450.539999999</v>
      </c>
      <c r="K787" s="5">
        <v>11923042.51</v>
      </c>
    </row>
    <row r="788" spans="1:11">
      <c r="A788" t="s">
        <v>474</v>
      </c>
      <c r="B788" t="s">
        <v>65</v>
      </c>
      <c r="C788" t="s">
        <v>85</v>
      </c>
      <c r="D788" s="8" t="s">
        <v>25</v>
      </c>
      <c r="E788" s="5">
        <v>5568299.96</v>
      </c>
      <c r="F788" s="5">
        <v>10083929.310000001</v>
      </c>
      <c r="G788" s="5">
        <v>10650796.109999999</v>
      </c>
      <c r="H788" s="5" t="s">
        <v>25</v>
      </c>
      <c r="I788" s="5">
        <v>6266520.9299999997</v>
      </c>
      <c r="J788" s="5">
        <v>9395326.25</v>
      </c>
      <c r="K788" s="5">
        <v>12175249.859999999</v>
      </c>
    </row>
    <row r="789" spans="1:11">
      <c r="A789" t="s">
        <v>700</v>
      </c>
      <c r="B789" t="s">
        <v>76</v>
      </c>
      <c r="C789" t="s">
        <v>79</v>
      </c>
      <c r="D789" s="8" t="s">
        <v>25</v>
      </c>
      <c r="E789" s="5">
        <v>9036032.0800000001</v>
      </c>
      <c r="F789" s="5">
        <v>12398494.890000001</v>
      </c>
      <c r="G789" s="5">
        <v>12293333.310000001</v>
      </c>
      <c r="H789" s="5" t="s">
        <v>25</v>
      </c>
      <c r="I789" s="5">
        <v>10366318.65</v>
      </c>
      <c r="J789" s="5">
        <v>12134116.17</v>
      </c>
      <c r="K789" s="5">
        <v>12285546.85</v>
      </c>
    </row>
    <row r="790" spans="1:11">
      <c r="A790" t="s">
        <v>197</v>
      </c>
      <c r="B790" t="s">
        <v>52</v>
      </c>
      <c r="C790" t="s">
        <v>55</v>
      </c>
      <c r="D790" s="8" t="s">
        <v>25</v>
      </c>
      <c r="E790" s="5" t="s">
        <v>25</v>
      </c>
      <c r="F790" s="5">
        <v>13338806.939999999</v>
      </c>
      <c r="G790" s="5">
        <v>12273174.300000001</v>
      </c>
      <c r="H790" s="5" t="s">
        <v>25</v>
      </c>
      <c r="I790" s="5" t="s">
        <v>25</v>
      </c>
      <c r="J790" s="5">
        <v>13367629.25</v>
      </c>
      <c r="K790" s="5">
        <v>12506838.449999999</v>
      </c>
    </row>
    <row r="791" spans="1:11">
      <c r="A791" t="s">
        <v>552</v>
      </c>
      <c r="B791" t="s">
        <v>30</v>
      </c>
      <c r="C791" t="s">
        <v>89</v>
      </c>
      <c r="D791" s="8" t="s">
        <v>25</v>
      </c>
      <c r="E791" s="5">
        <v>7469686.9199999999</v>
      </c>
      <c r="F791" s="5">
        <v>11918143.720000001</v>
      </c>
      <c r="G791" s="5">
        <v>12155742.869999999</v>
      </c>
      <c r="H791" s="5" t="s">
        <v>25</v>
      </c>
      <c r="I791" s="5">
        <v>7658713.2300000004</v>
      </c>
      <c r="J791" s="5">
        <v>11798687.48</v>
      </c>
      <c r="K791" s="5">
        <v>12855115.949999999</v>
      </c>
    </row>
    <row r="792" spans="1:11">
      <c r="A792" t="s">
        <v>152</v>
      </c>
      <c r="B792" t="s">
        <v>35</v>
      </c>
      <c r="C792" t="s">
        <v>153</v>
      </c>
      <c r="D792" s="8" t="s">
        <v>25</v>
      </c>
      <c r="E792" s="5">
        <v>7979204.8399999999</v>
      </c>
      <c r="F792" s="5">
        <v>11862248.539999999</v>
      </c>
      <c r="G792" s="5">
        <v>12657844.98</v>
      </c>
      <c r="H792" s="5" t="s">
        <v>25</v>
      </c>
      <c r="I792" s="5">
        <v>7896128.0099999998</v>
      </c>
      <c r="J792" s="5">
        <v>12881784.92</v>
      </c>
      <c r="K792" s="5">
        <v>12946819.300000001</v>
      </c>
    </row>
    <row r="793" spans="1:11">
      <c r="A793" t="s">
        <v>727</v>
      </c>
      <c r="B793" t="s">
        <v>35</v>
      </c>
      <c r="C793" t="s">
        <v>38</v>
      </c>
      <c r="D793" s="8" t="s">
        <v>25</v>
      </c>
      <c r="E793" s="5" t="s">
        <v>25</v>
      </c>
      <c r="F793" s="5">
        <v>13152224.35</v>
      </c>
      <c r="G793" s="5">
        <v>11886244.98</v>
      </c>
      <c r="H793" s="5" t="s">
        <v>25</v>
      </c>
      <c r="I793" s="5" t="s">
        <v>25</v>
      </c>
      <c r="J793" s="5">
        <v>12885567.48</v>
      </c>
      <c r="K793" s="5">
        <v>12981427.42</v>
      </c>
    </row>
    <row r="794" spans="1:11">
      <c r="A794" t="s">
        <v>262</v>
      </c>
      <c r="B794" t="s">
        <v>48</v>
      </c>
      <c r="C794" t="s">
        <v>161</v>
      </c>
      <c r="D794" s="8" t="s">
        <v>25</v>
      </c>
      <c r="E794" s="5">
        <v>7377798.6299999999</v>
      </c>
      <c r="F794" s="5">
        <v>13852605.02</v>
      </c>
      <c r="G794" s="5">
        <v>12698256.67</v>
      </c>
      <c r="H794" s="5" t="s">
        <v>25</v>
      </c>
      <c r="I794" s="5">
        <v>8098817.0999999996</v>
      </c>
      <c r="J794" s="5">
        <v>12870067.17</v>
      </c>
      <c r="K794" s="5">
        <v>13149266.76</v>
      </c>
    </row>
    <row r="795" spans="1:11">
      <c r="A795" t="s">
        <v>349</v>
      </c>
      <c r="B795" t="s">
        <v>76</v>
      </c>
      <c r="C795" t="s">
        <v>244</v>
      </c>
      <c r="D795" s="8" t="s">
        <v>25</v>
      </c>
      <c r="E795" s="5">
        <v>8883315.3100000005</v>
      </c>
      <c r="F795" s="5">
        <v>14956982.85</v>
      </c>
      <c r="G795" s="5">
        <v>12676272.939999999</v>
      </c>
      <c r="H795" s="5" t="s">
        <v>25</v>
      </c>
      <c r="I795" s="5">
        <v>9231339.9000000004</v>
      </c>
      <c r="J795" s="5">
        <v>13174569.460000001</v>
      </c>
      <c r="K795" s="5">
        <v>13189167.359999999</v>
      </c>
    </row>
    <row r="796" spans="1:11">
      <c r="A796" t="s">
        <v>173</v>
      </c>
      <c r="B796" t="s">
        <v>52</v>
      </c>
      <c r="C796" t="s">
        <v>174</v>
      </c>
      <c r="D796" s="8" t="s">
        <v>25</v>
      </c>
      <c r="E796" s="5">
        <v>10409733.199999999</v>
      </c>
      <c r="F796" s="5">
        <v>14128657.15</v>
      </c>
      <c r="G796" s="5">
        <v>13980076.99</v>
      </c>
      <c r="H796" s="5" t="s">
        <v>25</v>
      </c>
      <c r="I796" s="5">
        <v>9953902.5999999996</v>
      </c>
      <c r="J796" s="5">
        <v>14488686.15</v>
      </c>
      <c r="K796" s="5">
        <v>13685497.779999999</v>
      </c>
    </row>
    <row r="797" spans="1:11">
      <c r="A797" t="s">
        <v>110</v>
      </c>
      <c r="B797" t="s">
        <v>52</v>
      </c>
      <c r="C797" t="s">
        <v>60</v>
      </c>
      <c r="D797" s="8" t="s">
        <v>25</v>
      </c>
      <c r="E797" s="5">
        <v>9600326.9299999997</v>
      </c>
      <c r="F797" s="5">
        <v>12876731.720000001</v>
      </c>
      <c r="G797" s="5">
        <v>13875375.390000001</v>
      </c>
      <c r="H797" s="5" t="s">
        <v>25</v>
      </c>
      <c r="I797" s="5">
        <v>9360379.0800000001</v>
      </c>
      <c r="J797" s="5">
        <v>13078166.029999999</v>
      </c>
      <c r="K797" s="5">
        <v>14084801.869999999</v>
      </c>
    </row>
    <row r="798" spans="1:11">
      <c r="A798" t="s">
        <v>231</v>
      </c>
      <c r="B798" t="s">
        <v>42</v>
      </c>
      <c r="C798" t="s">
        <v>157</v>
      </c>
      <c r="D798" s="8" t="s">
        <v>25</v>
      </c>
      <c r="E798" s="5">
        <v>10092471.27</v>
      </c>
      <c r="F798" s="5">
        <v>13913274.32</v>
      </c>
      <c r="G798" s="5">
        <v>13268068.08</v>
      </c>
      <c r="H798" s="5" t="s">
        <v>25</v>
      </c>
      <c r="I798" s="5">
        <v>10907067.210000001</v>
      </c>
      <c r="J798" s="5">
        <v>13910651.65</v>
      </c>
      <c r="K798" s="5">
        <v>14260437.880000001</v>
      </c>
    </row>
    <row r="799" spans="1:11">
      <c r="A799" t="s">
        <v>136</v>
      </c>
      <c r="B799" t="s">
        <v>76</v>
      </c>
      <c r="C799" t="s">
        <v>137</v>
      </c>
      <c r="D799" s="8" t="s">
        <v>25</v>
      </c>
      <c r="E799" s="5" t="s">
        <v>25</v>
      </c>
      <c r="F799" s="5" t="s">
        <v>25</v>
      </c>
      <c r="G799" s="5">
        <v>13553848.869999999</v>
      </c>
      <c r="H799" s="5" t="s">
        <v>25</v>
      </c>
      <c r="I799" s="5" t="s">
        <v>25</v>
      </c>
      <c r="J799" s="5" t="s">
        <v>25</v>
      </c>
      <c r="K799" s="5">
        <v>14374035.029999999</v>
      </c>
    </row>
    <row r="800" spans="1:11">
      <c r="A800" t="s">
        <v>652</v>
      </c>
      <c r="B800" t="s">
        <v>30</v>
      </c>
      <c r="C800" t="s">
        <v>59</v>
      </c>
      <c r="D800" s="8" t="s">
        <v>25</v>
      </c>
      <c r="E800" s="5">
        <v>11833575.76</v>
      </c>
      <c r="F800" s="5">
        <v>15682704.869999999</v>
      </c>
      <c r="G800" s="5">
        <v>14405695.939999999</v>
      </c>
      <c r="H800" s="5" t="s">
        <v>25</v>
      </c>
      <c r="I800" s="5">
        <v>11628902.93</v>
      </c>
      <c r="J800" s="5">
        <v>16924002.190000001</v>
      </c>
      <c r="K800" s="5">
        <v>14558385.689999999</v>
      </c>
    </row>
    <row r="801" spans="1:11">
      <c r="A801" t="s">
        <v>261</v>
      </c>
      <c r="B801" t="s">
        <v>65</v>
      </c>
      <c r="C801" t="s">
        <v>85</v>
      </c>
      <c r="D801" s="8" t="s">
        <v>25</v>
      </c>
      <c r="E801" s="5" t="s">
        <v>25</v>
      </c>
      <c r="F801" s="5">
        <v>14747471.43</v>
      </c>
      <c r="G801" s="5">
        <v>15240975.039999999</v>
      </c>
      <c r="H801" s="5" t="s">
        <v>25</v>
      </c>
      <c r="I801" s="5" t="s">
        <v>25</v>
      </c>
      <c r="J801" s="5">
        <v>14168773.84</v>
      </c>
      <c r="K801" s="5">
        <v>14832027.84</v>
      </c>
    </row>
    <row r="802" spans="1:11">
      <c r="A802" t="s">
        <v>232</v>
      </c>
      <c r="B802" t="s">
        <v>52</v>
      </c>
      <c r="C802" t="s">
        <v>55</v>
      </c>
      <c r="D802" s="8" t="s">
        <v>25</v>
      </c>
      <c r="E802" s="5">
        <v>9649325.5899999999</v>
      </c>
      <c r="F802" s="5">
        <v>14356430.140000001</v>
      </c>
      <c r="G802" s="5">
        <v>15758472.390000001</v>
      </c>
      <c r="H802" s="5" t="s">
        <v>25</v>
      </c>
      <c r="I802" s="5">
        <v>9788269.7899999991</v>
      </c>
      <c r="J802" s="5">
        <v>13989294.289999999</v>
      </c>
      <c r="K802" s="5">
        <v>15509279.76</v>
      </c>
    </row>
    <row r="803" spans="1:11">
      <c r="A803" t="s">
        <v>587</v>
      </c>
      <c r="B803" t="s">
        <v>52</v>
      </c>
      <c r="C803" t="s">
        <v>107</v>
      </c>
      <c r="D803" s="8" t="s">
        <v>25</v>
      </c>
      <c r="E803" s="5">
        <v>11188781.210000001</v>
      </c>
      <c r="F803" s="5">
        <v>16943218.620000001</v>
      </c>
      <c r="G803" s="5">
        <v>20629929.25</v>
      </c>
      <c r="H803" s="5" t="s">
        <v>25</v>
      </c>
      <c r="I803" s="5">
        <v>10414614.029999999</v>
      </c>
      <c r="J803" s="5">
        <v>15528632.800000001</v>
      </c>
      <c r="K803" s="5">
        <v>16459405.960000001</v>
      </c>
    </row>
    <row r="804" spans="1:11">
      <c r="A804" t="s">
        <v>75</v>
      </c>
      <c r="B804" t="s">
        <v>76</v>
      </c>
      <c r="C804" t="s">
        <v>77</v>
      </c>
      <c r="D804" s="8" t="s">
        <v>25</v>
      </c>
      <c r="E804" s="5">
        <v>11535891.279999999</v>
      </c>
      <c r="F804" s="5">
        <v>17169790.850000001</v>
      </c>
      <c r="G804" s="5">
        <v>16293527.369999999</v>
      </c>
      <c r="H804" s="5" t="s">
        <v>25</v>
      </c>
      <c r="I804" s="5">
        <v>11304117.52</v>
      </c>
      <c r="J804" s="5">
        <v>15554669.439999999</v>
      </c>
      <c r="K804" s="5">
        <v>16488296.49</v>
      </c>
    </row>
    <row r="805" spans="1:11">
      <c r="A805" t="s">
        <v>838</v>
      </c>
      <c r="B805" t="s">
        <v>30</v>
      </c>
      <c r="C805" t="s">
        <v>31</v>
      </c>
      <c r="D805" s="8" t="s">
        <v>25</v>
      </c>
      <c r="E805" s="5">
        <v>10201280.99</v>
      </c>
      <c r="F805" s="5">
        <v>15101310.6</v>
      </c>
      <c r="G805" s="5">
        <v>15763583.890000001</v>
      </c>
      <c r="H805" s="5" t="s">
        <v>25</v>
      </c>
      <c r="I805" s="5">
        <v>10060718.43</v>
      </c>
      <c r="J805" s="5">
        <v>15541428.83</v>
      </c>
      <c r="K805" s="5">
        <v>16592680.640000001</v>
      </c>
    </row>
    <row r="806" spans="1:11">
      <c r="A806" t="s">
        <v>533</v>
      </c>
      <c r="B806" t="s">
        <v>27</v>
      </c>
      <c r="C806" t="s">
        <v>104</v>
      </c>
      <c r="D806" s="8" t="s">
        <v>25</v>
      </c>
      <c r="E806" s="5">
        <v>11082687.83</v>
      </c>
      <c r="F806" s="5">
        <v>17980537.460000001</v>
      </c>
      <c r="G806" s="5">
        <v>16878932.989999998</v>
      </c>
      <c r="H806" s="5" t="s">
        <v>25</v>
      </c>
      <c r="I806" s="5">
        <v>11990349.380000001</v>
      </c>
      <c r="J806" s="5">
        <v>15161992.34</v>
      </c>
      <c r="K806" s="5">
        <v>16957206.73</v>
      </c>
    </row>
    <row r="807" spans="1:11">
      <c r="A807" t="s">
        <v>44</v>
      </c>
      <c r="B807" t="s">
        <v>45</v>
      </c>
      <c r="C807" t="s">
        <v>46</v>
      </c>
      <c r="D807" s="8" t="s">
        <v>25</v>
      </c>
      <c r="E807" s="5">
        <v>11225676.810000001</v>
      </c>
      <c r="F807" s="5">
        <v>17545798.699999999</v>
      </c>
      <c r="G807" s="5">
        <v>16423828.039999999</v>
      </c>
      <c r="H807" s="5" t="s">
        <v>25</v>
      </c>
      <c r="I807" s="5">
        <v>9930007</v>
      </c>
      <c r="J807" s="5">
        <v>14699756.76</v>
      </c>
      <c r="K807" s="5">
        <v>17333155.149999999</v>
      </c>
    </row>
    <row r="808" spans="1:11">
      <c r="A808" t="s">
        <v>697</v>
      </c>
      <c r="B808" t="s">
        <v>76</v>
      </c>
      <c r="C808" t="s">
        <v>77</v>
      </c>
      <c r="D808" s="8" t="s">
        <v>25</v>
      </c>
      <c r="E808" s="5">
        <v>14954491.57</v>
      </c>
      <c r="F808" s="5">
        <v>19021267.91</v>
      </c>
      <c r="G808" s="5">
        <v>17629386.550000001</v>
      </c>
      <c r="H808" s="5" t="s">
        <v>25</v>
      </c>
      <c r="I808" s="5">
        <v>15678560.9</v>
      </c>
      <c r="J808" s="5">
        <v>20045706.969999999</v>
      </c>
      <c r="K808" s="5">
        <v>17471474.300000001</v>
      </c>
    </row>
    <row r="809" spans="1:11">
      <c r="A809" t="s">
        <v>199</v>
      </c>
      <c r="B809" t="s">
        <v>52</v>
      </c>
      <c r="C809" t="s">
        <v>146</v>
      </c>
      <c r="D809" s="8" t="s">
        <v>25</v>
      </c>
      <c r="E809" s="5">
        <v>11314391.039999999</v>
      </c>
      <c r="F809" s="5">
        <v>16893620.710000001</v>
      </c>
      <c r="G809" s="5">
        <v>16628231.57</v>
      </c>
      <c r="H809" s="5" t="s">
        <v>25</v>
      </c>
      <c r="I809" s="5">
        <v>10503338.76</v>
      </c>
      <c r="J809" s="5">
        <v>15318240.17</v>
      </c>
      <c r="K809" s="5">
        <v>17494544.829999998</v>
      </c>
    </row>
    <row r="810" spans="1:11">
      <c r="A810" t="s">
        <v>156</v>
      </c>
      <c r="B810" t="s">
        <v>42</v>
      </c>
      <c r="C810" t="s">
        <v>157</v>
      </c>
      <c r="D810" s="8" t="s">
        <v>25</v>
      </c>
      <c r="E810" s="5">
        <v>15574022.369999999</v>
      </c>
      <c r="F810" s="5">
        <v>18331732.719999999</v>
      </c>
      <c r="G810" s="5">
        <v>18965659</v>
      </c>
      <c r="H810" s="5" t="s">
        <v>25</v>
      </c>
      <c r="I810" s="5">
        <v>11915940.41</v>
      </c>
      <c r="J810" s="5">
        <v>17348250.539999999</v>
      </c>
      <c r="K810" s="5">
        <v>17570276</v>
      </c>
    </row>
    <row r="811" spans="1:11">
      <c r="A811" t="s">
        <v>649</v>
      </c>
      <c r="B811" t="s">
        <v>30</v>
      </c>
      <c r="C811" t="s">
        <v>73</v>
      </c>
      <c r="D811" s="8" t="s">
        <v>25</v>
      </c>
      <c r="E811" s="5" t="s">
        <v>25</v>
      </c>
      <c r="F811" s="5">
        <v>17518645</v>
      </c>
      <c r="G811" s="5">
        <v>18414128</v>
      </c>
      <c r="H811" s="5" t="s">
        <v>25</v>
      </c>
      <c r="I811" s="5" t="s">
        <v>25</v>
      </c>
      <c r="J811" s="5">
        <v>16979993</v>
      </c>
      <c r="K811" s="5">
        <v>17646148</v>
      </c>
    </row>
    <row r="812" spans="1:11">
      <c r="A812" t="s">
        <v>603</v>
      </c>
      <c r="B812" t="s">
        <v>65</v>
      </c>
      <c r="C812" t="s">
        <v>101</v>
      </c>
      <c r="D812" s="8" t="s">
        <v>25</v>
      </c>
      <c r="E812" s="5">
        <v>12606111.699999999</v>
      </c>
      <c r="F812" s="5">
        <v>20493655.149999999</v>
      </c>
      <c r="G812" s="5">
        <v>18299111.530000001</v>
      </c>
      <c r="H812" s="5" t="s">
        <v>25</v>
      </c>
      <c r="I812" s="5">
        <v>12671738.699999999</v>
      </c>
      <c r="J812" s="5">
        <v>18886178.609999999</v>
      </c>
      <c r="K812" s="5">
        <v>18065324.41</v>
      </c>
    </row>
    <row r="813" spans="1:11">
      <c r="A813" t="s">
        <v>219</v>
      </c>
      <c r="B813" t="s">
        <v>48</v>
      </c>
      <c r="C813" t="s">
        <v>169</v>
      </c>
      <c r="D813" s="8" t="s">
        <v>25</v>
      </c>
      <c r="E813" s="5">
        <v>12058118.380000001</v>
      </c>
      <c r="F813" s="5">
        <v>16850554.16</v>
      </c>
      <c r="G813" s="5">
        <v>16458997.720000001</v>
      </c>
      <c r="H813" s="5" t="s">
        <v>25</v>
      </c>
      <c r="I813" s="5">
        <v>12445757.08</v>
      </c>
      <c r="J813" s="5">
        <v>16396993.029999999</v>
      </c>
      <c r="K813" s="5">
        <v>18346320.719999999</v>
      </c>
    </row>
    <row r="814" spans="1:11">
      <c r="A814" t="s">
        <v>187</v>
      </c>
      <c r="B814" t="s">
        <v>23</v>
      </c>
      <c r="C814" t="s">
        <v>188</v>
      </c>
      <c r="D814" s="8" t="s">
        <v>25</v>
      </c>
      <c r="E814" s="5" t="s">
        <v>25</v>
      </c>
      <c r="F814" s="5">
        <v>17639422.449999999</v>
      </c>
      <c r="G814" s="5">
        <v>16087618.48</v>
      </c>
      <c r="H814" s="5" t="s">
        <v>25</v>
      </c>
      <c r="I814" s="5" t="s">
        <v>25</v>
      </c>
      <c r="J814" s="5">
        <v>16462564.59</v>
      </c>
      <c r="K814" s="5">
        <v>18523598.960000001</v>
      </c>
    </row>
    <row r="815" spans="1:11">
      <c r="A815" t="s">
        <v>397</v>
      </c>
      <c r="B815" t="s">
        <v>52</v>
      </c>
      <c r="C815" t="s">
        <v>146</v>
      </c>
      <c r="D815" s="8" t="s">
        <v>25</v>
      </c>
      <c r="E815" s="5">
        <v>14564967.48</v>
      </c>
      <c r="F815" s="5">
        <v>16873376.449999999</v>
      </c>
      <c r="G815" s="5">
        <v>18413309.870000001</v>
      </c>
      <c r="H815" s="5" t="s">
        <v>25</v>
      </c>
      <c r="I815" s="5">
        <v>15479021.710000001</v>
      </c>
      <c r="J815" s="5">
        <v>16749327.49</v>
      </c>
      <c r="K815" s="5">
        <v>18613486.300000001</v>
      </c>
    </row>
    <row r="816" spans="1:11">
      <c r="A816" t="s">
        <v>573</v>
      </c>
      <c r="B816" t="s">
        <v>52</v>
      </c>
      <c r="C816" t="s">
        <v>107</v>
      </c>
      <c r="D816" s="8" t="s">
        <v>25</v>
      </c>
      <c r="E816" s="5">
        <v>14134612.32</v>
      </c>
      <c r="F816" s="5" t="s">
        <v>25</v>
      </c>
      <c r="G816" s="5">
        <v>19826245.84</v>
      </c>
      <c r="H816" s="5" t="s">
        <v>25</v>
      </c>
      <c r="I816" s="5">
        <v>12705295.74</v>
      </c>
      <c r="J816" s="5" t="s">
        <v>25</v>
      </c>
      <c r="K816" s="5">
        <v>19212667.969999999</v>
      </c>
    </row>
    <row r="817" spans="1:11">
      <c r="A817" t="s">
        <v>611</v>
      </c>
      <c r="B817" t="s">
        <v>52</v>
      </c>
      <c r="C817" t="s">
        <v>60</v>
      </c>
      <c r="D817" s="8" t="s">
        <v>25</v>
      </c>
      <c r="E817" s="5">
        <v>14888969</v>
      </c>
      <c r="F817" s="5">
        <v>21932842</v>
      </c>
      <c r="G817" s="5">
        <v>21816904</v>
      </c>
      <c r="H817" s="5" t="s">
        <v>25</v>
      </c>
      <c r="I817" s="5">
        <v>14424298</v>
      </c>
      <c r="J817" s="5">
        <v>21963157</v>
      </c>
      <c r="K817" s="5">
        <v>19348308</v>
      </c>
    </row>
    <row r="818" spans="1:11">
      <c r="A818" t="s">
        <v>682</v>
      </c>
      <c r="B818" t="s">
        <v>35</v>
      </c>
      <c r="C818" t="s">
        <v>50</v>
      </c>
      <c r="D818" s="8" t="s">
        <v>25</v>
      </c>
      <c r="E818" s="5">
        <v>13401960.9</v>
      </c>
      <c r="F818" s="5">
        <v>18942984.43</v>
      </c>
      <c r="G818" s="5">
        <v>19645698.75</v>
      </c>
      <c r="H818" s="5" t="s">
        <v>25</v>
      </c>
      <c r="I818" s="5">
        <v>13346807.970000001</v>
      </c>
      <c r="J818" s="5">
        <v>18474649.77</v>
      </c>
      <c r="K818" s="5">
        <v>19537234.27</v>
      </c>
    </row>
    <row r="819" spans="1:11">
      <c r="A819" t="s">
        <v>228</v>
      </c>
      <c r="B819" t="s">
        <v>45</v>
      </c>
      <c r="C819" t="s">
        <v>46</v>
      </c>
      <c r="D819" s="8" t="s">
        <v>25</v>
      </c>
      <c r="E819" s="5">
        <v>18844467.870000001</v>
      </c>
      <c r="F819" s="5">
        <v>25179812</v>
      </c>
      <c r="G819" s="5">
        <v>22465510.809999999</v>
      </c>
      <c r="H819" s="5" t="s">
        <v>25</v>
      </c>
      <c r="I819" s="5">
        <v>17343014.300000001</v>
      </c>
      <c r="J819" s="5">
        <v>24758008.559999999</v>
      </c>
      <c r="K819" s="5">
        <v>21354899.68</v>
      </c>
    </row>
    <row r="820" spans="1:11">
      <c r="A820" t="s">
        <v>860</v>
      </c>
      <c r="B820" t="s">
        <v>65</v>
      </c>
      <c r="C820" t="s">
        <v>85</v>
      </c>
      <c r="D820" s="8" t="s">
        <v>25</v>
      </c>
      <c r="E820" s="5">
        <v>12361767.65</v>
      </c>
      <c r="F820" s="5">
        <v>20953786.59</v>
      </c>
      <c r="G820" s="5">
        <v>22023327.949999999</v>
      </c>
      <c r="H820" s="5" t="s">
        <v>25</v>
      </c>
      <c r="I820" s="5">
        <v>12340897</v>
      </c>
      <c r="J820" s="5">
        <v>19207258.129999999</v>
      </c>
      <c r="K820" s="5">
        <v>22275322.5</v>
      </c>
    </row>
    <row r="821" spans="1:11">
      <c r="A821" t="s">
        <v>572</v>
      </c>
      <c r="B821" t="s">
        <v>35</v>
      </c>
      <c r="C821" t="s">
        <v>50</v>
      </c>
      <c r="D821" s="8" t="s">
        <v>25</v>
      </c>
      <c r="E821" s="5">
        <v>14624930</v>
      </c>
      <c r="F821" s="5">
        <v>20615621.460000001</v>
      </c>
      <c r="G821" s="5">
        <v>20563423.16</v>
      </c>
      <c r="H821" s="5" t="s">
        <v>25</v>
      </c>
      <c r="I821" s="5">
        <v>14536563</v>
      </c>
      <c r="J821" s="5">
        <v>20698432.559999999</v>
      </c>
      <c r="K821" s="5">
        <v>22506777.25</v>
      </c>
    </row>
    <row r="822" spans="1:11">
      <c r="A822" t="s">
        <v>612</v>
      </c>
      <c r="B822" t="s">
        <v>52</v>
      </c>
      <c r="C822" t="s">
        <v>174</v>
      </c>
      <c r="D822" s="8" t="s">
        <v>25</v>
      </c>
      <c r="E822" s="5">
        <v>17928375.949999999</v>
      </c>
      <c r="F822" s="5">
        <v>24469670.129999999</v>
      </c>
      <c r="G822" s="5">
        <v>20413183.25</v>
      </c>
      <c r="H822" s="5" t="s">
        <v>25</v>
      </c>
      <c r="I822" s="5">
        <v>17924141.039999999</v>
      </c>
      <c r="J822" s="5">
        <v>23189254.879999999</v>
      </c>
      <c r="K822" s="5">
        <v>22901051.960000001</v>
      </c>
    </row>
    <row r="823" spans="1:11">
      <c r="A823" t="s">
        <v>678</v>
      </c>
      <c r="B823" t="s">
        <v>30</v>
      </c>
      <c r="C823" t="s">
        <v>33</v>
      </c>
      <c r="D823" s="8" t="s">
        <v>25</v>
      </c>
      <c r="E823" s="5">
        <v>13876784.4</v>
      </c>
      <c r="F823" s="5">
        <v>22444052</v>
      </c>
      <c r="G823" s="5">
        <v>24143463</v>
      </c>
      <c r="H823" s="5" t="s">
        <v>25</v>
      </c>
      <c r="I823" s="5">
        <v>16137706.34</v>
      </c>
      <c r="J823" s="5">
        <v>22128750</v>
      </c>
      <c r="K823" s="5">
        <v>23329474.829999998</v>
      </c>
    </row>
    <row r="824" spans="1:11">
      <c r="A824" t="s">
        <v>636</v>
      </c>
      <c r="B824" t="s">
        <v>42</v>
      </c>
      <c r="C824" t="s">
        <v>43</v>
      </c>
      <c r="D824" s="8" t="s">
        <v>25</v>
      </c>
      <c r="E824" s="5">
        <v>14621898.01</v>
      </c>
      <c r="F824" s="5">
        <v>22027289.190000001</v>
      </c>
      <c r="G824" s="5">
        <v>25543571.690000001</v>
      </c>
      <c r="H824" s="5" t="s">
        <v>25</v>
      </c>
      <c r="I824" s="5">
        <v>14324043.07</v>
      </c>
      <c r="J824" s="5">
        <v>19314868.550000001</v>
      </c>
      <c r="K824" s="5">
        <v>24051236.93</v>
      </c>
    </row>
    <row r="825" spans="1:11">
      <c r="A825" t="s">
        <v>445</v>
      </c>
      <c r="B825" t="s">
        <v>35</v>
      </c>
      <c r="C825" t="s">
        <v>67</v>
      </c>
      <c r="D825" s="8" t="s">
        <v>25</v>
      </c>
      <c r="E825" s="5">
        <v>16452022.6</v>
      </c>
      <c r="F825" s="5">
        <v>24092975.66</v>
      </c>
      <c r="G825" s="5">
        <v>23849806.609999999</v>
      </c>
      <c r="H825" s="5" t="s">
        <v>25</v>
      </c>
      <c r="I825" s="5">
        <v>16353194.32</v>
      </c>
      <c r="J825" s="5">
        <v>22659732.91</v>
      </c>
      <c r="K825" s="5">
        <v>24806207.629999999</v>
      </c>
    </row>
    <row r="826" spans="1:11">
      <c r="A826" t="s">
        <v>345</v>
      </c>
      <c r="B826" t="s">
        <v>52</v>
      </c>
      <c r="C826" t="s">
        <v>146</v>
      </c>
      <c r="D826" s="8" t="s">
        <v>25</v>
      </c>
      <c r="E826" s="5">
        <v>18127586</v>
      </c>
      <c r="F826" s="5">
        <v>27018389</v>
      </c>
      <c r="G826" s="5">
        <v>26294953</v>
      </c>
      <c r="H826" s="5" t="s">
        <v>25</v>
      </c>
      <c r="I826" s="5">
        <v>19039596</v>
      </c>
      <c r="J826" s="5">
        <v>25298042</v>
      </c>
      <c r="K826" s="5">
        <v>26968773</v>
      </c>
    </row>
    <row r="827" spans="1:11">
      <c r="A827" t="s">
        <v>775</v>
      </c>
      <c r="B827" t="s">
        <v>48</v>
      </c>
      <c r="C827" t="s">
        <v>169</v>
      </c>
      <c r="D827" s="8" t="s">
        <v>25</v>
      </c>
      <c r="E827" s="5">
        <v>18104480.859999999</v>
      </c>
      <c r="F827" s="5">
        <v>29303770.899999999</v>
      </c>
      <c r="G827" s="5">
        <v>27247556.100000001</v>
      </c>
      <c r="H827" s="5" t="s">
        <v>25</v>
      </c>
      <c r="I827" s="5">
        <v>19057292.719999999</v>
      </c>
      <c r="J827" s="5">
        <v>30275004.440000001</v>
      </c>
      <c r="K827" s="5">
        <v>27547440.109999999</v>
      </c>
    </row>
    <row r="828" spans="1:11">
      <c r="A828" t="s">
        <v>785</v>
      </c>
      <c r="B828" t="s">
        <v>76</v>
      </c>
      <c r="C828" t="s">
        <v>134</v>
      </c>
      <c r="D828" s="8" t="s">
        <v>25</v>
      </c>
      <c r="E828" s="5">
        <v>16950030.969999999</v>
      </c>
      <c r="F828" s="5">
        <v>22445424.09</v>
      </c>
      <c r="G828" s="5">
        <v>24918743.170000002</v>
      </c>
      <c r="H828" s="5" t="s">
        <v>25</v>
      </c>
      <c r="I828" s="5">
        <v>16759762.77</v>
      </c>
      <c r="J828" s="5">
        <v>22961045.539999999</v>
      </c>
      <c r="K828" s="5">
        <v>28499556.199999999</v>
      </c>
    </row>
    <row r="829" spans="1:11">
      <c r="A829" t="s">
        <v>267</v>
      </c>
      <c r="B829" t="s">
        <v>42</v>
      </c>
      <c r="C829" t="s">
        <v>234</v>
      </c>
      <c r="D829" s="8" t="s">
        <v>25</v>
      </c>
      <c r="E829" s="5">
        <v>18771106.940000001</v>
      </c>
      <c r="F829" s="5">
        <v>29453373.039999999</v>
      </c>
      <c r="G829" s="5">
        <v>26277405.879999999</v>
      </c>
      <c r="H829" s="5" t="s">
        <v>25</v>
      </c>
      <c r="I829" s="5">
        <v>20391077.949999999</v>
      </c>
      <c r="J829" s="5">
        <v>26610914.850000001</v>
      </c>
      <c r="K829" s="5">
        <v>29982128.48</v>
      </c>
    </row>
    <row r="830" spans="1:11">
      <c r="A830" t="s">
        <v>600</v>
      </c>
      <c r="B830" t="s">
        <v>52</v>
      </c>
      <c r="C830" t="s">
        <v>57</v>
      </c>
      <c r="D830" s="8" t="s">
        <v>25</v>
      </c>
      <c r="E830" s="5">
        <v>22118776.68</v>
      </c>
      <c r="F830" s="5">
        <v>31489163</v>
      </c>
      <c r="G830" s="5">
        <v>30286061.079999998</v>
      </c>
      <c r="H830" s="5" t="s">
        <v>25</v>
      </c>
      <c r="I830" s="5">
        <v>23096117.600000001</v>
      </c>
      <c r="J830" s="5">
        <v>30489836.68</v>
      </c>
      <c r="K830" s="5">
        <v>30908035.449999999</v>
      </c>
    </row>
    <row r="831" spans="1:11">
      <c r="A831" t="s">
        <v>658</v>
      </c>
      <c r="B831" t="s">
        <v>27</v>
      </c>
      <c r="C831" t="s">
        <v>28</v>
      </c>
      <c r="D831" s="8" t="s">
        <v>25</v>
      </c>
      <c r="E831" s="5">
        <v>21164843.420000002</v>
      </c>
      <c r="F831" s="5">
        <v>31555166.890000001</v>
      </c>
      <c r="G831" s="5">
        <v>35289367.880000003</v>
      </c>
      <c r="H831" s="5" t="s">
        <v>25</v>
      </c>
      <c r="I831" s="5">
        <v>20996600.52</v>
      </c>
      <c r="J831" s="5">
        <v>31563574.43</v>
      </c>
      <c r="K831" s="5">
        <v>31552851.010000002</v>
      </c>
    </row>
    <row r="832" spans="1:11">
      <c r="A832" t="s">
        <v>50</v>
      </c>
      <c r="B832" t="s">
        <v>35</v>
      </c>
      <c r="C832" t="s">
        <v>50</v>
      </c>
      <c r="D832" s="8" t="s">
        <v>25</v>
      </c>
      <c r="E832" s="5">
        <v>19954358.300000001</v>
      </c>
      <c r="F832" s="5">
        <v>26803102.48</v>
      </c>
      <c r="G832" s="5">
        <v>29170917</v>
      </c>
      <c r="H832" s="5" t="s">
        <v>25</v>
      </c>
      <c r="I832" s="5">
        <v>18549002.850000001</v>
      </c>
      <c r="J832" s="5">
        <v>26966622.82</v>
      </c>
      <c r="K832" s="5">
        <v>31606125</v>
      </c>
    </row>
    <row r="833" spans="1:11">
      <c r="A833" t="s">
        <v>94</v>
      </c>
      <c r="B833" t="s">
        <v>65</v>
      </c>
      <c r="C833" t="s">
        <v>95</v>
      </c>
      <c r="D833" s="8" t="s">
        <v>25</v>
      </c>
      <c r="E833" s="5">
        <v>17152656.469999999</v>
      </c>
      <c r="F833" s="5">
        <v>24930147.23</v>
      </c>
      <c r="G833" s="5">
        <v>24739364.66</v>
      </c>
      <c r="H833" s="5" t="s">
        <v>25</v>
      </c>
      <c r="I833" s="5">
        <v>16399962.060000001</v>
      </c>
      <c r="J833" s="5">
        <v>24594530.43</v>
      </c>
      <c r="K833" s="5">
        <v>31997619.100000001</v>
      </c>
    </row>
    <row r="834" spans="1:11">
      <c r="A834" t="s">
        <v>257</v>
      </c>
      <c r="B834" t="s">
        <v>35</v>
      </c>
      <c r="C834" t="s">
        <v>257</v>
      </c>
      <c r="D834" s="8" t="s">
        <v>25</v>
      </c>
      <c r="E834" s="5">
        <v>22213295.940000001</v>
      </c>
      <c r="F834" s="5">
        <v>32668420.079999998</v>
      </c>
      <c r="G834" s="5">
        <v>32716807.809999999</v>
      </c>
      <c r="H834" s="5" t="s">
        <v>25</v>
      </c>
      <c r="I834" s="5">
        <v>21895357.350000001</v>
      </c>
      <c r="J834" s="5">
        <v>30003720.440000001</v>
      </c>
      <c r="K834" s="5">
        <v>32772242.460000001</v>
      </c>
    </row>
    <row r="835" spans="1:11">
      <c r="A835" t="s">
        <v>873</v>
      </c>
      <c r="B835" t="s">
        <v>48</v>
      </c>
      <c r="C835" t="s">
        <v>181</v>
      </c>
      <c r="D835" s="8" t="s">
        <v>25</v>
      </c>
      <c r="E835" s="5">
        <v>31596578</v>
      </c>
      <c r="F835" s="5">
        <v>38526222.130000003</v>
      </c>
      <c r="G835" s="5">
        <v>34215458.420000002</v>
      </c>
      <c r="H835" s="5" t="s">
        <v>25</v>
      </c>
      <c r="I835" s="5">
        <v>30410829</v>
      </c>
      <c r="J835" s="5">
        <v>39606789.899999999</v>
      </c>
      <c r="K835" s="5">
        <v>33115157.129999999</v>
      </c>
    </row>
    <row r="836" spans="1:11">
      <c r="A836" t="s">
        <v>887</v>
      </c>
      <c r="B836" t="s">
        <v>30</v>
      </c>
      <c r="C836" t="s">
        <v>117</v>
      </c>
      <c r="D836" s="8" t="s">
        <v>25</v>
      </c>
      <c r="E836" s="5" t="s">
        <v>25</v>
      </c>
      <c r="F836" s="5">
        <v>35201841.240000002</v>
      </c>
      <c r="G836" s="5">
        <v>36945753.869999997</v>
      </c>
      <c r="H836" s="5" t="s">
        <v>25</v>
      </c>
      <c r="I836" s="5" t="s">
        <v>25</v>
      </c>
      <c r="J836" s="5">
        <v>34374994.009999998</v>
      </c>
      <c r="K836" s="5">
        <v>36099127.490000002</v>
      </c>
    </row>
    <row r="837" spans="1:11">
      <c r="A837" t="s">
        <v>304</v>
      </c>
      <c r="B837" t="s">
        <v>65</v>
      </c>
      <c r="C837" t="s">
        <v>304</v>
      </c>
      <c r="D837" s="8" t="s">
        <v>25</v>
      </c>
      <c r="E837" s="5">
        <v>25484796.940000001</v>
      </c>
      <c r="F837" s="5">
        <v>39458628.299999997</v>
      </c>
      <c r="G837" s="5">
        <v>41066707.32</v>
      </c>
      <c r="H837" s="5" t="s">
        <v>25</v>
      </c>
      <c r="I837" s="5">
        <v>22333483.539999999</v>
      </c>
      <c r="J837" s="5">
        <v>36989510.240000002</v>
      </c>
      <c r="K837" s="5">
        <v>38125530.939999998</v>
      </c>
    </row>
    <row r="838" spans="1:11">
      <c r="A838" t="s">
        <v>361</v>
      </c>
      <c r="B838" t="s">
        <v>52</v>
      </c>
      <c r="C838" t="s">
        <v>155</v>
      </c>
      <c r="D838" s="8" t="s">
        <v>25</v>
      </c>
      <c r="E838" s="5" t="s">
        <v>25</v>
      </c>
      <c r="F838" s="5">
        <v>61009633.950000003</v>
      </c>
      <c r="G838" s="5">
        <v>51959171</v>
      </c>
      <c r="H838" s="5" t="s">
        <v>25</v>
      </c>
      <c r="I838" s="5" t="s">
        <v>25</v>
      </c>
      <c r="J838" s="5">
        <v>50134515.579999998</v>
      </c>
      <c r="K838" s="5">
        <v>52204130.590000004</v>
      </c>
    </row>
    <row r="839" spans="1:11">
      <c r="A839" t="s">
        <v>28</v>
      </c>
      <c r="B839" t="s">
        <v>27</v>
      </c>
      <c r="C839" t="s">
        <v>28</v>
      </c>
      <c r="D839" s="8" t="s">
        <v>25</v>
      </c>
      <c r="E839" s="5">
        <v>35328419.520000003</v>
      </c>
      <c r="F839" s="5">
        <v>55549019.789999999</v>
      </c>
      <c r="G839" s="5">
        <v>60183597.140000001</v>
      </c>
      <c r="H839" s="5" t="s">
        <v>25</v>
      </c>
      <c r="I839" s="5">
        <v>34657317.640000001</v>
      </c>
      <c r="J839" s="5">
        <v>49763786.280000001</v>
      </c>
      <c r="K839" s="5">
        <v>58107126.780000001</v>
      </c>
    </row>
    <row r="840" spans="1:11">
      <c r="A840" t="s">
        <v>500</v>
      </c>
      <c r="B840" t="s">
        <v>76</v>
      </c>
      <c r="C840" t="s">
        <v>134</v>
      </c>
      <c r="D840" s="8" t="s">
        <v>25</v>
      </c>
      <c r="E840" s="5">
        <v>41346768</v>
      </c>
      <c r="F840" s="5">
        <v>63194113.359999999</v>
      </c>
      <c r="G840" s="5">
        <v>73404044.890000001</v>
      </c>
      <c r="H840" s="5" t="s">
        <v>25</v>
      </c>
      <c r="I840" s="5">
        <v>40923360</v>
      </c>
      <c r="J840" s="5">
        <v>63803607.119999997</v>
      </c>
      <c r="K840" s="5">
        <v>76486936.989999995</v>
      </c>
    </row>
    <row r="841" spans="1:11">
      <c r="A841" t="s">
        <v>880</v>
      </c>
      <c r="B841" t="s">
        <v>76</v>
      </c>
      <c r="C841" t="s">
        <v>134</v>
      </c>
      <c r="D841" s="8" t="s">
        <v>25</v>
      </c>
      <c r="E841" s="5">
        <v>75697334</v>
      </c>
      <c r="F841" s="5">
        <v>93912402</v>
      </c>
      <c r="G841" s="5">
        <v>91229594</v>
      </c>
      <c r="H841" s="5" t="s">
        <v>25</v>
      </c>
      <c r="I841" s="5">
        <v>71001094</v>
      </c>
      <c r="J841" s="5">
        <v>85444613</v>
      </c>
      <c r="K841" s="5">
        <v>85220592</v>
      </c>
    </row>
    <row r="842" spans="1:11">
      <c r="A842" t="s">
        <v>777</v>
      </c>
      <c r="B842" t="s">
        <v>62</v>
      </c>
      <c r="C842" t="s">
        <v>248</v>
      </c>
      <c r="D842" s="8" t="s">
        <v>25</v>
      </c>
      <c r="E842" s="5">
        <v>71206596.769999996</v>
      </c>
      <c r="F842" s="5">
        <v>94885128.75</v>
      </c>
      <c r="G842" s="5">
        <v>90596247.390000001</v>
      </c>
      <c r="H842" s="5" t="s">
        <v>25</v>
      </c>
      <c r="I842" s="5">
        <v>68812097.950000003</v>
      </c>
      <c r="J842" s="5">
        <v>93220525.640000001</v>
      </c>
      <c r="K842" s="5">
        <v>90287329.780000001</v>
      </c>
    </row>
    <row r="843" spans="1:11">
      <c r="A843" t="s">
        <v>96</v>
      </c>
      <c r="B843" t="s">
        <v>23</v>
      </c>
      <c r="C843" t="s">
        <v>97</v>
      </c>
      <c r="D843" s="8" t="s">
        <v>25</v>
      </c>
      <c r="E843" s="5" t="s">
        <v>25</v>
      </c>
      <c r="F843" s="5">
        <v>110292249.8</v>
      </c>
      <c r="G843" s="5">
        <v>124348073.09</v>
      </c>
      <c r="H843" s="5" t="s">
        <v>25</v>
      </c>
      <c r="I843" s="5" t="s">
        <v>25</v>
      </c>
      <c r="J843" s="5">
        <v>106921894.59999999</v>
      </c>
      <c r="K843" s="5">
        <v>127218718.19</v>
      </c>
    </row>
    <row r="844" spans="1:11">
      <c r="A844" t="s">
        <v>527</v>
      </c>
      <c r="B844" t="s">
        <v>76</v>
      </c>
      <c r="C844" t="s">
        <v>323</v>
      </c>
      <c r="D844" s="8" t="s">
        <v>25</v>
      </c>
      <c r="E844" s="5">
        <v>93198503.040000007</v>
      </c>
      <c r="F844" s="5">
        <v>164027515.40000001</v>
      </c>
      <c r="G844" s="5">
        <v>138584089.94</v>
      </c>
      <c r="H844" s="5" t="s">
        <v>25</v>
      </c>
      <c r="I844" s="5">
        <v>86297187.430000007</v>
      </c>
      <c r="J844" s="5">
        <v>183273678.80000001</v>
      </c>
      <c r="K844" s="5">
        <v>136804928.34</v>
      </c>
    </row>
    <row r="845" spans="1:11">
      <c r="A845" t="s">
        <v>323</v>
      </c>
      <c r="B845" t="s">
        <v>76</v>
      </c>
      <c r="C845" t="s">
        <v>323</v>
      </c>
      <c r="D845" s="8" t="s">
        <v>25</v>
      </c>
      <c r="E845" s="5">
        <v>110840759.56999999</v>
      </c>
      <c r="F845" s="5">
        <v>150767998.5</v>
      </c>
      <c r="G845" s="5">
        <v>132662549.59</v>
      </c>
      <c r="H845" s="5" t="s">
        <v>25</v>
      </c>
      <c r="I845" s="5">
        <v>120987360.03</v>
      </c>
      <c r="J845" s="5">
        <v>140889191.09999999</v>
      </c>
      <c r="K845" s="5">
        <v>138400626.81</v>
      </c>
    </row>
    <row r="846" spans="1:11">
      <c r="A846" t="s">
        <v>146</v>
      </c>
      <c r="B846" t="s">
        <v>52</v>
      </c>
      <c r="C846" t="s">
        <v>146</v>
      </c>
      <c r="D846" s="8" t="s">
        <v>25</v>
      </c>
      <c r="E846" s="5">
        <v>123772183.66</v>
      </c>
      <c r="F846" s="5">
        <v>166069805.69999999</v>
      </c>
      <c r="G846" s="5">
        <v>170570913.06</v>
      </c>
      <c r="H846" s="5" t="s">
        <v>25</v>
      </c>
      <c r="I846" s="5">
        <v>105027231.31</v>
      </c>
      <c r="J846" s="5">
        <v>155171796.09999999</v>
      </c>
      <c r="K846" s="5">
        <v>169497436.34</v>
      </c>
    </row>
    <row r="847" spans="1:11">
      <c r="A847" t="s">
        <v>77</v>
      </c>
      <c r="B847" t="s">
        <v>76</v>
      </c>
      <c r="C847" t="s">
        <v>77</v>
      </c>
      <c r="D847" s="8" t="s">
        <v>25</v>
      </c>
      <c r="E847" s="5">
        <v>202749384.91</v>
      </c>
      <c r="F847" s="5">
        <v>281723037</v>
      </c>
      <c r="G847" s="5">
        <v>242443228.38999999</v>
      </c>
      <c r="H847" s="5" t="s">
        <v>25</v>
      </c>
      <c r="I847" s="5">
        <v>200693765.63999999</v>
      </c>
      <c r="J847" s="5">
        <v>275246282.19999999</v>
      </c>
      <c r="K847" s="5">
        <v>237662768.37</v>
      </c>
    </row>
    <row r="848" spans="1:11">
      <c r="A848" t="s">
        <v>686</v>
      </c>
      <c r="B848" t="s">
        <v>76</v>
      </c>
      <c r="C848" t="s">
        <v>134</v>
      </c>
      <c r="D848" s="8" t="s">
        <v>25</v>
      </c>
      <c r="E848" s="5">
        <v>118415544.54000001</v>
      </c>
      <c r="F848" s="5">
        <v>195119241.09999999</v>
      </c>
      <c r="G848" s="5">
        <v>222796080.41</v>
      </c>
      <c r="H848" s="5" t="s">
        <v>25</v>
      </c>
      <c r="I848" s="5">
        <v>121843289.7</v>
      </c>
      <c r="J848" s="5">
        <v>186158854</v>
      </c>
      <c r="K848" s="5">
        <v>251726414.94999999</v>
      </c>
    </row>
    <row r="849" spans="1:11">
      <c r="A849" t="s">
        <v>564</v>
      </c>
      <c r="B849" t="s">
        <v>65</v>
      </c>
      <c r="C849" t="s">
        <v>64</v>
      </c>
      <c r="D849" s="8" t="s">
        <v>25</v>
      </c>
      <c r="E849" s="5">
        <v>4806108.04</v>
      </c>
      <c r="F849" s="5">
        <v>6858366.1699999999</v>
      </c>
      <c r="G849" s="5" t="s">
        <v>25</v>
      </c>
      <c r="H849" s="5" t="s">
        <v>25</v>
      </c>
      <c r="I849" s="5">
        <v>4752294.7300000004</v>
      </c>
      <c r="J849" s="5">
        <v>6534207.7999999998</v>
      </c>
      <c r="K849" s="5" t="s">
        <v>25</v>
      </c>
    </row>
    <row r="850" spans="1:11">
      <c r="A850" t="s">
        <v>435</v>
      </c>
      <c r="B850" t="s">
        <v>23</v>
      </c>
      <c r="C850" t="s">
        <v>188</v>
      </c>
      <c r="D850" s="8" t="s">
        <v>25</v>
      </c>
      <c r="E850" s="5" t="s">
        <v>25</v>
      </c>
      <c r="F850" s="5">
        <v>11455427.93</v>
      </c>
      <c r="G850" s="5" t="s">
        <v>25</v>
      </c>
      <c r="H850" s="5" t="s">
        <v>25</v>
      </c>
      <c r="I850" s="5" t="s">
        <v>25</v>
      </c>
      <c r="J850" s="5">
        <v>11429834.710000001</v>
      </c>
      <c r="K850" s="5" t="s">
        <v>25</v>
      </c>
    </row>
    <row r="851" spans="1:11">
      <c r="A851" t="s">
        <v>29</v>
      </c>
      <c r="B851" t="s">
        <v>30</v>
      </c>
      <c r="C851" t="s">
        <v>31</v>
      </c>
      <c r="D851" s="8" t="s">
        <v>25</v>
      </c>
      <c r="E851" s="5">
        <v>10060919.49</v>
      </c>
      <c r="F851" s="5">
        <v>12478698.15</v>
      </c>
      <c r="G851" s="5" t="s">
        <v>25</v>
      </c>
      <c r="H851" s="5" t="s">
        <v>25</v>
      </c>
      <c r="I851" s="5">
        <v>10516531.369999999</v>
      </c>
      <c r="J851" s="5">
        <v>12992919.619999999</v>
      </c>
      <c r="K851" s="5" t="s">
        <v>25</v>
      </c>
    </row>
    <row r="852" spans="1:11">
      <c r="A852" t="s">
        <v>548</v>
      </c>
      <c r="B852" t="s">
        <v>35</v>
      </c>
      <c r="C852" t="s">
        <v>36</v>
      </c>
      <c r="D852" s="8" t="s">
        <v>25</v>
      </c>
      <c r="E852" s="5">
        <v>5443156.5800000001</v>
      </c>
      <c r="F852" s="5" t="s">
        <v>25</v>
      </c>
      <c r="G852" s="5" t="s">
        <v>25</v>
      </c>
      <c r="H852" s="5" t="s">
        <v>25</v>
      </c>
      <c r="I852" s="5">
        <v>5702688.3600000003</v>
      </c>
      <c r="J852" s="5" t="s">
        <v>25</v>
      </c>
      <c r="K852" s="5" t="s">
        <v>25</v>
      </c>
    </row>
    <row r="853" spans="1:11">
      <c r="A853" t="s">
        <v>129</v>
      </c>
      <c r="B853" t="s">
        <v>30</v>
      </c>
      <c r="C853" t="s">
        <v>89</v>
      </c>
      <c r="D853" s="8" t="s">
        <v>25</v>
      </c>
      <c r="E853" s="5" t="s">
        <v>25</v>
      </c>
      <c r="F853" s="5" t="s">
        <v>25</v>
      </c>
      <c r="G853" s="5" t="s">
        <v>25</v>
      </c>
      <c r="H853" s="5" t="s">
        <v>25</v>
      </c>
      <c r="I853" s="5" t="s">
        <v>25</v>
      </c>
      <c r="J853" s="5" t="s">
        <v>25</v>
      </c>
      <c r="K853" s="5" t="s">
        <v>25</v>
      </c>
    </row>
    <row r="854" spans="1:11">
      <c r="A854" t="s">
        <v>147</v>
      </c>
      <c r="B854" t="s">
        <v>52</v>
      </c>
      <c r="C854" t="s">
        <v>53</v>
      </c>
      <c r="D854" s="8" t="s">
        <v>25</v>
      </c>
      <c r="E854" s="5" t="s">
        <v>25</v>
      </c>
      <c r="F854" s="5" t="s">
        <v>25</v>
      </c>
      <c r="G854" s="5" t="s">
        <v>25</v>
      </c>
      <c r="H854" s="5" t="s">
        <v>25</v>
      </c>
      <c r="I854" s="5" t="s">
        <v>25</v>
      </c>
      <c r="J854" s="5" t="s">
        <v>25</v>
      </c>
      <c r="K854" s="5" t="s">
        <v>25</v>
      </c>
    </row>
  </sheetData>
  <phoneticPr fontId="8" type="noConversion"/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02C0-D8E5-4198-82CF-BA423C2D24C0}">
  <dimension ref="A1:R854"/>
  <sheetViews>
    <sheetView topLeftCell="K1" zoomScaleNormal="100" workbookViewId="0">
      <selection activeCell="U23" sqref="U23"/>
    </sheetView>
  </sheetViews>
  <sheetFormatPr defaultRowHeight="15"/>
  <cols>
    <col min="1" max="8" width="19.5703125" bestFit="1" customWidth="1"/>
    <col min="9" max="10" width="21.85546875" customWidth="1"/>
    <col min="11" max="11" width="16.7109375" customWidth="1"/>
    <col min="12" max="12" width="24.85546875" customWidth="1"/>
    <col min="13" max="13" width="22.7109375" customWidth="1"/>
    <col min="14" max="14" width="22.5703125" bestFit="1" customWidth="1"/>
    <col min="15" max="15" width="23.140625" bestFit="1" customWidth="1"/>
    <col min="16" max="16" width="20.140625" customWidth="1"/>
    <col min="17" max="18" width="22.42578125" bestFit="1" customWidth="1"/>
    <col min="19" max="19" width="23.28515625" customWidth="1"/>
    <col min="20" max="20" width="27.5703125" bestFit="1" customWidth="1"/>
    <col min="21" max="21" width="28.140625" bestFit="1" customWidth="1"/>
    <col min="22" max="22" width="27.85546875" bestFit="1" customWidth="1"/>
    <col min="23" max="23" width="11.7109375" bestFit="1" customWidth="1"/>
    <col min="24" max="24" width="11" bestFit="1" customWidth="1"/>
    <col min="25" max="25" width="12.7109375" bestFit="1" customWidth="1"/>
    <col min="26" max="26" width="27.5703125" bestFit="1" customWidth="1"/>
    <col min="27" max="27" width="28.140625" bestFit="1" customWidth="1"/>
    <col min="28" max="28" width="27.85546875" bestFit="1" customWidth="1"/>
  </cols>
  <sheetData>
    <row r="1" spans="1:18" ht="30">
      <c r="A1" s="16" t="s">
        <v>3</v>
      </c>
      <c r="B1" s="16" t="s">
        <v>4</v>
      </c>
      <c r="C1" s="16" t="s">
        <v>5</v>
      </c>
      <c r="D1" s="16" t="s">
        <v>6</v>
      </c>
      <c r="E1" s="16" t="s">
        <v>7</v>
      </c>
      <c r="F1" s="16" t="s">
        <v>8</v>
      </c>
      <c r="G1" s="16" t="s">
        <v>9</v>
      </c>
      <c r="H1" s="16" t="s">
        <v>10</v>
      </c>
      <c r="I1" s="16" t="s">
        <v>18</v>
      </c>
      <c r="J1" s="16" t="s">
        <v>19</v>
      </c>
      <c r="K1" s="16" t="s">
        <v>20</v>
      </c>
      <c r="L1" s="16" t="s">
        <v>21</v>
      </c>
    </row>
    <row r="2" spans="1:18">
      <c r="A2" s="12">
        <v>6040901.6900000004</v>
      </c>
      <c r="B2" s="12" t="s">
        <v>25</v>
      </c>
      <c r="C2" s="12">
        <v>10045467.699999999</v>
      </c>
      <c r="D2" s="12">
        <v>9806213.3100000005</v>
      </c>
      <c r="E2" s="12">
        <v>5986228.3399999999</v>
      </c>
      <c r="F2" s="12" t="s">
        <v>25</v>
      </c>
      <c r="G2" s="12">
        <v>10893242.619999999</v>
      </c>
      <c r="H2" s="12">
        <v>9016333.9900000002</v>
      </c>
      <c r="I2" s="13">
        <f>IF(Tabela3[[#This Row],[Receitas 2005]]-Tabela3[[#This Row],[Despesas 2005]]&lt;0,Tabela3[[#This Row],[Receitas 2005]]-Tabela3[[#This Row],[Despesas 2005]],Tabela3[[#This Row],[Receitas 2005]]-Tabela3[[#This Row],[Despesas 2005]])</f>
        <v>54673.350000000559</v>
      </c>
      <c r="J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" s="20">
        <f>IF(Tabela3[[#This Row],[Receitas 2008]]-Tabela3[[#This Row],[Despesas 2008]]&lt;0,Tabela3[[#This Row],[Receitas 2008]]-Tabela3[[#This Row],[Despesas 2008]],Tabela3[[#This Row],[Receitas 2008]]-Tabela3[[#This Row],[Despesas 2008]])</f>
        <v>-847774.91999999993</v>
      </c>
      <c r="L2" s="20">
        <f>IF(Tabela3[[#This Row],[Receitas 2009]]-Tabela3[[#This Row],[Despesas 2009]]&lt;0,Tabela3[[#This Row],[Receitas 2009]]-Tabela3[[#This Row],[Despesas 2009]],Tabela3[[#This Row],[Receitas 2009]]-Tabela3[[#This Row],[Despesas 2009]])</f>
        <v>789879.3200000003</v>
      </c>
    </row>
    <row r="3" spans="1:18">
      <c r="A3" s="13">
        <v>14447567.43</v>
      </c>
      <c r="B3" s="13">
        <v>16634513.210000001</v>
      </c>
      <c r="C3" s="13">
        <v>29229696.899999999</v>
      </c>
      <c r="D3" s="13">
        <v>23382494.100000001</v>
      </c>
      <c r="E3" s="13">
        <v>13240410.810000001</v>
      </c>
      <c r="F3" s="13">
        <v>17012701.75</v>
      </c>
      <c r="G3" s="13">
        <v>23417284.780000001</v>
      </c>
      <c r="H3" s="13">
        <v>24633721.510000002</v>
      </c>
      <c r="I3" s="13">
        <f>IF(Tabela3[[#This Row],[Receitas 2005]]-Tabela3[[#This Row],[Despesas 2005]]&lt;0,Tabela3[[#This Row],[Receitas 2005]]-Tabela3[[#This Row],[Despesas 2005]],Tabela3[[#This Row],[Receitas 2005]]-Tabela3[[#This Row],[Despesas 2005]])</f>
        <v>1207156.6199999992</v>
      </c>
      <c r="J3" s="15">
        <f>IF(Tabela3[[#This Row],[Receitas 2006]]-Tabela3[[#This Row],[Despesas 2006]]&lt;0,Tabela3[[#This Row],[Receitas 2006]]-Tabela3[[#This Row],[Despesas 2006]],Tabela3[[#This Row],[Receitas 2006]]-Tabela3[[#This Row],[Despesas 2006]])</f>
        <v>-378188.53999999911</v>
      </c>
      <c r="K3" s="12">
        <f>IF(Tabela3[[#This Row],[Receitas 2008]]-Tabela3[[#This Row],[Despesas 2008]]&lt;0,Tabela3[[#This Row],[Receitas 2008]]-Tabela3[[#This Row],[Despesas 2008]],Tabela3[[#This Row],[Receitas 2008]]-Tabela3[[#This Row],[Despesas 2008]])</f>
        <v>5812412.1199999973</v>
      </c>
      <c r="L3" s="12">
        <f>IF(Tabela3[[#This Row],[Receitas 2009]]-Tabela3[[#This Row],[Despesas 2009]]&lt;0,Tabela3[[#This Row],[Receitas 2009]]-Tabela3[[#This Row],[Despesas 2009]],Tabela3[[#This Row],[Receitas 2009]]-Tabela3[[#This Row],[Despesas 2009]])</f>
        <v>-1251227.4100000001</v>
      </c>
      <c r="N3" t="s">
        <v>913</v>
      </c>
      <c r="O3" t="s">
        <v>914</v>
      </c>
      <c r="P3" t="s">
        <v>915</v>
      </c>
      <c r="Q3" t="s">
        <v>916</v>
      </c>
      <c r="R3" t="s">
        <v>917</v>
      </c>
    </row>
    <row r="4" spans="1:18">
      <c r="A4" s="12" t="s">
        <v>25</v>
      </c>
      <c r="B4" s="12">
        <v>10060919.49</v>
      </c>
      <c r="C4" s="12">
        <v>12478698.15</v>
      </c>
      <c r="D4" s="12" t="s">
        <v>25</v>
      </c>
      <c r="E4" s="12" t="s">
        <v>25</v>
      </c>
      <c r="F4" s="12">
        <v>10516531.369999999</v>
      </c>
      <c r="G4" s="12">
        <v>12992919.619999999</v>
      </c>
      <c r="H4" s="12" t="s">
        <v>25</v>
      </c>
      <c r="I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" s="14">
        <f>IF(Tabela3[[#This Row],[Receitas 2006]]-Tabela3[[#This Row],[Despesas 2006]]&lt;0,Tabela3[[#This Row],[Receitas 2006]]-Tabela3[[#This Row],[Despesas 2006]],Tabela3[[#This Row],[Receitas 2006]]-Tabela3[[#This Row],[Despesas 2006]])</f>
        <v>-455611.87999999896</v>
      </c>
      <c r="K4" s="12">
        <f>IF(Tabela3[[#This Row],[Receitas 2008]]-Tabela3[[#This Row],[Despesas 2008]]&lt;0,Tabela3[[#This Row],[Receitas 2008]]-Tabela3[[#This Row],[Despesas 2008]],Tabela3[[#This Row],[Receitas 2008]]-Tabela3[[#This Row],[Despesas 2008]])</f>
        <v>-514221.46999999881</v>
      </c>
      <c r="L4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  <c r="N4">
        <v>2005</v>
      </c>
      <c r="O4" s="9">
        <f>SUM(A2:A854)</f>
        <v>14519749833.91</v>
      </c>
      <c r="P4" s="9">
        <f>SUM(E2:E854)</f>
        <v>13969004947.430019</v>
      </c>
      <c r="Q4" s="9">
        <f>Tabela4[[#This Row],[RECEITA TOTAL]]-Tabela4[[#This Row],[DESPESA TOTAL]]</f>
        <v>550744886.47998047</v>
      </c>
      <c r="R4" s="30" t="str">
        <f>IF(Tabela4[[#This Row],[Endividamento]]&gt;0,"SUPERÁVIT","DÉFICIT")</f>
        <v>SUPERÁVIT</v>
      </c>
    </row>
    <row r="5" spans="1:18">
      <c r="A5" s="13" t="s">
        <v>25</v>
      </c>
      <c r="B5" s="13" t="s">
        <v>25</v>
      </c>
      <c r="C5" s="13">
        <v>7182128.9299999997</v>
      </c>
      <c r="D5" s="13">
        <v>6736174.6900000004</v>
      </c>
      <c r="E5" s="13" t="s">
        <v>25</v>
      </c>
      <c r="F5" s="13" t="s">
        <v>25</v>
      </c>
      <c r="G5" s="13">
        <v>7164460.71</v>
      </c>
      <c r="H5" s="13">
        <v>7053584.4800000004</v>
      </c>
      <c r="I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" s="12">
        <f>IF(Tabela3[[#This Row],[Receitas 2008]]-Tabela3[[#This Row],[Despesas 2008]]&lt;0,Tabela3[[#This Row],[Receitas 2008]]-Tabela3[[#This Row],[Despesas 2008]],Tabela3[[#This Row],[Receitas 2008]]-Tabela3[[#This Row],[Despesas 2008]])</f>
        <v>17668.219999999739</v>
      </c>
      <c r="L5" s="12">
        <f>IF(Tabela3[[#This Row],[Receitas 2009]]-Tabela3[[#This Row],[Despesas 2009]]&lt;0,Tabela3[[#This Row],[Receitas 2009]]-Tabela3[[#This Row],[Despesas 2009]],Tabela3[[#This Row],[Receitas 2009]]-Tabela3[[#This Row],[Despesas 2009]])</f>
        <v>-317409.79000000004</v>
      </c>
      <c r="N5">
        <v>2006</v>
      </c>
      <c r="O5" s="9">
        <f>SUM(B2:B854)</f>
        <v>17615267432.39999</v>
      </c>
      <c r="P5" s="9">
        <f>SUM(F2:F854)</f>
        <v>17624955588.840004</v>
      </c>
      <c r="Q5" s="9">
        <f>Tabela4[[#This Row],[RECEITA TOTAL]]-Tabela4[[#This Row],[DESPESA TOTAL]]</f>
        <v>-9688156.4400138855</v>
      </c>
      <c r="R5" s="29" t="str">
        <f>IF(Tabela4[[#This Row],[Endividamento]]&gt;0,"SUPERÁVIT","DÉFICIT")</f>
        <v>DÉFICIT</v>
      </c>
    </row>
    <row r="6" spans="1:18">
      <c r="A6" s="12">
        <v>7613809.0999999996</v>
      </c>
      <c r="B6" s="12">
        <v>8897742.0800000001</v>
      </c>
      <c r="C6" s="12">
        <v>13098076.77</v>
      </c>
      <c r="D6" s="12">
        <v>12238808.92</v>
      </c>
      <c r="E6" s="12">
        <v>7259064.2599999998</v>
      </c>
      <c r="F6" s="12">
        <v>9368643.4399999995</v>
      </c>
      <c r="G6" s="12">
        <v>12492058.41</v>
      </c>
      <c r="H6" s="12">
        <v>12825859.73</v>
      </c>
      <c r="I6" s="12">
        <f>IF(Tabela3[[#This Row],[Receitas 2005]]-Tabela3[[#This Row],[Despesas 2005]]&lt;0,Tabela3[[#This Row],[Receitas 2005]]-Tabela3[[#This Row],[Despesas 2005]],Tabela3[[#This Row],[Receitas 2005]]-Tabela3[[#This Row],[Despesas 2005]])</f>
        <v>354744.83999999985</v>
      </c>
      <c r="J6" s="14">
        <f>IF(Tabela3[[#This Row],[Receitas 2006]]-Tabela3[[#This Row],[Despesas 2006]]&lt;0,Tabela3[[#This Row],[Receitas 2006]]-Tabela3[[#This Row],[Despesas 2006]],Tabela3[[#This Row],[Receitas 2006]]-Tabela3[[#This Row],[Despesas 2006]])</f>
        <v>-470901.3599999994</v>
      </c>
      <c r="K6" s="12">
        <f>IF(Tabela3[[#This Row],[Receitas 2008]]-Tabela3[[#This Row],[Despesas 2008]]&lt;0,Tabela3[[#This Row],[Receitas 2008]]-Tabela3[[#This Row],[Despesas 2008]],Tabela3[[#This Row],[Receitas 2008]]-Tabela3[[#This Row],[Despesas 2008]])</f>
        <v>606018.3599999994</v>
      </c>
      <c r="L6" s="12">
        <f>IF(Tabela3[[#This Row],[Receitas 2009]]-Tabela3[[#This Row],[Despesas 2009]]&lt;0,Tabela3[[#This Row],[Receitas 2009]]-Tabela3[[#This Row],[Despesas 2009]],Tabela3[[#This Row],[Receitas 2009]]-Tabela3[[#This Row],[Despesas 2009]])</f>
        <v>-587050.81000000052</v>
      </c>
      <c r="N6">
        <v>2008</v>
      </c>
      <c r="O6" s="9">
        <f>SUM(C2:C854)</f>
        <v>26405118328.910015</v>
      </c>
      <c r="P6" s="9">
        <f>SUM(G2:G854)</f>
        <v>25373438864.529972</v>
      </c>
      <c r="Q6" s="9">
        <f>Tabela4[[#This Row],[RECEITA TOTAL]]-Tabela4[[#This Row],[DESPESA TOTAL]]</f>
        <v>1031679464.380043</v>
      </c>
      <c r="R6" s="30" t="str">
        <f>IF(Tabela4[[#This Row],[Endividamento]]&gt;0,"SUPERÁVIT","DÉFICIT")</f>
        <v>SUPERÁVIT</v>
      </c>
    </row>
    <row r="7" spans="1:18">
      <c r="A7" s="13" t="s">
        <v>25</v>
      </c>
      <c r="B7" s="13">
        <v>9875874.2300000004</v>
      </c>
      <c r="C7" s="13">
        <v>12573518.710000001</v>
      </c>
      <c r="D7" s="13">
        <v>11977563.800000001</v>
      </c>
      <c r="E7" s="13" t="s">
        <v>25</v>
      </c>
      <c r="F7" s="13">
        <v>9850585.1300000008</v>
      </c>
      <c r="G7" s="13">
        <v>10619937.710000001</v>
      </c>
      <c r="H7" s="13">
        <v>11105137.539999999</v>
      </c>
      <c r="I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" s="15">
        <f>IF(Tabela3[[#This Row],[Receitas 2006]]-Tabela3[[#This Row],[Despesas 2006]]&lt;0,Tabela3[[#This Row],[Receitas 2006]]-Tabela3[[#This Row],[Despesas 2006]],Tabela3[[#This Row],[Receitas 2006]]-Tabela3[[#This Row],[Despesas 2006]])</f>
        <v>25289.099999999627</v>
      </c>
      <c r="K7" s="12">
        <f>IF(Tabela3[[#This Row],[Receitas 2008]]-Tabela3[[#This Row],[Despesas 2008]]&lt;0,Tabela3[[#This Row],[Receitas 2008]]-Tabela3[[#This Row],[Despesas 2008]],Tabela3[[#This Row],[Receitas 2008]]-Tabela3[[#This Row],[Despesas 2008]])</f>
        <v>1953581</v>
      </c>
      <c r="L7" s="12">
        <f>IF(Tabela3[[#This Row],[Receitas 2009]]-Tabela3[[#This Row],[Despesas 2009]]&lt;0,Tabela3[[#This Row],[Receitas 2009]]-Tabela3[[#This Row],[Despesas 2009]],Tabela3[[#This Row],[Receitas 2009]]-Tabela3[[#This Row],[Despesas 2009]])</f>
        <v>872426.26000000164</v>
      </c>
      <c r="N7">
        <v>2009</v>
      </c>
      <c r="O7" s="9">
        <f>SUM(D2:D854)</f>
        <v>26836630222.919987</v>
      </c>
      <c r="P7" s="9">
        <f>SUM(H2:H854)</f>
        <v>27162026704.830013</v>
      </c>
      <c r="Q7" s="9">
        <f>Tabela4[[#This Row],[RECEITA TOTAL]]-Tabela4[[#This Row],[DESPESA TOTAL]]</f>
        <v>-325396481.91002655</v>
      </c>
      <c r="R7" s="29" t="str">
        <f>IF(Tabela4[[#This Row],[Endividamento]]&gt;0,"SUPERÁVIT","DÉFICIT")</f>
        <v>DÉFICIT</v>
      </c>
    </row>
    <row r="8" spans="1:18">
      <c r="A8" s="12">
        <v>5866277.1399999997</v>
      </c>
      <c r="B8" s="12">
        <v>6752067.2599999998</v>
      </c>
      <c r="C8" s="12">
        <v>8799406.9900000002</v>
      </c>
      <c r="D8" s="12">
        <v>8433201.5800000001</v>
      </c>
      <c r="E8" s="12">
        <v>5778635.4199999999</v>
      </c>
      <c r="F8" s="12">
        <v>6635406.6299999999</v>
      </c>
      <c r="G8" s="12">
        <v>8768815.0199999996</v>
      </c>
      <c r="H8" s="12">
        <v>8248172.6900000004</v>
      </c>
      <c r="I8" s="12">
        <f>IF(Tabela3[[#This Row],[Receitas 2005]]-Tabela3[[#This Row],[Despesas 2005]]&lt;0,Tabela3[[#This Row],[Receitas 2005]]-Tabela3[[#This Row],[Despesas 2005]],Tabela3[[#This Row],[Receitas 2005]]-Tabela3[[#This Row],[Despesas 2005]])</f>
        <v>87641.719999999739</v>
      </c>
      <c r="J8" s="14">
        <f>IF(Tabela3[[#This Row],[Receitas 2006]]-Tabela3[[#This Row],[Despesas 2006]]&lt;0,Tabela3[[#This Row],[Receitas 2006]]-Tabela3[[#This Row],[Despesas 2006]],Tabela3[[#This Row],[Receitas 2006]]-Tabela3[[#This Row],[Despesas 2006]])</f>
        <v>116660.62999999989</v>
      </c>
      <c r="K8" s="12">
        <f>IF(Tabela3[[#This Row],[Receitas 2008]]-Tabela3[[#This Row],[Despesas 2008]]&lt;0,Tabela3[[#This Row],[Receitas 2008]]-Tabela3[[#This Row],[Despesas 2008]],Tabela3[[#This Row],[Receitas 2008]]-Tabela3[[#This Row],[Despesas 2008]])</f>
        <v>30591.970000000671</v>
      </c>
      <c r="L8" s="12">
        <f>IF(Tabela3[[#This Row],[Receitas 2009]]-Tabela3[[#This Row],[Despesas 2009]]&lt;0,Tabela3[[#This Row],[Receitas 2009]]-Tabela3[[#This Row],[Despesas 2009]],Tabela3[[#This Row],[Receitas 2009]]-Tabela3[[#This Row],[Despesas 2009]])</f>
        <v>185028.88999999966</v>
      </c>
    </row>
    <row r="9" spans="1:18">
      <c r="A9" s="13">
        <v>4420656</v>
      </c>
      <c r="B9" s="13">
        <v>5300542</v>
      </c>
      <c r="C9" s="13">
        <v>7250517</v>
      </c>
      <c r="D9" s="13">
        <v>6920169</v>
      </c>
      <c r="E9" s="13">
        <v>4206879</v>
      </c>
      <c r="F9" s="13">
        <v>5013472</v>
      </c>
      <c r="G9" s="13">
        <v>7735318</v>
      </c>
      <c r="H9" s="13">
        <v>7192284</v>
      </c>
      <c r="I9" s="13">
        <f>IF(Tabela3[[#This Row],[Receitas 2005]]-Tabela3[[#This Row],[Despesas 2005]]&lt;0,Tabela3[[#This Row],[Receitas 2005]]-Tabela3[[#This Row],[Despesas 2005]],Tabela3[[#This Row],[Receitas 2005]]-Tabela3[[#This Row],[Despesas 2005]])</f>
        <v>213777</v>
      </c>
      <c r="J9" s="15">
        <f>IF(Tabela3[[#This Row],[Receitas 2006]]-Tabela3[[#This Row],[Despesas 2006]]&lt;0,Tabela3[[#This Row],[Receitas 2006]]-Tabela3[[#This Row],[Despesas 2006]],Tabela3[[#This Row],[Receitas 2006]]-Tabela3[[#This Row],[Despesas 2006]])</f>
        <v>287070</v>
      </c>
      <c r="K9" s="12">
        <f>IF(Tabela3[[#This Row],[Receitas 2008]]-Tabela3[[#This Row],[Despesas 2008]]&lt;0,Tabela3[[#This Row],[Receitas 2008]]-Tabela3[[#This Row],[Despesas 2008]],Tabela3[[#This Row],[Receitas 2008]]-Tabela3[[#This Row],[Despesas 2008]])</f>
        <v>-484801</v>
      </c>
      <c r="L9" s="12">
        <f>IF(Tabela3[[#This Row],[Receitas 2009]]-Tabela3[[#This Row],[Despesas 2009]]&lt;0,Tabela3[[#This Row],[Receitas 2009]]-Tabela3[[#This Row],[Despesas 2009]],Tabela3[[#This Row],[Receitas 2009]]-Tabela3[[#This Row],[Despesas 2009]])</f>
        <v>-272115</v>
      </c>
      <c r="P9" s="2" t="s">
        <v>890</v>
      </c>
      <c r="Q9" s="9" t="s">
        <v>918</v>
      </c>
      <c r="R9" s="9" t="s">
        <v>919</v>
      </c>
    </row>
    <row r="10" spans="1:18">
      <c r="A10" s="12" t="s">
        <v>25</v>
      </c>
      <c r="B10" s="12">
        <v>11225676.810000001</v>
      </c>
      <c r="C10" s="12">
        <v>17545798.699999999</v>
      </c>
      <c r="D10" s="12">
        <v>16423828.039999999</v>
      </c>
      <c r="E10" s="12" t="s">
        <v>25</v>
      </c>
      <c r="F10" s="12">
        <v>9930007</v>
      </c>
      <c r="G10" s="12">
        <v>14699756.76</v>
      </c>
      <c r="H10" s="12">
        <v>17333155.149999999</v>
      </c>
      <c r="I1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0" s="14">
        <f>IF(Tabela3[[#This Row],[Receitas 2006]]-Tabela3[[#This Row],[Despesas 2006]]&lt;0,Tabela3[[#This Row],[Receitas 2006]]-Tabela3[[#This Row],[Despesas 2006]],Tabela3[[#This Row],[Receitas 2006]]-Tabela3[[#This Row],[Despesas 2006]])</f>
        <v>1295669.8100000005</v>
      </c>
      <c r="K10" s="12">
        <f>IF(Tabela3[[#This Row],[Receitas 2008]]-Tabela3[[#This Row],[Despesas 2008]]&lt;0,Tabela3[[#This Row],[Receitas 2008]]-Tabela3[[#This Row],[Despesas 2008]],Tabela3[[#This Row],[Receitas 2008]]-Tabela3[[#This Row],[Despesas 2008]])</f>
        <v>2846041.9399999995</v>
      </c>
      <c r="L10" s="12">
        <f>IF(Tabela3[[#This Row],[Receitas 2009]]-Tabela3[[#This Row],[Despesas 2009]]&lt;0,Tabela3[[#This Row],[Receitas 2009]]-Tabela3[[#This Row],[Despesas 2009]],Tabela3[[#This Row],[Receitas 2009]]-Tabela3[[#This Row],[Despesas 2009]])</f>
        <v>-909327.1099999994</v>
      </c>
      <c r="P10" s="3">
        <v>2005</v>
      </c>
      <c r="Q10" s="9">
        <v>14519749833.91</v>
      </c>
      <c r="R10" s="9">
        <v>13969004947.430019</v>
      </c>
    </row>
    <row r="11" spans="1:18">
      <c r="A11" s="13">
        <v>8240143.1600000001</v>
      </c>
      <c r="B11" s="13">
        <v>9806644.4000000004</v>
      </c>
      <c r="C11" s="13">
        <v>11840728.890000001</v>
      </c>
      <c r="D11" s="13">
        <v>12344905.32</v>
      </c>
      <c r="E11" s="13">
        <v>7920990.9000000004</v>
      </c>
      <c r="F11" s="13">
        <v>9997430.3699999992</v>
      </c>
      <c r="G11" s="13">
        <v>11519720.939999999</v>
      </c>
      <c r="H11" s="13">
        <v>13132387.630000001</v>
      </c>
      <c r="I11" s="13">
        <f>IF(Tabela3[[#This Row],[Receitas 2005]]-Tabela3[[#This Row],[Despesas 2005]]&lt;0,Tabela3[[#This Row],[Receitas 2005]]-Tabela3[[#This Row],[Despesas 2005]],Tabela3[[#This Row],[Receitas 2005]]-Tabela3[[#This Row],[Despesas 2005]])</f>
        <v>319152.25999999978</v>
      </c>
      <c r="J11" s="15">
        <f>IF(Tabela3[[#This Row],[Receitas 2006]]-Tabela3[[#This Row],[Despesas 2006]]&lt;0,Tabela3[[#This Row],[Receitas 2006]]-Tabela3[[#This Row],[Despesas 2006]],Tabela3[[#This Row],[Receitas 2006]]-Tabela3[[#This Row],[Despesas 2006]])</f>
        <v>-190785.96999999881</v>
      </c>
      <c r="K11" s="12">
        <f>IF(Tabela3[[#This Row],[Receitas 2008]]-Tabela3[[#This Row],[Despesas 2008]]&lt;0,Tabela3[[#This Row],[Receitas 2008]]-Tabela3[[#This Row],[Despesas 2008]],Tabela3[[#This Row],[Receitas 2008]]-Tabela3[[#This Row],[Despesas 2008]])</f>
        <v>321007.95000000112</v>
      </c>
      <c r="L11" s="12">
        <f>IF(Tabela3[[#This Row],[Receitas 2009]]-Tabela3[[#This Row],[Despesas 2009]]&lt;0,Tabela3[[#This Row],[Receitas 2009]]-Tabela3[[#This Row],[Despesas 2009]],Tabela3[[#This Row],[Receitas 2009]]-Tabela3[[#This Row],[Despesas 2009]])</f>
        <v>-787482.31000000052</v>
      </c>
      <c r="P11" s="4" t="s">
        <v>920</v>
      </c>
      <c r="Q11" s="9">
        <v>14519749833.91</v>
      </c>
      <c r="R11" s="9">
        <v>13969004947.430019</v>
      </c>
    </row>
    <row r="12" spans="1:18">
      <c r="A12" s="12" t="s">
        <v>25</v>
      </c>
      <c r="B12" s="12">
        <v>19954358.300000001</v>
      </c>
      <c r="C12" s="12">
        <v>26803102.48</v>
      </c>
      <c r="D12" s="12">
        <v>29170917</v>
      </c>
      <c r="E12" s="12" t="s">
        <v>25</v>
      </c>
      <c r="F12" s="12">
        <v>18549002.850000001</v>
      </c>
      <c r="G12" s="12">
        <v>26966622.82</v>
      </c>
      <c r="H12" s="12">
        <v>31606125</v>
      </c>
      <c r="I1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2" s="14">
        <f>IF(Tabela3[[#This Row],[Receitas 2006]]-Tabela3[[#This Row],[Despesas 2006]]&lt;0,Tabela3[[#This Row],[Receitas 2006]]-Tabela3[[#This Row],[Despesas 2006]],Tabela3[[#This Row],[Receitas 2006]]-Tabela3[[#This Row],[Despesas 2006]])</f>
        <v>1405355.4499999993</v>
      </c>
      <c r="K12" s="12">
        <f>IF(Tabela3[[#This Row],[Receitas 2008]]-Tabela3[[#This Row],[Despesas 2008]]&lt;0,Tabela3[[#This Row],[Receitas 2008]]-Tabela3[[#This Row],[Despesas 2008]],Tabela3[[#This Row],[Receitas 2008]]-Tabela3[[#This Row],[Despesas 2008]])</f>
        <v>-163520.33999999985</v>
      </c>
      <c r="L12" s="12">
        <f>IF(Tabela3[[#This Row],[Receitas 2009]]-Tabela3[[#This Row],[Despesas 2009]]&lt;0,Tabela3[[#This Row],[Receitas 2009]]-Tabela3[[#This Row],[Despesas 2009]],Tabela3[[#This Row],[Receitas 2009]]-Tabela3[[#This Row],[Despesas 2009]])</f>
        <v>-2435208</v>
      </c>
      <c r="P12" s="3">
        <v>2006</v>
      </c>
      <c r="Q12" s="9">
        <v>17615267432.39999</v>
      </c>
      <c r="R12" s="9">
        <v>17624955588.840004</v>
      </c>
    </row>
    <row r="13" spans="1:18">
      <c r="A13" s="13">
        <v>5105815.25</v>
      </c>
      <c r="B13" s="13" t="s">
        <v>25</v>
      </c>
      <c r="C13" s="13">
        <v>8408346.4800000004</v>
      </c>
      <c r="D13" s="13">
        <v>7815678.71</v>
      </c>
      <c r="E13" s="13">
        <v>4748357.45</v>
      </c>
      <c r="F13" s="13" t="s">
        <v>25</v>
      </c>
      <c r="G13" s="13">
        <v>7637720.3300000001</v>
      </c>
      <c r="H13" s="13">
        <v>8324241.4000000004</v>
      </c>
      <c r="I13" s="13">
        <f>IF(Tabela3[[#This Row],[Receitas 2005]]-Tabela3[[#This Row],[Despesas 2005]]&lt;0,Tabela3[[#This Row],[Receitas 2005]]-Tabela3[[#This Row],[Despesas 2005]],Tabela3[[#This Row],[Receitas 2005]]-Tabela3[[#This Row],[Despesas 2005]])</f>
        <v>357457.79999999981</v>
      </c>
      <c r="J1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3" s="12">
        <f>IF(Tabela3[[#This Row],[Receitas 2008]]-Tabela3[[#This Row],[Despesas 2008]]&lt;0,Tabela3[[#This Row],[Receitas 2008]]-Tabela3[[#This Row],[Despesas 2008]],Tabela3[[#This Row],[Receitas 2008]]-Tabela3[[#This Row],[Despesas 2008]])</f>
        <v>770626.15000000037</v>
      </c>
      <c r="L13" s="12">
        <f>IF(Tabela3[[#This Row],[Receitas 2009]]-Tabela3[[#This Row],[Despesas 2009]]&lt;0,Tabela3[[#This Row],[Receitas 2009]]-Tabela3[[#This Row],[Despesas 2009]],Tabela3[[#This Row],[Receitas 2009]]-Tabela3[[#This Row],[Despesas 2009]])</f>
        <v>-508562.69000000041</v>
      </c>
      <c r="P13" s="4" t="s">
        <v>921</v>
      </c>
      <c r="Q13" s="9">
        <v>17615267432.39999</v>
      </c>
      <c r="R13" s="9">
        <v>17624955588.840004</v>
      </c>
    </row>
    <row r="14" spans="1:18">
      <c r="A14" s="12">
        <v>4386814.57</v>
      </c>
      <c r="B14" s="12">
        <v>5031479.9800000004</v>
      </c>
      <c r="C14" s="12">
        <v>6506335.5199999996</v>
      </c>
      <c r="D14" s="12">
        <v>6483381.4400000004</v>
      </c>
      <c r="E14" s="12">
        <v>4296525.32</v>
      </c>
      <c r="F14" s="12">
        <v>5215347.38</v>
      </c>
      <c r="G14" s="12">
        <v>6613784.2999999998</v>
      </c>
      <c r="H14" s="12">
        <v>6382690.9100000001</v>
      </c>
      <c r="I14" s="12">
        <f>IF(Tabela3[[#This Row],[Receitas 2005]]-Tabela3[[#This Row],[Despesas 2005]]&lt;0,Tabela3[[#This Row],[Receitas 2005]]-Tabela3[[#This Row],[Despesas 2005]],Tabela3[[#This Row],[Receitas 2005]]-Tabela3[[#This Row],[Despesas 2005]])</f>
        <v>90289.25</v>
      </c>
      <c r="J14" s="14">
        <f>IF(Tabela3[[#This Row],[Receitas 2006]]-Tabela3[[#This Row],[Despesas 2006]]&lt;0,Tabela3[[#This Row],[Receitas 2006]]-Tabela3[[#This Row],[Despesas 2006]],Tabela3[[#This Row],[Receitas 2006]]-Tabela3[[#This Row],[Despesas 2006]])</f>
        <v>-183867.39999999944</v>
      </c>
      <c r="K14" s="12">
        <f>IF(Tabela3[[#This Row],[Receitas 2008]]-Tabela3[[#This Row],[Despesas 2008]]&lt;0,Tabela3[[#This Row],[Receitas 2008]]-Tabela3[[#This Row],[Despesas 2008]],Tabela3[[#This Row],[Receitas 2008]]-Tabela3[[#This Row],[Despesas 2008]])</f>
        <v>-107448.78000000026</v>
      </c>
      <c r="L14" s="12">
        <f>IF(Tabela3[[#This Row],[Receitas 2009]]-Tabela3[[#This Row],[Despesas 2009]]&lt;0,Tabela3[[#This Row],[Receitas 2009]]-Tabela3[[#This Row],[Despesas 2009]],Tabela3[[#This Row],[Receitas 2009]]-Tabela3[[#This Row],[Despesas 2009]])</f>
        <v>100690.53000000026</v>
      </c>
      <c r="P14" s="3">
        <v>2008</v>
      </c>
      <c r="Q14" s="9">
        <v>26405118328.910015</v>
      </c>
      <c r="R14" s="9">
        <v>25373438864.529972</v>
      </c>
    </row>
    <row r="15" spans="1:18">
      <c r="A15" s="13">
        <v>4774756.16</v>
      </c>
      <c r="B15" s="13" t="s">
        <v>25</v>
      </c>
      <c r="C15" s="13">
        <v>7528914.29</v>
      </c>
      <c r="D15" s="13" t="s">
        <v>25</v>
      </c>
      <c r="E15" s="13">
        <v>4470295.45</v>
      </c>
      <c r="F15" s="13" t="s">
        <v>25</v>
      </c>
      <c r="G15" s="13">
        <v>7566407.4800000004</v>
      </c>
      <c r="H15" s="19">
        <v>24633685.34</v>
      </c>
      <c r="I15" s="13">
        <f>IF(Tabela3[[#This Row],[Receitas 2005]]-Tabela3[[#This Row],[Despesas 2005]]&lt;0,Tabela3[[#This Row],[Receitas 2005]]-Tabela3[[#This Row],[Despesas 2005]],Tabela3[[#This Row],[Receitas 2005]]-Tabela3[[#This Row],[Despesas 2005]])</f>
        <v>304460.70999999996</v>
      </c>
      <c r="J1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5" s="12">
        <f>IF(Tabela3[[#This Row],[Receitas 2008]]-Tabela3[[#This Row],[Despesas 2008]]&lt;0,Tabela3[[#This Row],[Receitas 2008]]-Tabela3[[#This Row],[Despesas 2008]],Tabela3[[#This Row],[Receitas 2008]]-Tabela3[[#This Row],[Despesas 2008]])</f>
        <v>-37493.19000000041</v>
      </c>
      <c r="L15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  <c r="P15" s="4" t="s">
        <v>920</v>
      </c>
      <c r="Q15" s="9">
        <v>26405118328.910015</v>
      </c>
      <c r="R15" s="9">
        <v>25373438864.529972</v>
      </c>
    </row>
    <row r="16" spans="1:18">
      <c r="A16" s="12">
        <v>25544236.940000001</v>
      </c>
      <c r="B16" s="12">
        <v>29873867.390000001</v>
      </c>
      <c r="C16" s="12">
        <v>40640528.939999998</v>
      </c>
      <c r="D16" s="12">
        <v>40329430.82</v>
      </c>
      <c r="E16" s="12">
        <v>23248414.879999999</v>
      </c>
      <c r="F16" s="12">
        <v>30468376.379999999</v>
      </c>
      <c r="G16" s="12">
        <v>36508057.469999999</v>
      </c>
      <c r="H16" s="12" t="s">
        <v>25</v>
      </c>
      <c r="I16" s="12">
        <f>IF(Tabela3[[#This Row],[Receitas 2005]]-Tabela3[[#This Row],[Despesas 2005]]&lt;0,Tabela3[[#This Row],[Receitas 2005]]-Tabela3[[#This Row],[Despesas 2005]],Tabela3[[#This Row],[Receitas 2005]]-Tabela3[[#This Row],[Despesas 2005]])</f>
        <v>2295822.0600000024</v>
      </c>
      <c r="J16" s="14">
        <f>IF(Tabela3[[#This Row],[Receitas 2006]]-Tabela3[[#This Row],[Despesas 2006]]&lt;0,Tabela3[[#This Row],[Receitas 2006]]-Tabela3[[#This Row],[Despesas 2006]],Tabela3[[#This Row],[Receitas 2006]]-Tabela3[[#This Row],[Despesas 2006]])</f>
        <v>-594508.98999999836</v>
      </c>
      <c r="K16" s="12">
        <f>IF(Tabela3[[#This Row],[Receitas 2008]]-Tabela3[[#This Row],[Despesas 2008]]&lt;0,Tabela3[[#This Row],[Receitas 2008]]-Tabela3[[#This Row],[Despesas 2008]],Tabela3[[#This Row],[Receitas 2008]]-Tabela3[[#This Row],[Despesas 2008]])</f>
        <v>4132471.4699999988</v>
      </c>
      <c r="L16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  <c r="P16" s="3">
        <v>2009</v>
      </c>
      <c r="Q16" s="9">
        <v>26836630222.919987</v>
      </c>
      <c r="R16" s="9">
        <v>27162026704.830013</v>
      </c>
    </row>
    <row r="17" spans="1:18">
      <c r="A17" s="13">
        <v>70105886.790000007</v>
      </c>
      <c r="B17" s="13">
        <v>78667415.599999994</v>
      </c>
      <c r="C17" s="13">
        <v>109246208.7</v>
      </c>
      <c r="D17" s="13">
        <v>107696537.8</v>
      </c>
      <c r="E17" s="13">
        <v>70479671.329999998</v>
      </c>
      <c r="F17" s="13">
        <v>84379734.599999994</v>
      </c>
      <c r="G17" s="13">
        <v>109705822.3</v>
      </c>
      <c r="H17" s="13">
        <v>116883376.54000001</v>
      </c>
      <c r="I17" s="13">
        <f>IF(Tabela3[[#This Row],[Receitas 2005]]-Tabela3[[#This Row],[Despesas 2005]]&lt;0,Tabela3[[#This Row],[Receitas 2005]]-Tabela3[[#This Row],[Despesas 2005]],Tabela3[[#This Row],[Receitas 2005]]-Tabela3[[#This Row],[Despesas 2005]])</f>
        <v>-373784.53999999166</v>
      </c>
      <c r="J17" s="15">
        <f>IF(Tabela3[[#This Row],[Receitas 2006]]-Tabela3[[#This Row],[Despesas 2006]]&lt;0,Tabela3[[#This Row],[Receitas 2006]]-Tabela3[[#This Row],[Despesas 2006]],Tabela3[[#This Row],[Receitas 2006]]-Tabela3[[#This Row],[Despesas 2006]])</f>
        <v>-5712319</v>
      </c>
      <c r="K17" s="12">
        <f>IF(Tabela3[[#This Row],[Receitas 2008]]-Tabela3[[#This Row],[Despesas 2008]]&lt;0,Tabela3[[#This Row],[Receitas 2008]]-Tabela3[[#This Row],[Despesas 2008]],Tabela3[[#This Row],[Receitas 2008]]-Tabela3[[#This Row],[Despesas 2008]])</f>
        <v>-459613.59999999404</v>
      </c>
      <c r="L17" s="12">
        <f>IF(Tabela3[[#This Row],[Receitas 2009]]-Tabela3[[#This Row],[Despesas 2009]]&lt;0,Tabela3[[#This Row],[Receitas 2009]]-Tabela3[[#This Row],[Despesas 2009]],Tabela3[[#This Row],[Receitas 2009]]-Tabela3[[#This Row],[Despesas 2009]])</f>
        <v>-9186838.7400000095</v>
      </c>
      <c r="P17" s="4" t="s">
        <v>921</v>
      </c>
      <c r="Q17" s="9">
        <v>26836630222.919987</v>
      </c>
      <c r="R17" s="9">
        <v>27162026704.830013</v>
      </c>
    </row>
    <row r="18" spans="1:18">
      <c r="A18" s="12">
        <v>5197668.6399999997</v>
      </c>
      <c r="B18" s="12">
        <v>6627887.7599999998</v>
      </c>
      <c r="C18" s="12">
        <v>7795570.5300000003</v>
      </c>
      <c r="D18" s="12">
        <v>7084680.6799999997</v>
      </c>
      <c r="E18" s="12">
        <v>4701750.58</v>
      </c>
      <c r="F18" s="12">
        <v>6617702.8799999999</v>
      </c>
      <c r="G18" s="12">
        <v>7286155.6500000004</v>
      </c>
      <c r="H18" s="12">
        <v>7267498.4100000001</v>
      </c>
      <c r="I18" s="12">
        <f>IF(Tabela3[[#This Row],[Receitas 2005]]-Tabela3[[#This Row],[Despesas 2005]]&lt;0,Tabela3[[#This Row],[Receitas 2005]]-Tabela3[[#This Row],[Despesas 2005]],Tabela3[[#This Row],[Receitas 2005]]-Tabela3[[#This Row],[Despesas 2005]])</f>
        <v>495918.05999999959</v>
      </c>
      <c r="J18" s="14">
        <f>IF(Tabela3[[#This Row],[Receitas 2006]]-Tabela3[[#This Row],[Despesas 2006]]&lt;0,Tabela3[[#This Row],[Receitas 2006]]-Tabela3[[#This Row],[Despesas 2006]],Tabela3[[#This Row],[Receitas 2006]]-Tabela3[[#This Row],[Despesas 2006]])</f>
        <v>10184.879999999888</v>
      </c>
      <c r="K18" s="12">
        <f>IF(Tabela3[[#This Row],[Receitas 2008]]-Tabela3[[#This Row],[Despesas 2008]]&lt;0,Tabela3[[#This Row],[Receitas 2008]]-Tabela3[[#This Row],[Despesas 2008]],Tabela3[[#This Row],[Receitas 2008]]-Tabela3[[#This Row],[Despesas 2008]])</f>
        <v>509414.87999999989</v>
      </c>
      <c r="L18" s="12">
        <f>IF(Tabela3[[#This Row],[Receitas 2009]]-Tabela3[[#This Row],[Despesas 2009]]&lt;0,Tabela3[[#This Row],[Receitas 2009]]-Tabela3[[#This Row],[Despesas 2009]],Tabela3[[#This Row],[Receitas 2009]]-Tabela3[[#This Row],[Despesas 2009]])</f>
        <v>-182817.73000000045</v>
      </c>
      <c r="P18" s="3" t="s">
        <v>895</v>
      </c>
      <c r="Q18" s="9">
        <v>85376765818.139984</v>
      </c>
      <c r="R18" s="9">
        <v>84129426105.630005</v>
      </c>
    </row>
    <row r="19" spans="1:18">
      <c r="A19" s="13">
        <v>17669577.649999999</v>
      </c>
      <c r="B19" s="13" t="s">
        <v>25</v>
      </c>
      <c r="C19" s="13" t="s">
        <v>25</v>
      </c>
      <c r="D19" s="13">
        <v>31027811.170000002</v>
      </c>
      <c r="E19" s="13">
        <v>17053135.84</v>
      </c>
      <c r="F19" s="13" t="s">
        <v>25</v>
      </c>
      <c r="G19" s="13" t="s">
        <v>25</v>
      </c>
      <c r="H19" s="13">
        <v>31005392.289999999</v>
      </c>
      <c r="I19" s="13">
        <f>IF(Tabela3[[#This Row],[Receitas 2005]]-Tabela3[[#This Row],[Despesas 2005]]&lt;0,Tabela3[[#This Row],[Receitas 2005]]-Tabela3[[#This Row],[Despesas 2005]],Tabela3[[#This Row],[Receitas 2005]]-Tabela3[[#This Row],[Despesas 2005]])</f>
        <v>616441.80999999866</v>
      </c>
      <c r="J1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9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9" s="12">
        <f>IF(Tabela3[[#This Row],[Receitas 2009]]-Tabela3[[#This Row],[Despesas 2009]]&lt;0,Tabela3[[#This Row],[Receitas 2009]]-Tabela3[[#This Row],[Despesas 2009]],Tabela3[[#This Row],[Receitas 2009]]-Tabela3[[#This Row],[Despesas 2009]])</f>
        <v>22418.880000002682</v>
      </c>
    </row>
    <row r="20" spans="1:18">
      <c r="A20" s="12" t="s">
        <v>25</v>
      </c>
      <c r="B20" s="12">
        <v>6617605.1500000004</v>
      </c>
      <c r="C20" s="12">
        <v>10372580.199999999</v>
      </c>
      <c r="D20" s="12">
        <v>13452000</v>
      </c>
      <c r="E20" s="12" t="s">
        <v>25</v>
      </c>
      <c r="F20" s="12">
        <v>6536338.2199999997</v>
      </c>
      <c r="G20" s="12">
        <v>10050533.74</v>
      </c>
      <c r="H20" s="12">
        <v>9273474.5999999996</v>
      </c>
      <c r="I2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0" s="14">
        <f>IF(Tabela3[[#This Row],[Receitas 2006]]-Tabela3[[#This Row],[Despesas 2006]]&lt;0,Tabela3[[#This Row],[Receitas 2006]]-Tabela3[[#This Row],[Despesas 2006]],Tabela3[[#This Row],[Receitas 2006]]-Tabela3[[#This Row],[Despesas 2006]])</f>
        <v>81266.930000000633</v>
      </c>
      <c r="K20" s="12">
        <f>IF(Tabela3[[#This Row],[Receitas 2008]]-Tabela3[[#This Row],[Despesas 2008]]&lt;0,Tabela3[[#This Row],[Receitas 2008]]-Tabela3[[#This Row],[Despesas 2008]],Tabela3[[#This Row],[Receitas 2008]]-Tabela3[[#This Row],[Despesas 2008]])</f>
        <v>322046.45999999903</v>
      </c>
      <c r="L20" s="12">
        <f>IF(Tabela3[[#This Row],[Receitas 2009]]-Tabela3[[#This Row],[Despesas 2009]]&lt;0,Tabela3[[#This Row],[Receitas 2009]]-Tabela3[[#This Row],[Despesas 2009]],Tabela3[[#This Row],[Receitas 2009]]-Tabela3[[#This Row],[Despesas 2009]])</f>
        <v>4178525.4000000004</v>
      </c>
    </row>
    <row r="21" spans="1:18">
      <c r="A21" s="13">
        <v>11101099.59</v>
      </c>
      <c r="B21" s="13">
        <v>13058029.73</v>
      </c>
      <c r="C21" s="13">
        <v>18280016.829999998</v>
      </c>
      <c r="D21" s="13">
        <v>17538891.02</v>
      </c>
      <c r="E21" s="13">
        <v>10910720.25</v>
      </c>
      <c r="F21" s="13">
        <v>13306780.77</v>
      </c>
      <c r="G21" s="13">
        <v>17731308.09</v>
      </c>
      <c r="H21" s="13">
        <v>19667336.890000001</v>
      </c>
      <c r="I21" s="13">
        <f>IF(Tabela3[[#This Row],[Receitas 2005]]-Tabela3[[#This Row],[Despesas 2005]]&lt;0,Tabela3[[#This Row],[Receitas 2005]]-Tabela3[[#This Row],[Despesas 2005]],Tabela3[[#This Row],[Receitas 2005]]-Tabela3[[#This Row],[Despesas 2005]])</f>
        <v>190379.33999999985</v>
      </c>
      <c r="J21" s="15">
        <f>IF(Tabela3[[#This Row],[Receitas 2006]]-Tabela3[[#This Row],[Despesas 2006]]&lt;0,Tabela3[[#This Row],[Receitas 2006]]-Tabela3[[#This Row],[Despesas 2006]],Tabela3[[#This Row],[Receitas 2006]]-Tabela3[[#This Row],[Despesas 2006]])</f>
        <v>-248751.03999999911</v>
      </c>
      <c r="K21" s="12">
        <f>IF(Tabela3[[#This Row],[Receitas 2008]]-Tabela3[[#This Row],[Despesas 2008]]&lt;0,Tabela3[[#This Row],[Receitas 2008]]-Tabela3[[#This Row],[Despesas 2008]],Tabela3[[#This Row],[Receitas 2008]]-Tabela3[[#This Row],[Despesas 2008]])</f>
        <v>548708.73999999836</v>
      </c>
      <c r="L21" s="12">
        <f>IF(Tabela3[[#This Row],[Receitas 2009]]-Tabela3[[#This Row],[Despesas 2009]]&lt;0,Tabela3[[#This Row],[Receitas 2009]]-Tabela3[[#This Row],[Despesas 2009]],Tabela3[[#This Row],[Receitas 2009]]-Tabela3[[#This Row],[Despesas 2009]])</f>
        <v>-2128445.870000001</v>
      </c>
    </row>
    <row r="22" spans="1:18">
      <c r="A22" s="12">
        <v>10187415.859999999</v>
      </c>
      <c r="B22" s="12">
        <v>11898136.59</v>
      </c>
      <c r="C22" s="12">
        <v>14018546.33</v>
      </c>
      <c r="D22" s="12">
        <v>14548470.77</v>
      </c>
      <c r="E22" s="12">
        <v>10146989.51</v>
      </c>
      <c r="F22" s="12">
        <v>11782530.98</v>
      </c>
      <c r="G22" s="12">
        <v>14182561.85</v>
      </c>
      <c r="H22" s="12">
        <v>14107997.199999999</v>
      </c>
      <c r="I22" s="12">
        <f>IF(Tabela3[[#This Row],[Receitas 2005]]-Tabela3[[#This Row],[Despesas 2005]]&lt;0,Tabela3[[#This Row],[Receitas 2005]]-Tabela3[[#This Row],[Despesas 2005]],Tabela3[[#This Row],[Receitas 2005]]-Tabela3[[#This Row],[Despesas 2005]])</f>
        <v>40426.349999999627</v>
      </c>
      <c r="J22" s="14">
        <f>IF(Tabela3[[#This Row],[Receitas 2006]]-Tabela3[[#This Row],[Despesas 2006]]&lt;0,Tabela3[[#This Row],[Receitas 2006]]-Tabela3[[#This Row],[Despesas 2006]],Tabela3[[#This Row],[Receitas 2006]]-Tabela3[[#This Row],[Despesas 2006]])</f>
        <v>115605.6099999994</v>
      </c>
      <c r="K22" s="12">
        <f>IF(Tabela3[[#This Row],[Receitas 2008]]-Tabela3[[#This Row],[Despesas 2008]]&lt;0,Tabela3[[#This Row],[Receitas 2008]]-Tabela3[[#This Row],[Despesas 2008]],Tabela3[[#This Row],[Receitas 2008]]-Tabela3[[#This Row],[Despesas 2008]])</f>
        <v>-164015.51999999955</v>
      </c>
      <c r="L22" s="12">
        <f>IF(Tabela3[[#This Row],[Receitas 2009]]-Tabela3[[#This Row],[Despesas 2009]]&lt;0,Tabela3[[#This Row],[Receitas 2009]]-Tabela3[[#This Row],[Despesas 2009]],Tabela3[[#This Row],[Receitas 2009]]-Tabela3[[#This Row],[Despesas 2009]])</f>
        <v>440473.5700000003</v>
      </c>
    </row>
    <row r="23" spans="1:18">
      <c r="A23" s="13">
        <v>4350682</v>
      </c>
      <c r="B23" s="13">
        <v>5613659</v>
      </c>
      <c r="C23" s="13">
        <v>8645438.6099999994</v>
      </c>
      <c r="D23" s="13">
        <v>7392650.0700000003</v>
      </c>
      <c r="E23" s="13">
        <v>4065508</v>
      </c>
      <c r="F23" s="13">
        <v>5402980</v>
      </c>
      <c r="G23" s="13">
        <v>7853863.25</v>
      </c>
      <c r="H23" s="13">
        <v>7673073.8899999997</v>
      </c>
      <c r="I23" s="13">
        <f>IF(Tabela3[[#This Row],[Receitas 2005]]-Tabela3[[#This Row],[Despesas 2005]]&lt;0,Tabela3[[#This Row],[Receitas 2005]]-Tabela3[[#This Row],[Despesas 2005]],Tabela3[[#This Row],[Receitas 2005]]-Tabela3[[#This Row],[Despesas 2005]])</f>
        <v>285174</v>
      </c>
      <c r="J23" s="15">
        <f>IF(Tabela3[[#This Row],[Receitas 2006]]-Tabela3[[#This Row],[Despesas 2006]]&lt;0,Tabela3[[#This Row],[Receitas 2006]]-Tabela3[[#This Row],[Despesas 2006]],Tabela3[[#This Row],[Receitas 2006]]-Tabela3[[#This Row],[Despesas 2006]])</f>
        <v>210679</v>
      </c>
      <c r="K23" s="12">
        <f>IF(Tabela3[[#This Row],[Receitas 2008]]-Tabela3[[#This Row],[Despesas 2008]]&lt;0,Tabela3[[#This Row],[Receitas 2008]]-Tabela3[[#This Row],[Despesas 2008]],Tabela3[[#This Row],[Receitas 2008]]-Tabela3[[#This Row],[Despesas 2008]])</f>
        <v>791575.3599999994</v>
      </c>
      <c r="L23" s="12">
        <f>IF(Tabela3[[#This Row],[Receitas 2009]]-Tabela3[[#This Row],[Despesas 2009]]&lt;0,Tabela3[[#This Row],[Receitas 2009]]-Tabela3[[#This Row],[Despesas 2009]],Tabela3[[#This Row],[Receitas 2009]]-Tabela3[[#This Row],[Despesas 2009]])</f>
        <v>-280423.81999999937</v>
      </c>
    </row>
    <row r="24" spans="1:18">
      <c r="A24" s="12">
        <v>7865049.3300000001</v>
      </c>
      <c r="B24" s="12">
        <v>9684986.4000000004</v>
      </c>
      <c r="C24" s="12" t="s">
        <v>25</v>
      </c>
      <c r="D24" s="12">
        <v>10473329.84</v>
      </c>
      <c r="E24" s="12">
        <v>7707601.6100000003</v>
      </c>
      <c r="F24" s="12">
        <v>9234953.7400000002</v>
      </c>
      <c r="G24" s="12" t="s">
        <v>25</v>
      </c>
      <c r="H24" s="12">
        <v>10282371.1</v>
      </c>
      <c r="I24" s="12">
        <f>IF(Tabela3[[#This Row],[Receitas 2005]]-Tabela3[[#This Row],[Despesas 2005]]&lt;0,Tabela3[[#This Row],[Receitas 2005]]-Tabela3[[#This Row],[Despesas 2005]],Tabela3[[#This Row],[Receitas 2005]]-Tabela3[[#This Row],[Despesas 2005]])</f>
        <v>157447.71999999974</v>
      </c>
      <c r="J24" s="14">
        <f>IF(Tabela3[[#This Row],[Receitas 2006]]-Tabela3[[#This Row],[Despesas 2006]]&lt;0,Tabela3[[#This Row],[Receitas 2006]]-Tabela3[[#This Row],[Despesas 2006]],Tabela3[[#This Row],[Receitas 2006]]-Tabela3[[#This Row],[Despesas 2006]])</f>
        <v>450032.66000000015</v>
      </c>
      <c r="K24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4" s="12">
        <f>IF(Tabela3[[#This Row],[Receitas 2009]]-Tabela3[[#This Row],[Despesas 2009]]&lt;0,Tabela3[[#This Row],[Receitas 2009]]-Tabela3[[#This Row],[Despesas 2009]],Tabela3[[#This Row],[Receitas 2009]]-Tabela3[[#This Row],[Despesas 2009]])</f>
        <v>190958.74000000022</v>
      </c>
    </row>
    <row r="25" spans="1:18">
      <c r="A25" s="13">
        <v>3834665.65</v>
      </c>
      <c r="B25" s="13" t="s">
        <v>25</v>
      </c>
      <c r="C25" s="13">
        <v>6308496.3799999999</v>
      </c>
      <c r="D25" s="13">
        <v>6359530.3899999997</v>
      </c>
      <c r="E25" s="13">
        <v>3798821.6</v>
      </c>
      <c r="F25" s="13" t="s">
        <v>25</v>
      </c>
      <c r="G25" s="13">
        <v>5595271.9699999997</v>
      </c>
      <c r="H25" s="13">
        <v>5568318.5099999998</v>
      </c>
      <c r="I25" s="13">
        <f>IF(Tabela3[[#This Row],[Receitas 2005]]-Tabela3[[#This Row],[Despesas 2005]]&lt;0,Tabela3[[#This Row],[Receitas 2005]]-Tabela3[[#This Row],[Despesas 2005]],Tabela3[[#This Row],[Receitas 2005]]-Tabela3[[#This Row],[Despesas 2005]])</f>
        <v>35844.049999999814</v>
      </c>
      <c r="J2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5" s="12">
        <f>IF(Tabela3[[#This Row],[Receitas 2008]]-Tabela3[[#This Row],[Despesas 2008]]&lt;0,Tabela3[[#This Row],[Receitas 2008]]-Tabela3[[#This Row],[Despesas 2008]],Tabela3[[#This Row],[Receitas 2008]]-Tabela3[[#This Row],[Despesas 2008]])</f>
        <v>713224.41000000015</v>
      </c>
      <c r="L25" s="12">
        <f>IF(Tabela3[[#This Row],[Receitas 2009]]-Tabela3[[#This Row],[Despesas 2009]]&lt;0,Tabela3[[#This Row],[Receitas 2009]]-Tabela3[[#This Row],[Despesas 2009]],Tabela3[[#This Row],[Receitas 2009]]-Tabela3[[#This Row],[Despesas 2009]])</f>
        <v>791211.87999999989</v>
      </c>
    </row>
    <row r="26" spans="1:18">
      <c r="A26" s="12" t="s">
        <v>25</v>
      </c>
      <c r="B26" s="12">
        <v>11535891.279999999</v>
      </c>
      <c r="C26" s="12">
        <v>17169790.850000001</v>
      </c>
      <c r="D26" s="12">
        <v>16293527.369999999</v>
      </c>
      <c r="E26" s="12" t="s">
        <v>25</v>
      </c>
      <c r="F26" s="12">
        <v>11304117.52</v>
      </c>
      <c r="G26" s="12">
        <v>15554669.439999999</v>
      </c>
      <c r="H26" s="12">
        <v>16488296.49</v>
      </c>
      <c r="I2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6" s="14">
        <f>IF(Tabela3[[#This Row],[Receitas 2006]]-Tabela3[[#This Row],[Despesas 2006]]&lt;0,Tabela3[[#This Row],[Receitas 2006]]-Tabela3[[#This Row],[Despesas 2006]],Tabela3[[#This Row],[Receitas 2006]]-Tabela3[[#This Row],[Despesas 2006]])</f>
        <v>231773.75999999978</v>
      </c>
      <c r="K26" s="12">
        <f>IF(Tabela3[[#This Row],[Receitas 2008]]-Tabela3[[#This Row],[Despesas 2008]]&lt;0,Tabela3[[#This Row],[Receitas 2008]]-Tabela3[[#This Row],[Despesas 2008]],Tabela3[[#This Row],[Receitas 2008]]-Tabela3[[#This Row],[Despesas 2008]])</f>
        <v>1615121.410000002</v>
      </c>
      <c r="L26" s="12">
        <f>IF(Tabela3[[#This Row],[Receitas 2009]]-Tabela3[[#This Row],[Despesas 2009]]&lt;0,Tabela3[[#This Row],[Receitas 2009]]-Tabela3[[#This Row],[Despesas 2009]],Tabela3[[#This Row],[Receitas 2009]]-Tabela3[[#This Row],[Despesas 2009]])</f>
        <v>-194769.12000000104</v>
      </c>
    </row>
    <row r="27" spans="1:18">
      <c r="A27" s="13">
        <v>4028993.42</v>
      </c>
      <c r="B27" s="13">
        <v>4534254.26</v>
      </c>
      <c r="C27" s="13">
        <v>6301009.7199999997</v>
      </c>
      <c r="D27" s="13">
        <v>6878845.3899999997</v>
      </c>
      <c r="E27" s="13">
        <v>3814323.58</v>
      </c>
      <c r="F27" s="13">
        <v>4907651.28</v>
      </c>
      <c r="G27" s="13">
        <v>5598788.2199999997</v>
      </c>
      <c r="H27" s="13">
        <v>6525870.4699999997</v>
      </c>
      <c r="I27" s="13">
        <f>IF(Tabela3[[#This Row],[Receitas 2005]]-Tabela3[[#This Row],[Despesas 2005]]&lt;0,Tabela3[[#This Row],[Receitas 2005]]-Tabela3[[#This Row],[Despesas 2005]],Tabela3[[#This Row],[Receitas 2005]]-Tabela3[[#This Row],[Despesas 2005]])</f>
        <v>214669.83999999985</v>
      </c>
      <c r="J27" s="15">
        <f>IF(Tabela3[[#This Row],[Receitas 2006]]-Tabela3[[#This Row],[Despesas 2006]]&lt;0,Tabela3[[#This Row],[Receitas 2006]]-Tabela3[[#This Row],[Despesas 2006]],Tabela3[[#This Row],[Receitas 2006]]-Tabela3[[#This Row],[Despesas 2006]])</f>
        <v>-373397.02000000048</v>
      </c>
      <c r="K27" s="12">
        <f>IF(Tabela3[[#This Row],[Receitas 2008]]-Tabela3[[#This Row],[Despesas 2008]]&lt;0,Tabela3[[#This Row],[Receitas 2008]]-Tabela3[[#This Row],[Despesas 2008]],Tabela3[[#This Row],[Receitas 2008]]-Tabela3[[#This Row],[Despesas 2008]])</f>
        <v>702221.5</v>
      </c>
      <c r="L27" s="12">
        <f>IF(Tabela3[[#This Row],[Receitas 2009]]-Tabela3[[#This Row],[Despesas 2009]]&lt;0,Tabela3[[#This Row],[Receitas 2009]]-Tabela3[[#This Row],[Despesas 2009]],Tabela3[[#This Row],[Receitas 2009]]-Tabela3[[#This Row],[Despesas 2009]])</f>
        <v>352974.91999999993</v>
      </c>
    </row>
    <row r="28" spans="1:18">
      <c r="A28" s="12">
        <v>4887951</v>
      </c>
      <c r="B28" s="12">
        <v>5264766</v>
      </c>
      <c r="C28" s="12">
        <v>7063083.1500000004</v>
      </c>
      <c r="D28" s="12">
        <v>6728006</v>
      </c>
      <c r="E28" s="12">
        <v>4778908</v>
      </c>
      <c r="F28" s="12">
        <v>5270580</v>
      </c>
      <c r="G28" s="12">
        <v>6882523.8899999997</v>
      </c>
      <c r="H28" s="12">
        <v>7402820</v>
      </c>
      <c r="I28" s="12">
        <f>IF(Tabela3[[#This Row],[Receitas 2005]]-Tabela3[[#This Row],[Despesas 2005]]&lt;0,Tabela3[[#This Row],[Receitas 2005]]-Tabela3[[#This Row],[Despesas 2005]],Tabela3[[#This Row],[Receitas 2005]]-Tabela3[[#This Row],[Despesas 2005]])</f>
        <v>109043</v>
      </c>
      <c r="J28" s="14">
        <f>IF(Tabela3[[#This Row],[Receitas 2006]]-Tabela3[[#This Row],[Despesas 2006]]&lt;0,Tabela3[[#This Row],[Receitas 2006]]-Tabela3[[#This Row],[Despesas 2006]],Tabela3[[#This Row],[Receitas 2006]]-Tabela3[[#This Row],[Despesas 2006]])</f>
        <v>-5814</v>
      </c>
      <c r="K28" s="12">
        <f>IF(Tabela3[[#This Row],[Receitas 2008]]-Tabela3[[#This Row],[Despesas 2008]]&lt;0,Tabela3[[#This Row],[Receitas 2008]]-Tabela3[[#This Row],[Despesas 2008]],Tabela3[[#This Row],[Receitas 2008]]-Tabela3[[#This Row],[Despesas 2008]])</f>
        <v>180559.26000000071</v>
      </c>
      <c r="L28" s="12">
        <f>IF(Tabela3[[#This Row],[Receitas 2009]]-Tabela3[[#This Row],[Despesas 2009]]&lt;0,Tabela3[[#This Row],[Receitas 2009]]-Tabela3[[#This Row],[Despesas 2009]],Tabela3[[#This Row],[Receitas 2009]]-Tabela3[[#This Row],[Despesas 2009]])</f>
        <v>-674814</v>
      </c>
    </row>
    <row r="29" spans="1:18">
      <c r="A29" s="13">
        <v>26244370.370000001</v>
      </c>
      <c r="B29" s="13">
        <v>27511629.359999999</v>
      </c>
      <c r="C29" s="13">
        <v>39273572.75</v>
      </c>
      <c r="D29" s="13">
        <v>37569188.409999996</v>
      </c>
      <c r="E29" s="13">
        <v>24923101.539999999</v>
      </c>
      <c r="F29" s="13">
        <v>26811263.620000001</v>
      </c>
      <c r="G29" s="13">
        <v>37154685.630000003</v>
      </c>
      <c r="H29" s="13">
        <v>36987526.759999998</v>
      </c>
      <c r="I29" s="13">
        <f>IF(Tabela3[[#This Row],[Receitas 2005]]-Tabela3[[#This Row],[Despesas 2005]]&lt;0,Tabela3[[#This Row],[Receitas 2005]]-Tabela3[[#This Row],[Despesas 2005]],Tabela3[[#This Row],[Receitas 2005]]-Tabela3[[#This Row],[Despesas 2005]])</f>
        <v>1321268.8300000019</v>
      </c>
      <c r="J29" s="15">
        <f>IF(Tabela3[[#This Row],[Receitas 2006]]-Tabela3[[#This Row],[Despesas 2006]]&lt;0,Tabela3[[#This Row],[Receitas 2006]]-Tabela3[[#This Row],[Despesas 2006]],Tabela3[[#This Row],[Receitas 2006]]-Tabela3[[#This Row],[Despesas 2006]])</f>
        <v>700365.73999999836</v>
      </c>
      <c r="K29" s="12">
        <f>IF(Tabela3[[#This Row],[Receitas 2008]]-Tabela3[[#This Row],[Despesas 2008]]&lt;0,Tabela3[[#This Row],[Receitas 2008]]-Tabela3[[#This Row],[Despesas 2008]],Tabela3[[#This Row],[Receitas 2008]]-Tabela3[[#This Row],[Despesas 2008]])</f>
        <v>2118887.1199999973</v>
      </c>
      <c r="L29" s="12">
        <f>IF(Tabela3[[#This Row],[Receitas 2009]]-Tabela3[[#This Row],[Despesas 2009]]&lt;0,Tabela3[[#This Row],[Receitas 2009]]-Tabela3[[#This Row],[Despesas 2009]],Tabela3[[#This Row],[Receitas 2009]]-Tabela3[[#This Row],[Despesas 2009]])</f>
        <v>581661.64999999851</v>
      </c>
    </row>
    <row r="30" spans="1:18">
      <c r="A30" s="12">
        <v>6470209.79</v>
      </c>
      <c r="B30" s="12">
        <v>7829555.75</v>
      </c>
      <c r="C30" s="12">
        <v>9514844.5500000007</v>
      </c>
      <c r="D30" s="12">
        <v>9893440.3499999996</v>
      </c>
      <c r="E30" s="12">
        <v>6307479.2000000002</v>
      </c>
      <c r="F30" s="12">
        <v>7074018.7699999996</v>
      </c>
      <c r="G30" s="12">
        <v>8980761.3900000006</v>
      </c>
      <c r="H30" s="12">
        <v>10092710.439999999</v>
      </c>
      <c r="I30" s="12">
        <f>IF(Tabela3[[#This Row],[Receitas 2005]]-Tabela3[[#This Row],[Despesas 2005]]&lt;0,Tabela3[[#This Row],[Receitas 2005]]-Tabela3[[#This Row],[Despesas 2005]],Tabela3[[#This Row],[Receitas 2005]]-Tabela3[[#This Row],[Despesas 2005]])</f>
        <v>162730.58999999985</v>
      </c>
      <c r="J30" s="14">
        <f>IF(Tabela3[[#This Row],[Receitas 2006]]-Tabela3[[#This Row],[Despesas 2006]]&lt;0,Tabela3[[#This Row],[Receitas 2006]]-Tabela3[[#This Row],[Despesas 2006]],Tabela3[[#This Row],[Receitas 2006]]-Tabela3[[#This Row],[Despesas 2006]])</f>
        <v>755536.98000000045</v>
      </c>
      <c r="K30" s="12">
        <f>IF(Tabela3[[#This Row],[Receitas 2008]]-Tabela3[[#This Row],[Despesas 2008]]&lt;0,Tabela3[[#This Row],[Receitas 2008]]-Tabela3[[#This Row],[Despesas 2008]],Tabela3[[#This Row],[Receitas 2008]]-Tabela3[[#This Row],[Despesas 2008]])</f>
        <v>534083.16000000015</v>
      </c>
      <c r="L30" s="12">
        <f>IF(Tabela3[[#This Row],[Receitas 2009]]-Tabela3[[#This Row],[Despesas 2009]]&lt;0,Tabela3[[#This Row],[Receitas 2009]]-Tabela3[[#This Row],[Despesas 2009]],Tabela3[[#This Row],[Receitas 2009]]-Tabela3[[#This Row],[Despesas 2009]])</f>
        <v>-199270.08999999985</v>
      </c>
    </row>
    <row r="31" spans="1:18">
      <c r="A31" s="13">
        <v>7506061.5599999996</v>
      </c>
      <c r="B31" s="13">
        <v>9108351.6999999993</v>
      </c>
      <c r="C31" s="13">
        <v>12174909.4</v>
      </c>
      <c r="D31" s="13">
        <v>11954290.060000001</v>
      </c>
      <c r="E31" s="13">
        <v>7451625.3399999999</v>
      </c>
      <c r="F31" s="13">
        <v>8983490.5</v>
      </c>
      <c r="G31" s="13">
        <v>11440208.91</v>
      </c>
      <c r="H31" s="13">
        <v>12361265.210000001</v>
      </c>
      <c r="I31" s="13">
        <f>IF(Tabela3[[#This Row],[Receitas 2005]]-Tabela3[[#This Row],[Despesas 2005]]&lt;0,Tabela3[[#This Row],[Receitas 2005]]-Tabela3[[#This Row],[Despesas 2005]],Tabela3[[#This Row],[Receitas 2005]]-Tabela3[[#This Row],[Despesas 2005]])</f>
        <v>54436.219999999739</v>
      </c>
      <c r="J31" s="15">
        <f>IF(Tabela3[[#This Row],[Receitas 2006]]-Tabela3[[#This Row],[Despesas 2006]]&lt;0,Tabela3[[#This Row],[Receitas 2006]]-Tabela3[[#This Row],[Despesas 2006]],Tabela3[[#This Row],[Receitas 2006]]-Tabela3[[#This Row],[Despesas 2006]])</f>
        <v>124861.19999999925</v>
      </c>
      <c r="K31" s="12">
        <f>IF(Tabela3[[#This Row],[Receitas 2008]]-Tabela3[[#This Row],[Despesas 2008]]&lt;0,Tabela3[[#This Row],[Receitas 2008]]-Tabela3[[#This Row],[Despesas 2008]],Tabela3[[#This Row],[Receitas 2008]]-Tabela3[[#This Row],[Despesas 2008]])</f>
        <v>734700.49000000022</v>
      </c>
      <c r="L31" s="12">
        <f>IF(Tabela3[[#This Row],[Receitas 2009]]-Tabela3[[#This Row],[Despesas 2009]]&lt;0,Tabela3[[#This Row],[Receitas 2009]]-Tabela3[[#This Row],[Despesas 2009]],Tabela3[[#This Row],[Receitas 2009]]-Tabela3[[#This Row],[Despesas 2009]])</f>
        <v>-406975.15000000037</v>
      </c>
    </row>
    <row r="32" spans="1:18">
      <c r="A32" s="12">
        <v>5578132.9100000001</v>
      </c>
      <c r="B32" s="12">
        <v>6970183.8799999999</v>
      </c>
      <c r="C32" s="12" t="s">
        <v>25</v>
      </c>
      <c r="D32" s="12">
        <v>9878427.0399999991</v>
      </c>
      <c r="E32" s="12">
        <v>5533596.0999999996</v>
      </c>
      <c r="F32" s="12">
        <v>7260845.5</v>
      </c>
      <c r="G32" s="12" t="s">
        <v>25</v>
      </c>
      <c r="H32" s="12">
        <v>9666018.6300000008</v>
      </c>
      <c r="I32" s="12">
        <f>IF(Tabela3[[#This Row],[Receitas 2005]]-Tabela3[[#This Row],[Despesas 2005]]&lt;0,Tabela3[[#This Row],[Receitas 2005]]-Tabela3[[#This Row],[Despesas 2005]],Tabela3[[#This Row],[Receitas 2005]]-Tabela3[[#This Row],[Despesas 2005]])</f>
        <v>44536.810000000522</v>
      </c>
      <c r="J32" s="14">
        <f>IF(Tabela3[[#This Row],[Receitas 2006]]-Tabela3[[#This Row],[Despesas 2006]]&lt;0,Tabela3[[#This Row],[Receitas 2006]]-Tabela3[[#This Row],[Despesas 2006]],Tabela3[[#This Row],[Receitas 2006]]-Tabela3[[#This Row],[Despesas 2006]])</f>
        <v>-290661.62000000011</v>
      </c>
      <c r="K32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32" s="12">
        <f>IF(Tabela3[[#This Row],[Receitas 2009]]-Tabela3[[#This Row],[Despesas 2009]]&lt;0,Tabela3[[#This Row],[Receitas 2009]]-Tabela3[[#This Row],[Despesas 2009]],Tabela3[[#This Row],[Receitas 2009]]-Tabela3[[#This Row],[Despesas 2009]])</f>
        <v>212408.40999999829</v>
      </c>
    </row>
    <row r="33" spans="1:12">
      <c r="A33" s="13">
        <v>6783653.21</v>
      </c>
      <c r="B33" s="13" t="s">
        <v>25</v>
      </c>
      <c r="C33" s="13">
        <v>10751141.109999999</v>
      </c>
      <c r="D33" s="13">
        <v>10294175.789999999</v>
      </c>
      <c r="E33" s="13">
        <v>6604763.6100000003</v>
      </c>
      <c r="F33" s="13" t="s">
        <v>25</v>
      </c>
      <c r="G33" s="13">
        <v>10580780.609999999</v>
      </c>
      <c r="H33" s="13">
        <v>10072599.5</v>
      </c>
      <c r="I33" s="13">
        <f>IF(Tabela3[[#This Row],[Receitas 2005]]-Tabela3[[#This Row],[Despesas 2005]]&lt;0,Tabela3[[#This Row],[Receitas 2005]]-Tabela3[[#This Row],[Despesas 2005]],Tabela3[[#This Row],[Receitas 2005]]-Tabela3[[#This Row],[Despesas 2005]])</f>
        <v>178889.59999999963</v>
      </c>
      <c r="J3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3" s="12">
        <f>IF(Tabela3[[#This Row],[Receitas 2008]]-Tabela3[[#This Row],[Despesas 2008]]&lt;0,Tabela3[[#This Row],[Receitas 2008]]-Tabela3[[#This Row],[Despesas 2008]],Tabela3[[#This Row],[Receitas 2008]]-Tabela3[[#This Row],[Despesas 2008]])</f>
        <v>170360.5</v>
      </c>
      <c r="L33" s="12">
        <f>IF(Tabela3[[#This Row],[Receitas 2009]]-Tabela3[[#This Row],[Despesas 2009]]&lt;0,Tabela3[[#This Row],[Receitas 2009]]-Tabela3[[#This Row],[Despesas 2009]],Tabela3[[#This Row],[Receitas 2009]]-Tabela3[[#This Row],[Despesas 2009]])</f>
        <v>221576.28999999911</v>
      </c>
    </row>
    <row r="34" spans="1:12">
      <c r="A34" s="12">
        <v>10227725.960000001</v>
      </c>
      <c r="B34" s="12">
        <v>12981607.130000001</v>
      </c>
      <c r="C34" s="12">
        <v>16687890.210000001</v>
      </c>
      <c r="D34" s="12">
        <v>15153220.32</v>
      </c>
      <c r="E34" s="12">
        <v>9960024.6999999993</v>
      </c>
      <c r="F34" s="12">
        <v>12955231.529999999</v>
      </c>
      <c r="G34" s="12">
        <v>16223928.34</v>
      </c>
      <c r="H34" s="12">
        <v>16178099.09</v>
      </c>
      <c r="I34" s="12">
        <f>IF(Tabela3[[#This Row],[Receitas 2005]]-Tabela3[[#This Row],[Despesas 2005]]&lt;0,Tabela3[[#This Row],[Receitas 2005]]-Tabela3[[#This Row],[Despesas 2005]],Tabela3[[#This Row],[Receitas 2005]]-Tabela3[[#This Row],[Despesas 2005]])</f>
        <v>267701.26000000164</v>
      </c>
      <c r="J34" s="14">
        <f>IF(Tabela3[[#This Row],[Receitas 2006]]-Tabela3[[#This Row],[Despesas 2006]]&lt;0,Tabela3[[#This Row],[Receitas 2006]]-Tabela3[[#This Row],[Despesas 2006]],Tabela3[[#This Row],[Receitas 2006]]-Tabela3[[#This Row],[Despesas 2006]])</f>
        <v>26375.60000000149</v>
      </c>
      <c r="K34" s="12">
        <f>IF(Tabela3[[#This Row],[Receitas 2008]]-Tabela3[[#This Row],[Despesas 2008]]&lt;0,Tabela3[[#This Row],[Receitas 2008]]-Tabela3[[#This Row],[Despesas 2008]],Tabela3[[#This Row],[Receitas 2008]]-Tabela3[[#This Row],[Despesas 2008]])</f>
        <v>463961.87000000104</v>
      </c>
      <c r="L34" s="12">
        <f>IF(Tabela3[[#This Row],[Receitas 2009]]-Tabela3[[#This Row],[Despesas 2009]]&lt;0,Tabela3[[#This Row],[Receitas 2009]]-Tabela3[[#This Row],[Despesas 2009]],Tabela3[[#This Row],[Receitas 2009]]-Tabela3[[#This Row],[Despesas 2009]])</f>
        <v>-1024878.7699999996</v>
      </c>
    </row>
    <row r="35" spans="1:12">
      <c r="A35" s="13" t="s">
        <v>25</v>
      </c>
      <c r="B35" s="13">
        <v>3938021.67</v>
      </c>
      <c r="C35" s="13">
        <v>5530412.4900000002</v>
      </c>
      <c r="D35" s="13">
        <v>5390675.5499999998</v>
      </c>
      <c r="E35" s="13" t="s">
        <v>25</v>
      </c>
      <c r="F35" s="13">
        <v>3957214.47</v>
      </c>
      <c r="G35" s="13">
        <v>5916799.1600000001</v>
      </c>
      <c r="H35" s="13">
        <v>5601249.0499999998</v>
      </c>
      <c r="I3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5" s="15">
        <f>IF(Tabela3[[#This Row],[Receitas 2006]]-Tabela3[[#This Row],[Despesas 2006]]&lt;0,Tabela3[[#This Row],[Receitas 2006]]-Tabela3[[#This Row],[Despesas 2006]],Tabela3[[#This Row],[Receitas 2006]]-Tabela3[[#This Row],[Despesas 2006]])</f>
        <v>-19192.800000000279</v>
      </c>
      <c r="K35" s="12">
        <f>IF(Tabela3[[#This Row],[Receitas 2008]]-Tabela3[[#This Row],[Despesas 2008]]&lt;0,Tabela3[[#This Row],[Receitas 2008]]-Tabela3[[#This Row],[Despesas 2008]],Tabela3[[#This Row],[Receitas 2008]]-Tabela3[[#This Row],[Despesas 2008]])</f>
        <v>-386386.66999999993</v>
      </c>
      <c r="L35" s="12">
        <f>IF(Tabela3[[#This Row],[Receitas 2009]]-Tabela3[[#This Row],[Despesas 2009]]&lt;0,Tabela3[[#This Row],[Receitas 2009]]-Tabela3[[#This Row],[Despesas 2009]],Tabela3[[#This Row],[Receitas 2009]]-Tabela3[[#This Row],[Despesas 2009]])</f>
        <v>-210573.5</v>
      </c>
    </row>
    <row r="36" spans="1:12">
      <c r="A36" s="12">
        <v>3663062.64</v>
      </c>
      <c r="B36" s="12">
        <v>4352742.92</v>
      </c>
      <c r="C36" s="12">
        <v>6997362.2599999998</v>
      </c>
      <c r="D36" s="12">
        <v>5867105.4400000004</v>
      </c>
      <c r="E36" s="12">
        <v>3557038.83</v>
      </c>
      <c r="F36" s="12">
        <v>3995521.3</v>
      </c>
      <c r="G36" s="12">
        <v>6684543.2300000004</v>
      </c>
      <c r="H36" s="12">
        <v>6001491.96</v>
      </c>
      <c r="I36" s="12">
        <f>IF(Tabela3[[#This Row],[Receitas 2005]]-Tabela3[[#This Row],[Despesas 2005]]&lt;0,Tabela3[[#This Row],[Receitas 2005]]-Tabela3[[#This Row],[Despesas 2005]],Tabela3[[#This Row],[Receitas 2005]]-Tabela3[[#This Row],[Despesas 2005]])</f>
        <v>106023.81000000006</v>
      </c>
      <c r="J36" s="14">
        <f>IF(Tabela3[[#This Row],[Receitas 2006]]-Tabela3[[#This Row],[Despesas 2006]]&lt;0,Tabela3[[#This Row],[Receitas 2006]]-Tabela3[[#This Row],[Despesas 2006]],Tabela3[[#This Row],[Receitas 2006]]-Tabela3[[#This Row],[Despesas 2006]])</f>
        <v>357221.62000000011</v>
      </c>
      <c r="K36" s="12">
        <f>IF(Tabela3[[#This Row],[Receitas 2008]]-Tabela3[[#This Row],[Despesas 2008]]&lt;0,Tabela3[[#This Row],[Receitas 2008]]-Tabela3[[#This Row],[Despesas 2008]],Tabela3[[#This Row],[Receitas 2008]]-Tabela3[[#This Row],[Despesas 2008]])</f>
        <v>312819.02999999933</v>
      </c>
      <c r="L36" s="12">
        <f>IF(Tabela3[[#This Row],[Receitas 2009]]-Tabela3[[#This Row],[Despesas 2009]]&lt;0,Tabela3[[#This Row],[Receitas 2009]]-Tabela3[[#This Row],[Despesas 2009]],Tabela3[[#This Row],[Receitas 2009]]-Tabela3[[#This Row],[Despesas 2009]])</f>
        <v>-134386.51999999955</v>
      </c>
    </row>
    <row r="37" spans="1:12">
      <c r="A37" s="13">
        <v>3549073</v>
      </c>
      <c r="B37" s="13">
        <v>4173487.27</v>
      </c>
      <c r="C37" s="13">
        <v>5710488.96</v>
      </c>
      <c r="D37" s="13">
        <v>5521193.6299999999</v>
      </c>
      <c r="E37" s="13">
        <v>3539962</v>
      </c>
      <c r="F37" s="13">
        <v>4172921.24</v>
      </c>
      <c r="G37" s="13">
        <v>5489910.7000000002</v>
      </c>
      <c r="H37" s="13">
        <v>5278360.3899999997</v>
      </c>
      <c r="I37" s="13">
        <f>IF(Tabela3[[#This Row],[Receitas 2005]]-Tabela3[[#This Row],[Despesas 2005]]&lt;0,Tabela3[[#This Row],[Receitas 2005]]-Tabela3[[#This Row],[Despesas 2005]],Tabela3[[#This Row],[Receitas 2005]]-Tabela3[[#This Row],[Despesas 2005]])</f>
        <v>9111</v>
      </c>
      <c r="J37" s="15">
        <f>IF(Tabela3[[#This Row],[Receitas 2006]]-Tabela3[[#This Row],[Despesas 2006]]&lt;0,Tabela3[[#This Row],[Receitas 2006]]-Tabela3[[#This Row],[Despesas 2006]],Tabela3[[#This Row],[Receitas 2006]]-Tabela3[[#This Row],[Despesas 2006]])</f>
        <v>566.02999999979511</v>
      </c>
      <c r="K37" s="12">
        <f>IF(Tabela3[[#This Row],[Receitas 2008]]-Tabela3[[#This Row],[Despesas 2008]]&lt;0,Tabela3[[#This Row],[Receitas 2008]]-Tabela3[[#This Row],[Despesas 2008]],Tabela3[[#This Row],[Receitas 2008]]-Tabela3[[#This Row],[Despesas 2008]])</f>
        <v>220578.25999999978</v>
      </c>
      <c r="L37" s="12">
        <f>IF(Tabela3[[#This Row],[Receitas 2009]]-Tabela3[[#This Row],[Despesas 2009]]&lt;0,Tabela3[[#This Row],[Receitas 2009]]-Tabela3[[#This Row],[Despesas 2009]],Tabela3[[#This Row],[Receitas 2009]]-Tabela3[[#This Row],[Despesas 2009]])</f>
        <v>242833.24000000022</v>
      </c>
    </row>
    <row r="38" spans="1:12">
      <c r="A38" s="12" t="s">
        <v>25</v>
      </c>
      <c r="B38" s="12">
        <v>17152656.469999999</v>
      </c>
      <c r="C38" s="12">
        <v>24930147.23</v>
      </c>
      <c r="D38" s="12">
        <v>24739364.66</v>
      </c>
      <c r="E38" s="12" t="s">
        <v>25</v>
      </c>
      <c r="F38" s="12">
        <v>16399962.060000001</v>
      </c>
      <c r="G38" s="12">
        <v>24594530.43</v>
      </c>
      <c r="H38" s="12">
        <v>31997619.100000001</v>
      </c>
      <c r="I3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8" s="14">
        <f>IF(Tabela3[[#This Row],[Receitas 2006]]-Tabela3[[#This Row],[Despesas 2006]]&lt;0,Tabela3[[#This Row],[Receitas 2006]]-Tabela3[[#This Row],[Despesas 2006]],Tabela3[[#This Row],[Receitas 2006]]-Tabela3[[#This Row],[Despesas 2006]])</f>
        <v>752694.40999999829</v>
      </c>
      <c r="K38" s="12">
        <f>IF(Tabela3[[#This Row],[Receitas 2008]]-Tabela3[[#This Row],[Despesas 2008]]&lt;0,Tabela3[[#This Row],[Receitas 2008]]-Tabela3[[#This Row],[Despesas 2008]],Tabela3[[#This Row],[Receitas 2008]]-Tabela3[[#This Row],[Despesas 2008]])</f>
        <v>335616.80000000075</v>
      </c>
      <c r="L38" s="12">
        <f>IF(Tabela3[[#This Row],[Receitas 2009]]-Tabela3[[#This Row],[Despesas 2009]]&lt;0,Tabela3[[#This Row],[Receitas 2009]]-Tabela3[[#This Row],[Despesas 2009]],Tabela3[[#This Row],[Receitas 2009]]-Tabela3[[#This Row],[Despesas 2009]])</f>
        <v>-7258254.4400000013</v>
      </c>
    </row>
    <row r="39" spans="1:12">
      <c r="A39" s="13" t="s">
        <v>25</v>
      </c>
      <c r="B39" s="13" t="s">
        <v>25</v>
      </c>
      <c r="C39" s="13">
        <v>110292249.8</v>
      </c>
      <c r="D39" s="13">
        <v>124348073.09</v>
      </c>
      <c r="E39" s="13" t="s">
        <v>25</v>
      </c>
      <c r="F39" s="13" t="s">
        <v>25</v>
      </c>
      <c r="G39" s="13">
        <v>106921894.59999999</v>
      </c>
      <c r="H39" s="13">
        <v>127218718.19</v>
      </c>
      <c r="I3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9" s="12">
        <f>IF(Tabela3[[#This Row],[Receitas 2008]]-Tabela3[[#This Row],[Despesas 2008]]&lt;0,Tabela3[[#This Row],[Receitas 2008]]-Tabela3[[#This Row],[Despesas 2008]],Tabela3[[#This Row],[Receitas 2008]]-Tabela3[[#This Row],[Despesas 2008]])</f>
        <v>3370355.200000003</v>
      </c>
      <c r="L39" s="12">
        <f>IF(Tabela3[[#This Row],[Receitas 2009]]-Tabela3[[#This Row],[Despesas 2009]]&lt;0,Tabela3[[#This Row],[Receitas 2009]]-Tabela3[[#This Row],[Despesas 2009]],Tabela3[[#This Row],[Receitas 2009]]-Tabela3[[#This Row],[Despesas 2009]])</f>
        <v>-2870645.099999994</v>
      </c>
    </row>
    <row r="40" spans="1:12">
      <c r="A40" s="12">
        <v>3934543.61</v>
      </c>
      <c r="B40" s="12">
        <v>4674534.8099999996</v>
      </c>
      <c r="C40" s="12">
        <v>6481645.2699999996</v>
      </c>
      <c r="D40" s="12" t="s">
        <v>25</v>
      </c>
      <c r="E40" s="12">
        <v>3952235.41</v>
      </c>
      <c r="F40" s="12">
        <v>4666383.34</v>
      </c>
      <c r="G40" s="12">
        <v>6257121</v>
      </c>
      <c r="H40" s="12" t="s">
        <v>25</v>
      </c>
      <c r="I40" s="12">
        <f>IF(Tabela3[[#This Row],[Receitas 2005]]-Tabela3[[#This Row],[Despesas 2005]]&lt;0,Tabela3[[#This Row],[Receitas 2005]]-Tabela3[[#This Row],[Despesas 2005]],Tabela3[[#This Row],[Receitas 2005]]-Tabela3[[#This Row],[Despesas 2005]])</f>
        <v>-17691.800000000279</v>
      </c>
      <c r="J40" s="14">
        <f>IF(Tabela3[[#This Row],[Receitas 2006]]-Tabela3[[#This Row],[Despesas 2006]]&lt;0,Tabela3[[#This Row],[Receitas 2006]]-Tabela3[[#This Row],[Despesas 2006]],Tabela3[[#This Row],[Receitas 2006]]-Tabela3[[#This Row],[Despesas 2006]])</f>
        <v>8151.4699999997392</v>
      </c>
      <c r="K40" s="12">
        <f>IF(Tabela3[[#This Row],[Receitas 2008]]-Tabela3[[#This Row],[Despesas 2008]]&lt;0,Tabela3[[#This Row],[Receitas 2008]]-Tabela3[[#This Row],[Despesas 2008]],Tabela3[[#This Row],[Receitas 2008]]-Tabela3[[#This Row],[Despesas 2008]])</f>
        <v>224524.26999999955</v>
      </c>
      <c r="L40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1" spans="1:12">
      <c r="A41" s="13">
        <v>6485003.0300000003</v>
      </c>
      <c r="B41" s="13">
        <v>6428875</v>
      </c>
      <c r="C41" s="13">
        <v>8509293.6300000008</v>
      </c>
      <c r="D41" s="13">
        <v>10015978</v>
      </c>
      <c r="E41" s="13">
        <v>5213121.1100000003</v>
      </c>
      <c r="F41" s="13">
        <v>6594488</v>
      </c>
      <c r="G41" s="13">
        <v>8298294.6500000004</v>
      </c>
      <c r="H41" s="13">
        <v>9377948.3699999992</v>
      </c>
      <c r="I41" s="13">
        <f>IF(Tabela3[[#This Row],[Receitas 2005]]-Tabela3[[#This Row],[Despesas 2005]]&lt;0,Tabela3[[#This Row],[Receitas 2005]]-Tabela3[[#This Row],[Despesas 2005]],Tabela3[[#This Row],[Receitas 2005]]-Tabela3[[#This Row],[Despesas 2005]])</f>
        <v>1271881.92</v>
      </c>
      <c r="J41" s="15">
        <f>IF(Tabela3[[#This Row],[Receitas 2006]]-Tabela3[[#This Row],[Despesas 2006]]&lt;0,Tabela3[[#This Row],[Receitas 2006]]-Tabela3[[#This Row],[Despesas 2006]],Tabela3[[#This Row],[Receitas 2006]]-Tabela3[[#This Row],[Despesas 2006]])</f>
        <v>-165613</v>
      </c>
      <c r="K41" s="12">
        <f>IF(Tabela3[[#This Row],[Receitas 2008]]-Tabela3[[#This Row],[Despesas 2008]]&lt;0,Tabela3[[#This Row],[Receitas 2008]]-Tabela3[[#This Row],[Despesas 2008]],Tabela3[[#This Row],[Receitas 2008]]-Tabela3[[#This Row],[Despesas 2008]])</f>
        <v>210998.98000000045</v>
      </c>
      <c r="L41" s="12">
        <f>IF(Tabela3[[#This Row],[Receitas 2009]]-Tabela3[[#This Row],[Despesas 2009]]&lt;0,Tabela3[[#This Row],[Receitas 2009]]-Tabela3[[#This Row],[Despesas 2009]],Tabela3[[#This Row],[Receitas 2009]]-Tabela3[[#This Row],[Despesas 2009]])</f>
        <v>638029.63000000082</v>
      </c>
    </row>
    <row r="42" spans="1:12">
      <c r="A42" s="12">
        <v>25088204.550000001</v>
      </c>
      <c r="B42" s="12">
        <v>26287207.940000001</v>
      </c>
      <c r="C42" s="12">
        <v>39802349.530000001</v>
      </c>
      <c r="D42" s="12">
        <v>33498785.710000001</v>
      </c>
      <c r="E42" s="12">
        <v>23694034.969999999</v>
      </c>
      <c r="F42" s="12">
        <v>25687756.68</v>
      </c>
      <c r="G42" s="12">
        <v>36121828.149999999</v>
      </c>
      <c r="H42" s="12">
        <v>36799081.659999996</v>
      </c>
      <c r="I42" s="12">
        <f>IF(Tabela3[[#This Row],[Receitas 2005]]-Tabela3[[#This Row],[Despesas 2005]]&lt;0,Tabela3[[#This Row],[Receitas 2005]]-Tabela3[[#This Row],[Despesas 2005]],Tabela3[[#This Row],[Receitas 2005]]-Tabela3[[#This Row],[Despesas 2005]])</f>
        <v>1394169.5800000019</v>
      </c>
      <c r="J42" s="14">
        <f>IF(Tabela3[[#This Row],[Receitas 2006]]-Tabela3[[#This Row],[Despesas 2006]]&lt;0,Tabela3[[#This Row],[Receitas 2006]]-Tabela3[[#This Row],[Despesas 2006]],Tabela3[[#This Row],[Receitas 2006]]-Tabela3[[#This Row],[Despesas 2006]])</f>
        <v>599451.26000000164</v>
      </c>
      <c r="K42" s="12">
        <f>IF(Tabela3[[#This Row],[Receitas 2008]]-Tabela3[[#This Row],[Despesas 2008]]&lt;0,Tabela3[[#This Row],[Receitas 2008]]-Tabela3[[#This Row],[Despesas 2008]],Tabela3[[#This Row],[Receitas 2008]]-Tabela3[[#This Row],[Despesas 2008]])</f>
        <v>3680521.3800000027</v>
      </c>
      <c r="L42" s="12">
        <f>IF(Tabela3[[#This Row],[Receitas 2009]]-Tabela3[[#This Row],[Despesas 2009]]&lt;0,Tabela3[[#This Row],[Receitas 2009]]-Tabela3[[#This Row],[Despesas 2009]],Tabela3[[#This Row],[Receitas 2009]]-Tabela3[[#This Row],[Despesas 2009]])</f>
        <v>-3300295.9499999955</v>
      </c>
    </row>
    <row r="43" spans="1:12">
      <c r="A43" s="13" t="s">
        <v>25</v>
      </c>
      <c r="B43" s="13">
        <v>4291223.62</v>
      </c>
      <c r="C43" s="13">
        <v>6456207.71</v>
      </c>
      <c r="D43" s="13">
        <v>5765540.6900000004</v>
      </c>
      <c r="E43" s="13" t="s">
        <v>25</v>
      </c>
      <c r="F43" s="13">
        <v>4259019.97</v>
      </c>
      <c r="G43" s="13">
        <v>6696112.4199999999</v>
      </c>
      <c r="H43" s="13">
        <v>6570416.3200000003</v>
      </c>
      <c r="I4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3" s="15">
        <f>IF(Tabela3[[#This Row],[Receitas 2006]]-Tabela3[[#This Row],[Despesas 2006]]&lt;0,Tabela3[[#This Row],[Receitas 2006]]-Tabela3[[#This Row],[Despesas 2006]],Tabela3[[#This Row],[Receitas 2006]]-Tabela3[[#This Row],[Despesas 2006]])</f>
        <v>32203.650000000373</v>
      </c>
      <c r="K43" s="12">
        <f>IF(Tabela3[[#This Row],[Receitas 2008]]-Tabela3[[#This Row],[Despesas 2008]]&lt;0,Tabela3[[#This Row],[Receitas 2008]]-Tabela3[[#This Row],[Despesas 2008]],Tabela3[[#This Row],[Receitas 2008]]-Tabela3[[#This Row],[Despesas 2008]])</f>
        <v>-239904.70999999996</v>
      </c>
      <c r="L43" s="12">
        <f>IF(Tabela3[[#This Row],[Receitas 2009]]-Tabela3[[#This Row],[Despesas 2009]]&lt;0,Tabela3[[#This Row],[Receitas 2009]]-Tabela3[[#This Row],[Despesas 2009]],Tabela3[[#This Row],[Receitas 2009]]-Tabela3[[#This Row],[Despesas 2009]])</f>
        <v>-804875.62999999989</v>
      </c>
    </row>
    <row r="44" spans="1:12">
      <c r="A44" s="12">
        <v>5026036.87</v>
      </c>
      <c r="B44" s="12" t="s">
        <v>25</v>
      </c>
      <c r="C44" s="12">
        <v>8343085.6500000004</v>
      </c>
      <c r="D44" s="12" t="s">
        <v>25</v>
      </c>
      <c r="E44" s="12">
        <v>4619215.45</v>
      </c>
      <c r="F44" s="12" t="s">
        <v>25</v>
      </c>
      <c r="G44" s="12">
        <v>8381205.2599999998</v>
      </c>
      <c r="H44" s="12" t="s">
        <v>25</v>
      </c>
      <c r="I44" s="12">
        <f>IF(Tabela3[[#This Row],[Receitas 2005]]-Tabela3[[#This Row],[Despesas 2005]]&lt;0,Tabela3[[#This Row],[Receitas 2005]]-Tabela3[[#This Row],[Despesas 2005]],Tabela3[[#This Row],[Receitas 2005]]-Tabela3[[#This Row],[Despesas 2005]])</f>
        <v>406821.41999999993</v>
      </c>
      <c r="J4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4" s="12">
        <f>IF(Tabela3[[#This Row],[Receitas 2008]]-Tabela3[[#This Row],[Despesas 2008]]&lt;0,Tabela3[[#This Row],[Receitas 2008]]-Tabela3[[#This Row],[Despesas 2008]],Tabela3[[#This Row],[Receitas 2008]]-Tabela3[[#This Row],[Despesas 2008]])</f>
        <v>-38119.609999999404</v>
      </c>
      <c r="L44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5" spans="1:12">
      <c r="A45" s="13">
        <v>93816750.430000007</v>
      </c>
      <c r="B45" s="13">
        <v>90489988.560000002</v>
      </c>
      <c r="C45" s="13">
        <v>119962888.3</v>
      </c>
      <c r="D45" s="13">
        <v>136084672.22999999</v>
      </c>
      <c r="E45" s="13">
        <v>92753905.489999995</v>
      </c>
      <c r="F45" s="13">
        <v>98761298.959999993</v>
      </c>
      <c r="G45" s="13">
        <v>114310673.59999999</v>
      </c>
      <c r="H45" s="13">
        <v>130714705.37</v>
      </c>
      <c r="I45" s="13">
        <f>IF(Tabela3[[#This Row],[Receitas 2005]]-Tabela3[[#This Row],[Despesas 2005]]&lt;0,Tabela3[[#This Row],[Receitas 2005]]-Tabela3[[#This Row],[Despesas 2005]],Tabela3[[#This Row],[Receitas 2005]]-Tabela3[[#This Row],[Despesas 2005]])</f>
        <v>1062844.9400000125</v>
      </c>
      <c r="J45" s="15">
        <f>IF(Tabela3[[#This Row],[Receitas 2006]]-Tabela3[[#This Row],[Despesas 2006]]&lt;0,Tabela3[[#This Row],[Receitas 2006]]-Tabela3[[#This Row],[Despesas 2006]],Tabela3[[#This Row],[Receitas 2006]]-Tabela3[[#This Row],[Despesas 2006]])</f>
        <v>-8271310.3999999911</v>
      </c>
      <c r="K45" s="12">
        <f>IF(Tabela3[[#This Row],[Receitas 2008]]-Tabela3[[#This Row],[Despesas 2008]]&lt;0,Tabela3[[#This Row],[Receitas 2008]]-Tabela3[[#This Row],[Despesas 2008]],Tabela3[[#This Row],[Receitas 2008]]-Tabela3[[#This Row],[Despesas 2008]])</f>
        <v>5652214.700000003</v>
      </c>
      <c r="L45" s="12">
        <f>IF(Tabela3[[#This Row],[Receitas 2009]]-Tabela3[[#This Row],[Despesas 2009]]&lt;0,Tabela3[[#This Row],[Receitas 2009]]-Tabela3[[#This Row],[Despesas 2009]],Tabela3[[#This Row],[Receitas 2009]]-Tabela3[[#This Row],[Despesas 2009]])</f>
        <v>5369966.8599999845</v>
      </c>
    </row>
    <row r="46" spans="1:12">
      <c r="A46" s="12">
        <v>8825541.2300000004</v>
      </c>
      <c r="B46" s="12">
        <v>10235534.01</v>
      </c>
      <c r="C46" s="12">
        <v>14187533.300000001</v>
      </c>
      <c r="D46" s="12">
        <v>13316744.439999999</v>
      </c>
      <c r="E46" s="12">
        <v>8415383.6300000008</v>
      </c>
      <c r="F46" s="12">
        <v>10929146.119999999</v>
      </c>
      <c r="G46" s="12">
        <v>12540516.18</v>
      </c>
      <c r="H46" s="12">
        <v>13407224.380000001</v>
      </c>
      <c r="I46" s="12">
        <f>IF(Tabela3[[#This Row],[Receitas 2005]]-Tabela3[[#This Row],[Despesas 2005]]&lt;0,Tabela3[[#This Row],[Receitas 2005]]-Tabela3[[#This Row],[Despesas 2005]],Tabela3[[#This Row],[Receitas 2005]]-Tabela3[[#This Row],[Despesas 2005]])</f>
        <v>410157.59999999963</v>
      </c>
      <c r="J46" s="14">
        <f>IF(Tabela3[[#This Row],[Receitas 2006]]-Tabela3[[#This Row],[Despesas 2006]]&lt;0,Tabela3[[#This Row],[Receitas 2006]]-Tabela3[[#This Row],[Despesas 2006]],Tabela3[[#This Row],[Receitas 2006]]-Tabela3[[#This Row],[Despesas 2006]])</f>
        <v>-693612.1099999994</v>
      </c>
      <c r="K46" s="12">
        <f>IF(Tabela3[[#This Row],[Receitas 2008]]-Tabela3[[#This Row],[Despesas 2008]]&lt;0,Tabela3[[#This Row],[Receitas 2008]]-Tabela3[[#This Row],[Despesas 2008]],Tabela3[[#This Row],[Receitas 2008]]-Tabela3[[#This Row],[Despesas 2008]])</f>
        <v>1647017.120000001</v>
      </c>
      <c r="L46" s="12">
        <f>IF(Tabela3[[#This Row],[Receitas 2009]]-Tabela3[[#This Row],[Despesas 2009]]&lt;0,Tabela3[[#This Row],[Receitas 2009]]-Tabela3[[#This Row],[Despesas 2009]],Tabela3[[#This Row],[Receitas 2009]]-Tabela3[[#This Row],[Despesas 2009]])</f>
        <v>-90479.940000001341</v>
      </c>
    </row>
    <row r="47" spans="1:12">
      <c r="A47" s="13">
        <v>28394247.91</v>
      </c>
      <c r="B47" s="13">
        <v>31616278.079999998</v>
      </c>
      <c r="C47" s="13">
        <v>42969927.369999997</v>
      </c>
      <c r="D47" s="13">
        <v>38851320.670000002</v>
      </c>
      <c r="E47" s="13">
        <v>27993638.32</v>
      </c>
      <c r="F47" s="13">
        <v>32184007.870000001</v>
      </c>
      <c r="G47" s="13">
        <v>41851505.759999998</v>
      </c>
      <c r="H47" s="13">
        <v>38014225.579999998</v>
      </c>
      <c r="I47" s="13">
        <f>IF(Tabela3[[#This Row],[Receitas 2005]]-Tabela3[[#This Row],[Despesas 2005]]&lt;0,Tabela3[[#This Row],[Receitas 2005]]-Tabela3[[#This Row],[Despesas 2005]],Tabela3[[#This Row],[Receitas 2005]]-Tabela3[[#This Row],[Despesas 2005]])</f>
        <v>400609.58999999985</v>
      </c>
      <c r="J47" s="15">
        <f>IF(Tabela3[[#This Row],[Receitas 2006]]-Tabela3[[#This Row],[Despesas 2006]]&lt;0,Tabela3[[#This Row],[Receitas 2006]]-Tabela3[[#This Row],[Despesas 2006]],Tabela3[[#This Row],[Receitas 2006]]-Tabela3[[#This Row],[Despesas 2006]])</f>
        <v>-567729.79000000283</v>
      </c>
      <c r="K47" s="12">
        <f>IF(Tabela3[[#This Row],[Receitas 2008]]-Tabela3[[#This Row],[Despesas 2008]]&lt;0,Tabela3[[#This Row],[Receitas 2008]]-Tabela3[[#This Row],[Despesas 2008]],Tabela3[[#This Row],[Receitas 2008]]-Tabela3[[#This Row],[Despesas 2008]])</f>
        <v>1118421.6099999994</v>
      </c>
      <c r="L47" s="12">
        <f>IF(Tabela3[[#This Row],[Receitas 2009]]-Tabela3[[#This Row],[Despesas 2009]]&lt;0,Tabela3[[#This Row],[Receitas 2009]]-Tabela3[[#This Row],[Despesas 2009]],Tabela3[[#This Row],[Receitas 2009]]-Tabela3[[#This Row],[Despesas 2009]])</f>
        <v>837095.09000000358</v>
      </c>
    </row>
    <row r="48" spans="1:12">
      <c r="A48" s="12" t="s">
        <v>25</v>
      </c>
      <c r="B48" s="12">
        <v>9600326.9299999997</v>
      </c>
      <c r="C48" s="12">
        <v>12876731.720000001</v>
      </c>
      <c r="D48" s="12">
        <v>13875375.390000001</v>
      </c>
      <c r="E48" s="12" t="s">
        <v>25</v>
      </c>
      <c r="F48" s="12">
        <v>9360379.0800000001</v>
      </c>
      <c r="G48" s="12">
        <v>13078166.029999999</v>
      </c>
      <c r="H48" s="12">
        <v>14084801.869999999</v>
      </c>
      <c r="I4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8" s="14">
        <f>IF(Tabela3[[#This Row],[Receitas 2006]]-Tabela3[[#This Row],[Despesas 2006]]&lt;0,Tabela3[[#This Row],[Receitas 2006]]-Tabela3[[#This Row],[Despesas 2006]],Tabela3[[#This Row],[Receitas 2006]]-Tabela3[[#This Row],[Despesas 2006]])</f>
        <v>239947.84999999963</v>
      </c>
      <c r="K48" s="12">
        <f>IF(Tabela3[[#This Row],[Receitas 2008]]-Tabela3[[#This Row],[Despesas 2008]]&lt;0,Tabela3[[#This Row],[Receitas 2008]]-Tabela3[[#This Row],[Despesas 2008]],Tabela3[[#This Row],[Receitas 2008]]-Tabela3[[#This Row],[Despesas 2008]])</f>
        <v>-201434.30999999866</v>
      </c>
      <c r="L48" s="12">
        <f>IF(Tabela3[[#This Row],[Receitas 2009]]-Tabela3[[#This Row],[Despesas 2009]]&lt;0,Tabela3[[#This Row],[Receitas 2009]]-Tabela3[[#This Row],[Despesas 2009]],Tabela3[[#This Row],[Receitas 2009]]-Tabela3[[#This Row],[Despesas 2009]])</f>
        <v>-209426.47999999858</v>
      </c>
    </row>
    <row r="49" spans="1:12">
      <c r="A49" s="13">
        <v>4146476.9</v>
      </c>
      <c r="B49" s="13">
        <v>5004561.9400000004</v>
      </c>
      <c r="C49" s="13">
        <v>7209843.8899999997</v>
      </c>
      <c r="D49" s="13">
        <v>7255790.9500000002</v>
      </c>
      <c r="E49" s="13">
        <v>4030948.87</v>
      </c>
      <c r="F49" s="13">
        <v>5033223.97</v>
      </c>
      <c r="G49" s="13">
        <v>6787183.8700000001</v>
      </c>
      <c r="H49" s="13">
        <v>7179241.7400000002</v>
      </c>
      <c r="I49" s="13">
        <f>IF(Tabela3[[#This Row],[Receitas 2005]]-Tabela3[[#This Row],[Despesas 2005]]&lt;0,Tabela3[[#This Row],[Receitas 2005]]-Tabela3[[#This Row],[Despesas 2005]],Tabela3[[#This Row],[Receitas 2005]]-Tabela3[[#This Row],[Despesas 2005]])</f>
        <v>115528.0299999998</v>
      </c>
      <c r="J49" s="15">
        <f>IF(Tabela3[[#This Row],[Receitas 2006]]-Tabela3[[#This Row],[Despesas 2006]]&lt;0,Tabela3[[#This Row],[Receitas 2006]]-Tabela3[[#This Row],[Despesas 2006]],Tabela3[[#This Row],[Receitas 2006]]-Tabela3[[#This Row],[Despesas 2006]])</f>
        <v>-28662.029999999329</v>
      </c>
      <c r="K49" s="12">
        <f>IF(Tabela3[[#This Row],[Receitas 2008]]-Tabela3[[#This Row],[Despesas 2008]]&lt;0,Tabela3[[#This Row],[Receitas 2008]]-Tabela3[[#This Row],[Despesas 2008]],Tabela3[[#This Row],[Receitas 2008]]-Tabela3[[#This Row],[Despesas 2008]])</f>
        <v>422660.01999999955</v>
      </c>
      <c r="L49" s="12">
        <f>IF(Tabela3[[#This Row],[Receitas 2009]]-Tabela3[[#This Row],[Despesas 2009]]&lt;0,Tabela3[[#This Row],[Receitas 2009]]-Tabela3[[#This Row],[Despesas 2009]],Tabela3[[#This Row],[Receitas 2009]]-Tabela3[[#This Row],[Despesas 2009]])</f>
        <v>76549.209999999963</v>
      </c>
    </row>
    <row r="50" spans="1:12">
      <c r="A50" s="12">
        <v>4061306.19</v>
      </c>
      <c r="B50" s="12">
        <v>4721514.8499999996</v>
      </c>
      <c r="C50" s="12">
        <v>6829428.0899999999</v>
      </c>
      <c r="D50" s="12">
        <v>7097812.0700000003</v>
      </c>
      <c r="E50" s="12">
        <v>4002038.14</v>
      </c>
      <c r="F50" s="12">
        <v>4878045.54</v>
      </c>
      <c r="G50" s="12">
        <v>6394657.7699999996</v>
      </c>
      <c r="H50" s="12">
        <v>6767310.5700000003</v>
      </c>
      <c r="I50" s="12">
        <f>IF(Tabela3[[#This Row],[Receitas 2005]]-Tabela3[[#This Row],[Despesas 2005]]&lt;0,Tabela3[[#This Row],[Receitas 2005]]-Tabela3[[#This Row],[Despesas 2005]],Tabela3[[#This Row],[Receitas 2005]]-Tabela3[[#This Row],[Despesas 2005]])</f>
        <v>59268.049999999814</v>
      </c>
      <c r="J50" s="14">
        <f>IF(Tabela3[[#This Row],[Receitas 2006]]-Tabela3[[#This Row],[Despesas 2006]]&lt;0,Tabela3[[#This Row],[Receitas 2006]]-Tabela3[[#This Row],[Despesas 2006]],Tabela3[[#This Row],[Receitas 2006]]-Tabela3[[#This Row],[Despesas 2006]])</f>
        <v>-156530.69000000041</v>
      </c>
      <c r="K50" s="12">
        <f>IF(Tabela3[[#This Row],[Receitas 2008]]-Tabela3[[#This Row],[Despesas 2008]]&lt;0,Tabela3[[#This Row],[Receitas 2008]]-Tabela3[[#This Row],[Despesas 2008]],Tabela3[[#This Row],[Receitas 2008]]-Tabela3[[#This Row],[Despesas 2008]])</f>
        <v>434770.3200000003</v>
      </c>
      <c r="L50" s="12">
        <f>IF(Tabela3[[#This Row],[Receitas 2009]]-Tabela3[[#This Row],[Despesas 2009]]&lt;0,Tabela3[[#This Row],[Receitas 2009]]-Tabela3[[#This Row],[Despesas 2009]],Tabela3[[#This Row],[Receitas 2009]]-Tabela3[[#This Row],[Despesas 2009]])</f>
        <v>330501.5</v>
      </c>
    </row>
    <row r="51" spans="1:12">
      <c r="A51" s="13">
        <v>11695017.800000001</v>
      </c>
      <c r="B51" s="13">
        <v>13492320.960000001</v>
      </c>
      <c r="C51" s="13">
        <v>20039337.379999999</v>
      </c>
      <c r="D51" s="13">
        <v>21800279.449999999</v>
      </c>
      <c r="E51" s="13">
        <v>10848705.810000001</v>
      </c>
      <c r="F51" s="13">
        <v>13657119.220000001</v>
      </c>
      <c r="G51" s="13">
        <v>19665215.07</v>
      </c>
      <c r="H51" s="13">
        <v>21274143.469999999</v>
      </c>
      <c r="I51" s="13">
        <f>IF(Tabela3[[#This Row],[Receitas 2005]]-Tabela3[[#This Row],[Despesas 2005]]&lt;0,Tabela3[[#This Row],[Receitas 2005]]-Tabela3[[#This Row],[Despesas 2005]],Tabela3[[#This Row],[Receitas 2005]]-Tabela3[[#This Row],[Despesas 2005]])</f>
        <v>846311.99000000022</v>
      </c>
      <c r="J51" s="15">
        <f>IF(Tabela3[[#This Row],[Receitas 2006]]-Tabela3[[#This Row],[Despesas 2006]]&lt;0,Tabela3[[#This Row],[Receitas 2006]]-Tabela3[[#This Row],[Despesas 2006]],Tabela3[[#This Row],[Receitas 2006]]-Tabela3[[#This Row],[Despesas 2006]])</f>
        <v>-164798.25999999978</v>
      </c>
      <c r="K51" s="12">
        <f>IF(Tabela3[[#This Row],[Receitas 2008]]-Tabela3[[#This Row],[Despesas 2008]]&lt;0,Tabela3[[#This Row],[Receitas 2008]]-Tabela3[[#This Row],[Despesas 2008]],Tabela3[[#This Row],[Receitas 2008]]-Tabela3[[#This Row],[Despesas 2008]])</f>
        <v>374122.30999999866</v>
      </c>
      <c r="L51" s="12">
        <f>IF(Tabela3[[#This Row],[Receitas 2009]]-Tabela3[[#This Row],[Despesas 2009]]&lt;0,Tabela3[[#This Row],[Receitas 2009]]-Tabela3[[#This Row],[Despesas 2009]],Tabela3[[#This Row],[Receitas 2009]]-Tabela3[[#This Row],[Despesas 2009]])</f>
        <v>526135.98000000045</v>
      </c>
    </row>
    <row r="52" spans="1:12">
      <c r="A52" s="12">
        <v>7612376.6799999997</v>
      </c>
      <c r="B52" s="12">
        <v>8100412.1200000001</v>
      </c>
      <c r="C52" s="12">
        <v>11625608.08</v>
      </c>
      <c r="D52" s="12">
        <v>15793341.41</v>
      </c>
      <c r="E52" s="12">
        <v>7658769.5199999996</v>
      </c>
      <c r="F52" s="12">
        <v>8180601.9299999997</v>
      </c>
      <c r="G52" s="12">
        <v>11765450.390000001</v>
      </c>
      <c r="H52" s="12">
        <v>12163639.51</v>
      </c>
      <c r="I52" s="12">
        <f>IF(Tabela3[[#This Row],[Receitas 2005]]-Tabela3[[#This Row],[Despesas 2005]]&lt;0,Tabela3[[#This Row],[Receitas 2005]]-Tabela3[[#This Row],[Despesas 2005]],Tabela3[[#This Row],[Receitas 2005]]-Tabela3[[#This Row],[Despesas 2005]])</f>
        <v>-46392.839999999851</v>
      </c>
      <c r="J52" s="14">
        <f>IF(Tabela3[[#This Row],[Receitas 2006]]-Tabela3[[#This Row],[Despesas 2006]]&lt;0,Tabela3[[#This Row],[Receitas 2006]]-Tabela3[[#This Row],[Despesas 2006]],Tabela3[[#This Row],[Receitas 2006]]-Tabela3[[#This Row],[Despesas 2006]])</f>
        <v>-80189.80999999959</v>
      </c>
      <c r="K52" s="12">
        <f>IF(Tabela3[[#This Row],[Receitas 2008]]-Tabela3[[#This Row],[Despesas 2008]]&lt;0,Tabela3[[#This Row],[Receitas 2008]]-Tabela3[[#This Row],[Despesas 2008]],Tabela3[[#This Row],[Receitas 2008]]-Tabela3[[#This Row],[Despesas 2008]])</f>
        <v>-139842.31000000052</v>
      </c>
      <c r="L52" s="12">
        <f>IF(Tabela3[[#This Row],[Receitas 2009]]-Tabela3[[#This Row],[Despesas 2009]]&lt;0,Tabela3[[#This Row],[Receitas 2009]]-Tabela3[[#This Row],[Despesas 2009]],Tabela3[[#This Row],[Receitas 2009]]-Tabela3[[#This Row],[Despesas 2009]])</f>
        <v>3629701.9000000004</v>
      </c>
    </row>
    <row r="53" spans="1:12">
      <c r="A53" s="13">
        <v>8930986</v>
      </c>
      <c r="B53" s="13">
        <v>9018547</v>
      </c>
      <c r="C53" s="13">
        <v>11669861.369999999</v>
      </c>
      <c r="D53" s="13">
        <v>11653029.49</v>
      </c>
      <c r="E53" s="13">
        <v>7947831</v>
      </c>
      <c r="F53" s="13">
        <v>8787209</v>
      </c>
      <c r="G53" s="13">
        <v>13049205.1</v>
      </c>
      <c r="H53" s="13">
        <v>12747351.529999999</v>
      </c>
      <c r="I53" s="13">
        <f>IF(Tabela3[[#This Row],[Receitas 2005]]-Tabela3[[#This Row],[Despesas 2005]]&lt;0,Tabela3[[#This Row],[Receitas 2005]]-Tabela3[[#This Row],[Despesas 2005]],Tabela3[[#This Row],[Receitas 2005]]-Tabela3[[#This Row],[Despesas 2005]])</f>
        <v>983155</v>
      </c>
      <c r="J53" s="15">
        <f>IF(Tabela3[[#This Row],[Receitas 2006]]-Tabela3[[#This Row],[Despesas 2006]]&lt;0,Tabela3[[#This Row],[Receitas 2006]]-Tabela3[[#This Row],[Despesas 2006]],Tabela3[[#This Row],[Receitas 2006]]-Tabela3[[#This Row],[Despesas 2006]])</f>
        <v>231338</v>
      </c>
      <c r="K53" s="12">
        <f>IF(Tabela3[[#This Row],[Receitas 2008]]-Tabela3[[#This Row],[Despesas 2008]]&lt;0,Tabela3[[#This Row],[Receitas 2008]]-Tabela3[[#This Row],[Despesas 2008]],Tabela3[[#This Row],[Receitas 2008]]-Tabela3[[#This Row],[Despesas 2008]])</f>
        <v>-1379343.7300000004</v>
      </c>
      <c r="L53" s="12">
        <f>IF(Tabela3[[#This Row],[Receitas 2009]]-Tabela3[[#This Row],[Despesas 2009]]&lt;0,Tabela3[[#This Row],[Receitas 2009]]-Tabela3[[#This Row],[Despesas 2009]],Tabela3[[#This Row],[Receitas 2009]]-Tabela3[[#This Row],[Despesas 2009]])</f>
        <v>-1094322.0399999991</v>
      </c>
    </row>
    <row r="54" spans="1:12">
      <c r="A54" s="12">
        <v>4714760.0199999996</v>
      </c>
      <c r="B54" s="12" t="s">
        <v>25</v>
      </c>
      <c r="C54" s="12">
        <v>7166110.5</v>
      </c>
      <c r="D54" s="12">
        <v>7336145.6399999997</v>
      </c>
      <c r="E54" s="12">
        <v>4383135.63</v>
      </c>
      <c r="F54" s="12" t="s">
        <v>25</v>
      </c>
      <c r="G54" s="12">
        <v>6617544.04</v>
      </c>
      <c r="H54" s="12">
        <v>7567158.04</v>
      </c>
      <c r="I54" s="12">
        <f>IF(Tabela3[[#This Row],[Receitas 2005]]-Tabela3[[#This Row],[Despesas 2005]]&lt;0,Tabela3[[#This Row],[Receitas 2005]]-Tabela3[[#This Row],[Despesas 2005]],Tabela3[[#This Row],[Receitas 2005]]-Tabela3[[#This Row],[Despesas 2005]])</f>
        <v>331624.38999999966</v>
      </c>
      <c r="J5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4" s="12">
        <f>IF(Tabela3[[#This Row],[Receitas 2008]]-Tabela3[[#This Row],[Despesas 2008]]&lt;0,Tabela3[[#This Row],[Receitas 2008]]-Tabela3[[#This Row],[Despesas 2008]],Tabela3[[#This Row],[Receitas 2008]]-Tabela3[[#This Row],[Despesas 2008]])</f>
        <v>548566.46</v>
      </c>
      <c r="L54" s="12">
        <f>IF(Tabela3[[#This Row],[Receitas 2009]]-Tabela3[[#This Row],[Despesas 2009]]&lt;0,Tabela3[[#This Row],[Receitas 2009]]-Tabela3[[#This Row],[Despesas 2009]],Tabela3[[#This Row],[Receitas 2009]]-Tabela3[[#This Row],[Despesas 2009]])</f>
        <v>-231012.40000000037</v>
      </c>
    </row>
    <row r="55" spans="1:12">
      <c r="A55" s="13">
        <v>13468374.109999999</v>
      </c>
      <c r="B55" s="13">
        <v>14235837.52</v>
      </c>
      <c r="C55" s="13">
        <v>21501096.870000001</v>
      </c>
      <c r="D55" s="13">
        <v>21161968.850000001</v>
      </c>
      <c r="E55" s="13">
        <v>12492749.289999999</v>
      </c>
      <c r="F55" s="13">
        <v>13950844.060000001</v>
      </c>
      <c r="G55" s="13">
        <v>19716896.739999998</v>
      </c>
      <c r="H55" s="13">
        <v>20544813.960000001</v>
      </c>
      <c r="I55" s="13">
        <f>IF(Tabela3[[#This Row],[Receitas 2005]]-Tabela3[[#This Row],[Despesas 2005]]&lt;0,Tabela3[[#This Row],[Receitas 2005]]-Tabela3[[#This Row],[Despesas 2005]],Tabela3[[#This Row],[Receitas 2005]]-Tabela3[[#This Row],[Despesas 2005]])</f>
        <v>975624.8200000003</v>
      </c>
      <c r="J55" s="15">
        <f>IF(Tabela3[[#This Row],[Receitas 2006]]-Tabela3[[#This Row],[Despesas 2006]]&lt;0,Tabela3[[#This Row],[Receitas 2006]]-Tabela3[[#This Row],[Despesas 2006]],Tabela3[[#This Row],[Receitas 2006]]-Tabela3[[#This Row],[Despesas 2006]])</f>
        <v>284993.45999999903</v>
      </c>
      <c r="K55" s="12">
        <f>IF(Tabela3[[#This Row],[Receitas 2008]]-Tabela3[[#This Row],[Despesas 2008]]&lt;0,Tabela3[[#This Row],[Receitas 2008]]-Tabela3[[#This Row],[Despesas 2008]],Tabela3[[#This Row],[Receitas 2008]]-Tabela3[[#This Row],[Despesas 2008]])</f>
        <v>1784200.1300000027</v>
      </c>
      <c r="L55" s="12">
        <f>IF(Tabela3[[#This Row],[Receitas 2009]]-Tabela3[[#This Row],[Despesas 2009]]&lt;0,Tabela3[[#This Row],[Receitas 2009]]-Tabela3[[#This Row],[Despesas 2009]],Tabela3[[#This Row],[Receitas 2009]]-Tabela3[[#This Row],[Despesas 2009]])</f>
        <v>617154.8900000006</v>
      </c>
    </row>
    <row r="56" spans="1:12">
      <c r="A56" s="12">
        <v>5097549.51</v>
      </c>
      <c r="B56" s="12" t="s">
        <v>25</v>
      </c>
      <c r="C56" s="12">
        <v>7576501.4400000004</v>
      </c>
      <c r="D56" s="12">
        <v>8582130.1899999995</v>
      </c>
      <c r="E56" s="12">
        <v>5020639.41</v>
      </c>
      <c r="F56" s="12" t="s">
        <v>25</v>
      </c>
      <c r="G56" s="12">
        <v>7687328.4699999997</v>
      </c>
      <c r="H56" s="12">
        <v>9070969.9600000009</v>
      </c>
      <c r="I56" s="12">
        <f>IF(Tabela3[[#This Row],[Receitas 2005]]-Tabela3[[#This Row],[Despesas 2005]]&lt;0,Tabela3[[#This Row],[Receitas 2005]]-Tabela3[[#This Row],[Despesas 2005]],Tabela3[[#This Row],[Receitas 2005]]-Tabela3[[#This Row],[Despesas 2005]])</f>
        <v>76910.099999999627</v>
      </c>
      <c r="J5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6" s="12">
        <f>IF(Tabela3[[#This Row],[Receitas 2008]]-Tabela3[[#This Row],[Despesas 2008]]&lt;0,Tabela3[[#This Row],[Receitas 2008]]-Tabela3[[#This Row],[Despesas 2008]],Tabela3[[#This Row],[Receitas 2008]]-Tabela3[[#This Row],[Despesas 2008]])</f>
        <v>-110827.02999999933</v>
      </c>
      <c r="L56" s="12">
        <f>IF(Tabela3[[#This Row],[Receitas 2009]]-Tabela3[[#This Row],[Despesas 2009]]&lt;0,Tabela3[[#This Row],[Receitas 2009]]-Tabela3[[#This Row],[Despesas 2009]],Tabela3[[#This Row],[Receitas 2009]]-Tabela3[[#This Row],[Despesas 2009]])</f>
        <v>-488839.77000000142</v>
      </c>
    </row>
    <row r="57" spans="1:12">
      <c r="A57" s="13">
        <v>13196376.93</v>
      </c>
      <c r="B57" s="13">
        <v>16200738.810000001</v>
      </c>
      <c r="C57" s="13">
        <v>25286955.940000001</v>
      </c>
      <c r="D57" s="13">
        <v>23178988.870000001</v>
      </c>
      <c r="E57" s="13">
        <v>13320459.52</v>
      </c>
      <c r="F57" s="13">
        <v>15807580.050000001</v>
      </c>
      <c r="G57" s="13">
        <v>25235396.309999999</v>
      </c>
      <c r="H57" s="13">
        <v>25002582.050000001</v>
      </c>
      <c r="I57" s="13">
        <f>IF(Tabela3[[#This Row],[Receitas 2005]]-Tabela3[[#This Row],[Despesas 2005]]&lt;0,Tabela3[[#This Row],[Receitas 2005]]-Tabela3[[#This Row],[Despesas 2005]],Tabela3[[#This Row],[Receitas 2005]]-Tabela3[[#This Row],[Despesas 2005]])</f>
        <v>-124082.58999999985</v>
      </c>
      <c r="J57" s="15">
        <f>IF(Tabela3[[#This Row],[Receitas 2006]]-Tabela3[[#This Row],[Despesas 2006]]&lt;0,Tabela3[[#This Row],[Receitas 2006]]-Tabela3[[#This Row],[Despesas 2006]],Tabela3[[#This Row],[Receitas 2006]]-Tabela3[[#This Row],[Despesas 2006]])</f>
        <v>393158.75999999978</v>
      </c>
      <c r="K57" s="12">
        <f>IF(Tabela3[[#This Row],[Receitas 2008]]-Tabela3[[#This Row],[Despesas 2008]]&lt;0,Tabela3[[#This Row],[Receitas 2008]]-Tabela3[[#This Row],[Despesas 2008]],Tabela3[[#This Row],[Receitas 2008]]-Tabela3[[#This Row],[Despesas 2008]])</f>
        <v>51559.630000002682</v>
      </c>
      <c r="L57" s="12">
        <f>IF(Tabela3[[#This Row],[Receitas 2009]]-Tabela3[[#This Row],[Despesas 2009]]&lt;0,Tabela3[[#This Row],[Receitas 2009]]-Tabela3[[#This Row],[Despesas 2009]],Tabela3[[#This Row],[Receitas 2009]]-Tabela3[[#This Row],[Despesas 2009]])</f>
        <v>-1823593.1799999997</v>
      </c>
    </row>
    <row r="58" spans="1:12">
      <c r="A58" s="12">
        <v>4009180.91</v>
      </c>
      <c r="B58" s="12">
        <v>4747286.12</v>
      </c>
      <c r="C58" s="12">
        <v>7144405.8799999999</v>
      </c>
      <c r="D58" s="12" t="s">
        <v>25</v>
      </c>
      <c r="E58" s="12">
        <v>4181486.29</v>
      </c>
      <c r="F58" s="12">
        <v>4987432.5</v>
      </c>
      <c r="G58" s="12">
        <v>7112749.9000000004</v>
      </c>
      <c r="H58" s="12" t="s">
        <v>25</v>
      </c>
      <c r="I58" s="12">
        <f>IF(Tabela3[[#This Row],[Receitas 2005]]-Tabela3[[#This Row],[Despesas 2005]]&lt;0,Tabela3[[#This Row],[Receitas 2005]]-Tabela3[[#This Row],[Despesas 2005]],Tabela3[[#This Row],[Receitas 2005]]-Tabela3[[#This Row],[Despesas 2005]])</f>
        <v>-172305.37999999989</v>
      </c>
      <c r="J58" s="14">
        <f>IF(Tabela3[[#This Row],[Receitas 2006]]-Tabela3[[#This Row],[Despesas 2006]]&lt;0,Tabela3[[#This Row],[Receitas 2006]]-Tabela3[[#This Row],[Despesas 2006]],Tabela3[[#This Row],[Receitas 2006]]-Tabela3[[#This Row],[Despesas 2006]])</f>
        <v>-240146.37999999989</v>
      </c>
      <c r="K58" s="12">
        <f>IF(Tabela3[[#This Row],[Receitas 2008]]-Tabela3[[#This Row],[Despesas 2008]]&lt;0,Tabela3[[#This Row],[Receitas 2008]]-Tabela3[[#This Row],[Despesas 2008]],Tabela3[[#This Row],[Receitas 2008]]-Tabela3[[#This Row],[Despesas 2008]])</f>
        <v>31655.979999999516</v>
      </c>
      <c r="L58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9" spans="1:12">
      <c r="A59" s="13" t="s">
        <v>25</v>
      </c>
      <c r="B59" s="13">
        <v>5477762.75</v>
      </c>
      <c r="C59" s="13">
        <v>8088205.8300000001</v>
      </c>
      <c r="D59" s="13">
        <v>7035796.1299999999</v>
      </c>
      <c r="E59" s="13" t="s">
        <v>25</v>
      </c>
      <c r="F59" s="13">
        <v>5551623.7300000004</v>
      </c>
      <c r="G59" s="13">
        <v>7174063.1299999999</v>
      </c>
      <c r="H59" s="13">
        <v>7989514.9199999999</v>
      </c>
      <c r="I5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9" s="15">
        <f>IF(Tabela3[[#This Row],[Receitas 2006]]-Tabela3[[#This Row],[Despesas 2006]]&lt;0,Tabela3[[#This Row],[Receitas 2006]]-Tabela3[[#This Row],[Despesas 2006]],Tabela3[[#This Row],[Receitas 2006]]-Tabela3[[#This Row],[Despesas 2006]])</f>
        <v>-73860.980000000447</v>
      </c>
      <c r="K59" s="12">
        <f>IF(Tabela3[[#This Row],[Receitas 2008]]-Tabela3[[#This Row],[Despesas 2008]]&lt;0,Tabela3[[#This Row],[Receitas 2008]]-Tabela3[[#This Row],[Despesas 2008]],Tabela3[[#This Row],[Receitas 2008]]-Tabela3[[#This Row],[Despesas 2008]])</f>
        <v>914142.70000000019</v>
      </c>
      <c r="L59" s="12">
        <f>IF(Tabela3[[#This Row],[Receitas 2009]]-Tabela3[[#This Row],[Despesas 2009]]&lt;0,Tabela3[[#This Row],[Receitas 2009]]-Tabela3[[#This Row],[Despesas 2009]],Tabela3[[#This Row],[Receitas 2009]]-Tabela3[[#This Row],[Despesas 2009]])</f>
        <v>-953718.79</v>
      </c>
    </row>
    <row r="60" spans="1:12">
      <c r="A60" s="12">
        <v>27899779.32</v>
      </c>
      <c r="B60" s="12" t="s">
        <v>25</v>
      </c>
      <c r="C60" s="12">
        <v>64546255</v>
      </c>
      <c r="D60" s="12">
        <v>43465300</v>
      </c>
      <c r="E60" s="12">
        <v>24762206.809999999</v>
      </c>
      <c r="F60" s="12" t="s">
        <v>25</v>
      </c>
      <c r="G60" s="12">
        <v>52684173</v>
      </c>
      <c r="H60" s="12">
        <v>38340007</v>
      </c>
      <c r="I60" s="12">
        <f>IF(Tabela3[[#This Row],[Receitas 2005]]-Tabela3[[#This Row],[Despesas 2005]]&lt;0,Tabela3[[#This Row],[Receitas 2005]]-Tabela3[[#This Row],[Despesas 2005]],Tabela3[[#This Row],[Receitas 2005]]-Tabela3[[#This Row],[Despesas 2005]])</f>
        <v>3137572.5100000016</v>
      </c>
      <c r="J6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0" s="12">
        <f>IF(Tabela3[[#This Row],[Receitas 2008]]-Tabela3[[#This Row],[Despesas 2008]]&lt;0,Tabela3[[#This Row],[Receitas 2008]]-Tabela3[[#This Row],[Despesas 2008]],Tabela3[[#This Row],[Receitas 2008]]-Tabela3[[#This Row],[Despesas 2008]])</f>
        <v>11862082</v>
      </c>
      <c r="L60" s="12">
        <f>IF(Tabela3[[#This Row],[Receitas 2009]]-Tabela3[[#This Row],[Despesas 2009]]&lt;0,Tabela3[[#This Row],[Receitas 2009]]-Tabela3[[#This Row],[Despesas 2009]],Tabela3[[#This Row],[Receitas 2009]]-Tabela3[[#This Row],[Despesas 2009]])</f>
        <v>5125293</v>
      </c>
    </row>
    <row r="61" spans="1:12">
      <c r="A61" s="13" t="s">
        <v>25</v>
      </c>
      <c r="B61" s="13" t="s">
        <v>25</v>
      </c>
      <c r="C61" s="13" t="s">
        <v>25</v>
      </c>
      <c r="D61" s="13" t="s">
        <v>25</v>
      </c>
      <c r="E61" s="13" t="s">
        <v>25</v>
      </c>
      <c r="F61" s="13" t="s">
        <v>25</v>
      </c>
      <c r="G61" s="13" t="s">
        <v>25</v>
      </c>
      <c r="H61" s="13" t="s">
        <v>25</v>
      </c>
      <c r="I6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1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1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2" spans="1:12">
      <c r="A62" s="12">
        <v>106398791.91</v>
      </c>
      <c r="B62" s="12">
        <v>122869331.81</v>
      </c>
      <c r="C62" s="12">
        <v>164035442.19999999</v>
      </c>
      <c r="D62" s="12">
        <v>175395588.06</v>
      </c>
      <c r="E62" s="12">
        <v>104866962.8</v>
      </c>
      <c r="F62" s="12">
        <v>122608554.38</v>
      </c>
      <c r="G62" s="12">
        <v>166891354.90000001</v>
      </c>
      <c r="H62" s="12">
        <v>192667472.97</v>
      </c>
      <c r="I62" s="12">
        <f>IF(Tabela3[[#This Row],[Receitas 2005]]-Tabela3[[#This Row],[Despesas 2005]]&lt;0,Tabela3[[#This Row],[Receitas 2005]]-Tabela3[[#This Row],[Despesas 2005]],Tabela3[[#This Row],[Receitas 2005]]-Tabela3[[#This Row],[Despesas 2005]])</f>
        <v>1531829.1099999994</v>
      </c>
      <c r="J62" s="14">
        <f>IF(Tabela3[[#This Row],[Receitas 2006]]-Tabela3[[#This Row],[Despesas 2006]]&lt;0,Tabela3[[#This Row],[Receitas 2006]]-Tabela3[[#This Row],[Despesas 2006]],Tabela3[[#This Row],[Receitas 2006]]-Tabela3[[#This Row],[Despesas 2006]])</f>
        <v>260777.43000000715</v>
      </c>
      <c r="K62" s="12">
        <f>IF(Tabela3[[#This Row],[Receitas 2008]]-Tabela3[[#This Row],[Despesas 2008]]&lt;0,Tabela3[[#This Row],[Receitas 2008]]-Tabela3[[#This Row],[Despesas 2008]],Tabela3[[#This Row],[Receitas 2008]]-Tabela3[[#This Row],[Despesas 2008]])</f>
        <v>-2855912.7000000179</v>
      </c>
      <c r="L62" s="12">
        <f>IF(Tabela3[[#This Row],[Receitas 2009]]-Tabela3[[#This Row],[Despesas 2009]]&lt;0,Tabela3[[#This Row],[Receitas 2009]]-Tabela3[[#This Row],[Despesas 2009]],Tabela3[[#This Row],[Receitas 2009]]-Tabela3[[#This Row],[Despesas 2009]])</f>
        <v>-17271884.909999996</v>
      </c>
    </row>
    <row r="63" spans="1:12">
      <c r="A63" s="13">
        <v>5607366.0099999998</v>
      </c>
      <c r="B63" s="13">
        <v>6281979.8099999996</v>
      </c>
      <c r="C63" s="13">
        <v>8355738.2599999998</v>
      </c>
      <c r="D63" s="13">
        <v>7453772.1299999999</v>
      </c>
      <c r="E63" s="13">
        <v>5591045.0099999998</v>
      </c>
      <c r="F63" s="13">
        <v>6294737.9299999997</v>
      </c>
      <c r="G63" s="13">
        <v>8474274.0299999993</v>
      </c>
      <c r="H63" s="13">
        <v>8544965.5199999996</v>
      </c>
      <c r="I63" s="13">
        <f>IF(Tabela3[[#This Row],[Receitas 2005]]-Tabela3[[#This Row],[Despesas 2005]]&lt;0,Tabela3[[#This Row],[Receitas 2005]]-Tabela3[[#This Row],[Despesas 2005]],Tabela3[[#This Row],[Receitas 2005]]-Tabela3[[#This Row],[Despesas 2005]])</f>
        <v>16321</v>
      </c>
      <c r="J63" s="15">
        <f>IF(Tabela3[[#This Row],[Receitas 2006]]-Tabela3[[#This Row],[Despesas 2006]]&lt;0,Tabela3[[#This Row],[Receitas 2006]]-Tabela3[[#This Row],[Despesas 2006]],Tabela3[[#This Row],[Receitas 2006]]-Tabela3[[#This Row],[Despesas 2006]])</f>
        <v>-12758.120000000112</v>
      </c>
      <c r="K63" s="12">
        <f>IF(Tabela3[[#This Row],[Receitas 2008]]-Tabela3[[#This Row],[Despesas 2008]]&lt;0,Tabela3[[#This Row],[Receitas 2008]]-Tabela3[[#This Row],[Despesas 2008]],Tabela3[[#This Row],[Receitas 2008]]-Tabela3[[#This Row],[Despesas 2008]])</f>
        <v>-118535.76999999955</v>
      </c>
      <c r="L63" s="12">
        <f>IF(Tabela3[[#This Row],[Receitas 2009]]-Tabela3[[#This Row],[Despesas 2009]]&lt;0,Tabela3[[#This Row],[Receitas 2009]]-Tabela3[[#This Row],[Despesas 2009]],Tabela3[[#This Row],[Receitas 2009]]-Tabela3[[#This Row],[Despesas 2009]])</f>
        <v>-1091193.3899999997</v>
      </c>
    </row>
    <row r="64" spans="1:12">
      <c r="A64" s="12">
        <v>15086128.91</v>
      </c>
      <c r="B64" s="12">
        <v>15471892.4</v>
      </c>
      <c r="C64" s="12">
        <v>20734246.140000001</v>
      </c>
      <c r="D64" s="12">
        <v>18663820.579999998</v>
      </c>
      <c r="E64" s="12">
        <v>14193530.15</v>
      </c>
      <c r="F64" s="12">
        <v>18092319.359999999</v>
      </c>
      <c r="G64" s="12">
        <v>20954583.609999999</v>
      </c>
      <c r="H64" s="12">
        <v>18666294.039999999</v>
      </c>
      <c r="I64" s="12">
        <f>IF(Tabela3[[#This Row],[Receitas 2005]]-Tabela3[[#This Row],[Despesas 2005]]&lt;0,Tabela3[[#This Row],[Receitas 2005]]-Tabela3[[#This Row],[Despesas 2005]],Tabela3[[#This Row],[Receitas 2005]]-Tabela3[[#This Row],[Despesas 2005]])</f>
        <v>892598.75999999978</v>
      </c>
      <c r="J64" s="14">
        <f>IF(Tabela3[[#This Row],[Receitas 2006]]-Tabela3[[#This Row],[Despesas 2006]]&lt;0,Tabela3[[#This Row],[Receitas 2006]]-Tabela3[[#This Row],[Despesas 2006]],Tabela3[[#This Row],[Receitas 2006]]-Tabela3[[#This Row],[Despesas 2006]])</f>
        <v>-2620426.959999999</v>
      </c>
      <c r="K64" s="12">
        <f>IF(Tabela3[[#This Row],[Receitas 2008]]-Tabela3[[#This Row],[Despesas 2008]]&lt;0,Tabela3[[#This Row],[Receitas 2008]]-Tabela3[[#This Row],[Despesas 2008]],Tabela3[[#This Row],[Receitas 2008]]-Tabela3[[#This Row],[Despesas 2008]])</f>
        <v>-220337.46999999881</v>
      </c>
      <c r="L64" s="12">
        <f>IF(Tabela3[[#This Row],[Receitas 2009]]-Tabela3[[#This Row],[Despesas 2009]]&lt;0,Tabela3[[#This Row],[Receitas 2009]]-Tabela3[[#This Row],[Despesas 2009]],Tabela3[[#This Row],[Receitas 2009]]-Tabela3[[#This Row],[Despesas 2009]])</f>
        <v>-2473.4600000008941</v>
      </c>
    </row>
    <row r="65" spans="1:12">
      <c r="A65" s="13">
        <v>6676415</v>
      </c>
      <c r="B65" s="13" t="s">
        <v>25</v>
      </c>
      <c r="C65" s="13">
        <v>10121477.439999999</v>
      </c>
      <c r="D65" s="13">
        <v>10894192.18</v>
      </c>
      <c r="E65" s="13">
        <v>6103113</v>
      </c>
      <c r="F65" s="13" t="s">
        <v>25</v>
      </c>
      <c r="G65" s="13">
        <v>9743199.7599999998</v>
      </c>
      <c r="H65" s="13">
        <v>10332057.300000001</v>
      </c>
      <c r="I65" s="13">
        <f>IF(Tabela3[[#This Row],[Receitas 2005]]-Tabela3[[#This Row],[Despesas 2005]]&lt;0,Tabela3[[#This Row],[Receitas 2005]]-Tabela3[[#This Row],[Despesas 2005]],Tabela3[[#This Row],[Receitas 2005]]-Tabela3[[#This Row],[Despesas 2005]])</f>
        <v>573302</v>
      </c>
      <c r="J6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5" s="12">
        <f>IF(Tabela3[[#This Row],[Receitas 2008]]-Tabela3[[#This Row],[Despesas 2008]]&lt;0,Tabela3[[#This Row],[Receitas 2008]]-Tabela3[[#This Row],[Despesas 2008]],Tabela3[[#This Row],[Receitas 2008]]-Tabela3[[#This Row],[Despesas 2008]])</f>
        <v>378277.6799999997</v>
      </c>
      <c r="L65" s="12">
        <f>IF(Tabela3[[#This Row],[Receitas 2009]]-Tabela3[[#This Row],[Despesas 2009]]&lt;0,Tabela3[[#This Row],[Receitas 2009]]-Tabela3[[#This Row],[Despesas 2009]],Tabela3[[#This Row],[Receitas 2009]]-Tabela3[[#This Row],[Despesas 2009]])</f>
        <v>562134.87999999896</v>
      </c>
    </row>
    <row r="66" spans="1:12">
      <c r="A66" s="12">
        <v>4978739.2699999996</v>
      </c>
      <c r="B66" s="12">
        <v>5073186.1900000004</v>
      </c>
      <c r="C66" s="12">
        <v>7322266.7599999998</v>
      </c>
      <c r="D66" s="12">
        <v>7006778.4699999997</v>
      </c>
      <c r="E66" s="12">
        <v>4541236.54</v>
      </c>
      <c r="F66" s="12">
        <v>5158171.16</v>
      </c>
      <c r="G66" s="12">
        <v>7050550.1699999999</v>
      </c>
      <c r="H66" s="12">
        <v>7660878.0499999998</v>
      </c>
      <c r="I66" s="12">
        <f>IF(Tabela3[[#This Row],[Receitas 2005]]-Tabela3[[#This Row],[Despesas 2005]]&lt;0,Tabela3[[#This Row],[Receitas 2005]]-Tabela3[[#This Row],[Despesas 2005]],Tabela3[[#This Row],[Receitas 2005]]-Tabela3[[#This Row],[Despesas 2005]])</f>
        <v>437502.72999999952</v>
      </c>
      <c r="J66" s="14">
        <f>IF(Tabela3[[#This Row],[Receitas 2006]]-Tabela3[[#This Row],[Despesas 2006]]&lt;0,Tabela3[[#This Row],[Receitas 2006]]-Tabela3[[#This Row],[Despesas 2006]],Tabela3[[#This Row],[Receitas 2006]]-Tabela3[[#This Row],[Despesas 2006]])</f>
        <v>-84984.969999999739</v>
      </c>
      <c r="K66" s="12">
        <f>IF(Tabela3[[#This Row],[Receitas 2008]]-Tabela3[[#This Row],[Despesas 2008]]&lt;0,Tabela3[[#This Row],[Receitas 2008]]-Tabela3[[#This Row],[Despesas 2008]],Tabela3[[#This Row],[Receitas 2008]]-Tabela3[[#This Row],[Despesas 2008]])</f>
        <v>271716.58999999985</v>
      </c>
      <c r="L66" s="12">
        <f>IF(Tabela3[[#This Row],[Receitas 2009]]-Tabela3[[#This Row],[Despesas 2009]]&lt;0,Tabela3[[#This Row],[Receitas 2009]]-Tabela3[[#This Row],[Despesas 2009]],Tabela3[[#This Row],[Receitas 2009]]-Tabela3[[#This Row],[Despesas 2009]])</f>
        <v>-654099.58000000007</v>
      </c>
    </row>
    <row r="67" spans="1:12">
      <c r="A67" s="13">
        <v>2877636926.5999999</v>
      </c>
      <c r="B67" s="13">
        <v>3143488046</v>
      </c>
      <c r="C67" s="13">
        <v>4746659897</v>
      </c>
      <c r="D67" s="13">
        <v>4825925739.3999996</v>
      </c>
      <c r="E67" s="13">
        <v>2913112697.4000001</v>
      </c>
      <c r="F67" s="13">
        <v>3270289702.9000001</v>
      </c>
      <c r="G67" s="13">
        <v>4605936623</v>
      </c>
      <c r="H67" s="13">
        <v>4989668063.5</v>
      </c>
      <c r="I67" s="13">
        <f>IF(Tabela3[[#This Row],[Receitas 2005]]-Tabela3[[#This Row],[Despesas 2005]]&lt;0,Tabela3[[#This Row],[Receitas 2005]]-Tabela3[[#This Row],[Despesas 2005]],Tabela3[[#This Row],[Receitas 2005]]-Tabela3[[#This Row],[Despesas 2005]])</f>
        <v>-35475770.800000191</v>
      </c>
      <c r="J67" s="15">
        <f>IF(Tabela3[[#This Row],[Receitas 2006]]-Tabela3[[#This Row],[Despesas 2006]]&lt;0,Tabela3[[#This Row],[Receitas 2006]]-Tabela3[[#This Row],[Despesas 2006]],Tabela3[[#This Row],[Receitas 2006]]-Tabela3[[#This Row],[Despesas 2006]])</f>
        <v>-126801656.9000001</v>
      </c>
      <c r="K67" s="12">
        <f>IF(Tabela3[[#This Row],[Receitas 2008]]-Tabela3[[#This Row],[Despesas 2008]]&lt;0,Tabela3[[#This Row],[Receitas 2008]]-Tabela3[[#This Row],[Despesas 2008]],Tabela3[[#This Row],[Receitas 2008]]-Tabela3[[#This Row],[Despesas 2008]])</f>
        <v>140723274</v>
      </c>
      <c r="L67" s="12">
        <f>IF(Tabela3[[#This Row],[Receitas 2009]]-Tabela3[[#This Row],[Despesas 2009]]&lt;0,Tabela3[[#This Row],[Receitas 2009]]-Tabela3[[#This Row],[Despesas 2009]],Tabela3[[#This Row],[Receitas 2009]]-Tabela3[[#This Row],[Despesas 2009]])</f>
        <v>-163742324.10000038</v>
      </c>
    </row>
    <row r="68" spans="1:12">
      <c r="A68" s="12">
        <v>40606107.869999997</v>
      </c>
      <c r="B68" s="12">
        <v>46250123.740000002</v>
      </c>
      <c r="C68" s="12">
        <v>47077100</v>
      </c>
      <c r="D68" s="12">
        <v>44334155.119999997</v>
      </c>
      <c r="E68" s="12">
        <v>41767203.890000001</v>
      </c>
      <c r="F68" s="12">
        <v>48899390.18</v>
      </c>
      <c r="G68" s="12">
        <v>44846699</v>
      </c>
      <c r="H68" s="12">
        <v>48273436.82</v>
      </c>
      <c r="I68" s="12">
        <f>IF(Tabela3[[#This Row],[Receitas 2005]]-Tabela3[[#This Row],[Despesas 2005]]&lt;0,Tabela3[[#This Row],[Receitas 2005]]-Tabela3[[#This Row],[Despesas 2005]],Tabela3[[#This Row],[Receitas 2005]]-Tabela3[[#This Row],[Despesas 2005]])</f>
        <v>-1161096.0200000033</v>
      </c>
      <c r="J68" s="14">
        <f>IF(Tabela3[[#This Row],[Receitas 2006]]-Tabela3[[#This Row],[Despesas 2006]]&lt;0,Tabela3[[#This Row],[Receitas 2006]]-Tabela3[[#This Row],[Despesas 2006]],Tabela3[[#This Row],[Receitas 2006]]-Tabela3[[#This Row],[Despesas 2006]])</f>
        <v>-2649266.4399999976</v>
      </c>
      <c r="K68" s="12">
        <f>IF(Tabela3[[#This Row],[Receitas 2008]]-Tabela3[[#This Row],[Despesas 2008]]&lt;0,Tabela3[[#This Row],[Receitas 2008]]-Tabela3[[#This Row],[Despesas 2008]],Tabela3[[#This Row],[Receitas 2008]]-Tabela3[[#This Row],[Despesas 2008]])</f>
        <v>2230401</v>
      </c>
      <c r="L68" s="12">
        <f>IF(Tabela3[[#This Row],[Receitas 2009]]-Tabela3[[#This Row],[Despesas 2009]]&lt;0,Tabela3[[#This Row],[Receitas 2009]]-Tabela3[[#This Row],[Despesas 2009]],Tabela3[[#This Row],[Receitas 2009]]-Tabela3[[#This Row],[Despesas 2009]])</f>
        <v>-3939281.700000003</v>
      </c>
    </row>
    <row r="69" spans="1:12">
      <c r="A69" s="13" t="s">
        <v>25</v>
      </c>
      <c r="B69" s="13" t="s">
        <v>25</v>
      </c>
      <c r="C69" s="13" t="s">
        <v>25</v>
      </c>
      <c r="D69" s="13">
        <v>13553848.869999999</v>
      </c>
      <c r="E69" s="13" t="s">
        <v>25</v>
      </c>
      <c r="F69" s="13" t="s">
        <v>25</v>
      </c>
      <c r="G69" s="13" t="s">
        <v>25</v>
      </c>
      <c r="H69" s="13">
        <v>14374035.029999999</v>
      </c>
      <c r="I6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9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9" s="12">
        <f>IF(Tabela3[[#This Row],[Receitas 2009]]-Tabela3[[#This Row],[Despesas 2009]]&lt;0,Tabela3[[#This Row],[Receitas 2009]]-Tabela3[[#This Row],[Despesas 2009]],Tabela3[[#This Row],[Receitas 2009]]-Tabela3[[#This Row],[Despesas 2009]])</f>
        <v>-820186.16000000015</v>
      </c>
    </row>
    <row r="70" spans="1:12">
      <c r="A70" s="12">
        <v>9704169.6500000004</v>
      </c>
      <c r="B70" s="12">
        <v>9639261.2799999993</v>
      </c>
      <c r="C70" s="12">
        <v>13070826.93</v>
      </c>
      <c r="D70" s="12">
        <v>13535940.08</v>
      </c>
      <c r="E70" s="12">
        <v>9136935.5999999996</v>
      </c>
      <c r="F70" s="12">
        <v>10238113.82</v>
      </c>
      <c r="G70" s="12">
        <v>12885231.99</v>
      </c>
      <c r="H70" s="12">
        <v>14018641.16</v>
      </c>
      <c r="I70" s="12">
        <f>IF(Tabela3[[#This Row],[Receitas 2005]]-Tabela3[[#This Row],[Despesas 2005]]&lt;0,Tabela3[[#This Row],[Receitas 2005]]-Tabela3[[#This Row],[Despesas 2005]],Tabela3[[#This Row],[Receitas 2005]]-Tabela3[[#This Row],[Despesas 2005]])</f>
        <v>567234.05000000075</v>
      </c>
      <c r="J70" s="14">
        <f>IF(Tabela3[[#This Row],[Receitas 2006]]-Tabela3[[#This Row],[Despesas 2006]]&lt;0,Tabela3[[#This Row],[Receitas 2006]]-Tabela3[[#This Row],[Despesas 2006]],Tabela3[[#This Row],[Receitas 2006]]-Tabela3[[#This Row],[Despesas 2006]])</f>
        <v>-598852.54000000097</v>
      </c>
      <c r="K70" s="12">
        <f>IF(Tabela3[[#This Row],[Receitas 2008]]-Tabela3[[#This Row],[Despesas 2008]]&lt;0,Tabela3[[#This Row],[Receitas 2008]]-Tabela3[[#This Row],[Despesas 2008]],Tabela3[[#This Row],[Receitas 2008]]-Tabela3[[#This Row],[Despesas 2008]])</f>
        <v>185594.93999999948</v>
      </c>
      <c r="L70" s="12">
        <f>IF(Tabela3[[#This Row],[Receitas 2009]]-Tabela3[[#This Row],[Despesas 2009]]&lt;0,Tabela3[[#This Row],[Receitas 2009]]-Tabela3[[#This Row],[Despesas 2009]],Tabela3[[#This Row],[Receitas 2009]]-Tabela3[[#This Row],[Despesas 2009]])</f>
        <v>-482701.08000000007</v>
      </c>
    </row>
    <row r="71" spans="1:12">
      <c r="A71" s="13" t="s">
        <v>25</v>
      </c>
      <c r="B71" s="13">
        <v>4984886.12</v>
      </c>
      <c r="C71" s="13">
        <v>8051001.1699999999</v>
      </c>
      <c r="D71" s="13">
        <v>7396754.6600000001</v>
      </c>
      <c r="E71" s="13" t="s">
        <v>25</v>
      </c>
      <c r="F71" s="13">
        <v>4896976.0199999996</v>
      </c>
      <c r="G71" s="13">
        <v>7473445.0700000003</v>
      </c>
      <c r="H71" s="13">
        <v>8111425.5499999998</v>
      </c>
      <c r="I7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1" s="15">
        <f>IF(Tabela3[[#This Row],[Receitas 2006]]-Tabela3[[#This Row],[Despesas 2006]]&lt;0,Tabela3[[#This Row],[Receitas 2006]]-Tabela3[[#This Row],[Despesas 2006]],Tabela3[[#This Row],[Receitas 2006]]-Tabela3[[#This Row],[Despesas 2006]])</f>
        <v>87910.100000000559</v>
      </c>
      <c r="K71" s="12">
        <f>IF(Tabela3[[#This Row],[Receitas 2008]]-Tabela3[[#This Row],[Despesas 2008]]&lt;0,Tabela3[[#This Row],[Receitas 2008]]-Tabela3[[#This Row],[Despesas 2008]],Tabela3[[#This Row],[Receitas 2008]]-Tabela3[[#This Row],[Despesas 2008]])</f>
        <v>577556.09999999963</v>
      </c>
      <c r="L71" s="12">
        <f>IF(Tabela3[[#This Row],[Receitas 2009]]-Tabela3[[#This Row],[Despesas 2009]]&lt;0,Tabela3[[#This Row],[Receitas 2009]]-Tabela3[[#This Row],[Despesas 2009]],Tabela3[[#This Row],[Receitas 2009]]-Tabela3[[#This Row],[Despesas 2009]])</f>
        <v>-714670.88999999966</v>
      </c>
    </row>
    <row r="72" spans="1:12">
      <c r="A72" s="12">
        <v>4817711.3600000003</v>
      </c>
      <c r="B72" s="12">
        <v>5175686.53</v>
      </c>
      <c r="C72" s="12">
        <v>7513110.04</v>
      </c>
      <c r="D72" s="12" t="s">
        <v>25</v>
      </c>
      <c r="E72" s="12">
        <v>4255902.87</v>
      </c>
      <c r="F72" s="12">
        <v>5681024.5199999996</v>
      </c>
      <c r="G72" s="12">
        <v>6514653.96</v>
      </c>
      <c r="H72" s="12" t="s">
        <v>25</v>
      </c>
      <c r="I72" s="12">
        <f>IF(Tabela3[[#This Row],[Receitas 2005]]-Tabela3[[#This Row],[Despesas 2005]]&lt;0,Tabela3[[#This Row],[Receitas 2005]]-Tabela3[[#This Row],[Despesas 2005]],Tabela3[[#This Row],[Receitas 2005]]-Tabela3[[#This Row],[Despesas 2005]])</f>
        <v>561808.49000000022</v>
      </c>
      <c r="J72" s="14">
        <f>IF(Tabela3[[#This Row],[Receitas 2006]]-Tabela3[[#This Row],[Despesas 2006]]&lt;0,Tabela3[[#This Row],[Receitas 2006]]-Tabela3[[#This Row],[Despesas 2006]],Tabela3[[#This Row],[Receitas 2006]]-Tabela3[[#This Row],[Despesas 2006]])</f>
        <v>-505337.98999999929</v>
      </c>
      <c r="K72" s="12">
        <f>IF(Tabela3[[#This Row],[Receitas 2008]]-Tabela3[[#This Row],[Despesas 2008]]&lt;0,Tabela3[[#This Row],[Receitas 2008]]-Tabela3[[#This Row],[Despesas 2008]],Tabela3[[#This Row],[Receitas 2008]]-Tabela3[[#This Row],[Despesas 2008]])</f>
        <v>998456.08000000007</v>
      </c>
      <c r="L72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3" spans="1:12">
      <c r="A73" s="13">
        <v>544525658.80999994</v>
      </c>
      <c r="B73" s="13">
        <v>702010643.57000005</v>
      </c>
      <c r="C73" s="13">
        <v>916279888.79999995</v>
      </c>
      <c r="D73" s="13">
        <v>939279821.44000006</v>
      </c>
      <c r="E73" s="13">
        <v>528061374.70999998</v>
      </c>
      <c r="F73" s="13">
        <v>675758858.62</v>
      </c>
      <c r="G73" s="13">
        <v>802663699.5</v>
      </c>
      <c r="H73" s="13">
        <v>911915363</v>
      </c>
      <c r="I73" s="13">
        <f>IF(Tabela3[[#This Row],[Receitas 2005]]-Tabela3[[#This Row],[Despesas 2005]]&lt;0,Tabela3[[#This Row],[Receitas 2005]]-Tabela3[[#This Row],[Despesas 2005]],Tabela3[[#This Row],[Receitas 2005]]-Tabela3[[#This Row],[Despesas 2005]])</f>
        <v>16464284.099999964</v>
      </c>
      <c r="J73" s="15">
        <f>IF(Tabela3[[#This Row],[Receitas 2006]]-Tabela3[[#This Row],[Despesas 2006]]&lt;0,Tabela3[[#This Row],[Receitas 2006]]-Tabela3[[#This Row],[Despesas 2006]],Tabela3[[#This Row],[Receitas 2006]]-Tabela3[[#This Row],[Despesas 2006]])</f>
        <v>26251784.950000048</v>
      </c>
      <c r="K73" s="12">
        <f>IF(Tabela3[[#This Row],[Receitas 2008]]-Tabela3[[#This Row],[Despesas 2008]]&lt;0,Tabela3[[#This Row],[Receitas 2008]]-Tabela3[[#This Row],[Despesas 2008]],Tabela3[[#This Row],[Receitas 2008]]-Tabela3[[#This Row],[Despesas 2008]])</f>
        <v>113616189.29999995</v>
      </c>
      <c r="L73" s="12">
        <f>IF(Tabela3[[#This Row],[Receitas 2009]]-Tabela3[[#This Row],[Despesas 2009]]&lt;0,Tabela3[[#This Row],[Receitas 2009]]-Tabela3[[#This Row],[Despesas 2009]],Tabela3[[#This Row],[Receitas 2009]]-Tabela3[[#This Row],[Despesas 2009]])</f>
        <v>27364458.440000057</v>
      </c>
    </row>
    <row r="74" spans="1:12">
      <c r="A74" s="12">
        <v>3777696.93</v>
      </c>
      <c r="B74" s="12">
        <v>4741560.84</v>
      </c>
      <c r="C74" s="12">
        <v>6017434.4100000001</v>
      </c>
      <c r="D74" s="12">
        <v>5681286.4299999997</v>
      </c>
      <c r="E74" s="12">
        <v>3567777.17</v>
      </c>
      <c r="F74" s="12">
        <v>4888991.6500000004</v>
      </c>
      <c r="G74" s="12">
        <v>5506948.7400000002</v>
      </c>
      <c r="H74" s="12">
        <v>5971831.3899999997</v>
      </c>
      <c r="I74" s="12">
        <f>IF(Tabela3[[#This Row],[Receitas 2005]]-Tabela3[[#This Row],[Despesas 2005]]&lt;0,Tabela3[[#This Row],[Receitas 2005]]-Tabela3[[#This Row],[Despesas 2005]],Tabela3[[#This Row],[Receitas 2005]]-Tabela3[[#This Row],[Despesas 2005]])</f>
        <v>209919.76000000024</v>
      </c>
      <c r="J74" s="14">
        <f>IF(Tabela3[[#This Row],[Receitas 2006]]-Tabela3[[#This Row],[Despesas 2006]]&lt;0,Tabela3[[#This Row],[Receitas 2006]]-Tabela3[[#This Row],[Despesas 2006]],Tabela3[[#This Row],[Receitas 2006]]-Tabela3[[#This Row],[Despesas 2006]])</f>
        <v>-147430.81000000052</v>
      </c>
      <c r="K74" s="12">
        <f>IF(Tabela3[[#This Row],[Receitas 2008]]-Tabela3[[#This Row],[Despesas 2008]]&lt;0,Tabela3[[#This Row],[Receitas 2008]]-Tabela3[[#This Row],[Despesas 2008]],Tabela3[[#This Row],[Receitas 2008]]-Tabela3[[#This Row],[Despesas 2008]])</f>
        <v>510485.66999999993</v>
      </c>
      <c r="L74" s="12">
        <f>IF(Tabela3[[#This Row],[Receitas 2009]]-Tabela3[[#This Row],[Despesas 2009]]&lt;0,Tabela3[[#This Row],[Receitas 2009]]-Tabela3[[#This Row],[Despesas 2009]],Tabela3[[#This Row],[Receitas 2009]]-Tabela3[[#This Row],[Despesas 2009]])</f>
        <v>-290544.95999999996</v>
      </c>
    </row>
    <row r="75" spans="1:12">
      <c r="A75" s="13">
        <v>10537176.310000001</v>
      </c>
      <c r="B75" s="13">
        <v>11342418.25</v>
      </c>
      <c r="C75" s="13">
        <v>15087047.85</v>
      </c>
      <c r="D75" s="13">
        <v>14857398.060000001</v>
      </c>
      <c r="E75" s="13">
        <v>9799213</v>
      </c>
      <c r="F75" s="13">
        <v>10577175.33</v>
      </c>
      <c r="G75" s="13">
        <v>14949045.060000001</v>
      </c>
      <c r="H75" s="13">
        <v>14890770.470000001</v>
      </c>
      <c r="I75" s="13">
        <f>IF(Tabela3[[#This Row],[Receitas 2005]]-Tabela3[[#This Row],[Despesas 2005]]&lt;0,Tabela3[[#This Row],[Receitas 2005]]-Tabela3[[#This Row],[Despesas 2005]],Tabela3[[#This Row],[Receitas 2005]]-Tabela3[[#This Row],[Despesas 2005]])</f>
        <v>737963.31000000052</v>
      </c>
      <c r="J75" s="15">
        <f>IF(Tabela3[[#This Row],[Receitas 2006]]-Tabela3[[#This Row],[Despesas 2006]]&lt;0,Tabela3[[#This Row],[Receitas 2006]]-Tabela3[[#This Row],[Despesas 2006]],Tabela3[[#This Row],[Receitas 2006]]-Tabela3[[#This Row],[Despesas 2006]])</f>
        <v>765242.91999999993</v>
      </c>
      <c r="K75" s="12">
        <f>IF(Tabela3[[#This Row],[Receitas 2008]]-Tabela3[[#This Row],[Despesas 2008]]&lt;0,Tabela3[[#This Row],[Receitas 2008]]-Tabela3[[#This Row],[Despesas 2008]],Tabela3[[#This Row],[Receitas 2008]]-Tabela3[[#This Row],[Despesas 2008]])</f>
        <v>138002.78999999911</v>
      </c>
      <c r="L75" s="12">
        <f>IF(Tabela3[[#This Row],[Receitas 2009]]-Tabela3[[#This Row],[Despesas 2009]]&lt;0,Tabela3[[#This Row],[Receitas 2009]]-Tabela3[[#This Row],[Despesas 2009]],Tabela3[[#This Row],[Receitas 2009]]-Tabela3[[#This Row],[Despesas 2009]])</f>
        <v>-33372.410000000149</v>
      </c>
    </row>
    <row r="76" spans="1:12">
      <c r="A76" s="12">
        <v>4503960.1100000003</v>
      </c>
      <c r="B76" s="12">
        <v>4916735.84</v>
      </c>
      <c r="C76" s="12">
        <v>6524647.6699999999</v>
      </c>
      <c r="D76" s="12">
        <v>6858101.5800000001</v>
      </c>
      <c r="E76" s="12">
        <v>4259748.63</v>
      </c>
      <c r="F76" s="12">
        <v>4803898.5999999996</v>
      </c>
      <c r="G76" s="12">
        <v>6523111.9800000004</v>
      </c>
      <c r="H76" s="12">
        <v>6586107.3399999999</v>
      </c>
      <c r="I76" s="12">
        <f>IF(Tabela3[[#This Row],[Receitas 2005]]-Tabela3[[#This Row],[Despesas 2005]]&lt;0,Tabela3[[#This Row],[Receitas 2005]]-Tabela3[[#This Row],[Despesas 2005]],Tabela3[[#This Row],[Receitas 2005]]-Tabela3[[#This Row],[Despesas 2005]])</f>
        <v>244211.48000000045</v>
      </c>
      <c r="J76" s="14">
        <f>IF(Tabela3[[#This Row],[Receitas 2006]]-Tabela3[[#This Row],[Despesas 2006]]&lt;0,Tabela3[[#This Row],[Receitas 2006]]-Tabela3[[#This Row],[Despesas 2006]],Tabela3[[#This Row],[Receitas 2006]]-Tabela3[[#This Row],[Despesas 2006]])</f>
        <v>112837.24000000022</v>
      </c>
      <c r="K76" s="12">
        <f>IF(Tabela3[[#This Row],[Receitas 2008]]-Tabela3[[#This Row],[Despesas 2008]]&lt;0,Tabela3[[#This Row],[Receitas 2008]]-Tabela3[[#This Row],[Despesas 2008]],Tabela3[[#This Row],[Receitas 2008]]-Tabela3[[#This Row],[Despesas 2008]])</f>
        <v>1535.6899999994785</v>
      </c>
      <c r="L76" s="12">
        <f>IF(Tabela3[[#This Row],[Receitas 2009]]-Tabela3[[#This Row],[Despesas 2009]]&lt;0,Tabela3[[#This Row],[Receitas 2009]]-Tabela3[[#This Row],[Despesas 2009]],Tabela3[[#This Row],[Receitas 2009]]-Tabela3[[#This Row],[Despesas 2009]])</f>
        <v>271994.24000000022</v>
      </c>
    </row>
    <row r="77" spans="1:12">
      <c r="A77" s="13">
        <v>27018047.969999999</v>
      </c>
      <c r="B77" s="13">
        <v>31208269.719999999</v>
      </c>
      <c r="C77" s="13">
        <v>43787921.149999999</v>
      </c>
      <c r="D77" s="13">
        <v>43602195.579999998</v>
      </c>
      <c r="E77" s="13">
        <v>26204532.879999999</v>
      </c>
      <c r="F77" s="13">
        <v>30725465.809999999</v>
      </c>
      <c r="G77" s="13">
        <v>46502871.049999997</v>
      </c>
      <c r="H77" s="13">
        <v>53121798.18</v>
      </c>
      <c r="I77" s="13">
        <f>IF(Tabela3[[#This Row],[Receitas 2005]]-Tabela3[[#This Row],[Despesas 2005]]&lt;0,Tabela3[[#This Row],[Receitas 2005]]-Tabela3[[#This Row],[Despesas 2005]],Tabela3[[#This Row],[Receitas 2005]]-Tabela3[[#This Row],[Despesas 2005]])</f>
        <v>813515.08999999985</v>
      </c>
      <c r="J77" s="15">
        <f>IF(Tabela3[[#This Row],[Receitas 2006]]-Tabela3[[#This Row],[Despesas 2006]]&lt;0,Tabela3[[#This Row],[Receitas 2006]]-Tabela3[[#This Row],[Despesas 2006]],Tabela3[[#This Row],[Receitas 2006]]-Tabela3[[#This Row],[Despesas 2006]])</f>
        <v>482803.91000000015</v>
      </c>
      <c r="K77" s="12">
        <f>IF(Tabela3[[#This Row],[Receitas 2008]]-Tabela3[[#This Row],[Despesas 2008]]&lt;0,Tabela3[[#This Row],[Receitas 2008]]-Tabela3[[#This Row],[Despesas 2008]],Tabela3[[#This Row],[Receitas 2008]]-Tabela3[[#This Row],[Despesas 2008]])</f>
        <v>-2714949.8999999985</v>
      </c>
      <c r="L77" s="12">
        <f>IF(Tabela3[[#This Row],[Receitas 2009]]-Tabela3[[#This Row],[Despesas 2009]]&lt;0,Tabela3[[#This Row],[Receitas 2009]]-Tabela3[[#This Row],[Despesas 2009]],Tabela3[[#This Row],[Receitas 2009]]-Tabela3[[#This Row],[Despesas 2009]])</f>
        <v>-9519602.6000000015</v>
      </c>
    </row>
    <row r="78" spans="1:12">
      <c r="A78" s="12" t="s">
        <v>25</v>
      </c>
      <c r="B78" s="12" t="s">
        <v>25</v>
      </c>
      <c r="C78" s="12" t="s">
        <v>25</v>
      </c>
      <c r="D78" s="12" t="s">
        <v>25</v>
      </c>
      <c r="E78" s="12" t="s">
        <v>25</v>
      </c>
      <c r="F78" s="12" t="s">
        <v>25</v>
      </c>
      <c r="G78" s="12" t="s">
        <v>25</v>
      </c>
      <c r="H78" s="12" t="s">
        <v>25</v>
      </c>
      <c r="I7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8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78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9" spans="1:12">
      <c r="A79" s="13">
        <v>29327123.52</v>
      </c>
      <c r="B79" s="13">
        <v>39493337.890000001</v>
      </c>
      <c r="C79" s="13">
        <v>50428362.170000002</v>
      </c>
      <c r="D79" s="13">
        <v>48134119.520000003</v>
      </c>
      <c r="E79" s="13">
        <v>27471843.039999999</v>
      </c>
      <c r="F79" s="13">
        <v>45229684.390000001</v>
      </c>
      <c r="G79" s="13">
        <v>50807477.399999999</v>
      </c>
      <c r="H79" s="13">
        <v>48088138.200000003</v>
      </c>
      <c r="I79" s="13">
        <f>IF(Tabela3[[#This Row],[Receitas 2005]]-Tabela3[[#This Row],[Despesas 2005]]&lt;0,Tabela3[[#This Row],[Receitas 2005]]-Tabela3[[#This Row],[Despesas 2005]],Tabela3[[#This Row],[Receitas 2005]]-Tabela3[[#This Row],[Despesas 2005]])</f>
        <v>1855280.4800000004</v>
      </c>
      <c r="J79" s="15">
        <f>IF(Tabela3[[#This Row],[Receitas 2006]]-Tabela3[[#This Row],[Despesas 2006]]&lt;0,Tabela3[[#This Row],[Receitas 2006]]-Tabela3[[#This Row],[Despesas 2006]],Tabela3[[#This Row],[Receitas 2006]]-Tabela3[[#This Row],[Despesas 2006]])</f>
        <v>-5736346.5</v>
      </c>
      <c r="K79" s="12">
        <f>IF(Tabela3[[#This Row],[Receitas 2008]]-Tabela3[[#This Row],[Despesas 2008]]&lt;0,Tabela3[[#This Row],[Receitas 2008]]-Tabela3[[#This Row],[Despesas 2008]],Tabela3[[#This Row],[Receitas 2008]]-Tabela3[[#This Row],[Despesas 2008]])</f>
        <v>-379115.22999999672</v>
      </c>
      <c r="L79" s="12">
        <f>IF(Tabela3[[#This Row],[Receitas 2009]]-Tabela3[[#This Row],[Despesas 2009]]&lt;0,Tabela3[[#This Row],[Receitas 2009]]-Tabela3[[#This Row],[Despesas 2009]],Tabela3[[#This Row],[Receitas 2009]]-Tabela3[[#This Row],[Despesas 2009]])</f>
        <v>45981.320000000298</v>
      </c>
    </row>
    <row r="80" spans="1:12">
      <c r="A80" s="12">
        <v>25410967</v>
      </c>
      <c r="B80" s="12">
        <v>32566874.690000001</v>
      </c>
      <c r="C80" s="12">
        <v>43507548.799999997</v>
      </c>
      <c r="D80" s="12">
        <v>44546187.229999997</v>
      </c>
      <c r="E80" s="12">
        <v>22435998</v>
      </c>
      <c r="F80" s="12">
        <v>33062541.52</v>
      </c>
      <c r="G80" s="12">
        <v>39013977.950000003</v>
      </c>
      <c r="H80" s="12">
        <v>42507077.840000004</v>
      </c>
      <c r="I80" s="12">
        <f>IF(Tabela3[[#This Row],[Receitas 2005]]-Tabela3[[#This Row],[Despesas 2005]]&lt;0,Tabela3[[#This Row],[Receitas 2005]]-Tabela3[[#This Row],[Despesas 2005]],Tabela3[[#This Row],[Receitas 2005]]-Tabela3[[#This Row],[Despesas 2005]])</f>
        <v>2974969</v>
      </c>
      <c r="J80" s="14">
        <f>IF(Tabela3[[#This Row],[Receitas 2006]]-Tabela3[[#This Row],[Despesas 2006]]&lt;0,Tabela3[[#This Row],[Receitas 2006]]-Tabela3[[#This Row],[Despesas 2006]],Tabela3[[#This Row],[Receitas 2006]]-Tabela3[[#This Row],[Despesas 2006]])</f>
        <v>-495666.82999999821</v>
      </c>
      <c r="K80" s="12">
        <f>IF(Tabela3[[#This Row],[Receitas 2008]]-Tabela3[[#This Row],[Despesas 2008]]&lt;0,Tabela3[[#This Row],[Receitas 2008]]-Tabela3[[#This Row],[Despesas 2008]],Tabela3[[#This Row],[Receitas 2008]]-Tabela3[[#This Row],[Despesas 2008]])</f>
        <v>4493570.849999994</v>
      </c>
      <c r="L80" s="12">
        <f>IF(Tabela3[[#This Row],[Receitas 2009]]-Tabela3[[#This Row],[Despesas 2009]]&lt;0,Tabela3[[#This Row],[Receitas 2009]]-Tabela3[[#This Row],[Despesas 2009]],Tabela3[[#This Row],[Receitas 2009]]-Tabela3[[#This Row],[Despesas 2009]])</f>
        <v>2039109.3899999931</v>
      </c>
    </row>
    <row r="81" spans="1:12">
      <c r="A81" s="13">
        <v>5137318.09</v>
      </c>
      <c r="B81" s="13">
        <v>5907638.2199999997</v>
      </c>
      <c r="C81" s="13">
        <v>8169839.3300000001</v>
      </c>
      <c r="D81" s="13">
        <v>8309750.7999999998</v>
      </c>
      <c r="E81" s="13">
        <v>4941014.2300000004</v>
      </c>
      <c r="F81" s="13">
        <v>6179253.1399999997</v>
      </c>
      <c r="G81" s="13">
        <v>7825897.2300000004</v>
      </c>
      <c r="H81" s="13">
        <v>8382205.0800000001</v>
      </c>
      <c r="I81" s="13">
        <f>IF(Tabela3[[#This Row],[Receitas 2005]]-Tabela3[[#This Row],[Despesas 2005]]&lt;0,Tabela3[[#This Row],[Receitas 2005]]-Tabela3[[#This Row],[Despesas 2005]],Tabela3[[#This Row],[Receitas 2005]]-Tabela3[[#This Row],[Despesas 2005]])</f>
        <v>196303.8599999994</v>
      </c>
      <c r="J81" s="15">
        <f>IF(Tabela3[[#This Row],[Receitas 2006]]-Tabela3[[#This Row],[Despesas 2006]]&lt;0,Tabela3[[#This Row],[Receitas 2006]]-Tabela3[[#This Row],[Despesas 2006]],Tabela3[[#This Row],[Receitas 2006]]-Tabela3[[#This Row],[Despesas 2006]])</f>
        <v>-271614.91999999993</v>
      </c>
      <c r="K81" s="12">
        <f>IF(Tabela3[[#This Row],[Receitas 2008]]-Tabela3[[#This Row],[Despesas 2008]]&lt;0,Tabela3[[#This Row],[Receitas 2008]]-Tabela3[[#This Row],[Despesas 2008]],Tabela3[[#This Row],[Receitas 2008]]-Tabela3[[#This Row],[Despesas 2008]])</f>
        <v>343942.09999999963</v>
      </c>
      <c r="L81" s="12">
        <f>IF(Tabela3[[#This Row],[Receitas 2009]]-Tabela3[[#This Row],[Despesas 2009]]&lt;0,Tabela3[[#This Row],[Receitas 2009]]-Tabela3[[#This Row],[Despesas 2009]],Tabela3[[#This Row],[Receitas 2009]]-Tabela3[[#This Row],[Despesas 2009]])</f>
        <v>-72454.280000000261</v>
      </c>
    </row>
    <row r="82" spans="1:12">
      <c r="A82" s="12">
        <v>5760341</v>
      </c>
      <c r="B82" s="12" t="s">
        <v>25</v>
      </c>
      <c r="C82" s="12">
        <v>8198854.1900000004</v>
      </c>
      <c r="D82" s="12" t="s">
        <v>25</v>
      </c>
      <c r="E82" s="12">
        <v>4495390</v>
      </c>
      <c r="F82" s="12" t="s">
        <v>25</v>
      </c>
      <c r="G82" s="12">
        <v>7665583.6900000004</v>
      </c>
      <c r="H82" s="12" t="s">
        <v>25</v>
      </c>
      <c r="I82" s="12">
        <f>IF(Tabela3[[#This Row],[Receitas 2005]]-Tabela3[[#This Row],[Despesas 2005]]&lt;0,Tabela3[[#This Row],[Receitas 2005]]-Tabela3[[#This Row],[Despesas 2005]],Tabela3[[#This Row],[Receitas 2005]]-Tabela3[[#This Row],[Despesas 2005]])</f>
        <v>1264951</v>
      </c>
      <c r="J8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2" s="12">
        <f>IF(Tabela3[[#This Row],[Receitas 2008]]-Tabela3[[#This Row],[Despesas 2008]]&lt;0,Tabela3[[#This Row],[Receitas 2008]]-Tabela3[[#This Row],[Despesas 2008]],Tabela3[[#This Row],[Receitas 2008]]-Tabela3[[#This Row],[Despesas 2008]])</f>
        <v>533270.5</v>
      </c>
      <c r="L82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83" spans="1:12">
      <c r="A83" s="13" t="s">
        <v>25</v>
      </c>
      <c r="B83" s="13">
        <v>5493630.3200000003</v>
      </c>
      <c r="C83" s="13">
        <v>7383030.3799999999</v>
      </c>
      <c r="D83" s="13">
        <v>7064140.8899999997</v>
      </c>
      <c r="E83" s="13" t="s">
        <v>25</v>
      </c>
      <c r="F83" s="13">
        <v>5433486</v>
      </c>
      <c r="G83" s="13">
        <v>7614826.2400000002</v>
      </c>
      <c r="H83" s="13">
        <v>7037081.6799999997</v>
      </c>
      <c r="I8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3" s="15">
        <f>IF(Tabela3[[#This Row],[Receitas 2006]]-Tabela3[[#This Row],[Despesas 2006]]&lt;0,Tabela3[[#This Row],[Receitas 2006]]-Tabela3[[#This Row],[Despesas 2006]],Tabela3[[#This Row],[Receitas 2006]]-Tabela3[[#This Row],[Despesas 2006]])</f>
        <v>60144.320000000298</v>
      </c>
      <c r="K83" s="12">
        <f>IF(Tabela3[[#This Row],[Receitas 2008]]-Tabela3[[#This Row],[Despesas 2008]]&lt;0,Tabela3[[#This Row],[Receitas 2008]]-Tabela3[[#This Row],[Despesas 2008]],Tabela3[[#This Row],[Receitas 2008]]-Tabela3[[#This Row],[Despesas 2008]])</f>
        <v>-231795.86000000034</v>
      </c>
      <c r="L83" s="12">
        <f>IF(Tabela3[[#This Row],[Receitas 2009]]-Tabela3[[#This Row],[Despesas 2009]]&lt;0,Tabela3[[#This Row],[Receitas 2009]]-Tabela3[[#This Row],[Despesas 2009]],Tabela3[[#This Row],[Receitas 2009]]-Tabela3[[#This Row],[Despesas 2009]])</f>
        <v>27059.209999999963</v>
      </c>
    </row>
    <row r="84" spans="1:12">
      <c r="A84" s="12" t="s">
        <v>25</v>
      </c>
      <c r="B84" s="12">
        <v>7979204.8399999999</v>
      </c>
      <c r="C84" s="12">
        <v>11862248.539999999</v>
      </c>
      <c r="D84" s="12">
        <v>12657844.98</v>
      </c>
      <c r="E84" s="12" t="s">
        <v>25</v>
      </c>
      <c r="F84" s="12">
        <v>7896128.0099999998</v>
      </c>
      <c r="G84" s="12">
        <v>12881784.92</v>
      </c>
      <c r="H84" s="12">
        <v>12946819.300000001</v>
      </c>
      <c r="I8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4" s="14">
        <f>IF(Tabela3[[#This Row],[Receitas 2006]]-Tabela3[[#This Row],[Despesas 2006]]&lt;0,Tabela3[[#This Row],[Receitas 2006]]-Tabela3[[#This Row],[Despesas 2006]],Tabela3[[#This Row],[Receitas 2006]]-Tabela3[[#This Row],[Despesas 2006]])</f>
        <v>83076.830000000075</v>
      </c>
      <c r="K84" s="12">
        <f>IF(Tabela3[[#This Row],[Receitas 2008]]-Tabela3[[#This Row],[Despesas 2008]]&lt;0,Tabela3[[#This Row],[Receitas 2008]]-Tabela3[[#This Row],[Despesas 2008]],Tabela3[[#This Row],[Receitas 2008]]-Tabela3[[#This Row],[Despesas 2008]])</f>
        <v>-1019536.3800000008</v>
      </c>
      <c r="L84" s="12">
        <f>IF(Tabela3[[#This Row],[Receitas 2009]]-Tabela3[[#This Row],[Despesas 2009]]&lt;0,Tabela3[[#This Row],[Receitas 2009]]-Tabela3[[#This Row],[Despesas 2009]],Tabela3[[#This Row],[Receitas 2009]]-Tabela3[[#This Row],[Despesas 2009]])</f>
        <v>-288974.3200000003</v>
      </c>
    </row>
    <row r="85" spans="1:12">
      <c r="A85" s="13" t="s">
        <v>25</v>
      </c>
      <c r="B85" s="13" t="s">
        <v>25</v>
      </c>
      <c r="C85" s="13">
        <v>10572748.609999999</v>
      </c>
      <c r="D85" s="13">
        <v>10597081.24</v>
      </c>
      <c r="E85" s="13" t="s">
        <v>25</v>
      </c>
      <c r="F85" s="13" t="s">
        <v>25</v>
      </c>
      <c r="G85" s="13">
        <v>10528075.08</v>
      </c>
      <c r="H85" s="13">
        <v>10852266.84</v>
      </c>
      <c r="I8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5" s="12">
        <f>IF(Tabela3[[#This Row],[Receitas 2008]]-Tabela3[[#This Row],[Despesas 2008]]&lt;0,Tabela3[[#This Row],[Receitas 2008]]-Tabela3[[#This Row],[Despesas 2008]],Tabela3[[#This Row],[Receitas 2008]]-Tabela3[[#This Row],[Despesas 2008]])</f>
        <v>44673.529999999329</v>
      </c>
      <c r="L85" s="12">
        <f>IF(Tabela3[[#This Row],[Receitas 2009]]-Tabela3[[#This Row],[Despesas 2009]]&lt;0,Tabela3[[#This Row],[Receitas 2009]]-Tabela3[[#This Row],[Despesas 2009]],Tabela3[[#This Row],[Receitas 2009]]-Tabela3[[#This Row],[Despesas 2009]])</f>
        <v>-255185.59999999963</v>
      </c>
    </row>
    <row r="86" spans="1:12">
      <c r="A86" s="12" t="s">
        <v>25</v>
      </c>
      <c r="B86" s="12">
        <v>15574022.369999999</v>
      </c>
      <c r="C86" s="12">
        <v>18331732.719999999</v>
      </c>
      <c r="D86" s="12">
        <v>18965659</v>
      </c>
      <c r="E86" s="12" t="s">
        <v>25</v>
      </c>
      <c r="F86" s="12">
        <v>11915940.41</v>
      </c>
      <c r="G86" s="12">
        <v>17348250.539999999</v>
      </c>
      <c r="H86" s="12">
        <v>17570276</v>
      </c>
      <c r="I8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6" s="14">
        <f>IF(Tabela3[[#This Row],[Receitas 2006]]-Tabela3[[#This Row],[Despesas 2006]]&lt;0,Tabela3[[#This Row],[Receitas 2006]]-Tabela3[[#This Row],[Despesas 2006]],Tabela3[[#This Row],[Receitas 2006]]-Tabela3[[#This Row],[Despesas 2006]])</f>
        <v>3658081.959999999</v>
      </c>
      <c r="K86" s="12">
        <f>IF(Tabela3[[#This Row],[Receitas 2008]]-Tabela3[[#This Row],[Despesas 2008]]&lt;0,Tabela3[[#This Row],[Receitas 2008]]-Tabela3[[#This Row],[Despesas 2008]],Tabela3[[#This Row],[Receitas 2008]]-Tabela3[[#This Row],[Despesas 2008]])</f>
        <v>983482.1799999997</v>
      </c>
      <c r="L86" s="12">
        <f>IF(Tabela3[[#This Row],[Receitas 2009]]-Tabela3[[#This Row],[Despesas 2009]]&lt;0,Tabela3[[#This Row],[Receitas 2009]]-Tabela3[[#This Row],[Despesas 2009]],Tabela3[[#This Row],[Receitas 2009]]-Tabela3[[#This Row],[Despesas 2009]])</f>
        <v>1395383</v>
      </c>
    </row>
    <row r="87" spans="1:12">
      <c r="A87" s="13" t="s">
        <v>25</v>
      </c>
      <c r="B87" s="13">
        <v>5831924.6299999999</v>
      </c>
      <c r="C87" s="13">
        <v>8133655.2000000002</v>
      </c>
      <c r="D87" s="13">
        <v>7654456.3300000001</v>
      </c>
      <c r="E87" s="13" t="s">
        <v>25</v>
      </c>
      <c r="F87" s="13">
        <v>6066146.0899999999</v>
      </c>
      <c r="G87" s="13">
        <v>7705776.1799999997</v>
      </c>
      <c r="H87" s="13">
        <v>8028106.6900000004</v>
      </c>
      <c r="I8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7" s="15">
        <f>IF(Tabela3[[#This Row],[Receitas 2006]]-Tabela3[[#This Row],[Despesas 2006]]&lt;0,Tabela3[[#This Row],[Receitas 2006]]-Tabela3[[#This Row],[Despesas 2006]],Tabela3[[#This Row],[Receitas 2006]]-Tabela3[[#This Row],[Despesas 2006]])</f>
        <v>-234221.45999999996</v>
      </c>
      <c r="K87" s="12">
        <f>IF(Tabela3[[#This Row],[Receitas 2008]]-Tabela3[[#This Row],[Despesas 2008]]&lt;0,Tabela3[[#This Row],[Receitas 2008]]-Tabela3[[#This Row],[Despesas 2008]],Tabela3[[#This Row],[Receitas 2008]]-Tabela3[[#This Row],[Despesas 2008]])</f>
        <v>427879.02000000048</v>
      </c>
      <c r="L87" s="12">
        <f>IF(Tabela3[[#This Row],[Receitas 2009]]-Tabela3[[#This Row],[Despesas 2009]]&lt;0,Tabela3[[#This Row],[Receitas 2009]]-Tabela3[[#This Row],[Despesas 2009]],Tabela3[[#This Row],[Receitas 2009]]-Tabela3[[#This Row],[Despesas 2009]])</f>
        <v>-373650.36000000034</v>
      </c>
    </row>
    <row r="88" spans="1:12">
      <c r="A88" s="12">
        <v>7246516.1399999997</v>
      </c>
      <c r="B88" s="12">
        <v>8080374.5700000003</v>
      </c>
      <c r="C88" s="12">
        <v>11399418.93</v>
      </c>
      <c r="D88" s="12">
        <v>9798667.0399999991</v>
      </c>
      <c r="E88" s="12">
        <v>6867289.2599999998</v>
      </c>
      <c r="F88" s="12">
        <v>8728474.8200000003</v>
      </c>
      <c r="G88" s="12">
        <v>10672361.76</v>
      </c>
      <c r="H88" s="12">
        <v>11624479.130000001</v>
      </c>
      <c r="I88" s="12">
        <f>IF(Tabela3[[#This Row],[Receitas 2005]]-Tabela3[[#This Row],[Despesas 2005]]&lt;0,Tabela3[[#This Row],[Receitas 2005]]-Tabela3[[#This Row],[Despesas 2005]],Tabela3[[#This Row],[Receitas 2005]]-Tabela3[[#This Row],[Despesas 2005]])</f>
        <v>379226.87999999989</v>
      </c>
      <c r="J88" s="14">
        <f>IF(Tabela3[[#This Row],[Receitas 2006]]-Tabela3[[#This Row],[Despesas 2006]]&lt;0,Tabela3[[#This Row],[Receitas 2006]]-Tabela3[[#This Row],[Despesas 2006]],Tabela3[[#This Row],[Receitas 2006]]-Tabela3[[#This Row],[Despesas 2006]])</f>
        <v>-648100.25</v>
      </c>
      <c r="K88" s="12">
        <f>IF(Tabela3[[#This Row],[Receitas 2008]]-Tabela3[[#This Row],[Despesas 2008]]&lt;0,Tabela3[[#This Row],[Receitas 2008]]-Tabela3[[#This Row],[Despesas 2008]],Tabela3[[#This Row],[Receitas 2008]]-Tabela3[[#This Row],[Despesas 2008]])</f>
        <v>727057.16999999993</v>
      </c>
      <c r="L88" s="12">
        <f>IF(Tabela3[[#This Row],[Receitas 2009]]-Tabela3[[#This Row],[Despesas 2009]]&lt;0,Tabela3[[#This Row],[Receitas 2009]]-Tabela3[[#This Row],[Despesas 2009]],Tabela3[[#This Row],[Receitas 2009]]-Tabela3[[#This Row],[Despesas 2009]])</f>
        <v>-1825812.0900000017</v>
      </c>
    </row>
    <row r="89" spans="1:12">
      <c r="A89" s="13">
        <v>5000220.66</v>
      </c>
      <c r="B89" s="13">
        <v>6216303.3499999996</v>
      </c>
      <c r="C89" s="13">
        <v>8930458.2400000002</v>
      </c>
      <c r="D89" s="13">
        <v>9177644.0899999999</v>
      </c>
      <c r="E89" s="13">
        <v>5396977.71</v>
      </c>
      <c r="F89" s="13">
        <v>6134879.5499999998</v>
      </c>
      <c r="G89" s="13">
        <v>8745499.8900000006</v>
      </c>
      <c r="H89" s="13">
        <v>8843309.2200000007</v>
      </c>
      <c r="I89" s="13">
        <f>IF(Tabela3[[#This Row],[Receitas 2005]]-Tabela3[[#This Row],[Despesas 2005]]&lt;0,Tabela3[[#This Row],[Receitas 2005]]-Tabela3[[#This Row],[Despesas 2005]],Tabela3[[#This Row],[Receitas 2005]]-Tabela3[[#This Row],[Despesas 2005]])</f>
        <v>-396757.04999999981</v>
      </c>
      <c r="J89" s="15">
        <f>IF(Tabela3[[#This Row],[Receitas 2006]]-Tabela3[[#This Row],[Despesas 2006]]&lt;0,Tabela3[[#This Row],[Receitas 2006]]-Tabela3[[#This Row],[Despesas 2006]],Tabela3[[#This Row],[Receitas 2006]]-Tabela3[[#This Row],[Despesas 2006]])</f>
        <v>81423.799999999814</v>
      </c>
      <c r="K89" s="12">
        <f>IF(Tabela3[[#This Row],[Receitas 2008]]-Tabela3[[#This Row],[Despesas 2008]]&lt;0,Tabela3[[#This Row],[Receitas 2008]]-Tabela3[[#This Row],[Despesas 2008]],Tabela3[[#This Row],[Receitas 2008]]-Tabela3[[#This Row],[Despesas 2008]])</f>
        <v>184958.34999999963</v>
      </c>
      <c r="L89" s="12">
        <f>IF(Tabela3[[#This Row],[Receitas 2009]]-Tabela3[[#This Row],[Despesas 2009]]&lt;0,Tabela3[[#This Row],[Receitas 2009]]-Tabela3[[#This Row],[Despesas 2009]],Tabela3[[#This Row],[Receitas 2009]]-Tabela3[[#This Row],[Despesas 2009]])</f>
        <v>334334.86999999918</v>
      </c>
    </row>
    <row r="90" spans="1:12">
      <c r="A90" s="12">
        <v>9577212.0399999991</v>
      </c>
      <c r="B90" s="12" t="s">
        <v>25</v>
      </c>
      <c r="C90" s="12">
        <v>14911130.9</v>
      </c>
      <c r="D90" s="12">
        <v>14751897.289999999</v>
      </c>
      <c r="E90" s="12">
        <v>8845630.7799999993</v>
      </c>
      <c r="F90" s="12" t="s">
        <v>25</v>
      </c>
      <c r="G90" s="12">
        <v>14210236.060000001</v>
      </c>
      <c r="H90" s="12">
        <v>14833885.310000001</v>
      </c>
      <c r="I90" s="12">
        <f>IF(Tabela3[[#This Row],[Receitas 2005]]-Tabela3[[#This Row],[Despesas 2005]]&lt;0,Tabela3[[#This Row],[Receitas 2005]]-Tabela3[[#This Row],[Despesas 2005]],Tabela3[[#This Row],[Receitas 2005]]-Tabela3[[#This Row],[Despesas 2005]])</f>
        <v>731581.25999999978</v>
      </c>
      <c r="J9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90" s="12">
        <f>IF(Tabela3[[#This Row],[Receitas 2008]]-Tabela3[[#This Row],[Despesas 2008]]&lt;0,Tabela3[[#This Row],[Receitas 2008]]-Tabela3[[#This Row],[Despesas 2008]],Tabela3[[#This Row],[Receitas 2008]]-Tabela3[[#This Row],[Despesas 2008]])</f>
        <v>700894.83999999985</v>
      </c>
      <c r="L90" s="12">
        <f>IF(Tabela3[[#This Row],[Receitas 2009]]-Tabela3[[#This Row],[Despesas 2009]]&lt;0,Tabela3[[#This Row],[Receitas 2009]]-Tabela3[[#This Row],[Despesas 2009]],Tabela3[[#This Row],[Receitas 2009]]-Tabela3[[#This Row],[Despesas 2009]])</f>
        <v>-81988.020000001416</v>
      </c>
    </row>
    <row r="91" spans="1:12">
      <c r="A91" s="13">
        <v>9604431.6600000001</v>
      </c>
      <c r="B91" s="13">
        <v>10937467.470000001</v>
      </c>
      <c r="C91" s="13">
        <v>15825263.92</v>
      </c>
      <c r="D91" s="13">
        <v>14491908.76</v>
      </c>
      <c r="E91" s="13">
        <v>9613583.1500000004</v>
      </c>
      <c r="F91" s="13">
        <v>11381620.119999999</v>
      </c>
      <c r="G91" s="13">
        <v>15658858.029999999</v>
      </c>
      <c r="H91" s="13">
        <v>14002903.710000001</v>
      </c>
      <c r="I91" s="13">
        <f>IF(Tabela3[[#This Row],[Receitas 2005]]-Tabela3[[#This Row],[Despesas 2005]]&lt;0,Tabela3[[#This Row],[Receitas 2005]]-Tabela3[[#This Row],[Despesas 2005]],Tabela3[[#This Row],[Receitas 2005]]-Tabela3[[#This Row],[Despesas 2005]])</f>
        <v>-9151.4900000002235</v>
      </c>
      <c r="J91" s="15">
        <f>IF(Tabela3[[#This Row],[Receitas 2006]]-Tabela3[[#This Row],[Despesas 2006]]&lt;0,Tabela3[[#This Row],[Receitas 2006]]-Tabela3[[#This Row],[Despesas 2006]],Tabela3[[#This Row],[Receitas 2006]]-Tabela3[[#This Row],[Despesas 2006]])</f>
        <v>-444152.64999999851</v>
      </c>
      <c r="K91" s="12">
        <f>IF(Tabela3[[#This Row],[Receitas 2008]]-Tabela3[[#This Row],[Despesas 2008]]&lt;0,Tabela3[[#This Row],[Receitas 2008]]-Tabela3[[#This Row],[Despesas 2008]],Tabela3[[#This Row],[Receitas 2008]]-Tabela3[[#This Row],[Despesas 2008]])</f>
        <v>166405.8900000006</v>
      </c>
      <c r="L91" s="12">
        <f>IF(Tabela3[[#This Row],[Receitas 2009]]-Tabela3[[#This Row],[Despesas 2009]]&lt;0,Tabela3[[#This Row],[Receitas 2009]]-Tabela3[[#This Row],[Despesas 2009]],Tabela3[[#This Row],[Receitas 2009]]-Tabela3[[#This Row],[Despesas 2009]])</f>
        <v>489005.04999999888</v>
      </c>
    </row>
    <row r="92" spans="1:12">
      <c r="A92" s="12">
        <v>4672891.79</v>
      </c>
      <c r="B92" s="12">
        <v>5562503.0199999996</v>
      </c>
      <c r="C92" s="12">
        <v>8814154.75</v>
      </c>
      <c r="D92" s="12">
        <v>8386917.5499999998</v>
      </c>
      <c r="E92" s="12">
        <v>4579604.6399999997</v>
      </c>
      <c r="F92" s="12">
        <v>5652586.0700000003</v>
      </c>
      <c r="G92" s="12">
        <v>8696617.4900000002</v>
      </c>
      <c r="H92" s="12">
        <v>8656896.8699999992</v>
      </c>
      <c r="I92" s="12">
        <f>IF(Tabela3[[#This Row],[Receitas 2005]]-Tabela3[[#This Row],[Despesas 2005]]&lt;0,Tabela3[[#This Row],[Receitas 2005]]-Tabela3[[#This Row],[Despesas 2005]],Tabela3[[#This Row],[Receitas 2005]]-Tabela3[[#This Row],[Despesas 2005]])</f>
        <v>93287.150000000373</v>
      </c>
      <c r="J92" s="14">
        <f>IF(Tabela3[[#This Row],[Receitas 2006]]-Tabela3[[#This Row],[Despesas 2006]]&lt;0,Tabela3[[#This Row],[Receitas 2006]]-Tabela3[[#This Row],[Despesas 2006]],Tabela3[[#This Row],[Receitas 2006]]-Tabela3[[#This Row],[Despesas 2006]])</f>
        <v>-90083.050000000745</v>
      </c>
      <c r="K92" s="12">
        <f>IF(Tabela3[[#This Row],[Receitas 2008]]-Tabela3[[#This Row],[Despesas 2008]]&lt;0,Tabela3[[#This Row],[Receitas 2008]]-Tabela3[[#This Row],[Despesas 2008]],Tabela3[[#This Row],[Receitas 2008]]-Tabela3[[#This Row],[Despesas 2008]])</f>
        <v>117537.25999999978</v>
      </c>
      <c r="L92" s="12">
        <f>IF(Tabela3[[#This Row],[Receitas 2009]]-Tabela3[[#This Row],[Despesas 2009]]&lt;0,Tabela3[[#This Row],[Receitas 2009]]-Tabela3[[#This Row],[Despesas 2009]],Tabela3[[#This Row],[Receitas 2009]]-Tabela3[[#This Row],[Despesas 2009]])</f>
        <v>-269979.31999999937</v>
      </c>
    </row>
    <row r="93" spans="1:12">
      <c r="A93" s="13">
        <v>7983213.0700000003</v>
      </c>
      <c r="B93" s="13">
        <v>9539350.8200000003</v>
      </c>
      <c r="C93" s="13">
        <v>14648785.65</v>
      </c>
      <c r="D93" s="13">
        <v>13431603.91</v>
      </c>
      <c r="E93" s="13">
        <v>7566405.8499999996</v>
      </c>
      <c r="F93" s="13">
        <v>9349561.5399999991</v>
      </c>
      <c r="G93" s="13">
        <v>13569818.02</v>
      </c>
      <c r="H93" s="13">
        <v>14088957.529999999</v>
      </c>
      <c r="I93" s="13">
        <f>IF(Tabela3[[#This Row],[Receitas 2005]]-Tabela3[[#This Row],[Despesas 2005]]&lt;0,Tabela3[[#This Row],[Receitas 2005]]-Tabela3[[#This Row],[Despesas 2005]],Tabela3[[#This Row],[Receitas 2005]]-Tabela3[[#This Row],[Despesas 2005]])</f>
        <v>416807.22000000067</v>
      </c>
      <c r="J93" s="15">
        <f>IF(Tabela3[[#This Row],[Receitas 2006]]-Tabela3[[#This Row],[Despesas 2006]]&lt;0,Tabela3[[#This Row],[Receitas 2006]]-Tabela3[[#This Row],[Despesas 2006]],Tabela3[[#This Row],[Receitas 2006]]-Tabela3[[#This Row],[Despesas 2006]])</f>
        <v>189789.28000000119</v>
      </c>
      <c r="K93" s="12">
        <f>IF(Tabela3[[#This Row],[Receitas 2008]]-Tabela3[[#This Row],[Despesas 2008]]&lt;0,Tabela3[[#This Row],[Receitas 2008]]-Tabela3[[#This Row],[Despesas 2008]],Tabela3[[#This Row],[Receitas 2008]]-Tabela3[[#This Row],[Despesas 2008]])</f>
        <v>1078967.6300000008</v>
      </c>
      <c r="L93" s="12">
        <f>IF(Tabela3[[#This Row],[Receitas 2009]]-Tabela3[[#This Row],[Despesas 2009]]&lt;0,Tabela3[[#This Row],[Receitas 2009]]-Tabela3[[#This Row],[Despesas 2009]],Tabela3[[#This Row],[Receitas 2009]]-Tabela3[[#This Row],[Despesas 2009]])</f>
        <v>-657353.61999999918</v>
      </c>
    </row>
    <row r="94" spans="1:12">
      <c r="A94" s="12">
        <v>18117633.510000002</v>
      </c>
      <c r="B94" s="12">
        <v>21185829.850000001</v>
      </c>
      <c r="C94" s="12">
        <v>29851289.620000001</v>
      </c>
      <c r="D94" s="12">
        <v>31587807.629999999</v>
      </c>
      <c r="E94" s="12">
        <v>18195615.960000001</v>
      </c>
      <c r="F94" s="12">
        <v>21188909.09</v>
      </c>
      <c r="G94" s="12">
        <v>27487174.030000001</v>
      </c>
      <c r="H94" s="12">
        <v>30413324.850000001</v>
      </c>
      <c r="I94" s="12">
        <f>IF(Tabela3[[#This Row],[Receitas 2005]]-Tabela3[[#This Row],[Despesas 2005]]&lt;0,Tabela3[[#This Row],[Receitas 2005]]-Tabela3[[#This Row],[Despesas 2005]],Tabela3[[#This Row],[Receitas 2005]]-Tabela3[[#This Row],[Despesas 2005]])</f>
        <v>-77982.449999999255</v>
      </c>
      <c r="J94" s="14">
        <f>IF(Tabela3[[#This Row],[Receitas 2006]]-Tabela3[[#This Row],[Despesas 2006]]&lt;0,Tabela3[[#This Row],[Receitas 2006]]-Tabela3[[#This Row],[Despesas 2006]],Tabela3[[#This Row],[Receitas 2006]]-Tabela3[[#This Row],[Despesas 2006]])</f>
        <v>-3079.2399999983609</v>
      </c>
      <c r="K94" s="12">
        <f>IF(Tabela3[[#This Row],[Receitas 2008]]-Tabela3[[#This Row],[Despesas 2008]]&lt;0,Tabela3[[#This Row],[Receitas 2008]]-Tabela3[[#This Row],[Despesas 2008]],Tabela3[[#This Row],[Receitas 2008]]-Tabela3[[#This Row],[Despesas 2008]])</f>
        <v>2364115.59</v>
      </c>
      <c r="L94" s="12">
        <f>IF(Tabela3[[#This Row],[Receitas 2009]]-Tabela3[[#This Row],[Despesas 2009]]&lt;0,Tabela3[[#This Row],[Receitas 2009]]-Tabela3[[#This Row],[Despesas 2009]],Tabela3[[#This Row],[Receitas 2009]]-Tabela3[[#This Row],[Despesas 2009]])</f>
        <v>1174482.7799999975</v>
      </c>
    </row>
    <row r="95" spans="1:12">
      <c r="A95" s="13">
        <v>4424899.43</v>
      </c>
      <c r="B95" s="13">
        <v>5188415.42</v>
      </c>
      <c r="C95" s="13">
        <v>6899686.3399999999</v>
      </c>
      <c r="D95" s="13">
        <v>6166902.5800000001</v>
      </c>
      <c r="E95" s="13">
        <v>3848879.38</v>
      </c>
      <c r="F95" s="13">
        <v>5222791.7</v>
      </c>
      <c r="G95" s="13">
        <v>6687381.8700000001</v>
      </c>
      <c r="H95" s="13">
        <v>6503336.1200000001</v>
      </c>
      <c r="I95" s="13">
        <f>IF(Tabela3[[#This Row],[Receitas 2005]]-Tabela3[[#This Row],[Despesas 2005]]&lt;0,Tabela3[[#This Row],[Receitas 2005]]-Tabela3[[#This Row],[Despesas 2005]],Tabela3[[#This Row],[Receitas 2005]]-Tabela3[[#This Row],[Despesas 2005]])</f>
        <v>576020.04999999981</v>
      </c>
      <c r="J95" s="15">
        <f>IF(Tabela3[[#This Row],[Receitas 2006]]-Tabela3[[#This Row],[Despesas 2006]]&lt;0,Tabela3[[#This Row],[Receitas 2006]]-Tabela3[[#This Row],[Despesas 2006]],Tabela3[[#This Row],[Receitas 2006]]-Tabela3[[#This Row],[Despesas 2006]])</f>
        <v>-34376.280000000261</v>
      </c>
      <c r="K95" s="12">
        <f>IF(Tabela3[[#This Row],[Receitas 2008]]-Tabela3[[#This Row],[Despesas 2008]]&lt;0,Tabela3[[#This Row],[Receitas 2008]]-Tabela3[[#This Row],[Despesas 2008]],Tabela3[[#This Row],[Receitas 2008]]-Tabela3[[#This Row],[Despesas 2008]])</f>
        <v>212304.46999999974</v>
      </c>
      <c r="L95" s="12">
        <f>IF(Tabela3[[#This Row],[Receitas 2009]]-Tabela3[[#This Row],[Despesas 2009]]&lt;0,Tabela3[[#This Row],[Receitas 2009]]-Tabela3[[#This Row],[Despesas 2009]],Tabela3[[#This Row],[Receitas 2009]]-Tabela3[[#This Row],[Despesas 2009]])</f>
        <v>-336433.54000000004</v>
      </c>
    </row>
    <row r="96" spans="1:12">
      <c r="A96" s="12">
        <v>5931517.1500000004</v>
      </c>
      <c r="B96" s="12">
        <v>7002220.9699999997</v>
      </c>
      <c r="C96" s="12">
        <v>8969442.0899999999</v>
      </c>
      <c r="D96" s="12">
        <v>8666462.3300000001</v>
      </c>
      <c r="E96" s="12">
        <v>5588911.6600000001</v>
      </c>
      <c r="F96" s="12">
        <v>7014985.4100000001</v>
      </c>
      <c r="G96" s="12">
        <v>8715559.0999999996</v>
      </c>
      <c r="H96" s="12">
        <v>8955941.5500000007</v>
      </c>
      <c r="I96" s="12">
        <f>IF(Tabela3[[#This Row],[Receitas 2005]]-Tabela3[[#This Row],[Despesas 2005]]&lt;0,Tabela3[[#This Row],[Receitas 2005]]-Tabela3[[#This Row],[Despesas 2005]],Tabela3[[#This Row],[Receitas 2005]]-Tabela3[[#This Row],[Despesas 2005]])</f>
        <v>342605.49000000022</v>
      </c>
      <c r="J96" s="14">
        <f>IF(Tabela3[[#This Row],[Receitas 2006]]-Tabela3[[#This Row],[Despesas 2006]]&lt;0,Tabela3[[#This Row],[Receitas 2006]]-Tabela3[[#This Row],[Despesas 2006]],Tabela3[[#This Row],[Receitas 2006]]-Tabela3[[#This Row],[Despesas 2006]])</f>
        <v>-12764.44000000041</v>
      </c>
      <c r="K96" s="12">
        <f>IF(Tabela3[[#This Row],[Receitas 2008]]-Tabela3[[#This Row],[Despesas 2008]]&lt;0,Tabela3[[#This Row],[Receitas 2008]]-Tabela3[[#This Row],[Despesas 2008]],Tabela3[[#This Row],[Receitas 2008]]-Tabela3[[#This Row],[Despesas 2008]])</f>
        <v>253882.99000000022</v>
      </c>
      <c r="L96" s="12">
        <f>IF(Tabela3[[#This Row],[Receitas 2009]]-Tabela3[[#This Row],[Despesas 2009]]&lt;0,Tabela3[[#This Row],[Receitas 2009]]-Tabela3[[#This Row],[Despesas 2009]],Tabela3[[#This Row],[Receitas 2009]]-Tabela3[[#This Row],[Despesas 2009]])</f>
        <v>-289479.22000000067</v>
      </c>
    </row>
    <row r="97" spans="1:12">
      <c r="A97" s="13" t="s">
        <v>25</v>
      </c>
      <c r="B97" s="13">
        <v>10409733.199999999</v>
      </c>
      <c r="C97" s="13">
        <v>14128657.15</v>
      </c>
      <c r="D97" s="13">
        <v>13980076.99</v>
      </c>
      <c r="E97" s="13" t="s">
        <v>25</v>
      </c>
      <c r="F97" s="13">
        <v>9953902.5999999996</v>
      </c>
      <c r="G97" s="13">
        <v>14488686.15</v>
      </c>
      <c r="H97" s="13">
        <v>13685497.779999999</v>
      </c>
      <c r="I9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97" s="15">
        <f>IF(Tabela3[[#This Row],[Receitas 2006]]-Tabela3[[#This Row],[Despesas 2006]]&lt;0,Tabela3[[#This Row],[Receitas 2006]]-Tabela3[[#This Row],[Despesas 2006]],Tabela3[[#This Row],[Receitas 2006]]-Tabela3[[#This Row],[Despesas 2006]])</f>
        <v>455830.59999999963</v>
      </c>
      <c r="K97" s="12">
        <f>IF(Tabela3[[#This Row],[Receitas 2008]]-Tabela3[[#This Row],[Despesas 2008]]&lt;0,Tabela3[[#This Row],[Receitas 2008]]-Tabela3[[#This Row],[Despesas 2008]],Tabela3[[#This Row],[Receitas 2008]]-Tabela3[[#This Row],[Despesas 2008]])</f>
        <v>-360029</v>
      </c>
      <c r="L97" s="12">
        <f>IF(Tabela3[[#This Row],[Receitas 2009]]-Tabela3[[#This Row],[Despesas 2009]]&lt;0,Tabela3[[#This Row],[Receitas 2009]]-Tabela3[[#This Row],[Despesas 2009]],Tabela3[[#This Row],[Receitas 2009]]-Tabela3[[#This Row],[Despesas 2009]])</f>
        <v>294579.21000000089</v>
      </c>
    </row>
    <row r="98" spans="1:12">
      <c r="A98" s="12">
        <v>44675807.689999998</v>
      </c>
      <c r="B98" s="12">
        <v>57594946.210000001</v>
      </c>
      <c r="C98" s="12">
        <v>84508837.120000005</v>
      </c>
      <c r="D98" s="12">
        <v>81125494.450000003</v>
      </c>
      <c r="E98" s="12">
        <v>40029308.539999999</v>
      </c>
      <c r="F98" s="12">
        <v>61124977.390000001</v>
      </c>
      <c r="G98" s="12">
        <v>80967112.760000005</v>
      </c>
      <c r="H98" s="12">
        <v>86736342.230000004</v>
      </c>
      <c r="I98" s="12">
        <f>IF(Tabela3[[#This Row],[Receitas 2005]]-Tabela3[[#This Row],[Despesas 2005]]&lt;0,Tabela3[[#This Row],[Receitas 2005]]-Tabela3[[#This Row],[Despesas 2005]],Tabela3[[#This Row],[Receitas 2005]]-Tabela3[[#This Row],[Despesas 2005]])</f>
        <v>4646499.1499999985</v>
      </c>
      <c r="J98" s="14">
        <f>IF(Tabela3[[#This Row],[Receitas 2006]]-Tabela3[[#This Row],[Despesas 2006]]&lt;0,Tabela3[[#This Row],[Receitas 2006]]-Tabela3[[#This Row],[Despesas 2006]],Tabela3[[#This Row],[Receitas 2006]]-Tabela3[[#This Row],[Despesas 2006]])</f>
        <v>-3530031.1799999997</v>
      </c>
      <c r="K98" s="12">
        <f>IF(Tabela3[[#This Row],[Receitas 2008]]-Tabela3[[#This Row],[Despesas 2008]]&lt;0,Tabela3[[#This Row],[Receitas 2008]]-Tabela3[[#This Row],[Despesas 2008]],Tabela3[[#This Row],[Receitas 2008]]-Tabela3[[#This Row],[Despesas 2008]])</f>
        <v>3541724.3599999994</v>
      </c>
      <c r="L98" s="12">
        <f>IF(Tabela3[[#This Row],[Receitas 2009]]-Tabela3[[#This Row],[Despesas 2009]]&lt;0,Tabela3[[#This Row],[Receitas 2009]]-Tabela3[[#This Row],[Despesas 2009]],Tabela3[[#This Row],[Receitas 2009]]-Tabela3[[#This Row],[Despesas 2009]])</f>
        <v>-5610847.7800000012</v>
      </c>
    </row>
    <row r="99" spans="1:12">
      <c r="A99" s="13" t="s">
        <v>25</v>
      </c>
      <c r="B99" s="13">
        <v>9461316.3399999999</v>
      </c>
      <c r="C99" s="13">
        <v>10105123.630000001</v>
      </c>
      <c r="D99" s="13">
        <v>11527666.42</v>
      </c>
      <c r="E99" s="13" t="s">
        <v>25</v>
      </c>
      <c r="F99" s="13">
        <v>7432641.0300000003</v>
      </c>
      <c r="G99" s="13">
        <v>10176962.99</v>
      </c>
      <c r="H99" s="13">
        <v>10554300.539999999</v>
      </c>
      <c r="I9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99" s="15">
        <f>IF(Tabela3[[#This Row],[Receitas 2006]]-Tabela3[[#This Row],[Despesas 2006]]&lt;0,Tabela3[[#This Row],[Receitas 2006]]-Tabela3[[#This Row],[Despesas 2006]],Tabela3[[#This Row],[Receitas 2006]]-Tabela3[[#This Row],[Despesas 2006]])</f>
        <v>2028675.3099999996</v>
      </c>
      <c r="K99" s="12">
        <f>IF(Tabela3[[#This Row],[Receitas 2008]]-Tabela3[[#This Row],[Despesas 2008]]&lt;0,Tabela3[[#This Row],[Receitas 2008]]-Tabela3[[#This Row],[Despesas 2008]],Tabela3[[#This Row],[Receitas 2008]]-Tabela3[[#This Row],[Despesas 2008]])</f>
        <v>-71839.359999999404</v>
      </c>
      <c r="L99" s="12">
        <f>IF(Tabela3[[#This Row],[Receitas 2009]]-Tabela3[[#This Row],[Despesas 2009]]&lt;0,Tabela3[[#This Row],[Receitas 2009]]-Tabela3[[#This Row],[Despesas 2009]],Tabela3[[#This Row],[Receitas 2009]]-Tabela3[[#This Row],[Despesas 2009]])</f>
        <v>973365.88000000082</v>
      </c>
    </row>
    <row r="100" spans="1:12">
      <c r="A100" s="12">
        <v>7651881.5999999996</v>
      </c>
      <c r="B100" s="12">
        <v>8892268.4700000007</v>
      </c>
      <c r="C100" s="12">
        <v>11979926.960000001</v>
      </c>
      <c r="D100" s="12">
        <v>10334697.48</v>
      </c>
      <c r="E100" s="12">
        <v>6947217.8200000003</v>
      </c>
      <c r="F100" s="12">
        <v>8728054.4299999997</v>
      </c>
      <c r="G100" s="12">
        <v>12209442.810000001</v>
      </c>
      <c r="H100" s="12">
        <v>10838326</v>
      </c>
      <c r="I100" s="12">
        <f>IF(Tabela3[[#This Row],[Receitas 2005]]-Tabela3[[#This Row],[Despesas 2005]]&lt;0,Tabela3[[#This Row],[Receitas 2005]]-Tabela3[[#This Row],[Despesas 2005]],Tabela3[[#This Row],[Receitas 2005]]-Tabela3[[#This Row],[Despesas 2005]])</f>
        <v>704663.77999999933</v>
      </c>
      <c r="J100" s="14">
        <f>IF(Tabela3[[#This Row],[Receitas 2006]]-Tabela3[[#This Row],[Despesas 2006]]&lt;0,Tabela3[[#This Row],[Receitas 2006]]-Tabela3[[#This Row],[Despesas 2006]],Tabela3[[#This Row],[Receitas 2006]]-Tabela3[[#This Row],[Despesas 2006]])</f>
        <v>164214.04000000097</v>
      </c>
      <c r="K100" s="12">
        <f>IF(Tabela3[[#This Row],[Receitas 2008]]-Tabela3[[#This Row],[Despesas 2008]]&lt;0,Tabela3[[#This Row],[Receitas 2008]]-Tabela3[[#This Row],[Despesas 2008]],Tabela3[[#This Row],[Receitas 2008]]-Tabela3[[#This Row],[Despesas 2008]])</f>
        <v>-229515.84999999963</v>
      </c>
      <c r="L100" s="12">
        <f>IF(Tabela3[[#This Row],[Receitas 2009]]-Tabela3[[#This Row],[Despesas 2009]]&lt;0,Tabela3[[#This Row],[Receitas 2009]]-Tabela3[[#This Row],[Despesas 2009]],Tabela3[[#This Row],[Receitas 2009]]-Tabela3[[#This Row],[Despesas 2009]])</f>
        <v>-503628.51999999955</v>
      </c>
    </row>
    <row r="101" spans="1:12">
      <c r="A101" s="13" t="s">
        <v>25</v>
      </c>
      <c r="B101" s="13">
        <v>4509911.9000000004</v>
      </c>
      <c r="C101" s="13">
        <v>6330368.2999999998</v>
      </c>
      <c r="D101" s="13">
        <v>6455495.7199999997</v>
      </c>
      <c r="E101" s="13" t="s">
        <v>25</v>
      </c>
      <c r="F101" s="13">
        <v>4613096.99</v>
      </c>
      <c r="G101" s="13">
        <v>6367018.5800000001</v>
      </c>
      <c r="H101" s="13">
        <v>6417588.5300000003</v>
      </c>
      <c r="I10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01" s="15">
        <f>IF(Tabela3[[#This Row],[Receitas 2006]]-Tabela3[[#This Row],[Despesas 2006]]&lt;0,Tabela3[[#This Row],[Receitas 2006]]-Tabela3[[#This Row],[Despesas 2006]],Tabela3[[#This Row],[Receitas 2006]]-Tabela3[[#This Row],[Despesas 2006]])</f>
        <v>-103185.08999999985</v>
      </c>
      <c r="K101" s="12">
        <f>IF(Tabela3[[#This Row],[Receitas 2008]]-Tabela3[[#This Row],[Despesas 2008]]&lt;0,Tabela3[[#This Row],[Receitas 2008]]-Tabela3[[#This Row],[Despesas 2008]],Tabela3[[#This Row],[Receitas 2008]]-Tabela3[[#This Row],[Despesas 2008]])</f>
        <v>-36650.280000000261</v>
      </c>
      <c r="L101" s="12">
        <f>IF(Tabela3[[#This Row],[Receitas 2009]]-Tabela3[[#This Row],[Despesas 2009]]&lt;0,Tabela3[[#This Row],[Receitas 2009]]-Tabela3[[#This Row],[Despesas 2009]],Tabela3[[#This Row],[Receitas 2009]]-Tabela3[[#This Row],[Despesas 2009]])</f>
        <v>37907.189999999478</v>
      </c>
    </row>
    <row r="102" spans="1:12">
      <c r="A102" s="12">
        <v>21650817.600000001</v>
      </c>
      <c r="B102" s="12">
        <v>27098345.190000001</v>
      </c>
      <c r="C102" s="12">
        <v>36503734.100000001</v>
      </c>
      <c r="D102" s="12">
        <v>30172643.57</v>
      </c>
      <c r="E102" s="12">
        <v>18809577.91</v>
      </c>
      <c r="F102" s="12">
        <v>25779557.460000001</v>
      </c>
      <c r="G102" s="12">
        <v>35350637.049999997</v>
      </c>
      <c r="H102" s="12">
        <v>32183030.539999999</v>
      </c>
      <c r="I102" s="12">
        <f>IF(Tabela3[[#This Row],[Receitas 2005]]-Tabela3[[#This Row],[Despesas 2005]]&lt;0,Tabela3[[#This Row],[Receitas 2005]]-Tabela3[[#This Row],[Despesas 2005]],Tabela3[[#This Row],[Receitas 2005]]-Tabela3[[#This Row],[Despesas 2005]])</f>
        <v>2841239.6900000013</v>
      </c>
      <c r="J102" s="14">
        <f>IF(Tabela3[[#This Row],[Receitas 2006]]-Tabela3[[#This Row],[Despesas 2006]]&lt;0,Tabela3[[#This Row],[Receitas 2006]]-Tabela3[[#This Row],[Despesas 2006]],Tabela3[[#This Row],[Receitas 2006]]-Tabela3[[#This Row],[Despesas 2006]])</f>
        <v>1318787.7300000004</v>
      </c>
      <c r="K102" s="12">
        <f>IF(Tabela3[[#This Row],[Receitas 2008]]-Tabela3[[#This Row],[Despesas 2008]]&lt;0,Tabela3[[#This Row],[Receitas 2008]]-Tabela3[[#This Row],[Despesas 2008]],Tabela3[[#This Row],[Receitas 2008]]-Tabela3[[#This Row],[Despesas 2008]])</f>
        <v>1153097.0500000045</v>
      </c>
      <c r="L102" s="12">
        <f>IF(Tabela3[[#This Row],[Receitas 2009]]-Tabela3[[#This Row],[Despesas 2009]]&lt;0,Tabela3[[#This Row],[Receitas 2009]]-Tabela3[[#This Row],[Despesas 2009]],Tabela3[[#This Row],[Receitas 2009]]-Tabela3[[#This Row],[Despesas 2009]])</f>
        <v>-2010386.9699999988</v>
      </c>
    </row>
    <row r="103" spans="1:12">
      <c r="A103" s="13">
        <v>17000028.98</v>
      </c>
      <c r="B103" s="13">
        <v>20751645.370000001</v>
      </c>
      <c r="C103" s="13">
        <v>30303369.239999998</v>
      </c>
      <c r="D103" s="13">
        <v>28342128.120000001</v>
      </c>
      <c r="E103" s="13">
        <v>17538016.030000001</v>
      </c>
      <c r="F103" s="13">
        <v>20751645.370000001</v>
      </c>
      <c r="G103" s="13">
        <v>30284361.920000002</v>
      </c>
      <c r="H103" s="13">
        <v>31041002.859999999</v>
      </c>
      <c r="I103" s="13">
        <f>IF(Tabela3[[#This Row],[Receitas 2005]]-Tabela3[[#This Row],[Despesas 2005]]&lt;0,Tabela3[[#This Row],[Receitas 2005]]-Tabela3[[#This Row],[Despesas 2005]],Tabela3[[#This Row],[Receitas 2005]]-Tabela3[[#This Row],[Despesas 2005]])</f>
        <v>-537987.05000000075</v>
      </c>
      <c r="J103" s="15">
        <f>IF(Tabela3[[#This Row],[Receitas 2006]]-Tabela3[[#This Row],[Despesas 2006]]&lt;0,Tabela3[[#This Row],[Receitas 2006]]-Tabela3[[#This Row],[Despesas 2006]],Tabela3[[#This Row],[Receitas 2006]]-Tabela3[[#This Row],[Despesas 2006]])</f>
        <v>0</v>
      </c>
      <c r="K103" s="12">
        <f>IF(Tabela3[[#This Row],[Receitas 2008]]-Tabela3[[#This Row],[Despesas 2008]]&lt;0,Tabela3[[#This Row],[Receitas 2008]]-Tabela3[[#This Row],[Despesas 2008]],Tabela3[[#This Row],[Receitas 2008]]-Tabela3[[#This Row],[Despesas 2008]])</f>
        <v>19007.319999996573</v>
      </c>
      <c r="L103" s="12">
        <f>IF(Tabela3[[#This Row],[Receitas 2009]]-Tabela3[[#This Row],[Despesas 2009]]&lt;0,Tabela3[[#This Row],[Receitas 2009]]-Tabela3[[#This Row],[Despesas 2009]],Tabela3[[#This Row],[Receitas 2009]]-Tabela3[[#This Row],[Despesas 2009]])</f>
        <v>-2698874.7399999984</v>
      </c>
    </row>
    <row r="104" spans="1:12">
      <c r="A104" s="12">
        <v>7278861.6299999999</v>
      </c>
      <c r="B104" s="12">
        <v>8254379.2999999998</v>
      </c>
      <c r="C104" s="12">
        <v>14077576.640000001</v>
      </c>
      <c r="D104" s="12">
        <v>14029859.6</v>
      </c>
      <c r="E104" s="12">
        <v>7483278.5999999996</v>
      </c>
      <c r="F104" s="12">
        <v>8690489.8200000003</v>
      </c>
      <c r="G104" s="12">
        <v>13468638</v>
      </c>
      <c r="H104" s="12">
        <v>13634307.57</v>
      </c>
      <c r="I104" s="12">
        <f>IF(Tabela3[[#This Row],[Receitas 2005]]-Tabela3[[#This Row],[Despesas 2005]]&lt;0,Tabela3[[#This Row],[Receitas 2005]]-Tabela3[[#This Row],[Despesas 2005]],Tabela3[[#This Row],[Receitas 2005]]-Tabela3[[#This Row],[Despesas 2005]])</f>
        <v>-204416.96999999974</v>
      </c>
      <c r="J104" s="14">
        <f>IF(Tabela3[[#This Row],[Receitas 2006]]-Tabela3[[#This Row],[Despesas 2006]]&lt;0,Tabela3[[#This Row],[Receitas 2006]]-Tabela3[[#This Row],[Despesas 2006]],Tabela3[[#This Row],[Receitas 2006]]-Tabela3[[#This Row],[Despesas 2006]])</f>
        <v>-436110.52000000048</v>
      </c>
      <c r="K104" s="12">
        <f>IF(Tabela3[[#This Row],[Receitas 2008]]-Tabela3[[#This Row],[Despesas 2008]]&lt;0,Tabela3[[#This Row],[Receitas 2008]]-Tabela3[[#This Row],[Despesas 2008]],Tabela3[[#This Row],[Receitas 2008]]-Tabela3[[#This Row],[Despesas 2008]])</f>
        <v>608938.6400000006</v>
      </c>
      <c r="L104" s="12">
        <f>IF(Tabela3[[#This Row],[Receitas 2009]]-Tabela3[[#This Row],[Despesas 2009]]&lt;0,Tabela3[[#This Row],[Receitas 2009]]-Tabela3[[#This Row],[Despesas 2009]],Tabela3[[#This Row],[Receitas 2009]]-Tabela3[[#This Row],[Despesas 2009]])</f>
        <v>395552.02999999933</v>
      </c>
    </row>
    <row r="105" spans="1:12">
      <c r="A105" s="13">
        <v>8467707.1600000001</v>
      </c>
      <c r="B105" s="13">
        <v>9451592</v>
      </c>
      <c r="C105" s="13">
        <v>13314516.43</v>
      </c>
      <c r="D105" s="13">
        <v>13317681.460000001</v>
      </c>
      <c r="E105" s="13">
        <v>8429210.8599999994</v>
      </c>
      <c r="F105" s="13">
        <v>9418070.5</v>
      </c>
      <c r="G105" s="13">
        <v>12606412.51</v>
      </c>
      <c r="H105" s="13">
        <v>14213753.73</v>
      </c>
      <c r="I105" s="13">
        <f>IF(Tabela3[[#This Row],[Receitas 2005]]-Tabela3[[#This Row],[Despesas 2005]]&lt;0,Tabela3[[#This Row],[Receitas 2005]]-Tabela3[[#This Row],[Despesas 2005]],Tabela3[[#This Row],[Receitas 2005]]-Tabela3[[#This Row],[Despesas 2005]])</f>
        <v>38496.300000000745</v>
      </c>
      <c r="J105" s="15">
        <f>IF(Tabela3[[#This Row],[Receitas 2006]]-Tabela3[[#This Row],[Despesas 2006]]&lt;0,Tabela3[[#This Row],[Receitas 2006]]-Tabela3[[#This Row],[Despesas 2006]],Tabela3[[#This Row],[Receitas 2006]]-Tabela3[[#This Row],[Despesas 2006]])</f>
        <v>33521.5</v>
      </c>
      <c r="K105" s="12">
        <f>IF(Tabela3[[#This Row],[Receitas 2008]]-Tabela3[[#This Row],[Despesas 2008]]&lt;0,Tabela3[[#This Row],[Receitas 2008]]-Tabela3[[#This Row],[Despesas 2008]],Tabela3[[#This Row],[Receitas 2008]]-Tabela3[[#This Row],[Despesas 2008]])</f>
        <v>708103.91999999993</v>
      </c>
      <c r="L105" s="12">
        <f>IF(Tabela3[[#This Row],[Receitas 2009]]-Tabela3[[#This Row],[Despesas 2009]]&lt;0,Tabela3[[#This Row],[Receitas 2009]]-Tabela3[[#This Row],[Despesas 2009]],Tabela3[[#This Row],[Receitas 2009]]-Tabela3[[#This Row],[Despesas 2009]])</f>
        <v>-896072.26999999955</v>
      </c>
    </row>
    <row r="106" spans="1:12">
      <c r="A106" s="12">
        <v>4620688.1100000003</v>
      </c>
      <c r="B106" s="12">
        <v>5417328.3399999999</v>
      </c>
      <c r="C106" s="12" t="s">
        <v>25</v>
      </c>
      <c r="D106" s="12">
        <v>6770386.2199999997</v>
      </c>
      <c r="E106" s="12">
        <v>4811071.05</v>
      </c>
      <c r="F106" s="12">
        <v>5073835.46</v>
      </c>
      <c r="G106" s="12" t="s">
        <v>25</v>
      </c>
      <c r="H106" s="12">
        <v>6100694.1799999997</v>
      </c>
      <c r="I106" s="12">
        <f>IF(Tabela3[[#This Row],[Receitas 2005]]-Tabela3[[#This Row],[Despesas 2005]]&lt;0,Tabela3[[#This Row],[Receitas 2005]]-Tabela3[[#This Row],[Despesas 2005]],Tabela3[[#This Row],[Receitas 2005]]-Tabela3[[#This Row],[Despesas 2005]])</f>
        <v>-190382.93999999948</v>
      </c>
      <c r="J106" s="14">
        <f>IF(Tabela3[[#This Row],[Receitas 2006]]-Tabela3[[#This Row],[Despesas 2006]]&lt;0,Tabela3[[#This Row],[Receitas 2006]]-Tabela3[[#This Row],[Despesas 2006]],Tabela3[[#This Row],[Receitas 2006]]-Tabela3[[#This Row],[Despesas 2006]])</f>
        <v>343492.87999999989</v>
      </c>
      <c r="K10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06" s="12">
        <f>IF(Tabela3[[#This Row],[Receitas 2009]]-Tabela3[[#This Row],[Despesas 2009]]&lt;0,Tabela3[[#This Row],[Receitas 2009]]-Tabela3[[#This Row],[Despesas 2009]],Tabela3[[#This Row],[Receitas 2009]]-Tabela3[[#This Row],[Despesas 2009]])</f>
        <v>669692.04</v>
      </c>
    </row>
    <row r="107" spans="1:12">
      <c r="A107" s="13">
        <v>6959587.1699999999</v>
      </c>
      <c r="B107" s="13">
        <v>8226198.21</v>
      </c>
      <c r="C107" s="13">
        <v>12334750.210000001</v>
      </c>
      <c r="D107" s="13">
        <v>11536904.220000001</v>
      </c>
      <c r="E107" s="13">
        <v>6463307.79</v>
      </c>
      <c r="F107" s="13">
        <v>8051687.71</v>
      </c>
      <c r="G107" s="13">
        <v>12075376.310000001</v>
      </c>
      <c r="H107" s="13">
        <v>11996569.810000001</v>
      </c>
      <c r="I107" s="13">
        <f>IF(Tabela3[[#This Row],[Receitas 2005]]-Tabela3[[#This Row],[Despesas 2005]]&lt;0,Tabela3[[#This Row],[Receitas 2005]]-Tabela3[[#This Row],[Despesas 2005]],Tabela3[[#This Row],[Receitas 2005]]-Tabela3[[#This Row],[Despesas 2005]])</f>
        <v>496279.37999999989</v>
      </c>
      <c r="J107" s="15">
        <f>IF(Tabela3[[#This Row],[Receitas 2006]]-Tabela3[[#This Row],[Despesas 2006]]&lt;0,Tabela3[[#This Row],[Receitas 2006]]-Tabela3[[#This Row],[Despesas 2006]],Tabela3[[#This Row],[Receitas 2006]]-Tabela3[[#This Row],[Despesas 2006]])</f>
        <v>174510.5</v>
      </c>
      <c r="K107" s="12">
        <f>IF(Tabela3[[#This Row],[Receitas 2008]]-Tabela3[[#This Row],[Despesas 2008]]&lt;0,Tabela3[[#This Row],[Receitas 2008]]-Tabela3[[#This Row],[Despesas 2008]],Tabela3[[#This Row],[Receitas 2008]]-Tabela3[[#This Row],[Despesas 2008]])</f>
        <v>259373.90000000037</v>
      </c>
      <c r="L107" s="12">
        <f>IF(Tabela3[[#This Row],[Receitas 2009]]-Tabela3[[#This Row],[Despesas 2009]]&lt;0,Tabela3[[#This Row],[Receitas 2009]]-Tabela3[[#This Row],[Despesas 2009]],Tabela3[[#This Row],[Receitas 2009]]-Tabela3[[#This Row],[Despesas 2009]])</f>
        <v>-459665.58999999985</v>
      </c>
    </row>
    <row r="108" spans="1:12">
      <c r="A108" s="12" t="s">
        <v>25</v>
      </c>
      <c r="B108" s="12" t="s">
        <v>25</v>
      </c>
      <c r="C108" s="12">
        <v>17639422.449999999</v>
      </c>
      <c r="D108" s="12">
        <v>16087618.48</v>
      </c>
      <c r="E108" s="12" t="s">
        <v>25</v>
      </c>
      <c r="F108" s="12" t="s">
        <v>25</v>
      </c>
      <c r="G108" s="12">
        <v>16462564.59</v>
      </c>
      <c r="H108" s="12">
        <v>18523598.960000001</v>
      </c>
      <c r="I10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0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08" s="12">
        <f>IF(Tabela3[[#This Row],[Receitas 2008]]-Tabela3[[#This Row],[Despesas 2008]]&lt;0,Tabela3[[#This Row],[Receitas 2008]]-Tabela3[[#This Row],[Despesas 2008]],Tabela3[[#This Row],[Receitas 2008]]-Tabela3[[#This Row],[Despesas 2008]])</f>
        <v>1176857.8599999994</v>
      </c>
      <c r="L108" s="12">
        <f>IF(Tabela3[[#This Row],[Receitas 2009]]-Tabela3[[#This Row],[Despesas 2009]]&lt;0,Tabela3[[#This Row],[Receitas 2009]]-Tabela3[[#This Row],[Despesas 2009]],Tabela3[[#This Row],[Receitas 2009]]-Tabela3[[#This Row],[Despesas 2009]])</f>
        <v>-2435980.4800000004</v>
      </c>
    </row>
    <row r="109" spans="1:12">
      <c r="A109" s="13">
        <v>6129046.0899999999</v>
      </c>
      <c r="B109" s="13">
        <v>7693617.46</v>
      </c>
      <c r="C109" s="13">
        <v>10624242.470000001</v>
      </c>
      <c r="D109" s="13">
        <v>10128956.4</v>
      </c>
      <c r="E109" s="13">
        <v>6001981.1699999999</v>
      </c>
      <c r="F109" s="13">
        <v>8150460.6100000003</v>
      </c>
      <c r="G109" s="13">
        <v>10433345.25</v>
      </c>
      <c r="H109" s="13">
        <v>10240734.689999999</v>
      </c>
      <c r="I109" s="13">
        <f>IF(Tabela3[[#This Row],[Receitas 2005]]-Tabela3[[#This Row],[Despesas 2005]]&lt;0,Tabela3[[#This Row],[Receitas 2005]]-Tabela3[[#This Row],[Despesas 2005]],Tabela3[[#This Row],[Receitas 2005]]-Tabela3[[#This Row],[Despesas 2005]])</f>
        <v>127064.91999999993</v>
      </c>
      <c r="J109" s="15">
        <f>IF(Tabela3[[#This Row],[Receitas 2006]]-Tabela3[[#This Row],[Despesas 2006]]&lt;0,Tabela3[[#This Row],[Receitas 2006]]-Tabela3[[#This Row],[Despesas 2006]],Tabela3[[#This Row],[Receitas 2006]]-Tabela3[[#This Row],[Despesas 2006]])</f>
        <v>-456843.15000000037</v>
      </c>
      <c r="K109" s="12">
        <f>IF(Tabela3[[#This Row],[Receitas 2008]]-Tabela3[[#This Row],[Despesas 2008]]&lt;0,Tabela3[[#This Row],[Receitas 2008]]-Tabela3[[#This Row],[Despesas 2008]],Tabela3[[#This Row],[Receitas 2008]]-Tabela3[[#This Row],[Despesas 2008]])</f>
        <v>190897.22000000067</v>
      </c>
      <c r="L109" s="12">
        <f>IF(Tabela3[[#This Row],[Receitas 2009]]-Tabela3[[#This Row],[Despesas 2009]]&lt;0,Tabela3[[#This Row],[Receitas 2009]]-Tabela3[[#This Row],[Despesas 2009]],Tabela3[[#This Row],[Receitas 2009]]-Tabela3[[#This Row],[Despesas 2009]])</f>
        <v>-111778.28999999911</v>
      </c>
    </row>
    <row r="110" spans="1:12">
      <c r="A110" s="12">
        <v>22505643.100000001</v>
      </c>
      <c r="B110" s="12">
        <v>27497055.780000001</v>
      </c>
      <c r="C110" s="12">
        <v>36559527.68</v>
      </c>
      <c r="D110" s="12">
        <v>37295737.75</v>
      </c>
      <c r="E110" s="12">
        <v>21963190.850000001</v>
      </c>
      <c r="F110" s="12">
        <v>28057105.899999999</v>
      </c>
      <c r="G110" s="12">
        <v>36437085.369999997</v>
      </c>
      <c r="H110" s="12">
        <v>37922581.509999998</v>
      </c>
      <c r="I110" s="12">
        <f>IF(Tabela3[[#This Row],[Receitas 2005]]-Tabela3[[#This Row],[Despesas 2005]]&lt;0,Tabela3[[#This Row],[Receitas 2005]]-Tabela3[[#This Row],[Despesas 2005]],Tabela3[[#This Row],[Receitas 2005]]-Tabela3[[#This Row],[Despesas 2005]])</f>
        <v>542452.25</v>
      </c>
      <c r="J110" s="14">
        <f>IF(Tabela3[[#This Row],[Receitas 2006]]-Tabela3[[#This Row],[Despesas 2006]]&lt;0,Tabela3[[#This Row],[Receitas 2006]]-Tabela3[[#This Row],[Despesas 2006]],Tabela3[[#This Row],[Receitas 2006]]-Tabela3[[#This Row],[Despesas 2006]])</f>
        <v>-560050.11999999732</v>
      </c>
      <c r="K110" s="12">
        <f>IF(Tabela3[[#This Row],[Receitas 2008]]-Tabela3[[#This Row],[Despesas 2008]]&lt;0,Tabela3[[#This Row],[Receitas 2008]]-Tabela3[[#This Row],[Despesas 2008]],Tabela3[[#This Row],[Receitas 2008]]-Tabela3[[#This Row],[Despesas 2008]])</f>
        <v>122442.31000000238</v>
      </c>
      <c r="L110" s="12">
        <f>IF(Tabela3[[#This Row],[Receitas 2009]]-Tabela3[[#This Row],[Despesas 2009]]&lt;0,Tabela3[[#This Row],[Receitas 2009]]-Tabela3[[#This Row],[Despesas 2009]],Tabela3[[#This Row],[Receitas 2009]]-Tabela3[[#This Row],[Despesas 2009]])</f>
        <v>-626843.75999999791</v>
      </c>
    </row>
    <row r="111" spans="1:12">
      <c r="A111" s="13">
        <v>4968649.33</v>
      </c>
      <c r="B111" s="13">
        <v>5935625.3700000001</v>
      </c>
      <c r="C111" s="13">
        <v>7907280.2999999998</v>
      </c>
      <c r="D111" s="13">
        <v>7543022.8300000001</v>
      </c>
      <c r="E111" s="13">
        <v>4879869.45</v>
      </c>
      <c r="F111" s="13">
        <v>5594355.79</v>
      </c>
      <c r="G111" s="13">
        <v>7097108.2800000003</v>
      </c>
      <c r="H111" s="13">
        <v>7470251.2000000002</v>
      </c>
      <c r="I111" s="13">
        <f>IF(Tabela3[[#This Row],[Receitas 2005]]-Tabela3[[#This Row],[Despesas 2005]]&lt;0,Tabela3[[#This Row],[Receitas 2005]]-Tabela3[[#This Row],[Despesas 2005]],Tabela3[[#This Row],[Receitas 2005]]-Tabela3[[#This Row],[Despesas 2005]])</f>
        <v>88779.879999999888</v>
      </c>
      <c r="J111" s="15">
        <f>IF(Tabela3[[#This Row],[Receitas 2006]]-Tabela3[[#This Row],[Despesas 2006]]&lt;0,Tabela3[[#This Row],[Receitas 2006]]-Tabela3[[#This Row],[Despesas 2006]],Tabela3[[#This Row],[Receitas 2006]]-Tabela3[[#This Row],[Despesas 2006]])</f>
        <v>341269.58000000007</v>
      </c>
      <c r="K111" s="12">
        <f>IF(Tabela3[[#This Row],[Receitas 2008]]-Tabela3[[#This Row],[Despesas 2008]]&lt;0,Tabela3[[#This Row],[Receitas 2008]]-Tabela3[[#This Row],[Despesas 2008]],Tabela3[[#This Row],[Receitas 2008]]-Tabela3[[#This Row],[Despesas 2008]])</f>
        <v>810172.01999999955</v>
      </c>
      <c r="L111" s="12">
        <f>IF(Tabela3[[#This Row],[Receitas 2009]]-Tabela3[[#This Row],[Despesas 2009]]&lt;0,Tabela3[[#This Row],[Receitas 2009]]-Tabela3[[#This Row],[Despesas 2009]],Tabela3[[#This Row],[Receitas 2009]]-Tabela3[[#This Row],[Despesas 2009]])</f>
        <v>72771.629999999888</v>
      </c>
    </row>
    <row r="112" spans="1:12">
      <c r="A112" s="12">
        <v>4713288.13</v>
      </c>
      <c r="B112" s="12" t="s">
        <v>25</v>
      </c>
      <c r="C112" s="12">
        <v>7524785.6799999997</v>
      </c>
      <c r="D112" s="12">
        <v>7076166.04</v>
      </c>
      <c r="E112" s="12">
        <v>4299615.57</v>
      </c>
      <c r="F112" s="12" t="s">
        <v>25</v>
      </c>
      <c r="G112" s="12">
        <v>6982811</v>
      </c>
      <c r="H112" s="12">
        <v>7045942.6699999999</v>
      </c>
      <c r="I112" s="12">
        <f>IF(Tabela3[[#This Row],[Receitas 2005]]-Tabela3[[#This Row],[Despesas 2005]]&lt;0,Tabela3[[#This Row],[Receitas 2005]]-Tabela3[[#This Row],[Despesas 2005]],Tabela3[[#This Row],[Receitas 2005]]-Tabela3[[#This Row],[Despesas 2005]])</f>
        <v>413672.55999999959</v>
      </c>
      <c r="J11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12" s="12">
        <f>IF(Tabela3[[#This Row],[Receitas 2008]]-Tabela3[[#This Row],[Despesas 2008]]&lt;0,Tabela3[[#This Row],[Receitas 2008]]-Tabela3[[#This Row],[Despesas 2008]],Tabela3[[#This Row],[Receitas 2008]]-Tabela3[[#This Row],[Despesas 2008]])</f>
        <v>541974.6799999997</v>
      </c>
      <c r="L112" s="12">
        <f>IF(Tabela3[[#This Row],[Receitas 2009]]-Tabela3[[#This Row],[Despesas 2009]]&lt;0,Tabela3[[#This Row],[Receitas 2009]]-Tabela3[[#This Row],[Despesas 2009]],Tabela3[[#This Row],[Receitas 2009]]-Tabela3[[#This Row],[Despesas 2009]])</f>
        <v>30223.370000000112</v>
      </c>
    </row>
    <row r="113" spans="1:12">
      <c r="A113" s="13">
        <v>9058065.5600000005</v>
      </c>
      <c r="B113" s="13">
        <v>9786677.8300000001</v>
      </c>
      <c r="C113" s="13">
        <v>15287700.42</v>
      </c>
      <c r="D113" s="13">
        <v>14434745.75</v>
      </c>
      <c r="E113" s="13">
        <v>7982671.7800000003</v>
      </c>
      <c r="F113" s="13">
        <v>10125951.460000001</v>
      </c>
      <c r="G113" s="13">
        <v>15330129.140000001</v>
      </c>
      <c r="H113" s="13">
        <v>14072892.279999999</v>
      </c>
      <c r="I113" s="13">
        <f>IF(Tabela3[[#This Row],[Receitas 2005]]-Tabela3[[#This Row],[Despesas 2005]]&lt;0,Tabela3[[#This Row],[Receitas 2005]]-Tabela3[[#This Row],[Despesas 2005]],Tabela3[[#This Row],[Receitas 2005]]-Tabela3[[#This Row],[Despesas 2005]])</f>
        <v>1075393.7800000003</v>
      </c>
      <c r="J113" s="15">
        <f>IF(Tabela3[[#This Row],[Receitas 2006]]-Tabela3[[#This Row],[Despesas 2006]]&lt;0,Tabela3[[#This Row],[Receitas 2006]]-Tabela3[[#This Row],[Despesas 2006]],Tabela3[[#This Row],[Receitas 2006]]-Tabela3[[#This Row],[Despesas 2006]])</f>
        <v>-339273.63000000082</v>
      </c>
      <c r="K113" s="12">
        <f>IF(Tabela3[[#This Row],[Receitas 2008]]-Tabela3[[#This Row],[Despesas 2008]]&lt;0,Tabela3[[#This Row],[Receitas 2008]]-Tabela3[[#This Row],[Despesas 2008]],Tabela3[[#This Row],[Receitas 2008]]-Tabela3[[#This Row],[Despesas 2008]])</f>
        <v>-42428.720000000671</v>
      </c>
      <c r="L113" s="12">
        <f>IF(Tabela3[[#This Row],[Receitas 2009]]-Tabela3[[#This Row],[Despesas 2009]]&lt;0,Tabela3[[#This Row],[Receitas 2009]]-Tabela3[[#This Row],[Despesas 2009]],Tabela3[[#This Row],[Receitas 2009]]-Tabela3[[#This Row],[Despesas 2009]])</f>
        <v>361853.47000000067</v>
      </c>
    </row>
    <row r="114" spans="1:12">
      <c r="A114" s="12">
        <v>3757868</v>
      </c>
      <c r="B114" s="12" t="s">
        <v>25</v>
      </c>
      <c r="C114" s="12">
        <v>5874082</v>
      </c>
      <c r="D114" s="12">
        <v>1565869.88</v>
      </c>
      <c r="E114" s="12">
        <v>3853073</v>
      </c>
      <c r="F114" s="12" t="s">
        <v>25</v>
      </c>
      <c r="G114" s="12">
        <v>5655749</v>
      </c>
      <c r="H114" s="12">
        <v>6212519.5199999996</v>
      </c>
      <c r="I114" s="12">
        <f>IF(Tabela3[[#This Row],[Receitas 2005]]-Tabela3[[#This Row],[Despesas 2005]]&lt;0,Tabela3[[#This Row],[Receitas 2005]]-Tabela3[[#This Row],[Despesas 2005]],Tabela3[[#This Row],[Receitas 2005]]-Tabela3[[#This Row],[Despesas 2005]])</f>
        <v>-95205</v>
      </c>
      <c r="J11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14" s="12">
        <f>IF(Tabela3[[#This Row],[Receitas 2008]]-Tabela3[[#This Row],[Despesas 2008]]&lt;0,Tabela3[[#This Row],[Receitas 2008]]-Tabela3[[#This Row],[Despesas 2008]],Tabela3[[#This Row],[Receitas 2008]]-Tabela3[[#This Row],[Despesas 2008]])</f>
        <v>218333</v>
      </c>
      <c r="L114" s="12">
        <f>IF(Tabela3[[#This Row],[Receitas 2009]]-Tabela3[[#This Row],[Despesas 2009]]&lt;0,Tabela3[[#This Row],[Receitas 2009]]-Tabela3[[#This Row],[Despesas 2009]],Tabela3[[#This Row],[Receitas 2009]]-Tabela3[[#This Row],[Despesas 2009]])</f>
        <v>-4646649.6399999997</v>
      </c>
    </row>
    <row r="115" spans="1:12">
      <c r="A115" s="13">
        <v>16188212.93</v>
      </c>
      <c r="B115" s="13">
        <v>17733238</v>
      </c>
      <c r="C115" s="13">
        <v>25220992.190000001</v>
      </c>
      <c r="D115" s="13">
        <v>24505654.109999999</v>
      </c>
      <c r="E115" s="13">
        <v>14770060.51</v>
      </c>
      <c r="F115" s="13">
        <v>20156008</v>
      </c>
      <c r="G115" s="13">
        <v>22894950.539999999</v>
      </c>
      <c r="H115" s="13">
        <v>26653370.420000002</v>
      </c>
      <c r="I115" s="13">
        <f>IF(Tabela3[[#This Row],[Receitas 2005]]-Tabela3[[#This Row],[Despesas 2005]]&lt;0,Tabela3[[#This Row],[Receitas 2005]]-Tabela3[[#This Row],[Despesas 2005]],Tabela3[[#This Row],[Receitas 2005]]-Tabela3[[#This Row],[Despesas 2005]])</f>
        <v>1418152.42</v>
      </c>
      <c r="J115" s="15">
        <f>IF(Tabela3[[#This Row],[Receitas 2006]]-Tabela3[[#This Row],[Despesas 2006]]&lt;0,Tabela3[[#This Row],[Receitas 2006]]-Tabela3[[#This Row],[Despesas 2006]],Tabela3[[#This Row],[Receitas 2006]]-Tabela3[[#This Row],[Despesas 2006]])</f>
        <v>-2422770</v>
      </c>
      <c r="K115" s="12">
        <f>IF(Tabela3[[#This Row],[Receitas 2008]]-Tabela3[[#This Row],[Despesas 2008]]&lt;0,Tabela3[[#This Row],[Receitas 2008]]-Tabela3[[#This Row],[Despesas 2008]],Tabela3[[#This Row],[Receitas 2008]]-Tabela3[[#This Row],[Despesas 2008]])</f>
        <v>2326041.6500000022</v>
      </c>
      <c r="L115" s="12">
        <f>IF(Tabela3[[#This Row],[Receitas 2009]]-Tabela3[[#This Row],[Despesas 2009]]&lt;0,Tabela3[[#This Row],[Receitas 2009]]-Tabela3[[#This Row],[Despesas 2009]],Tabela3[[#This Row],[Receitas 2009]]-Tabela3[[#This Row],[Despesas 2009]])</f>
        <v>-2147716.3100000024</v>
      </c>
    </row>
    <row r="116" spans="1:12">
      <c r="A116" s="12">
        <v>18008116.129999999</v>
      </c>
      <c r="B116" s="12">
        <v>23193714.079999998</v>
      </c>
      <c r="C116" s="12">
        <v>30773372.440000001</v>
      </c>
      <c r="D116" s="12">
        <v>30995962.129999999</v>
      </c>
      <c r="E116" s="12">
        <v>15503958.949999999</v>
      </c>
      <c r="F116" s="12">
        <v>20441852.390000001</v>
      </c>
      <c r="G116" s="12">
        <v>27400086.030000001</v>
      </c>
      <c r="H116" s="12">
        <v>31419216.170000002</v>
      </c>
      <c r="I116" s="12">
        <f>IF(Tabela3[[#This Row],[Receitas 2005]]-Tabela3[[#This Row],[Despesas 2005]]&lt;0,Tabela3[[#This Row],[Receitas 2005]]-Tabela3[[#This Row],[Despesas 2005]],Tabela3[[#This Row],[Receitas 2005]]-Tabela3[[#This Row],[Despesas 2005]])</f>
        <v>2504157.1799999997</v>
      </c>
      <c r="J116" s="14">
        <f>IF(Tabela3[[#This Row],[Receitas 2006]]-Tabela3[[#This Row],[Despesas 2006]]&lt;0,Tabela3[[#This Row],[Receitas 2006]]-Tabela3[[#This Row],[Despesas 2006]],Tabela3[[#This Row],[Receitas 2006]]-Tabela3[[#This Row],[Despesas 2006]])</f>
        <v>2751861.6899999976</v>
      </c>
      <c r="K116" s="12">
        <f>IF(Tabela3[[#This Row],[Receitas 2008]]-Tabela3[[#This Row],[Despesas 2008]]&lt;0,Tabela3[[#This Row],[Receitas 2008]]-Tabela3[[#This Row],[Despesas 2008]],Tabela3[[#This Row],[Receitas 2008]]-Tabela3[[#This Row],[Despesas 2008]])</f>
        <v>3373286.41</v>
      </c>
      <c r="L116" s="12">
        <f>IF(Tabela3[[#This Row],[Receitas 2009]]-Tabela3[[#This Row],[Despesas 2009]]&lt;0,Tabela3[[#This Row],[Receitas 2009]]-Tabela3[[#This Row],[Despesas 2009]],Tabela3[[#This Row],[Receitas 2009]]-Tabela3[[#This Row],[Despesas 2009]])</f>
        <v>-423254.04000000283</v>
      </c>
    </row>
    <row r="117" spans="1:12">
      <c r="A117" s="13" t="s">
        <v>25</v>
      </c>
      <c r="B117" s="13" t="s">
        <v>25</v>
      </c>
      <c r="C117" s="13">
        <v>13338806.939999999</v>
      </c>
      <c r="D117" s="13">
        <v>12273174.300000001</v>
      </c>
      <c r="E117" s="13" t="s">
        <v>25</v>
      </c>
      <c r="F117" s="13" t="s">
        <v>25</v>
      </c>
      <c r="G117" s="13">
        <v>13367629.25</v>
      </c>
      <c r="H117" s="13">
        <v>12506838.449999999</v>
      </c>
      <c r="I11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1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17" s="12">
        <f>IF(Tabela3[[#This Row],[Receitas 2008]]-Tabela3[[#This Row],[Despesas 2008]]&lt;0,Tabela3[[#This Row],[Receitas 2008]]-Tabela3[[#This Row],[Despesas 2008]],Tabela3[[#This Row],[Receitas 2008]]-Tabela3[[#This Row],[Despesas 2008]])</f>
        <v>-28822.310000000522</v>
      </c>
      <c r="L117" s="12">
        <f>IF(Tabela3[[#This Row],[Receitas 2009]]-Tabela3[[#This Row],[Despesas 2009]]&lt;0,Tabela3[[#This Row],[Receitas 2009]]-Tabela3[[#This Row],[Despesas 2009]],Tabela3[[#This Row],[Receitas 2009]]-Tabela3[[#This Row],[Despesas 2009]])</f>
        <v>-233664.14999999851</v>
      </c>
    </row>
    <row r="118" spans="1:12">
      <c r="A118" s="12" t="s">
        <v>25</v>
      </c>
      <c r="B118" s="12">
        <v>5398317.9100000001</v>
      </c>
      <c r="C118" s="12">
        <v>7607456.4100000001</v>
      </c>
      <c r="D118" s="12">
        <v>6904019.3200000003</v>
      </c>
      <c r="E118" s="12" t="s">
        <v>25</v>
      </c>
      <c r="F118" s="12">
        <v>5126783.66</v>
      </c>
      <c r="G118" s="12">
        <v>6972784.9299999997</v>
      </c>
      <c r="H118" s="12">
        <v>7187106.4100000001</v>
      </c>
      <c r="I11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18" s="14">
        <f>IF(Tabela3[[#This Row],[Receitas 2006]]-Tabela3[[#This Row],[Despesas 2006]]&lt;0,Tabela3[[#This Row],[Receitas 2006]]-Tabela3[[#This Row],[Despesas 2006]],Tabela3[[#This Row],[Receitas 2006]]-Tabela3[[#This Row],[Despesas 2006]])</f>
        <v>271534.25</v>
      </c>
      <c r="K118" s="12">
        <f>IF(Tabela3[[#This Row],[Receitas 2008]]-Tabela3[[#This Row],[Despesas 2008]]&lt;0,Tabela3[[#This Row],[Receitas 2008]]-Tabela3[[#This Row],[Despesas 2008]],Tabela3[[#This Row],[Receitas 2008]]-Tabela3[[#This Row],[Despesas 2008]])</f>
        <v>634671.48000000045</v>
      </c>
      <c r="L118" s="12">
        <f>IF(Tabela3[[#This Row],[Receitas 2009]]-Tabela3[[#This Row],[Despesas 2009]]&lt;0,Tabela3[[#This Row],[Receitas 2009]]-Tabela3[[#This Row],[Despesas 2009]],Tabela3[[#This Row],[Receitas 2009]]-Tabela3[[#This Row],[Despesas 2009]])</f>
        <v>-283087.08999999985</v>
      </c>
    </row>
    <row r="119" spans="1:12">
      <c r="A119" s="13" t="s">
        <v>25</v>
      </c>
      <c r="B119" s="13">
        <v>11314391.039999999</v>
      </c>
      <c r="C119" s="13">
        <v>16893620.710000001</v>
      </c>
      <c r="D119" s="13">
        <v>16628231.57</v>
      </c>
      <c r="E119" s="13" t="s">
        <v>25</v>
      </c>
      <c r="F119" s="13">
        <v>10503338.76</v>
      </c>
      <c r="G119" s="13">
        <v>15318240.17</v>
      </c>
      <c r="H119" s="13">
        <v>17494544.829999998</v>
      </c>
      <c r="I11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19" s="15">
        <f>IF(Tabela3[[#This Row],[Receitas 2006]]-Tabela3[[#This Row],[Despesas 2006]]&lt;0,Tabela3[[#This Row],[Receitas 2006]]-Tabela3[[#This Row],[Despesas 2006]],Tabela3[[#This Row],[Receitas 2006]]-Tabela3[[#This Row],[Despesas 2006]])</f>
        <v>811052.27999999933</v>
      </c>
      <c r="K119" s="12">
        <f>IF(Tabela3[[#This Row],[Receitas 2008]]-Tabela3[[#This Row],[Despesas 2008]]&lt;0,Tabela3[[#This Row],[Receitas 2008]]-Tabela3[[#This Row],[Despesas 2008]],Tabela3[[#This Row],[Receitas 2008]]-Tabela3[[#This Row],[Despesas 2008]])</f>
        <v>1575380.540000001</v>
      </c>
      <c r="L119" s="12">
        <f>IF(Tabela3[[#This Row],[Receitas 2009]]-Tabela3[[#This Row],[Despesas 2009]]&lt;0,Tabela3[[#This Row],[Receitas 2009]]-Tabela3[[#This Row],[Despesas 2009]],Tabela3[[#This Row],[Receitas 2009]]-Tabela3[[#This Row],[Despesas 2009]])</f>
        <v>-866313.25999999791</v>
      </c>
    </row>
    <row r="120" spans="1:12">
      <c r="A120" s="12">
        <v>11873805.82</v>
      </c>
      <c r="B120" s="12">
        <v>13867553.09</v>
      </c>
      <c r="C120" s="12">
        <v>19081401.600000001</v>
      </c>
      <c r="D120" s="12">
        <v>17831573.5</v>
      </c>
      <c r="E120" s="12">
        <v>11630691.029999999</v>
      </c>
      <c r="F120" s="12">
        <v>14351228.130000001</v>
      </c>
      <c r="G120" s="12">
        <v>18916792.379999999</v>
      </c>
      <c r="H120" s="12">
        <v>19017514.870000001</v>
      </c>
      <c r="I120" s="12">
        <f>IF(Tabela3[[#This Row],[Receitas 2005]]-Tabela3[[#This Row],[Despesas 2005]]&lt;0,Tabela3[[#This Row],[Receitas 2005]]-Tabela3[[#This Row],[Despesas 2005]],Tabela3[[#This Row],[Receitas 2005]]-Tabela3[[#This Row],[Despesas 2005]])</f>
        <v>243114.79000000097</v>
      </c>
      <c r="J120" s="14">
        <f>IF(Tabela3[[#This Row],[Receitas 2006]]-Tabela3[[#This Row],[Despesas 2006]]&lt;0,Tabela3[[#This Row],[Receitas 2006]]-Tabela3[[#This Row],[Despesas 2006]],Tabela3[[#This Row],[Receitas 2006]]-Tabela3[[#This Row],[Despesas 2006]])</f>
        <v>-483675.04000000097</v>
      </c>
      <c r="K120" s="12">
        <f>IF(Tabela3[[#This Row],[Receitas 2008]]-Tabela3[[#This Row],[Despesas 2008]]&lt;0,Tabela3[[#This Row],[Receitas 2008]]-Tabela3[[#This Row],[Despesas 2008]],Tabela3[[#This Row],[Receitas 2008]]-Tabela3[[#This Row],[Despesas 2008]])</f>
        <v>164609.22000000253</v>
      </c>
      <c r="L120" s="12">
        <f>IF(Tabela3[[#This Row],[Receitas 2009]]-Tabela3[[#This Row],[Despesas 2009]]&lt;0,Tabela3[[#This Row],[Receitas 2009]]-Tabela3[[#This Row],[Despesas 2009]],Tabela3[[#This Row],[Receitas 2009]]-Tabela3[[#This Row],[Despesas 2009]])</f>
        <v>-1185941.370000001</v>
      </c>
    </row>
    <row r="121" spans="1:12">
      <c r="A121" s="13">
        <v>13360526.289999999</v>
      </c>
      <c r="B121" s="13" t="s">
        <v>25</v>
      </c>
      <c r="C121" s="13">
        <v>23073323.609999999</v>
      </c>
      <c r="D121" s="13">
        <v>23019318.030000001</v>
      </c>
      <c r="E121" s="13">
        <v>13823361.67</v>
      </c>
      <c r="F121" s="13" t="s">
        <v>25</v>
      </c>
      <c r="G121" s="13">
        <v>24766688.25</v>
      </c>
      <c r="H121" s="13">
        <v>22944062.699999999</v>
      </c>
      <c r="I121" s="13">
        <f>IF(Tabela3[[#This Row],[Receitas 2005]]-Tabela3[[#This Row],[Despesas 2005]]&lt;0,Tabela3[[#This Row],[Receitas 2005]]-Tabela3[[#This Row],[Despesas 2005]],Tabela3[[#This Row],[Receitas 2005]]-Tabela3[[#This Row],[Despesas 2005]])</f>
        <v>-462835.38000000082</v>
      </c>
      <c r="J12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21" s="12">
        <f>IF(Tabela3[[#This Row],[Receitas 2008]]-Tabela3[[#This Row],[Despesas 2008]]&lt;0,Tabela3[[#This Row],[Receitas 2008]]-Tabela3[[#This Row],[Despesas 2008]],Tabela3[[#This Row],[Receitas 2008]]-Tabela3[[#This Row],[Despesas 2008]])</f>
        <v>-1693364.6400000006</v>
      </c>
      <c r="L121" s="12">
        <f>IF(Tabela3[[#This Row],[Receitas 2009]]-Tabela3[[#This Row],[Despesas 2009]]&lt;0,Tabela3[[#This Row],[Receitas 2009]]-Tabela3[[#This Row],[Despesas 2009]],Tabela3[[#This Row],[Receitas 2009]]-Tabela3[[#This Row],[Despesas 2009]])</f>
        <v>75255.330000001937</v>
      </c>
    </row>
    <row r="122" spans="1:12">
      <c r="A122" s="12">
        <v>4342893.2</v>
      </c>
      <c r="B122" s="12">
        <v>5518808.3399999999</v>
      </c>
      <c r="C122" s="12">
        <v>8420812.8499999996</v>
      </c>
      <c r="D122" s="12">
        <v>6812093.0199999996</v>
      </c>
      <c r="E122" s="12">
        <v>4294466.33</v>
      </c>
      <c r="F122" s="12">
        <v>5595572.9400000004</v>
      </c>
      <c r="G122" s="12">
        <v>8126901.7400000002</v>
      </c>
      <c r="H122" s="12">
        <v>7374130.1500000004</v>
      </c>
      <c r="I122" s="12">
        <f>IF(Tabela3[[#This Row],[Receitas 2005]]-Tabela3[[#This Row],[Despesas 2005]]&lt;0,Tabela3[[#This Row],[Receitas 2005]]-Tabela3[[#This Row],[Despesas 2005]],Tabela3[[#This Row],[Receitas 2005]]-Tabela3[[#This Row],[Despesas 2005]])</f>
        <v>48426.870000000112</v>
      </c>
      <c r="J122" s="14">
        <f>IF(Tabela3[[#This Row],[Receitas 2006]]-Tabela3[[#This Row],[Despesas 2006]]&lt;0,Tabela3[[#This Row],[Receitas 2006]]-Tabela3[[#This Row],[Despesas 2006]],Tabela3[[#This Row],[Receitas 2006]]-Tabela3[[#This Row],[Despesas 2006]])</f>
        <v>-76764.600000000559</v>
      </c>
      <c r="K122" s="12">
        <f>IF(Tabela3[[#This Row],[Receitas 2008]]-Tabela3[[#This Row],[Despesas 2008]]&lt;0,Tabela3[[#This Row],[Receitas 2008]]-Tabela3[[#This Row],[Despesas 2008]],Tabela3[[#This Row],[Receitas 2008]]-Tabela3[[#This Row],[Despesas 2008]])</f>
        <v>293911.1099999994</v>
      </c>
      <c r="L122" s="12">
        <f>IF(Tabela3[[#This Row],[Receitas 2009]]-Tabela3[[#This Row],[Despesas 2009]]&lt;0,Tabela3[[#This Row],[Receitas 2009]]-Tabela3[[#This Row],[Despesas 2009]],Tabela3[[#This Row],[Receitas 2009]]-Tabela3[[#This Row],[Despesas 2009]])</f>
        <v>-562037.13000000082</v>
      </c>
    </row>
    <row r="123" spans="1:12">
      <c r="A123" s="13">
        <v>32941849.789999999</v>
      </c>
      <c r="B123" s="13">
        <v>35413069.380000003</v>
      </c>
      <c r="C123" s="13">
        <v>50418734.409999996</v>
      </c>
      <c r="D123" s="13">
        <v>50841223.799999997</v>
      </c>
      <c r="E123" s="13">
        <v>27669577.699999999</v>
      </c>
      <c r="F123" s="13">
        <v>34205354.310000002</v>
      </c>
      <c r="G123" s="13">
        <v>53631008.109999999</v>
      </c>
      <c r="H123" s="13">
        <v>48678369.399999999</v>
      </c>
      <c r="I123" s="13">
        <f>IF(Tabela3[[#This Row],[Receitas 2005]]-Tabela3[[#This Row],[Despesas 2005]]&lt;0,Tabela3[[#This Row],[Receitas 2005]]-Tabela3[[#This Row],[Despesas 2005]],Tabela3[[#This Row],[Receitas 2005]]-Tabela3[[#This Row],[Despesas 2005]])</f>
        <v>5272272.09</v>
      </c>
      <c r="J123" s="15">
        <f>IF(Tabela3[[#This Row],[Receitas 2006]]-Tabela3[[#This Row],[Despesas 2006]]&lt;0,Tabela3[[#This Row],[Receitas 2006]]-Tabela3[[#This Row],[Despesas 2006]],Tabela3[[#This Row],[Receitas 2006]]-Tabela3[[#This Row],[Despesas 2006]])</f>
        <v>1207715.0700000003</v>
      </c>
      <c r="K123" s="12">
        <f>IF(Tabela3[[#This Row],[Receitas 2008]]-Tabela3[[#This Row],[Despesas 2008]]&lt;0,Tabela3[[#This Row],[Receitas 2008]]-Tabela3[[#This Row],[Despesas 2008]],Tabela3[[#This Row],[Receitas 2008]]-Tabela3[[#This Row],[Despesas 2008]])</f>
        <v>-3212273.700000003</v>
      </c>
      <c r="L123" s="12">
        <f>IF(Tabela3[[#This Row],[Receitas 2009]]-Tabela3[[#This Row],[Despesas 2009]]&lt;0,Tabela3[[#This Row],[Receitas 2009]]-Tabela3[[#This Row],[Despesas 2009]],Tabela3[[#This Row],[Receitas 2009]]-Tabela3[[#This Row],[Despesas 2009]])</f>
        <v>2162854.3999999985</v>
      </c>
    </row>
    <row r="124" spans="1:12">
      <c r="A124" s="12">
        <v>9047384.6699999999</v>
      </c>
      <c r="B124" s="12">
        <v>10694792.869999999</v>
      </c>
      <c r="C124" s="12">
        <v>14850976.23</v>
      </c>
      <c r="D124" s="12">
        <v>14754958.43</v>
      </c>
      <c r="E124" s="12">
        <v>8265513.5999999996</v>
      </c>
      <c r="F124" s="12">
        <v>10746485.66</v>
      </c>
      <c r="G124" s="12">
        <v>14149585.189999999</v>
      </c>
      <c r="H124" s="12">
        <v>14185419.98</v>
      </c>
      <c r="I124" s="12">
        <f>IF(Tabela3[[#This Row],[Receitas 2005]]-Tabela3[[#This Row],[Despesas 2005]]&lt;0,Tabela3[[#This Row],[Receitas 2005]]-Tabela3[[#This Row],[Despesas 2005]],Tabela3[[#This Row],[Receitas 2005]]-Tabela3[[#This Row],[Despesas 2005]])</f>
        <v>781871.0700000003</v>
      </c>
      <c r="J124" s="14">
        <f>IF(Tabela3[[#This Row],[Receitas 2006]]-Tabela3[[#This Row],[Despesas 2006]]&lt;0,Tabela3[[#This Row],[Receitas 2006]]-Tabela3[[#This Row],[Despesas 2006]],Tabela3[[#This Row],[Receitas 2006]]-Tabela3[[#This Row],[Despesas 2006]])</f>
        <v>-51692.790000000969</v>
      </c>
      <c r="K124" s="12">
        <f>IF(Tabela3[[#This Row],[Receitas 2008]]-Tabela3[[#This Row],[Despesas 2008]]&lt;0,Tabela3[[#This Row],[Receitas 2008]]-Tabela3[[#This Row],[Despesas 2008]],Tabela3[[#This Row],[Receitas 2008]]-Tabela3[[#This Row],[Despesas 2008]])</f>
        <v>701391.04000000097</v>
      </c>
      <c r="L124" s="12">
        <f>IF(Tabela3[[#This Row],[Receitas 2009]]-Tabela3[[#This Row],[Despesas 2009]]&lt;0,Tabela3[[#This Row],[Receitas 2009]]-Tabela3[[#This Row],[Despesas 2009]],Tabela3[[#This Row],[Receitas 2009]]-Tabela3[[#This Row],[Despesas 2009]])</f>
        <v>569538.44999999925</v>
      </c>
    </row>
    <row r="125" spans="1:12">
      <c r="A125" s="13">
        <v>7732469.3799999999</v>
      </c>
      <c r="B125" s="13">
        <v>10082648.869999999</v>
      </c>
      <c r="C125" s="13">
        <v>14984289.6</v>
      </c>
      <c r="D125" s="13">
        <v>12883001</v>
      </c>
      <c r="E125" s="13">
        <v>8318510.2400000002</v>
      </c>
      <c r="F125" s="13">
        <v>10493460.01</v>
      </c>
      <c r="G125" s="13">
        <v>13043382.51</v>
      </c>
      <c r="H125" s="13">
        <v>12883001.199999999</v>
      </c>
      <c r="I125" s="13">
        <f>IF(Tabela3[[#This Row],[Receitas 2005]]-Tabela3[[#This Row],[Despesas 2005]]&lt;0,Tabela3[[#This Row],[Receitas 2005]]-Tabela3[[#This Row],[Despesas 2005]],Tabela3[[#This Row],[Receitas 2005]]-Tabela3[[#This Row],[Despesas 2005]])</f>
        <v>-586040.86000000034</v>
      </c>
      <c r="J125" s="15">
        <f>IF(Tabela3[[#This Row],[Receitas 2006]]-Tabela3[[#This Row],[Despesas 2006]]&lt;0,Tabela3[[#This Row],[Receitas 2006]]-Tabela3[[#This Row],[Despesas 2006]],Tabela3[[#This Row],[Receitas 2006]]-Tabela3[[#This Row],[Despesas 2006]])</f>
        <v>-410811.1400000006</v>
      </c>
      <c r="K125" s="12">
        <f>IF(Tabela3[[#This Row],[Receitas 2008]]-Tabela3[[#This Row],[Despesas 2008]]&lt;0,Tabela3[[#This Row],[Receitas 2008]]-Tabela3[[#This Row],[Despesas 2008]],Tabela3[[#This Row],[Receitas 2008]]-Tabela3[[#This Row],[Despesas 2008]])</f>
        <v>1940907.0899999999</v>
      </c>
      <c r="L125" s="12">
        <f>IF(Tabela3[[#This Row],[Receitas 2009]]-Tabela3[[#This Row],[Despesas 2009]]&lt;0,Tabela3[[#This Row],[Receitas 2009]]-Tabela3[[#This Row],[Despesas 2009]],Tabela3[[#This Row],[Receitas 2009]]-Tabela3[[#This Row],[Despesas 2009]])</f>
        <v>-0.19999999925494194</v>
      </c>
    </row>
    <row r="126" spans="1:12">
      <c r="A126" s="12">
        <v>11808897.49</v>
      </c>
      <c r="B126" s="12">
        <v>13675765.66</v>
      </c>
      <c r="C126" s="12">
        <v>18987496.690000001</v>
      </c>
      <c r="D126" s="12">
        <v>22465109.379999999</v>
      </c>
      <c r="E126" s="12">
        <v>10660690.970000001</v>
      </c>
      <c r="F126" s="12">
        <v>13551552.66</v>
      </c>
      <c r="G126" s="12">
        <v>22599690.460000001</v>
      </c>
      <c r="H126" s="12">
        <v>17434155.460000001</v>
      </c>
      <c r="I126" s="12">
        <f>IF(Tabela3[[#This Row],[Receitas 2005]]-Tabela3[[#This Row],[Despesas 2005]]&lt;0,Tabela3[[#This Row],[Receitas 2005]]-Tabela3[[#This Row],[Despesas 2005]],Tabela3[[#This Row],[Receitas 2005]]-Tabela3[[#This Row],[Despesas 2005]])</f>
        <v>1148206.5199999996</v>
      </c>
      <c r="J126" s="14">
        <f>IF(Tabela3[[#This Row],[Receitas 2006]]-Tabela3[[#This Row],[Despesas 2006]]&lt;0,Tabela3[[#This Row],[Receitas 2006]]-Tabela3[[#This Row],[Despesas 2006]],Tabela3[[#This Row],[Receitas 2006]]-Tabela3[[#This Row],[Despesas 2006]])</f>
        <v>124213</v>
      </c>
      <c r="K126" s="12">
        <f>IF(Tabela3[[#This Row],[Receitas 2008]]-Tabela3[[#This Row],[Despesas 2008]]&lt;0,Tabela3[[#This Row],[Receitas 2008]]-Tabela3[[#This Row],[Despesas 2008]],Tabela3[[#This Row],[Receitas 2008]]-Tabela3[[#This Row],[Despesas 2008]])</f>
        <v>-3612193.7699999996</v>
      </c>
      <c r="L126" s="12">
        <f>IF(Tabela3[[#This Row],[Receitas 2009]]-Tabela3[[#This Row],[Despesas 2009]]&lt;0,Tabela3[[#This Row],[Receitas 2009]]-Tabela3[[#This Row],[Despesas 2009]],Tabela3[[#This Row],[Receitas 2009]]-Tabela3[[#This Row],[Despesas 2009]])</f>
        <v>5030953.9199999981</v>
      </c>
    </row>
    <row r="127" spans="1:12">
      <c r="A127" s="13">
        <v>15206248.109999999</v>
      </c>
      <c r="B127" s="13">
        <v>17986478.91</v>
      </c>
      <c r="C127" s="13">
        <v>26268360.870000001</v>
      </c>
      <c r="D127" s="13">
        <v>25747738.170000002</v>
      </c>
      <c r="E127" s="13">
        <v>15676051.57</v>
      </c>
      <c r="F127" s="13">
        <v>17045245.710000001</v>
      </c>
      <c r="G127" s="13">
        <v>24468250.899999999</v>
      </c>
      <c r="H127" s="13">
        <v>25752028.940000001</v>
      </c>
      <c r="I127" s="13">
        <f>IF(Tabela3[[#This Row],[Receitas 2005]]-Tabela3[[#This Row],[Despesas 2005]]&lt;0,Tabela3[[#This Row],[Receitas 2005]]-Tabela3[[#This Row],[Despesas 2005]],Tabela3[[#This Row],[Receitas 2005]]-Tabela3[[#This Row],[Despesas 2005]])</f>
        <v>-469803.46000000089</v>
      </c>
      <c r="J127" s="15">
        <f>IF(Tabela3[[#This Row],[Receitas 2006]]-Tabela3[[#This Row],[Despesas 2006]]&lt;0,Tabela3[[#This Row],[Receitas 2006]]-Tabela3[[#This Row],[Despesas 2006]],Tabela3[[#This Row],[Receitas 2006]]-Tabela3[[#This Row],[Despesas 2006]])</f>
        <v>941233.19999999925</v>
      </c>
      <c r="K127" s="12">
        <f>IF(Tabela3[[#This Row],[Receitas 2008]]-Tabela3[[#This Row],[Despesas 2008]]&lt;0,Tabela3[[#This Row],[Receitas 2008]]-Tabela3[[#This Row],[Despesas 2008]],Tabela3[[#This Row],[Receitas 2008]]-Tabela3[[#This Row],[Despesas 2008]])</f>
        <v>1800109.9700000025</v>
      </c>
      <c r="L127" s="12">
        <f>IF(Tabela3[[#This Row],[Receitas 2009]]-Tabela3[[#This Row],[Despesas 2009]]&lt;0,Tabela3[[#This Row],[Receitas 2009]]-Tabela3[[#This Row],[Despesas 2009]],Tabela3[[#This Row],[Receitas 2009]]-Tabela3[[#This Row],[Despesas 2009]])</f>
        <v>-4290.769999999553</v>
      </c>
    </row>
    <row r="128" spans="1:12">
      <c r="A128" s="12">
        <v>5161403.26</v>
      </c>
      <c r="B128" s="12" t="s">
        <v>25</v>
      </c>
      <c r="C128" s="12">
        <v>6989119.7599999998</v>
      </c>
      <c r="D128" s="12">
        <v>7801685.7300000004</v>
      </c>
      <c r="E128" s="12">
        <v>4763365.4800000004</v>
      </c>
      <c r="F128" s="12" t="s">
        <v>25</v>
      </c>
      <c r="G128" s="12">
        <v>6951640.6900000004</v>
      </c>
      <c r="H128" s="12">
        <v>7928843.0999999996</v>
      </c>
      <c r="I128" s="12">
        <f>IF(Tabela3[[#This Row],[Receitas 2005]]-Tabela3[[#This Row],[Despesas 2005]]&lt;0,Tabela3[[#This Row],[Receitas 2005]]-Tabela3[[#This Row],[Despesas 2005]],Tabela3[[#This Row],[Receitas 2005]]-Tabela3[[#This Row],[Despesas 2005]])</f>
        <v>398037.77999999933</v>
      </c>
      <c r="J12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28" s="12">
        <f>IF(Tabela3[[#This Row],[Receitas 2008]]-Tabela3[[#This Row],[Despesas 2008]]&lt;0,Tabela3[[#This Row],[Receitas 2008]]-Tabela3[[#This Row],[Despesas 2008]],Tabela3[[#This Row],[Receitas 2008]]-Tabela3[[#This Row],[Despesas 2008]])</f>
        <v>37479.069999999367</v>
      </c>
      <c r="L128" s="12">
        <f>IF(Tabela3[[#This Row],[Receitas 2009]]-Tabela3[[#This Row],[Despesas 2009]]&lt;0,Tabela3[[#This Row],[Receitas 2009]]-Tabela3[[#This Row],[Despesas 2009]],Tabela3[[#This Row],[Receitas 2009]]-Tabela3[[#This Row],[Despesas 2009]])</f>
        <v>-127157.36999999918</v>
      </c>
    </row>
    <row r="129" spans="1:12">
      <c r="A129" s="13">
        <v>12749484.960000001</v>
      </c>
      <c r="B129" s="13">
        <v>15138320</v>
      </c>
      <c r="C129" s="13">
        <v>20203737.170000002</v>
      </c>
      <c r="D129" s="13">
        <v>17248660.559999999</v>
      </c>
      <c r="E129" s="13">
        <v>12706124.15</v>
      </c>
      <c r="F129" s="13">
        <v>14501167.810000001</v>
      </c>
      <c r="G129" s="13">
        <v>20300619.91</v>
      </c>
      <c r="H129" s="13">
        <v>17034599.199999999</v>
      </c>
      <c r="I129" s="13">
        <f>IF(Tabela3[[#This Row],[Receitas 2005]]-Tabela3[[#This Row],[Despesas 2005]]&lt;0,Tabela3[[#This Row],[Receitas 2005]]-Tabela3[[#This Row],[Despesas 2005]],Tabela3[[#This Row],[Receitas 2005]]-Tabela3[[#This Row],[Despesas 2005]])</f>
        <v>43360.810000000522</v>
      </c>
      <c r="J129" s="15">
        <f>IF(Tabela3[[#This Row],[Receitas 2006]]-Tabela3[[#This Row],[Despesas 2006]]&lt;0,Tabela3[[#This Row],[Receitas 2006]]-Tabela3[[#This Row],[Despesas 2006]],Tabela3[[#This Row],[Receitas 2006]]-Tabela3[[#This Row],[Despesas 2006]])</f>
        <v>637152.18999999948</v>
      </c>
      <c r="K129" s="12">
        <f>IF(Tabela3[[#This Row],[Receitas 2008]]-Tabela3[[#This Row],[Despesas 2008]]&lt;0,Tabela3[[#This Row],[Receitas 2008]]-Tabela3[[#This Row],[Despesas 2008]],Tabela3[[#This Row],[Receitas 2008]]-Tabela3[[#This Row],[Despesas 2008]])</f>
        <v>-96882.739999998361</v>
      </c>
      <c r="L129" s="12">
        <f>IF(Tabela3[[#This Row],[Receitas 2009]]-Tabela3[[#This Row],[Despesas 2009]]&lt;0,Tabela3[[#This Row],[Receitas 2009]]-Tabela3[[#This Row],[Despesas 2009]],Tabela3[[#This Row],[Receitas 2009]]-Tabela3[[#This Row],[Despesas 2009]])</f>
        <v>214061.3599999994</v>
      </c>
    </row>
    <row r="130" spans="1:12">
      <c r="A130" s="12">
        <v>4710089.29</v>
      </c>
      <c r="B130" s="12">
        <v>4957309.26</v>
      </c>
      <c r="C130" s="12" t="s">
        <v>25</v>
      </c>
      <c r="D130" s="12">
        <v>7466068.5899999999</v>
      </c>
      <c r="E130" s="12">
        <v>4115049.01</v>
      </c>
      <c r="F130" s="12">
        <v>6139259.6900000004</v>
      </c>
      <c r="G130" s="12" t="s">
        <v>25</v>
      </c>
      <c r="H130" s="12">
        <v>8390060.2200000007</v>
      </c>
      <c r="I130" s="12">
        <f>IF(Tabela3[[#This Row],[Receitas 2005]]-Tabela3[[#This Row],[Despesas 2005]]&lt;0,Tabela3[[#This Row],[Receitas 2005]]-Tabela3[[#This Row],[Despesas 2005]],Tabela3[[#This Row],[Receitas 2005]]-Tabela3[[#This Row],[Despesas 2005]])</f>
        <v>595040.28000000026</v>
      </c>
      <c r="J130" s="14">
        <f>IF(Tabela3[[#This Row],[Receitas 2006]]-Tabela3[[#This Row],[Despesas 2006]]&lt;0,Tabela3[[#This Row],[Receitas 2006]]-Tabela3[[#This Row],[Despesas 2006]],Tabela3[[#This Row],[Receitas 2006]]-Tabela3[[#This Row],[Despesas 2006]])</f>
        <v>-1181950.4300000006</v>
      </c>
      <c r="K13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30" s="12">
        <f>IF(Tabela3[[#This Row],[Receitas 2009]]-Tabela3[[#This Row],[Despesas 2009]]&lt;0,Tabela3[[#This Row],[Receitas 2009]]-Tabela3[[#This Row],[Despesas 2009]],Tabela3[[#This Row],[Receitas 2009]]-Tabela3[[#This Row],[Despesas 2009]])</f>
        <v>-923991.63000000082</v>
      </c>
    </row>
    <row r="131" spans="1:12">
      <c r="A131" s="13">
        <v>9612454</v>
      </c>
      <c r="B131" s="13">
        <v>11476663</v>
      </c>
      <c r="C131" s="13">
        <v>17506989</v>
      </c>
      <c r="D131" s="13">
        <v>16406933</v>
      </c>
      <c r="E131" s="13">
        <v>9914056.1400000006</v>
      </c>
      <c r="F131" s="13">
        <v>11397449</v>
      </c>
      <c r="G131" s="13">
        <v>16940045</v>
      </c>
      <c r="H131" s="13">
        <v>16500144</v>
      </c>
      <c r="I131" s="13">
        <f>IF(Tabela3[[#This Row],[Receitas 2005]]-Tabela3[[#This Row],[Despesas 2005]]&lt;0,Tabela3[[#This Row],[Receitas 2005]]-Tabela3[[#This Row],[Despesas 2005]],Tabela3[[#This Row],[Receitas 2005]]-Tabela3[[#This Row],[Despesas 2005]])</f>
        <v>-301602.1400000006</v>
      </c>
      <c r="J131" s="15">
        <f>IF(Tabela3[[#This Row],[Receitas 2006]]-Tabela3[[#This Row],[Despesas 2006]]&lt;0,Tabela3[[#This Row],[Receitas 2006]]-Tabela3[[#This Row],[Despesas 2006]],Tabela3[[#This Row],[Receitas 2006]]-Tabela3[[#This Row],[Despesas 2006]])</f>
        <v>79214</v>
      </c>
      <c r="K131" s="12">
        <f>IF(Tabela3[[#This Row],[Receitas 2008]]-Tabela3[[#This Row],[Despesas 2008]]&lt;0,Tabela3[[#This Row],[Receitas 2008]]-Tabela3[[#This Row],[Despesas 2008]],Tabela3[[#This Row],[Receitas 2008]]-Tabela3[[#This Row],[Despesas 2008]])</f>
        <v>566944</v>
      </c>
      <c r="L131" s="12">
        <f>IF(Tabela3[[#This Row],[Receitas 2009]]-Tabela3[[#This Row],[Despesas 2009]]&lt;0,Tabela3[[#This Row],[Receitas 2009]]-Tabela3[[#This Row],[Despesas 2009]],Tabela3[[#This Row],[Receitas 2009]]-Tabela3[[#This Row],[Despesas 2009]])</f>
        <v>-93211</v>
      </c>
    </row>
    <row r="132" spans="1:12">
      <c r="A132" s="12" t="s">
        <v>25</v>
      </c>
      <c r="B132" s="12">
        <v>4886782.76</v>
      </c>
      <c r="C132" s="12">
        <v>7455865.6299999999</v>
      </c>
      <c r="D132" s="12">
        <v>6329003.25</v>
      </c>
      <c r="E132" s="12" t="s">
        <v>25</v>
      </c>
      <c r="F132" s="12">
        <v>4802978.79</v>
      </c>
      <c r="G132" s="12">
        <v>7364120.8099999996</v>
      </c>
      <c r="H132" s="12">
        <v>6298201.1200000001</v>
      </c>
      <c r="I13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32" s="14">
        <f>IF(Tabela3[[#This Row],[Receitas 2006]]-Tabela3[[#This Row],[Despesas 2006]]&lt;0,Tabela3[[#This Row],[Receitas 2006]]-Tabela3[[#This Row],[Despesas 2006]],Tabela3[[#This Row],[Receitas 2006]]-Tabela3[[#This Row],[Despesas 2006]])</f>
        <v>83803.969999999739</v>
      </c>
      <c r="K132" s="12">
        <f>IF(Tabela3[[#This Row],[Receitas 2008]]-Tabela3[[#This Row],[Despesas 2008]]&lt;0,Tabela3[[#This Row],[Receitas 2008]]-Tabela3[[#This Row],[Despesas 2008]],Tabela3[[#This Row],[Receitas 2008]]-Tabela3[[#This Row],[Despesas 2008]])</f>
        <v>91744.820000000298</v>
      </c>
      <c r="L132" s="12">
        <f>IF(Tabela3[[#This Row],[Receitas 2009]]-Tabela3[[#This Row],[Despesas 2009]]&lt;0,Tabela3[[#This Row],[Receitas 2009]]-Tabela3[[#This Row],[Despesas 2009]],Tabela3[[#This Row],[Receitas 2009]]-Tabela3[[#This Row],[Despesas 2009]])</f>
        <v>30802.129999999888</v>
      </c>
    </row>
    <row r="133" spans="1:12">
      <c r="A133" s="13" t="s">
        <v>25</v>
      </c>
      <c r="B133" s="13" t="s">
        <v>25</v>
      </c>
      <c r="C133" s="13" t="s">
        <v>25</v>
      </c>
      <c r="D133" s="13">
        <v>7190684.5499999998</v>
      </c>
      <c r="E133" s="13" t="s">
        <v>25</v>
      </c>
      <c r="F133" s="13" t="s">
        <v>25</v>
      </c>
      <c r="G133" s="13" t="s">
        <v>25</v>
      </c>
      <c r="H133" s="13">
        <v>7506835.3700000001</v>
      </c>
      <c r="I13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3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33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33" s="12">
        <f>IF(Tabela3[[#This Row],[Receitas 2009]]-Tabela3[[#This Row],[Despesas 2009]]&lt;0,Tabela3[[#This Row],[Receitas 2009]]-Tabela3[[#This Row],[Despesas 2009]],Tabela3[[#This Row],[Receitas 2009]]-Tabela3[[#This Row],[Despesas 2009]])</f>
        <v>-316150.8200000003</v>
      </c>
    </row>
    <row r="134" spans="1:12">
      <c r="A134" s="12">
        <v>4102245.4</v>
      </c>
      <c r="B134" s="12" t="s">
        <v>25</v>
      </c>
      <c r="C134" s="12">
        <v>6319244.9800000004</v>
      </c>
      <c r="D134" s="12">
        <v>6085573.3399999999</v>
      </c>
      <c r="E134" s="12">
        <v>3738801.32</v>
      </c>
      <c r="F134" s="12" t="s">
        <v>25</v>
      </c>
      <c r="G134" s="12">
        <v>6385194.6600000001</v>
      </c>
      <c r="H134" s="12">
        <v>6699205.9400000004</v>
      </c>
      <c r="I134" s="12">
        <f>IF(Tabela3[[#This Row],[Receitas 2005]]-Tabela3[[#This Row],[Despesas 2005]]&lt;0,Tabela3[[#This Row],[Receitas 2005]]-Tabela3[[#This Row],[Despesas 2005]],Tabela3[[#This Row],[Receitas 2005]]-Tabela3[[#This Row],[Despesas 2005]])</f>
        <v>363444.08000000007</v>
      </c>
      <c r="J13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34" s="12">
        <f>IF(Tabela3[[#This Row],[Receitas 2008]]-Tabela3[[#This Row],[Despesas 2008]]&lt;0,Tabela3[[#This Row],[Receitas 2008]]-Tabela3[[#This Row],[Despesas 2008]],Tabela3[[#This Row],[Receitas 2008]]-Tabela3[[#This Row],[Despesas 2008]])</f>
        <v>-65949.679999999702</v>
      </c>
      <c r="L134" s="12">
        <f>IF(Tabela3[[#This Row],[Receitas 2009]]-Tabela3[[#This Row],[Despesas 2009]]&lt;0,Tabela3[[#This Row],[Receitas 2009]]-Tabela3[[#This Row],[Despesas 2009]],Tabela3[[#This Row],[Receitas 2009]]-Tabela3[[#This Row],[Despesas 2009]])</f>
        <v>-613632.60000000056</v>
      </c>
    </row>
    <row r="135" spans="1:12">
      <c r="A135" s="13">
        <v>16119502.039999999</v>
      </c>
      <c r="B135" s="13">
        <v>19422597.09</v>
      </c>
      <c r="C135" s="13">
        <v>27424953.82</v>
      </c>
      <c r="D135" s="13">
        <v>28489071.059999999</v>
      </c>
      <c r="E135" s="13">
        <v>14332584.16</v>
      </c>
      <c r="F135" s="13">
        <v>20310042.129999999</v>
      </c>
      <c r="G135" s="13">
        <v>27540744.239999998</v>
      </c>
      <c r="H135" s="13">
        <v>28843808.899999999</v>
      </c>
      <c r="I135" s="13">
        <f>IF(Tabela3[[#This Row],[Receitas 2005]]-Tabela3[[#This Row],[Despesas 2005]]&lt;0,Tabela3[[#This Row],[Receitas 2005]]-Tabela3[[#This Row],[Despesas 2005]],Tabela3[[#This Row],[Receitas 2005]]-Tabela3[[#This Row],[Despesas 2005]])</f>
        <v>1786917.879999999</v>
      </c>
      <c r="J135" s="15">
        <f>IF(Tabela3[[#This Row],[Receitas 2006]]-Tabela3[[#This Row],[Despesas 2006]]&lt;0,Tabela3[[#This Row],[Receitas 2006]]-Tabela3[[#This Row],[Despesas 2006]],Tabela3[[#This Row],[Receitas 2006]]-Tabela3[[#This Row],[Despesas 2006]])</f>
        <v>-887445.03999999911</v>
      </c>
      <c r="K135" s="12">
        <f>IF(Tabela3[[#This Row],[Receitas 2008]]-Tabela3[[#This Row],[Despesas 2008]]&lt;0,Tabela3[[#This Row],[Receitas 2008]]-Tabela3[[#This Row],[Despesas 2008]],Tabela3[[#This Row],[Receitas 2008]]-Tabela3[[#This Row],[Despesas 2008]])</f>
        <v>-115790.41999999806</v>
      </c>
      <c r="L135" s="12">
        <f>IF(Tabela3[[#This Row],[Receitas 2009]]-Tabela3[[#This Row],[Despesas 2009]]&lt;0,Tabela3[[#This Row],[Receitas 2009]]-Tabela3[[#This Row],[Despesas 2009]],Tabela3[[#This Row],[Receitas 2009]]-Tabela3[[#This Row],[Despesas 2009]])</f>
        <v>-354737.83999999985</v>
      </c>
    </row>
    <row r="136" spans="1:12">
      <c r="A136" s="12">
        <v>5474025</v>
      </c>
      <c r="B136" s="12">
        <v>6777388.9000000004</v>
      </c>
      <c r="C136" s="12">
        <v>8741212.2599999998</v>
      </c>
      <c r="D136" s="12">
        <v>8198259.0599999996</v>
      </c>
      <c r="E136" s="12">
        <v>5542386.1299999999</v>
      </c>
      <c r="F136" s="12">
        <v>6556042.6799999997</v>
      </c>
      <c r="G136" s="12">
        <v>8434282.2699999996</v>
      </c>
      <c r="H136" s="12">
        <v>8819678.0299999993</v>
      </c>
      <c r="I136" s="12">
        <f>IF(Tabela3[[#This Row],[Receitas 2005]]-Tabela3[[#This Row],[Despesas 2005]]&lt;0,Tabela3[[#This Row],[Receitas 2005]]-Tabela3[[#This Row],[Despesas 2005]],Tabela3[[#This Row],[Receitas 2005]]-Tabela3[[#This Row],[Despesas 2005]])</f>
        <v>-68361.129999999888</v>
      </c>
      <c r="J136" s="14">
        <f>IF(Tabela3[[#This Row],[Receitas 2006]]-Tabela3[[#This Row],[Despesas 2006]]&lt;0,Tabela3[[#This Row],[Receitas 2006]]-Tabela3[[#This Row],[Despesas 2006]],Tabela3[[#This Row],[Receitas 2006]]-Tabela3[[#This Row],[Despesas 2006]])</f>
        <v>221346.22000000067</v>
      </c>
      <c r="K136" s="12">
        <f>IF(Tabela3[[#This Row],[Receitas 2008]]-Tabela3[[#This Row],[Despesas 2008]]&lt;0,Tabela3[[#This Row],[Receitas 2008]]-Tabela3[[#This Row],[Despesas 2008]],Tabela3[[#This Row],[Receitas 2008]]-Tabela3[[#This Row],[Despesas 2008]])</f>
        <v>306929.99000000022</v>
      </c>
      <c r="L136" s="12">
        <f>IF(Tabela3[[#This Row],[Receitas 2009]]-Tabela3[[#This Row],[Despesas 2009]]&lt;0,Tabela3[[#This Row],[Receitas 2009]]-Tabela3[[#This Row],[Despesas 2009]],Tabela3[[#This Row],[Receitas 2009]]-Tabela3[[#This Row],[Despesas 2009]])</f>
        <v>-621418.96999999974</v>
      </c>
    </row>
    <row r="137" spans="1:12">
      <c r="A137" s="13">
        <v>9217905.7799999993</v>
      </c>
      <c r="B137" s="13">
        <v>7973662.8200000003</v>
      </c>
      <c r="C137" s="13">
        <v>8150215.3399999999</v>
      </c>
      <c r="D137" s="13">
        <v>8611975.3900000006</v>
      </c>
      <c r="E137" s="13">
        <v>9430141.8200000003</v>
      </c>
      <c r="F137" s="13">
        <v>7864501.1399999997</v>
      </c>
      <c r="G137" s="13">
        <v>7875446.5700000003</v>
      </c>
      <c r="H137" s="13">
        <v>8049054.1500000004</v>
      </c>
      <c r="I137" s="13">
        <f>IF(Tabela3[[#This Row],[Receitas 2005]]-Tabela3[[#This Row],[Despesas 2005]]&lt;0,Tabela3[[#This Row],[Receitas 2005]]-Tabela3[[#This Row],[Despesas 2005]],Tabela3[[#This Row],[Receitas 2005]]-Tabela3[[#This Row],[Despesas 2005]])</f>
        <v>-212236.04000000097</v>
      </c>
      <c r="J137" s="15">
        <f>IF(Tabela3[[#This Row],[Receitas 2006]]-Tabela3[[#This Row],[Despesas 2006]]&lt;0,Tabela3[[#This Row],[Receitas 2006]]-Tabela3[[#This Row],[Despesas 2006]],Tabela3[[#This Row],[Receitas 2006]]-Tabela3[[#This Row],[Despesas 2006]])</f>
        <v>109161.68000000063</v>
      </c>
      <c r="K137" s="12">
        <f>IF(Tabela3[[#This Row],[Receitas 2008]]-Tabela3[[#This Row],[Despesas 2008]]&lt;0,Tabela3[[#This Row],[Receitas 2008]]-Tabela3[[#This Row],[Despesas 2008]],Tabela3[[#This Row],[Receitas 2008]]-Tabela3[[#This Row],[Despesas 2008]])</f>
        <v>274768.76999999955</v>
      </c>
      <c r="L137" s="12">
        <f>IF(Tabela3[[#This Row],[Receitas 2009]]-Tabela3[[#This Row],[Despesas 2009]]&lt;0,Tabela3[[#This Row],[Receitas 2009]]-Tabela3[[#This Row],[Despesas 2009]],Tabela3[[#This Row],[Receitas 2009]]-Tabela3[[#This Row],[Despesas 2009]])</f>
        <v>562921.24000000022</v>
      </c>
    </row>
    <row r="138" spans="1:12">
      <c r="A138" s="12">
        <v>14090291</v>
      </c>
      <c r="B138" s="12">
        <v>15108269.43</v>
      </c>
      <c r="C138" s="12" t="s">
        <v>25</v>
      </c>
      <c r="D138" s="12">
        <v>19889304.5</v>
      </c>
      <c r="E138" s="12">
        <v>12936906</v>
      </c>
      <c r="F138" s="12">
        <v>15849720.640000001</v>
      </c>
      <c r="G138" s="12" t="s">
        <v>25</v>
      </c>
      <c r="H138" s="12">
        <v>18832575.879999999</v>
      </c>
      <c r="I138" s="12">
        <f>IF(Tabela3[[#This Row],[Receitas 2005]]-Tabela3[[#This Row],[Despesas 2005]]&lt;0,Tabela3[[#This Row],[Receitas 2005]]-Tabela3[[#This Row],[Despesas 2005]],Tabela3[[#This Row],[Receitas 2005]]-Tabela3[[#This Row],[Despesas 2005]])</f>
        <v>1153385</v>
      </c>
      <c r="J138" s="14">
        <f>IF(Tabela3[[#This Row],[Receitas 2006]]-Tabela3[[#This Row],[Despesas 2006]]&lt;0,Tabela3[[#This Row],[Receitas 2006]]-Tabela3[[#This Row],[Despesas 2006]],Tabela3[[#This Row],[Receitas 2006]]-Tabela3[[#This Row],[Despesas 2006]])</f>
        <v>-741451.21000000089</v>
      </c>
      <c r="K138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38" s="12">
        <f>IF(Tabela3[[#This Row],[Receitas 2009]]-Tabela3[[#This Row],[Despesas 2009]]&lt;0,Tabela3[[#This Row],[Receitas 2009]]-Tabela3[[#This Row],[Despesas 2009]],Tabela3[[#This Row],[Receitas 2009]]-Tabela3[[#This Row],[Despesas 2009]])</f>
        <v>1056728.620000001</v>
      </c>
    </row>
    <row r="139" spans="1:12">
      <c r="A139" s="13" t="s">
        <v>25</v>
      </c>
      <c r="B139" s="13">
        <v>5647286.3700000001</v>
      </c>
      <c r="C139" s="13">
        <v>7396823.4699999997</v>
      </c>
      <c r="D139" s="13">
        <v>7241173.8399999999</v>
      </c>
      <c r="E139" s="13" t="s">
        <v>25</v>
      </c>
      <c r="F139" s="13">
        <v>5840576.9199999999</v>
      </c>
      <c r="G139" s="13">
        <v>7331625.0700000003</v>
      </c>
      <c r="H139" s="13">
        <v>7340656.9100000001</v>
      </c>
      <c r="I13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39" s="15">
        <f>IF(Tabela3[[#This Row],[Receitas 2006]]-Tabela3[[#This Row],[Despesas 2006]]&lt;0,Tabela3[[#This Row],[Receitas 2006]]-Tabela3[[#This Row],[Despesas 2006]],Tabela3[[#This Row],[Receitas 2006]]-Tabela3[[#This Row],[Despesas 2006]])</f>
        <v>-193290.54999999981</v>
      </c>
      <c r="K139" s="12">
        <f>IF(Tabela3[[#This Row],[Receitas 2008]]-Tabela3[[#This Row],[Despesas 2008]]&lt;0,Tabela3[[#This Row],[Receitas 2008]]-Tabela3[[#This Row],[Despesas 2008]],Tabela3[[#This Row],[Receitas 2008]]-Tabela3[[#This Row],[Despesas 2008]])</f>
        <v>65198.399999999441</v>
      </c>
      <c r="L139" s="12">
        <f>IF(Tabela3[[#This Row],[Receitas 2009]]-Tabela3[[#This Row],[Despesas 2009]]&lt;0,Tabela3[[#This Row],[Receitas 2009]]-Tabela3[[#This Row],[Despesas 2009]],Tabela3[[#This Row],[Receitas 2009]]-Tabela3[[#This Row],[Despesas 2009]])</f>
        <v>-99483.070000000298</v>
      </c>
    </row>
    <row r="140" spans="1:12">
      <c r="A140" s="12" t="s">
        <v>25</v>
      </c>
      <c r="B140" s="12">
        <v>12058118.380000001</v>
      </c>
      <c r="C140" s="12">
        <v>16850554.16</v>
      </c>
      <c r="D140" s="12">
        <v>16458997.720000001</v>
      </c>
      <c r="E140" s="12" t="s">
        <v>25</v>
      </c>
      <c r="F140" s="12">
        <v>12445757.08</v>
      </c>
      <c r="G140" s="12">
        <v>16396993.029999999</v>
      </c>
      <c r="H140" s="12">
        <v>18346320.719999999</v>
      </c>
      <c r="I14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40" s="14">
        <f>IF(Tabela3[[#This Row],[Receitas 2006]]-Tabela3[[#This Row],[Despesas 2006]]&lt;0,Tabela3[[#This Row],[Receitas 2006]]-Tabela3[[#This Row],[Despesas 2006]],Tabela3[[#This Row],[Receitas 2006]]-Tabela3[[#This Row],[Despesas 2006]])</f>
        <v>-387638.69999999925</v>
      </c>
      <c r="K140" s="12">
        <f>IF(Tabela3[[#This Row],[Receitas 2008]]-Tabela3[[#This Row],[Despesas 2008]]&lt;0,Tabela3[[#This Row],[Receitas 2008]]-Tabela3[[#This Row],[Despesas 2008]],Tabela3[[#This Row],[Receitas 2008]]-Tabela3[[#This Row],[Despesas 2008]])</f>
        <v>453561.13000000082</v>
      </c>
      <c r="L140" s="12">
        <f>IF(Tabela3[[#This Row],[Receitas 2009]]-Tabela3[[#This Row],[Despesas 2009]]&lt;0,Tabela3[[#This Row],[Receitas 2009]]-Tabela3[[#This Row],[Despesas 2009]],Tabela3[[#This Row],[Receitas 2009]]-Tabela3[[#This Row],[Despesas 2009]])</f>
        <v>-1887322.9999999981</v>
      </c>
    </row>
    <row r="141" spans="1:12">
      <c r="A141" s="13">
        <v>7615182.5599999996</v>
      </c>
      <c r="B141" s="13">
        <v>8659959.4800000004</v>
      </c>
      <c r="C141" s="13" t="s">
        <v>25</v>
      </c>
      <c r="D141" s="13">
        <v>12507553.85</v>
      </c>
      <c r="E141" s="13">
        <v>7479913.75</v>
      </c>
      <c r="F141" s="13">
        <v>8521424.5600000005</v>
      </c>
      <c r="G141" s="13" t="s">
        <v>25</v>
      </c>
      <c r="H141" s="13">
        <v>12148920.91</v>
      </c>
      <c r="I141" s="13">
        <f>IF(Tabela3[[#This Row],[Receitas 2005]]-Tabela3[[#This Row],[Despesas 2005]]&lt;0,Tabela3[[#This Row],[Receitas 2005]]-Tabela3[[#This Row],[Despesas 2005]],Tabela3[[#This Row],[Receitas 2005]]-Tabela3[[#This Row],[Despesas 2005]])</f>
        <v>135268.80999999959</v>
      </c>
      <c r="J141" s="15">
        <f>IF(Tabela3[[#This Row],[Receitas 2006]]-Tabela3[[#This Row],[Despesas 2006]]&lt;0,Tabela3[[#This Row],[Receitas 2006]]-Tabela3[[#This Row],[Despesas 2006]],Tabela3[[#This Row],[Receitas 2006]]-Tabela3[[#This Row],[Despesas 2006]])</f>
        <v>138534.91999999993</v>
      </c>
      <c r="K141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41" s="12">
        <f>IF(Tabela3[[#This Row],[Receitas 2009]]-Tabela3[[#This Row],[Despesas 2009]]&lt;0,Tabela3[[#This Row],[Receitas 2009]]-Tabela3[[#This Row],[Despesas 2009]],Tabela3[[#This Row],[Receitas 2009]]-Tabela3[[#This Row],[Despesas 2009]])</f>
        <v>358632.93999999948</v>
      </c>
    </row>
    <row r="142" spans="1:12">
      <c r="A142" s="12">
        <v>5779299.0199999996</v>
      </c>
      <c r="B142" s="12">
        <v>6388430.6500000004</v>
      </c>
      <c r="C142" s="12">
        <v>9954048.0800000001</v>
      </c>
      <c r="D142" s="12">
        <v>9623035.2799999993</v>
      </c>
      <c r="E142" s="12">
        <v>5186738.1900000004</v>
      </c>
      <c r="F142" s="12">
        <v>6320196.3799999999</v>
      </c>
      <c r="G142" s="12">
        <v>9247973.0899999999</v>
      </c>
      <c r="H142" s="12">
        <v>9592146.4399999995</v>
      </c>
      <c r="I142" s="12">
        <f>IF(Tabela3[[#This Row],[Receitas 2005]]-Tabela3[[#This Row],[Despesas 2005]]&lt;0,Tabela3[[#This Row],[Receitas 2005]]-Tabela3[[#This Row],[Despesas 2005]],Tabela3[[#This Row],[Receitas 2005]]-Tabela3[[#This Row],[Despesas 2005]])</f>
        <v>592560.82999999914</v>
      </c>
      <c r="J142" s="14">
        <f>IF(Tabela3[[#This Row],[Receitas 2006]]-Tabela3[[#This Row],[Despesas 2006]]&lt;0,Tabela3[[#This Row],[Receitas 2006]]-Tabela3[[#This Row],[Despesas 2006]],Tabela3[[#This Row],[Receitas 2006]]-Tabela3[[#This Row],[Despesas 2006]])</f>
        <v>68234.270000000484</v>
      </c>
      <c r="K142" s="12">
        <f>IF(Tabela3[[#This Row],[Receitas 2008]]-Tabela3[[#This Row],[Despesas 2008]]&lt;0,Tabela3[[#This Row],[Receitas 2008]]-Tabela3[[#This Row],[Despesas 2008]],Tabela3[[#This Row],[Receitas 2008]]-Tabela3[[#This Row],[Despesas 2008]])</f>
        <v>706074.99000000022</v>
      </c>
      <c r="L142" s="12">
        <f>IF(Tabela3[[#This Row],[Receitas 2009]]-Tabela3[[#This Row],[Despesas 2009]]&lt;0,Tabela3[[#This Row],[Receitas 2009]]-Tabela3[[#This Row],[Despesas 2009]],Tabela3[[#This Row],[Receitas 2009]]-Tabela3[[#This Row],[Despesas 2009]])</f>
        <v>30888.839999999851</v>
      </c>
    </row>
    <row r="143" spans="1:12">
      <c r="A143" s="13">
        <v>12148651.529999999</v>
      </c>
      <c r="B143" s="13" t="s">
        <v>25</v>
      </c>
      <c r="C143" s="13">
        <v>19212874.899999999</v>
      </c>
      <c r="D143" s="13">
        <v>19456190.030000001</v>
      </c>
      <c r="E143" s="13">
        <v>12597428.58</v>
      </c>
      <c r="F143" s="13" t="s">
        <v>25</v>
      </c>
      <c r="G143" s="13">
        <v>18446973.149999999</v>
      </c>
      <c r="H143" s="13">
        <v>21451783.260000002</v>
      </c>
      <c r="I143" s="13">
        <f>IF(Tabela3[[#This Row],[Receitas 2005]]-Tabela3[[#This Row],[Despesas 2005]]&lt;0,Tabela3[[#This Row],[Receitas 2005]]-Tabela3[[#This Row],[Despesas 2005]],Tabela3[[#This Row],[Receitas 2005]]-Tabela3[[#This Row],[Despesas 2005]])</f>
        <v>-448777.05000000075</v>
      </c>
      <c r="J14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43" s="12">
        <f>IF(Tabela3[[#This Row],[Receitas 2008]]-Tabela3[[#This Row],[Despesas 2008]]&lt;0,Tabela3[[#This Row],[Receitas 2008]]-Tabela3[[#This Row],[Despesas 2008]],Tabela3[[#This Row],[Receitas 2008]]-Tabela3[[#This Row],[Despesas 2008]])</f>
        <v>765901.75</v>
      </c>
      <c r="L143" s="12">
        <f>IF(Tabela3[[#This Row],[Receitas 2009]]-Tabela3[[#This Row],[Despesas 2009]]&lt;0,Tabela3[[#This Row],[Receitas 2009]]-Tabela3[[#This Row],[Despesas 2009]],Tabela3[[#This Row],[Receitas 2009]]-Tabela3[[#This Row],[Despesas 2009]])</f>
        <v>-1995593.2300000004</v>
      </c>
    </row>
    <row r="144" spans="1:12">
      <c r="A144" s="12">
        <v>4147224.64</v>
      </c>
      <c r="B144" s="12">
        <v>4711519.87</v>
      </c>
      <c r="C144" s="12">
        <v>6635970.7999999998</v>
      </c>
      <c r="D144" s="12">
        <v>6540825.4800000004</v>
      </c>
      <c r="E144" s="12">
        <v>4261222.34</v>
      </c>
      <c r="F144" s="12">
        <v>5058186.41</v>
      </c>
      <c r="G144" s="12">
        <v>6272509.8600000003</v>
      </c>
      <c r="H144" s="12">
        <v>6767259.6900000004</v>
      </c>
      <c r="I144" s="12">
        <f>IF(Tabela3[[#This Row],[Receitas 2005]]-Tabela3[[#This Row],[Despesas 2005]]&lt;0,Tabela3[[#This Row],[Receitas 2005]]-Tabela3[[#This Row],[Despesas 2005]],Tabela3[[#This Row],[Receitas 2005]]-Tabela3[[#This Row],[Despesas 2005]])</f>
        <v>-113997.69999999972</v>
      </c>
      <c r="J144" s="14">
        <f>IF(Tabela3[[#This Row],[Receitas 2006]]-Tabela3[[#This Row],[Despesas 2006]]&lt;0,Tabela3[[#This Row],[Receitas 2006]]-Tabela3[[#This Row],[Despesas 2006]],Tabela3[[#This Row],[Receitas 2006]]-Tabela3[[#This Row],[Despesas 2006]])</f>
        <v>-346666.54000000004</v>
      </c>
      <c r="K144" s="12">
        <f>IF(Tabela3[[#This Row],[Receitas 2008]]-Tabela3[[#This Row],[Despesas 2008]]&lt;0,Tabela3[[#This Row],[Receitas 2008]]-Tabela3[[#This Row],[Despesas 2008]],Tabela3[[#This Row],[Receitas 2008]]-Tabela3[[#This Row],[Despesas 2008]])</f>
        <v>363460.93999999948</v>
      </c>
      <c r="L144" s="12">
        <f>IF(Tabela3[[#This Row],[Receitas 2009]]-Tabela3[[#This Row],[Despesas 2009]]&lt;0,Tabela3[[#This Row],[Receitas 2009]]-Tabela3[[#This Row],[Despesas 2009]],Tabela3[[#This Row],[Receitas 2009]]-Tabela3[[#This Row],[Despesas 2009]])</f>
        <v>-226434.20999999996</v>
      </c>
    </row>
    <row r="145" spans="1:12">
      <c r="A145" s="13">
        <v>16027447.24</v>
      </c>
      <c r="B145" s="13">
        <v>18176225.66</v>
      </c>
      <c r="C145" s="13">
        <v>26108812.100000001</v>
      </c>
      <c r="D145" s="13">
        <v>25125100.670000002</v>
      </c>
      <c r="E145" s="13">
        <v>12130137.82</v>
      </c>
      <c r="F145" s="13">
        <v>15069204.9</v>
      </c>
      <c r="G145" s="13">
        <v>21997896.899999999</v>
      </c>
      <c r="H145" s="13">
        <v>25934921.239999998</v>
      </c>
      <c r="I145" s="13">
        <f>IF(Tabela3[[#This Row],[Receitas 2005]]-Tabela3[[#This Row],[Despesas 2005]]&lt;0,Tabela3[[#This Row],[Receitas 2005]]-Tabela3[[#This Row],[Despesas 2005]],Tabela3[[#This Row],[Receitas 2005]]-Tabela3[[#This Row],[Despesas 2005]])</f>
        <v>3897309.42</v>
      </c>
      <c r="J145" s="15">
        <f>IF(Tabela3[[#This Row],[Receitas 2006]]-Tabela3[[#This Row],[Despesas 2006]]&lt;0,Tabela3[[#This Row],[Receitas 2006]]-Tabela3[[#This Row],[Despesas 2006]],Tabela3[[#This Row],[Receitas 2006]]-Tabela3[[#This Row],[Despesas 2006]])</f>
        <v>3107020.76</v>
      </c>
      <c r="K145" s="12">
        <f>IF(Tabela3[[#This Row],[Receitas 2008]]-Tabela3[[#This Row],[Despesas 2008]]&lt;0,Tabela3[[#This Row],[Receitas 2008]]-Tabela3[[#This Row],[Despesas 2008]],Tabela3[[#This Row],[Receitas 2008]]-Tabela3[[#This Row],[Despesas 2008]])</f>
        <v>4110915.200000003</v>
      </c>
      <c r="L145" s="12">
        <f>IF(Tabela3[[#This Row],[Receitas 2009]]-Tabela3[[#This Row],[Despesas 2009]]&lt;0,Tabela3[[#This Row],[Receitas 2009]]-Tabela3[[#This Row],[Despesas 2009]],Tabela3[[#This Row],[Receitas 2009]]-Tabela3[[#This Row],[Despesas 2009]])</f>
        <v>-809820.56999999657</v>
      </c>
    </row>
    <row r="146" spans="1:12">
      <c r="A146" s="12">
        <v>18353558.809999999</v>
      </c>
      <c r="B146" s="12">
        <v>20628447.800000001</v>
      </c>
      <c r="C146" s="12">
        <v>31064593.949999999</v>
      </c>
      <c r="D146" s="12">
        <v>31943056.23</v>
      </c>
      <c r="E146" s="12">
        <v>18149607.989999998</v>
      </c>
      <c r="F146" s="12">
        <v>20986079.07</v>
      </c>
      <c r="G146" s="12">
        <v>29213146.609999999</v>
      </c>
      <c r="H146" s="12">
        <v>33232031.579999998</v>
      </c>
      <c r="I146" s="12">
        <f>IF(Tabela3[[#This Row],[Receitas 2005]]-Tabela3[[#This Row],[Despesas 2005]]&lt;0,Tabela3[[#This Row],[Receitas 2005]]-Tabela3[[#This Row],[Despesas 2005]],Tabela3[[#This Row],[Receitas 2005]]-Tabela3[[#This Row],[Despesas 2005]])</f>
        <v>203950.8200000003</v>
      </c>
      <c r="J146" s="14">
        <f>IF(Tabela3[[#This Row],[Receitas 2006]]-Tabela3[[#This Row],[Despesas 2006]]&lt;0,Tabela3[[#This Row],[Receitas 2006]]-Tabela3[[#This Row],[Despesas 2006]],Tabela3[[#This Row],[Receitas 2006]]-Tabela3[[#This Row],[Despesas 2006]])</f>
        <v>-357631.26999999955</v>
      </c>
      <c r="K146" s="12">
        <f>IF(Tabela3[[#This Row],[Receitas 2008]]-Tabela3[[#This Row],[Despesas 2008]]&lt;0,Tabela3[[#This Row],[Receitas 2008]]-Tabela3[[#This Row],[Despesas 2008]],Tabela3[[#This Row],[Receitas 2008]]-Tabela3[[#This Row],[Despesas 2008]])</f>
        <v>1851447.3399999999</v>
      </c>
      <c r="L146" s="12">
        <f>IF(Tabela3[[#This Row],[Receitas 2009]]-Tabela3[[#This Row],[Despesas 2009]]&lt;0,Tabela3[[#This Row],[Receitas 2009]]-Tabela3[[#This Row],[Despesas 2009]],Tabela3[[#This Row],[Receitas 2009]]-Tabela3[[#This Row],[Despesas 2009]])</f>
        <v>-1288975.3499999978</v>
      </c>
    </row>
    <row r="147" spans="1:12">
      <c r="A147" s="13">
        <v>45565973.329999998</v>
      </c>
      <c r="B147" s="13">
        <v>53744207.25</v>
      </c>
      <c r="C147" s="13">
        <v>76581198.540000007</v>
      </c>
      <c r="D147" s="13">
        <v>78043469.040000007</v>
      </c>
      <c r="E147" s="13">
        <v>44277148.520000003</v>
      </c>
      <c r="F147" s="13">
        <v>52326749.149999999</v>
      </c>
      <c r="G147" s="13">
        <v>78992939.689999998</v>
      </c>
      <c r="H147" s="13">
        <v>82902559.079999998</v>
      </c>
      <c r="I147" s="13">
        <f>IF(Tabela3[[#This Row],[Receitas 2005]]-Tabela3[[#This Row],[Despesas 2005]]&lt;0,Tabela3[[#This Row],[Receitas 2005]]-Tabela3[[#This Row],[Despesas 2005]],Tabela3[[#This Row],[Receitas 2005]]-Tabela3[[#This Row],[Despesas 2005]])</f>
        <v>1288824.8099999949</v>
      </c>
      <c r="J147" s="15">
        <f>IF(Tabela3[[#This Row],[Receitas 2006]]-Tabela3[[#This Row],[Despesas 2006]]&lt;0,Tabela3[[#This Row],[Receitas 2006]]-Tabela3[[#This Row],[Despesas 2006]],Tabela3[[#This Row],[Receitas 2006]]-Tabela3[[#This Row],[Despesas 2006]])</f>
        <v>1417458.1000000015</v>
      </c>
      <c r="K147" s="12">
        <f>IF(Tabela3[[#This Row],[Receitas 2008]]-Tabela3[[#This Row],[Despesas 2008]]&lt;0,Tabela3[[#This Row],[Receitas 2008]]-Tabela3[[#This Row],[Despesas 2008]],Tabela3[[#This Row],[Receitas 2008]]-Tabela3[[#This Row],[Despesas 2008]])</f>
        <v>-2411741.1499999911</v>
      </c>
      <c r="L147" s="12">
        <f>IF(Tabela3[[#This Row],[Receitas 2009]]-Tabela3[[#This Row],[Despesas 2009]]&lt;0,Tabela3[[#This Row],[Receitas 2009]]-Tabela3[[#This Row],[Despesas 2009]],Tabela3[[#This Row],[Receitas 2009]]-Tabela3[[#This Row],[Despesas 2009]])</f>
        <v>-4859090.0399999917</v>
      </c>
    </row>
    <row r="148" spans="1:12">
      <c r="A148" s="12">
        <v>6886988.0800000001</v>
      </c>
      <c r="B148" s="12">
        <v>7398221.6399999997</v>
      </c>
      <c r="C148" s="12">
        <v>9950706.7699999996</v>
      </c>
      <c r="D148" s="12">
        <v>11847726.810000001</v>
      </c>
      <c r="E148" s="12">
        <v>6542726.0800000001</v>
      </c>
      <c r="F148" s="12">
        <v>7363049.9500000002</v>
      </c>
      <c r="G148" s="12">
        <v>10269345.689999999</v>
      </c>
      <c r="H148" s="12">
        <v>12089975.550000001</v>
      </c>
      <c r="I148" s="12">
        <f>IF(Tabela3[[#This Row],[Receitas 2005]]-Tabela3[[#This Row],[Despesas 2005]]&lt;0,Tabela3[[#This Row],[Receitas 2005]]-Tabela3[[#This Row],[Despesas 2005]],Tabela3[[#This Row],[Receitas 2005]]-Tabela3[[#This Row],[Despesas 2005]])</f>
        <v>344262</v>
      </c>
      <c r="J148" s="14">
        <f>IF(Tabela3[[#This Row],[Receitas 2006]]-Tabela3[[#This Row],[Despesas 2006]]&lt;0,Tabela3[[#This Row],[Receitas 2006]]-Tabela3[[#This Row],[Despesas 2006]],Tabela3[[#This Row],[Receitas 2006]]-Tabela3[[#This Row],[Despesas 2006]])</f>
        <v>35171.689999999478</v>
      </c>
      <c r="K148" s="12">
        <f>IF(Tabela3[[#This Row],[Receitas 2008]]-Tabela3[[#This Row],[Despesas 2008]]&lt;0,Tabela3[[#This Row],[Receitas 2008]]-Tabela3[[#This Row],[Despesas 2008]],Tabela3[[#This Row],[Receitas 2008]]-Tabela3[[#This Row],[Despesas 2008]])</f>
        <v>-318638.91999999993</v>
      </c>
      <c r="L148" s="12">
        <f>IF(Tabela3[[#This Row],[Receitas 2009]]-Tabela3[[#This Row],[Despesas 2009]]&lt;0,Tabela3[[#This Row],[Receitas 2009]]-Tabela3[[#This Row],[Despesas 2009]],Tabela3[[#This Row],[Receitas 2009]]-Tabela3[[#This Row],[Despesas 2009]])</f>
        <v>-242248.74000000022</v>
      </c>
    </row>
    <row r="149" spans="1:12">
      <c r="A149" s="13" t="s">
        <v>25</v>
      </c>
      <c r="B149" s="13" t="s">
        <v>25</v>
      </c>
      <c r="C149" s="13" t="s">
        <v>25</v>
      </c>
      <c r="D149" s="13">
        <v>7971363.8700000001</v>
      </c>
      <c r="E149" s="13" t="s">
        <v>25</v>
      </c>
      <c r="F149" s="13" t="s">
        <v>25</v>
      </c>
      <c r="G149" s="13" t="s">
        <v>25</v>
      </c>
      <c r="H149" s="13">
        <v>8496215.3300000001</v>
      </c>
      <c r="I14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4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49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49" s="12">
        <f>IF(Tabela3[[#This Row],[Receitas 2009]]-Tabela3[[#This Row],[Despesas 2009]]&lt;0,Tabela3[[#This Row],[Receitas 2009]]-Tabela3[[#This Row],[Despesas 2009]],Tabela3[[#This Row],[Receitas 2009]]-Tabela3[[#This Row],[Despesas 2009]])</f>
        <v>-524851.46</v>
      </c>
    </row>
    <row r="150" spans="1:12">
      <c r="A150" s="12" t="s">
        <v>25</v>
      </c>
      <c r="B150" s="12">
        <v>18844467.870000001</v>
      </c>
      <c r="C150" s="12">
        <v>25179812</v>
      </c>
      <c r="D150" s="12">
        <v>22465510.809999999</v>
      </c>
      <c r="E150" s="12" t="s">
        <v>25</v>
      </c>
      <c r="F150" s="12">
        <v>17343014.300000001</v>
      </c>
      <c r="G150" s="12">
        <v>24758008.559999999</v>
      </c>
      <c r="H150" s="12">
        <v>21354899.68</v>
      </c>
      <c r="I15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50" s="14">
        <f>IF(Tabela3[[#This Row],[Receitas 2006]]-Tabela3[[#This Row],[Despesas 2006]]&lt;0,Tabela3[[#This Row],[Receitas 2006]]-Tabela3[[#This Row],[Despesas 2006]],Tabela3[[#This Row],[Receitas 2006]]-Tabela3[[#This Row],[Despesas 2006]])</f>
        <v>1501453.5700000003</v>
      </c>
      <c r="K150" s="12">
        <f>IF(Tabela3[[#This Row],[Receitas 2008]]-Tabela3[[#This Row],[Despesas 2008]]&lt;0,Tabela3[[#This Row],[Receitas 2008]]-Tabela3[[#This Row],[Despesas 2008]],Tabela3[[#This Row],[Receitas 2008]]-Tabela3[[#This Row],[Despesas 2008]])</f>
        <v>421803.44000000134</v>
      </c>
      <c r="L150" s="12">
        <f>IF(Tabela3[[#This Row],[Receitas 2009]]-Tabela3[[#This Row],[Despesas 2009]]&lt;0,Tabela3[[#This Row],[Receitas 2009]]-Tabela3[[#This Row],[Despesas 2009]],Tabela3[[#This Row],[Receitas 2009]]-Tabela3[[#This Row],[Despesas 2009]])</f>
        <v>1110611.129999999</v>
      </c>
    </row>
    <row r="151" spans="1:12">
      <c r="A151" s="13">
        <v>5558516.1699999999</v>
      </c>
      <c r="B151" s="13">
        <v>6292433.6900000004</v>
      </c>
      <c r="C151" s="13">
        <v>8089713.3600000003</v>
      </c>
      <c r="D151" s="13">
        <v>8060613.2000000002</v>
      </c>
      <c r="E151" s="13">
        <v>4850684.2300000004</v>
      </c>
      <c r="F151" s="13">
        <v>5905905.25</v>
      </c>
      <c r="G151" s="13">
        <v>7611466.0599999996</v>
      </c>
      <c r="H151" s="13">
        <v>7358386.7800000003</v>
      </c>
      <c r="I151" s="13">
        <f>IF(Tabela3[[#This Row],[Receitas 2005]]-Tabela3[[#This Row],[Despesas 2005]]&lt;0,Tabela3[[#This Row],[Receitas 2005]]-Tabela3[[#This Row],[Despesas 2005]],Tabela3[[#This Row],[Receitas 2005]]-Tabela3[[#This Row],[Despesas 2005]])</f>
        <v>707831.93999999948</v>
      </c>
      <c r="J151" s="15">
        <f>IF(Tabela3[[#This Row],[Receitas 2006]]-Tabela3[[#This Row],[Despesas 2006]]&lt;0,Tabela3[[#This Row],[Receitas 2006]]-Tabela3[[#This Row],[Despesas 2006]],Tabela3[[#This Row],[Receitas 2006]]-Tabela3[[#This Row],[Despesas 2006]])</f>
        <v>386528.44000000041</v>
      </c>
      <c r="K151" s="12">
        <f>IF(Tabela3[[#This Row],[Receitas 2008]]-Tabela3[[#This Row],[Despesas 2008]]&lt;0,Tabela3[[#This Row],[Receitas 2008]]-Tabela3[[#This Row],[Despesas 2008]],Tabela3[[#This Row],[Receitas 2008]]-Tabela3[[#This Row],[Despesas 2008]])</f>
        <v>478247.30000000075</v>
      </c>
      <c r="L151" s="12">
        <f>IF(Tabela3[[#This Row],[Receitas 2009]]-Tabela3[[#This Row],[Despesas 2009]]&lt;0,Tabela3[[#This Row],[Receitas 2009]]-Tabela3[[#This Row],[Despesas 2009]],Tabela3[[#This Row],[Receitas 2009]]-Tabela3[[#This Row],[Despesas 2009]])</f>
        <v>702226.41999999993</v>
      </c>
    </row>
    <row r="152" spans="1:12">
      <c r="A152" s="12">
        <v>8092352.7400000002</v>
      </c>
      <c r="B152" s="12">
        <v>9822493.1500000004</v>
      </c>
      <c r="C152" s="12">
        <v>13554746.630000001</v>
      </c>
      <c r="D152" s="12">
        <v>14109617.689999999</v>
      </c>
      <c r="E152" s="12">
        <v>7915035.3399999999</v>
      </c>
      <c r="F152" s="12">
        <v>10251466.01</v>
      </c>
      <c r="G152" s="12">
        <v>13203731.5</v>
      </c>
      <c r="H152" s="12">
        <v>15293190.01</v>
      </c>
      <c r="I152" s="12">
        <f>IF(Tabela3[[#This Row],[Receitas 2005]]-Tabela3[[#This Row],[Despesas 2005]]&lt;0,Tabela3[[#This Row],[Receitas 2005]]-Tabela3[[#This Row],[Despesas 2005]],Tabela3[[#This Row],[Receitas 2005]]-Tabela3[[#This Row],[Despesas 2005]])</f>
        <v>177317.40000000037</v>
      </c>
      <c r="J152" s="14">
        <f>IF(Tabela3[[#This Row],[Receitas 2006]]-Tabela3[[#This Row],[Despesas 2006]]&lt;0,Tabela3[[#This Row],[Receitas 2006]]-Tabela3[[#This Row],[Despesas 2006]],Tabela3[[#This Row],[Receitas 2006]]-Tabela3[[#This Row],[Despesas 2006]])</f>
        <v>-428972.8599999994</v>
      </c>
      <c r="K152" s="12">
        <f>IF(Tabela3[[#This Row],[Receitas 2008]]-Tabela3[[#This Row],[Despesas 2008]]&lt;0,Tabela3[[#This Row],[Receitas 2008]]-Tabela3[[#This Row],[Despesas 2008]],Tabela3[[#This Row],[Receitas 2008]]-Tabela3[[#This Row],[Despesas 2008]])</f>
        <v>351015.13000000082</v>
      </c>
      <c r="L152" s="12">
        <f>IF(Tabela3[[#This Row],[Receitas 2009]]-Tabela3[[#This Row],[Despesas 2009]]&lt;0,Tabela3[[#This Row],[Receitas 2009]]-Tabela3[[#This Row],[Despesas 2009]],Tabela3[[#This Row],[Receitas 2009]]-Tabela3[[#This Row],[Despesas 2009]])</f>
        <v>-1183572.3200000003</v>
      </c>
    </row>
    <row r="153" spans="1:12">
      <c r="A153" s="13" t="s">
        <v>25</v>
      </c>
      <c r="B153" s="13">
        <v>10092471.27</v>
      </c>
      <c r="C153" s="13">
        <v>13913274.32</v>
      </c>
      <c r="D153" s="13">
        <v>13268068.08</v>
      </c>
      <c r="E153" s="13" t="s">
        <v>25</v>
      </c>
      <c r="F153" s="13">
        <v>10907067.210000001</v>
      </c>
      <c r="G153" s="13">
        <v>13910651.65</v>
      </c>
      <c r="H153" s="13">
        <v>14260437.880000001</v>
      </c>
      <c r="I15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53" s="15">
        <f>IF(Tabela3[[#This Row],[Receitas 2006]]-Tabela3[[#This Row],[Despesas 2006]]&lt;0,Tabela3[[#This Row],[Receitas 2006]]-Tabela3[[#This Row],[Despesas 2006]],Tabela3[[#This Row],[Receitas 2006]]-Tabela3[[#This Row],[Despesas 2006]])</f>
        <v>-814595.94000000134</v>
      </c>
      <c r="K153" s="12">
        <f>IF(Tabela3[[#This Row],[Receitas 2008]]-Tabela3[[#This Row],[Despesas 2008]]&lt;0,Tabela3[[#This Row],[Receitas 2008]]-Tabela3[[#This Row],[Despesas 2008]],Tabela3[[#This Row],[Receitas 2008]]-Tabela3[[#This Row],[Despesas 2008]])</f>
        <v>2622.6699999999255</v>
      </c>
      <c r="L153" s="12">
        <f>IF(Tabela3[[#This Row],[Receitas 2009]]-Tabela3[[#This Row],[Despesas 2009]]&lt;0,Tabela3[[#This Row],[Receitas 2009]]-Tabela3[[#This Row],[Despesas 2009]],Tabela3[[#This Row],[Receitas 2009]]-Tabela3[[#This Row],[Despesas 2009]])</f>
        <v>-992369.80000000075</v>
      </c>
    </row>
    <row r="154" spans="1:12">
      <c r="A154" s="12" t="s">
        <v>25</v>
      </c>
      <c r="B154" s="12">
        <v>9649325.5899999999</v>
      </c>
      <c r="C154" s="12">
        <v>14356430.140000001</v>
      </c>
      <c r="D154" s="12">
        <v>15758472.390000001</v>
      </c>
      <c r="E154" s="12" t="s">
        <v>25</v>
      </c>
      <c r="F154" s="12">
        <v>9788269.7899999991</v>
      </c>
      <c r="G154" s="12">
        <v>13989294.289999999</v>
      </c>
      <c r="H154" s="12">
        <v>15509279.76</v>
      </c>
      <c r="I15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54" s="14">
        <f>IF(Tabela3[[#This Row],[Receitas 2006]]-Tabela3[[#This Row],[Despesas 2006]]&lt;0,Tabela3[[#This Row],[Receitas 2006]]-Tabela3[[#This Row],[Despesas 2006]],Tabela3[[#This Row],[Receitas 2006]]-Tabela3[[#This Row],[Despesas 2006]])</f>
        <v>-138944.19999999925</v>
      </c>
      <c r="K154" s="12">
        <f>IF(Tabela3[[#This Row],[Receitas 2008]]-Tabela3[[#This Row],[Despesas 2008]]&lt;0,Tabela3[[#This Row],[Receitas 2008]]-Tabela3[[#This Row],[Despesas 2008]],Tabela3[[#This Row],[Receitas 2008]]-Tabela3[[#This Row],[Despesas 2008]])</f>
        <v>367135.85000000149</v>
      </c>
      <c r="L154" s="12">
        <f>IF(Tabela3[[#This Row],[Receitas 2009]]-Tabela3[[#This Row],[Despesas 2009]]&lt;0,Tabela3[[#This Row],[Receitas 2009]]-Tabela3[[#This Row],[Despesas 2009]],Tabela3[[#This Row],[Receitas 2009]]-Tabela3[[#This Row],[Despesas 2009]])</f>
        <v>249192.63000000082</v>
      </c>
    </row>
    <row r="155" spans="1:12">
      <c r="A155" s="13">
        <v>12739466.140000001</v>
      </c>
      <c r="B155" s="13">
        <v>14858893.390000001</v>
      </c>
      <c r="C155" s="13">
        <v>22567582.329999998</v>
      </c>
      <c r="D155" s="13">
        <v>21498666.629999999</v>
      </c>
      <c r="E155" s="13">
        <v>11792885.58</v>
      </c>
      <c r="F155" s="13">
        <v>14721549.65</v>
      </c>
      <c r="G155" s="13">
        <v>21057205.699999999</v>
      </c>
      <c r="H155" s="13">
        <v>20160969.559999999</v>
      </c>
      <c r="I155" s="13">
        <f>IF(Tabela3[[#This Row],[Receitas 2005]]-Tabela3[[#This Row],[Despesas 2005]]&lt;0,Tabela3[[#This Row],[Receitas 2005]]-Tabela3[[#This Row],[Despesas 2005]],Tabela3[[#This Row],[Receitas 2005]]-Tabela3[[#This Row],[Despesas 2005]])</f>
        <v>946580.56000000052</v>
      </c>
      <c r="J155" s="15">
        <f>IF(Tabela3[[#This Row],[Receitas 2006]]-Tabela3[[#This Row],[Despesas 2006]]&lt;0,Tabela3[[#This Row],[Receitas 2006]]-Tabela3[[#This Row],[Despesas 2006]],Tabela3[[#This Row],[Receitas 2006]]-Tabela3[[#This Row],[Despesas 2006]])</f>
        <v>137343.74000000022</v>
      </c>
      <c r="K155" s="12">
        <f>IF(Tabela3[[#This Row],[Receitas 2008]]-Tabela3[[#This Row],[Despesas 2008]]&lt;0,Tabela3[[#This Row],[Receitas 2008]]-Tabela3[[#This Row],[Despesas 2008]],Tabela3[[#This Row],[Receitas 2008]]-Tabela3[[#This Row],[Despesas 2008]])</f>
        <v>1510376.629999999</v>
      </c>
      <c r="L155" s="12">
        <f>IF(Tabela3[[#This Row],[Receitas 2009]]-Tabela3[[#This Row],[Despesas 2009]]&lt;0,Tabela3[[#This Row],[Receitas 2009]]-Tabela3[[#This Row],[Despesas 2009]],Tabela3[[#This Row],[Receitas 2009]]-Tabela3[[#This Row],[Despesas 2009]])</f>
        <v>1337697.0700000003</v>
      </c>
    </row>
    <row r="156" spans="1:12">
      <c r="A156" s="12">
        <v>18573878.719999999</v>
      </c>
      <c r="B156" s="12">
        <v>22813969.629999999</v>
      </c>
      <c r="C156" s="12">
        <v>33898216.310000002</v>
      </c>
      <c r="D156" s="12">
        <v>31798549.129999999</v>
      </c>
      <c r="E156" s="12">
        <v>17707767.23</v>
      </c>
      <c r="F156" s="12">
        <v>21003645.739999998</v>
      </c>
      <c r="G156" s="12">
        <v>32178935.649999999</v>
      </c>
      <c r="H156" s="12">
        <v>32026765.739999998</v>
      </c>
      <c r="I156" s="12">
        <f>IF(Tabela3[[#This Row],[Receitas 2005]]-Tabela3[[#This Row],[Despesas 2005]]&lt;0,Tabela3[[#This Row],[Receitas 2005]]-Tabela3[[#This Row],[Despesas 2005]],Tabela3[[#This Row],[Receitas 2005]]-Tabela3[[#This Row],[Despesas 2005]])</f>
        <v>866111.48999999836</v>
      </c>
      <c r="J156" s="14">
        <f>IF(Tabela3[[#This Row],[Receitas 2006]]-Tabela3[[#This Row],[Despesas 2006]]&lt;0,Tabela3[[#This Row],[Receitas 2006]]-Tabela3[[#This Row],[Despesas 2006]],Tabela3[[#This Row],[Receitas 2006]]-Tabela3[[#This Row],[Despesas 2006]])</f>
        <v>1810323.8900000006</v>
      </c>
      <c r="K156" s="12">
        <f>IF(Tabela3[[#This Row],[Receitas 2008]]-Tabela3[[#This Row],[Despesas 2008]]&lt;0,Tabela3[[#This Row],[Receitas 2008]]-Tabela3[[#This Row],[Despesas 2008]],Tabela3[[#This Row],[Receitas 2008]]-Tabela3[[#This Row],[Despesas 2008]])</f>
        <v>1719280.6600000039</v>
      </c>
      <c r="L156" s="12">
        <f>IF(Tabela3[[#This Row],[Receitas 2009]]-Tabela3[[#This Row],[Despesas 2009]]&lt;0,Tabela3[[#This Row],[Receitas 2009]]-Tabela3[[#This Row],[Despesas 2009]],Tabela3[[#This Row],[Receitas 2009]]-Tabela3[[#This Row],[Despesas 2009]])</f>
        <v>-228216.6099999994</v>
      </c>
    </row>
    <row r="157" spans="1:12">
      <c r="A157" s="13">
        <v>15048158.25</v>
      </c>
      <c r="B157" s="13">
        <v>17078909.07</v>
      </c>
      <c r="C157" s="13">
        <v>23516674.07</v>
      </c>
      <c r="D157" s="13">
        <v>25317932.620000001</v>
      </c>
      <c r="E157" s="13">
        <v>14443994.02</v>
      </c>
      <c r="F157" s="13">
        <v>17692767.969999999</v>
      </c>
      <c r="G157" s="13">
        <v>21053994.420000002</v>
      </c>
      <c r="H157" s="13">
        <v>25090491.809999999</v>
      </c>
      <c r="I157" s="13">
        <f>IF(Tabela3[[#This Row],[Receitas 2005]]-Tabela3[[#This Row],[Despesas 2005]]&lt;0,Tabela3[[#This Row],[Receitas 2005]]-Tabela3[[#This Row],[Despesas 2005]],Tabela3[[#This Row],[Receitas 2005]]-Tabela3[[#This Row],[Despesas 2005]])</f>
        <v>604164.23000000045</v>
      </c>
      <c r="J157" s="15">
        <f>IF(Tabela3[[#This Row],[Receitas 2006]]-Tabela3[[#This Row],[Despesas 2006]]&lt;0,Tabela3[[#This Row],[Receitas 2006]]-Tabela3[[#This Row],[Despesas 2006]],Tabela3[[#This Row],[Receitas 2006]]-Tabela3[[#This Row],[Despesas 2006]])</f>
        <v>-613858.89999999851</v>
      </c>
      <c r="K157" s="12">
        <f>IF(Tabela3[[#This Row],[Receitas 2008]]-Tabela3[[#This Row],[Despesas 2008]]&lt;0,Tabela3[[#This Row],[Receitas 2008]]-Tabela3[[#This Row],[Despesas 2008]],Tabela3[[#This Row],[Receitas 2008]]-Tabela3[[#This Row],[Despesas 2008]])</f>
        <v>2462679.6499999985</v>
      </c>
      <c r="L157" s="12">
        <f>IF(Tabela3[[#This Row],[Receitas 2009]]-Tabela3[[#This Row],[Despesas 2009]]&lt;0,Tabela3[[#This Row],[Receitas 2009]]-Tabela3[[#This Row],[Despesas 2009]],Tabela3[[#This Row],[Receitas 2009]]-Tabela3[[#This Row],[Despesas 2009]])</f>
        <v>227440.81000000238</v>
      </c>
    </row>
    <row r="158" spans="1:12">
      <c r="A158" s="12">
        <v>10206558.369999999</v>
      </c>
      <c r="B158" s="12" t="s">
        <v>25</v>
      </c>
      <c r="C158" s="12">
        <v>16790528.449999999</v>
      </c>
      <c r="D158" s="12">
        <v>18302368.960000001</v>
      </c>
      <c r="E158" s="12">
        <v>9816396.5600000005</v>
      </c>
      <c r="F158" s="12" t="s">
        <v>25</v>
      </c>
      <c r="G158" s="12">
        <v>17352005.18</v>
      </c>
      <c r="H158" s="12">
        <v>17315547.34</v>
      </c>
      <c r="I158" s="12">
        <f>IF(Tabela3[[#This Row],[Receitas 2005]]-Tabela3[[#This Row],[Despesas 2005]]&lt;0,Tabela3[[#This Row],[Receitas 2005]]-Tabela3[[#This Row],[Despesas 2005]],Tabela3[[#This Row],[Receitas 2005]]-Tabela3[[#This Row],[Despesas 2005]])</f>
        <v>390161.80999999866</v>
      </c>
      <c r="J15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58" s="12">
        <f>IF(Tabela3[[#This Row],[Receitas 2008]]-Tabela3[[#This Row],[Despesas 2008]]&lt;0,Tabela3[[#This Row],[Receitas 2008]]-Tabela3[[#This Row],[Despesas 2008]],Tabela3[[#This Row],[Receitas 2008]]-Tabela3[[#This Row],[Despesas 2008]])</f>
        <v>-561476.73000000045</v>
      </c>
      <c r="L158" s="12">
        <f>IF(Tabela3[[#This Row],[Receitas 2009]]-Tabela3[[#This Row],[Despesas 2009]]&lt;0,Tabela3[[#This Row],[Receitas 2009]]-Tabela3[[#This Row],[Despesas 2009]],Tabela3[[#This Row],[Receitas 2009]]-Tabela3[[#This Row],[Despesas 2009]])</f>
        <v>986821.62000000104</v>
      </c>
    </row>
    <row r="159" spans="1:12">
      <c r="A159" s="13">
        <v>27753885.93</v>
      </c>
      <c r="B159" s="13">
        <v>28788429.879999999</v>
      </c>
      <c r="C159" s="13">
        <v>23938614</v>
      </c>
      <c r="D159" s="13">
        <v>22492383.859999999</v>
      </c>
      <c r="E159" s="13">
        <v>27511462.809999999</v>
      </c>
      <c r="F159" s="13">
        <v>31067686.829999998</v>
      </c>
      <c r="G159" s="13">
        <v>24300531</v>
      </c>
      <c r="H159" s="13">
        <v>25324292.91</v>
      </c>
      <c r="I159" s="13">
        <f>IF(Tabela3[[#This Row],[Receitas 2005]]-Tabela3[[#This Row],[Despesas 2005]]&lt;0,Tabela3[[#This Row],[Receitas 2005]]-Tabela3[[#This Row],[Despesas 2005]],Tabela3[[#This Row],[Receitas 2005]]-Tabela3[[#This Row],[Despesas 2005]])</f>
        <v>242423.12000000104</v>
      </c>
      <c r="J159" s="15">
        <f>IF(Tabela3[[#This Row],[Receitas 2006]]-Tabela3[[#This Row],[Despesas 2006]]&lt;0,Tabela3[[#This Row],[Receitas 2006]]-Tabela3[[#This Row],[Despesas 2006]],Tabela3[[#This Row],[Receitas 2006]]-Tabela3[[#This Row],[Despesas 2006]])</f>
        <v>-2279256.9499999993</v>
      </c>
      <c r="K159" s="12">
        <f>IF(Tabela3[[#This Row],[Receitas 2008]]-Tabela3[[#This Row],[Despesas 2008]]&lt;0,Tabela3[[#This Row],[Receitas 2008]]-Tabela3[[#This Row],[Despesas 2008]],Tabela3[[#This Row],[Receitas 2008]]-Tabela3[[#This Row],[Despesas 2008]])</f>
        <v>-361917</v>
      </c>
      <c r="L159" s="12">
        <f>IF(Tabela3[[#This Row],[Receitas 2009]]-Tabela3[[#This Row],[Despesas 2009]]&lt;0,Tabela3[[#This Row],[Receitas 2009]]-Tabela3[[#This Row],[Despesas 2009]],Tabela3[[#This Row],[Receitas 2009]]-Tabela3[[#This Row],[Despesas 2009]])</f>
        <v>-2831909.0500000007</v>
      </c>
    </row>
    <row r="160" spans="1:12">
      <c r="A160" s="12">
        <v>4919517</v>
      </c>
      <c r="B160" s="12">
        <v>5584192</v>
      </c>
      <c r="C160" s="12">
        <v>7526516</v>
      </c>
      <c r="D160" s="12">
        <v>6957540</v>
      </c>
      <c r="E160" s="12">
        <v>4673081</v>
      </c>
      <c r="F160" s="12">
        <v>5602634</v>
      </c>
      <c r="G160" s="12">
        <v>7346533</v>
      </c>
      <c r="H160" s="12">
        <v>6842587</v>
      </c>
      <c r="I160" s="12">
        <f>IF(Tabela3[[#This Row],[Receitas 2005]]-Tabela3[[#This Row],[Despesas 2005]]&lt;0,Tabela3[[#This Row],[Receitas 2005]]-Tabela3[[#This Row],[Despesas 2005]],Tabela3[[#This Row],[Receitas 2005]]-Tabela3[[#This Row],[Despesas 2005]])</f>
        <v>246436</v>
      </c>
      <c r="J160" s="14">
        <f>IF(Tabela3[[#This Row],[Receitas 2006]]-Tabela3[[#This Row],[Despesas 2006]]&lt;0,Tabela3[[#This Row],[Receitas 2006]]-Tabela3[[#This Row],[Despesas 2006]],Tabela3[[#This Row],[Receitas 2006]]-Tabela3[[#This Row],[Despesas 2006]])</f>
        <v>-18442</v>
      </c>
      <c r="K160" s="12">
        <f>IF(Tabela3[[#This Row],[Receitas 2008]]-Tabela3[[#This Row],[Despesas 2008]]&lt;0,Tabela3[[#This Row],[Receitas 2008]]-Tabela3[[#This Row],[Despesas 2008]],Tabela3[[#This Row],[Receitas 2008]]-Tabela3[[#This Row],[Despesas 2008]])</f>
        <v>179983</v>
      </c>
      <c r="L160" s="12">
        <f>IF(Tabela3[[#This Row],[Receitas 2009]]-Tabela3[[#This Row],[Despesas 2009]]&lt;0,Tabela3[[#This Row],[Receitas 2009]]-Tabela3[[#This Row],[Despesas 2009]],Tabela3[[#This Row],[Receitas 2009]]-Tabela3[[#This Row],[Despesas 2009]])</f>
        <v>114953</v>
      </c>
    </row>
    <row r="161" spans="1:12">
      <c r="A161" s="13">
        <v>4411924.93</v>
      </c>
      <c r="B161" s="13">
        <v>3991095.11</v>
      </c>
      <c r="C161" s="13">
        <v>7172299.5899999999</v>
      </c>
      <c r="D161" s="13">
        <v>7366285.1600000001</v>
      </c>
      <c r="E161" s="13">
        <v>4496883.17</v>
      </c>
      <c r="F161" s="13">
        <v>5043972.07</v>
      </c>
      <c r="G161" s="13">
        <v>6647923.2800000003</v>
      </c>
      <c r="H161" s="13">
        <v>8081375.3700000001</v>
      </c>
      <c r="I161" s="13">
        <f>IF(Tabela3[[#This Row],[Receitas 2005]]-Tabela3[[#This Row],[Despesas 2005]]&lt;0,Tabela3[[#This Row],[Receitas 2005]]-Tabela3[[#This Row],[Despesas 2005]],Tabela3[[#This Row],[Receitas 2005]]-Tabela3[[#This Row],[Despesas 2005]])</f>
        <v>-84958.240000000224</v>
      </c>
      <c r="J161" s="15">
        <f>IF(Tabela3[[#This Row],[Receitas 2006]]-Tabela3[[#This Row],[Despesas 2006]]&lt;0,Tabela3[[#This Row],[Receitas 2006]]-Tabela3[[#This Row],[Despesas 2006]],Tabela3[[#This Row],[Receitas 2006]]-Tabela3[[#This Row],[Despesas 2006]])</f>
        <v>-1052876.9600000004</v>
      </c>
      <c r="K161" s="12">
        <f>IF(Tabela3[[#This Row],[Receitas 2008]]-Tabela3[[#This Row],[Despesas 2008]]&lt;0,Tabela3[[#This Row],[Receitas 2008]]-Tabela3[[#This Row],[Despesas 2008]],Tabela3[[#This Row],[Receitas 2008]]-Tabela3[[#This Row],[Despesas 2008]])</f>
        <v>524376.30999999959</v>
      </c>
      <c r="L161" s="12">
        <f>IF(Tabela3[[#This Row],[Receitas 2009]]-Tabela3[[#This Row],[Despesas 2009]]&lt;0,Tabela3[[#This Row],[Receitas 2009]]-Tabela3[[#This Row],[Despesas 2009]],Tabela3[[#This Row],[Receitas 2009]]-Tabela3[[#This Row],[Despesas 2009]])</f>
        <v>-715090.21</v>
      </c>
    </row>
    <row r="162" spans="1:12">
      <c r="A162" s="12">
        <v>4184911.63</v>
      </c>
      <c r="B162" s="12" t="s">
        <v>25</v>
      </c>
      <c r="C162" s="12">
        <v>6103488.8200000003</v>
      </c>
      <c r="D162" s="12">
        <v>7112520.5899999999</v>
      </c>
      <c r="E162" s="12">
        <v>4416616.58</v>
      </c>
      <c r="F162" s="12" t="s">
        <v>25</v>
      </c>
      <c r="G162" s="12">
        <v>5828537.5099999998</v>
      </c>
      <c r="H162" s="12">
        <v>6575611.2699999996</v>
      </c>
      <c r="I162" s="12">
        <f>IF(Tabela3[[#This Row],[Receitas 2005]]-Tabela3[[#This Row],[Despesas 2005]]&lt;0,Tabela3[[#This Row],[Receitas 2005]]-Tabela3[[#This Row],[Despesas 2005]],Tabela3[[#This Row],[Receitas 2005]]-Tabela3[[#This Row],[Despesas 2005]])</f>
        <v>-231704.95000000019</v>
      </c>
      <c r="J16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2" s="12">
        <f>IF(Tabela3[[#This Row],[Receitas 2008]]-Tabela3[[#This Row],[Despesas 2008]]&lt;0,Tabela3[[#This Row],[Receitas 2008]]-Tabela3[[#This Row],[Despesas 2008]],Tabela3[[#This Row],[Receitas 2008]]-Tabela3[[#This Row],[Despesas 2008]])</f>
        <v>274951.31000000052</v>
      </c>
      <c r="L162" s="12">
        <f>IF(Tabela3[[#This Row],[Receitas 2009]]-Tabela3[[#This Row],[Despesas 2009]]&lt;0,Tabela3[[#This Row],[Receitas 2009]]-Tabela3[[#This Row],[Despesas 2009]],Tabela3[[#This Row],[Receitas 2009]]-Tabela3[[#This Row],[Despesas 2009]])</f>
        <v>536909.3200000003</v>
      </c>
    </row>
    <row r="163" spans="1:12">
      <c r="A163" s="13" t="s">
        <v>25</v>
      </c>
      <c r="B163" s="13" t="s">
        <v>25</v>
      </c>
      <c r="C163" s="13">
        <v>5601854.7800000003</v>
      </c>
      <c r="D163" s="13">
        <v>5695952.0599999996</v>
      </c>
      <c r="E163" s="13" t="s">
        <v>25</v>
      </c>
      <c r="F163" s="13" t="s">
        <v>25</v>
      </c>
      <c r="G163" s="13">
        <v>4996055.28</v>
      </c>
      <c r="H163" s="13">
        <v>5627339.7999999998</v>
      </c>
      <c r="I16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6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3" s="12">
        <f>IF(Tabela3[[#This Row],[Receitas 2008]]-Tabela3[[#This Row],[Despesas 2008]]&lt;0,Tabela3[[#This Row],[Receitas 2008]]-Tabela3[[#This Row],[Despesas 2008]],Tabela3[[#This Row],[Receitas 2008]]-Tabela3[[#This Row],[Despesas 2008]])</f>
        <v>605799.5</v>
      </c>
      <c r="L163" s="12">
        <f>IF(Tabela3[[#This Row],[Receitas 2009]]-Tabela3[[#This Row],[Despesas 2009]]&lt;0,Tabela3[[#This Row],[Receitas 2009]]-Tabela3[[#This Row],[Despesas 2009]],Tabela3[[#This Row],[Receitas 2009]]-Tabela3[[#This Row],[Despesas 2009]])</f>
        <v>68612.259999999776</v>
      </c>
    </row>
    <row r="164" spans="1:12">
      <c r="A164" s="12">
        <v>6851969.0599999996</v>
      </c>
      <c r="B164" s="12" t="s">
        <v>25</v>
      </c>
      <c r="C164" s="12" t="s">
        <v>25</v>
      </c>
      <c r="D164" s="12">
        <v>9271849.6600000001</v>
      </c>
      <c r="E164" s="12">
        <v>6777692.9299999997</v>
      </c>
      <c r="F164" s="12" t="s">
        <v>25</v>
      </c>
      <c r="G164" s="12" t="s">
        <v>25</v>
      </c>
      <c r="H164" s="12">
        <v>7557799.8399999999</v>
      </c>
      <c r="I164" s="12">
        <f>IF(Tabela3[[#This Row],[Receitas 2005]]-Tabela3[[#This Row],[Despesas 2005]]&lt;0,Tabela3[[#This Row],[Receitas 2005]]-Tabela3[[#This Row],[Despesas 2005]],Tabela3[[#This Row],[Receitas 2005]]-Tabela3[[#This Row],[Despesas 2005]])</f>
        <v>74276.129999999888</v>
      </c>
      <c r="J16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4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64" s="12">
        <f>IF(Tabela3[[#This Row],[Receitas 2009]]-Tabela3[[#This Row],[Despesas 2009]]&lt;0,Tabela3[[#This Row],[Receitas 2009]]-Tabela3[[#This Row],[Despesas 2009]],Tabela3[[#This Row],[Receitas 2009]]-Tabela3[[#This Row],[Despesas 2009]])</f>
        <v>1714049.8200000003</v>
      </c>
    </row>
    <row r="165" spans="1:12">
      <c r="A165" s="13">
        <v>12525106.42</v>
      </c>
      <c r="B165" s="13">
        <v>15073970.470000001</v>
      </c>
      <c r="C165" s="13">
        <v>20458473.68</v>
      </c>
      <c r="D165" s="13">
        <v>19394156.699999999</v>
      </c>
      <c r="E165" s="13">
        <v>12388397.02</v>
      </c>
      <c r="F165" s="13">
        <v>14741474.49</v>
      </c>
      <c r="G165" s="13">
        <v>20294589.789999999</v>
      </c>
      <c r="H165" s="13">
        <v>20101963.690000001</v>
      </c>
      <c r="I165" s="13">
        <f>IF(Tabela3[[#This Row],[Receitas 2005]]-Tabela3[[#This Row],[Despesas 2005]]&lt;0,Tabela3[[#This Row],[Receitas 2005]]-Tabela3[[#This Row],[Despesas 2005]],Tabela3[[#This Row],[Receitas 2005]]-Tabela3[[#This Row],[Despesas 2005]])</f>
        <v>136709.40000000037</v>
      </c>
      <c r="J165" s="15">
        <f>IF(Tabela3[[#This Row],[Receitas 2006]]-Tabela3[[#This Row],[Despesas 2006]]&lt;0,Tabela3[[#This Row],[Receitas 2006]]-Tabela3[[#This Row],[Despesas 2006]],Tabela3[[#This Row],[Receitas 2006]]-Tabela3[[#This Row],[Despesas 2006]])</f>
        <v>332495.98000000045</v>
      </c>
      <c r="K165" s="12">
        <f>IF(Tabela3[[#This Row],[Receitas 2008]]-Tabela3[[#This Row],[Despesas 2008]]&lt;0,Tabela3[[#This Row],[Receitas 2008]]-Tabela3[[#This Row],[Despesas 2008]],Tabela3[[#This Row],[Receitas 2008]]-Tabela3[[#This Row],[Despesas 2008]])</f>
        <v>163883.8900000006</v>
      </c>
      <c r="L165" s="12">
        <f>IF(Tabela3[[#This Row],[Receitas 2009]]-Tabela3[[#This Row],[Despesas 2009]]&lt;0,Tabela3[[#This Row],[Receitas 2009]]-Tabela3[[#This Row],[Despesas 2009]],Tabela3[[#This Row],[Receitas 2009]]-Tabela3[[#This Row],[Despesas 2009]])</f>
        <v>-707806.99000000209</v>
      </c>
    </row>
    <row r="166" spans="1:12">
      <c r="A166" s="12">
        <v>4045734.9</v>
      </c>
      <c r="B166" s="12" t="s">
        <v>25</v>
      </c>
      <c r="C166" s="12">
        <v>6629857.7199999997</v>
      </c>
      <c r="D166" s="12">
        <v>6054225.4199999999</v>
      </c>
      <c r="E166" s="12">
        <v>3839776.78</v>
      </c>
      <c r="F166" s="12" t="s">
        <v>25</v>
      </c>
      <c r="G166" s="12">
        <v>6313546.7800000003</v>
      </c>
      <c r="H166" s="12">
        <v>6219773.9900000002</v>
      </c>
      <c r="I166" s="12">
        <f>IF(Tabela3[[#This Row],[Receitas 2005]]-Tabela3[[#This Row],[Despesas 2005]]&lt;0,Tabela3[[#This Row],[Receitas 2005]]-Tabela3[[#This Row],[Despesas 2005]],Tabela3[[#This Row],[Receitas 2005]]-Tabela3[[#This Row],[Despesas 2005]])</f>
        <v>205958.12000000011</v>
      </c>
      <c r="J16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6" s="12">
        <f>IF(Tabela3[[#This Row],[Receitas 2008]]-Tabela3[[#This Row],[Despesas 2008]]&lt;0,Tabela3[[#This Row],[Receitas 2008]]-Tabela3[[#This Row],[Despesas 2008]],Tabela3[[#This Row],[Receitas 2008]]-Tabela3[[#This Row],[Despesas 2008]])</f>
        <v>316310.93999999948</v>
      </c>
      <c r="L166" s="12">
        <f>IF(Tabela3[[#This Row],[Receitas 2009]]-Tabela3[[#This Row],[Despesas 2009]]&lt;0,Tabela3[[#This Row],[Receitas 2009]]-Tabela3[[#This Row],[Despesas 2009]],Tabela3[[#This Row],[Receitas 2009]]-Tabela3[[#This Row],[Despesas 2009]])</f>
        <v>-165548.5700000003</v>
      </c>
    </row>
    <row r="167" spans="1:12">
      <c r="A167" s="13">
        <v>44156951.329999998</v>
      </c>
      <c r="B167" s="13" t="s">
        <v>25</v>
      </c>
      <c r="C167" s="13" t="s">
        <v>25</v>
      </c>
      <c r="D167" s="13">
        <v>67497441.159999996</v>
      </c>
      <c r="E167" s="13">
        <v>43425263.030000001</v>
      </c>
      <c r="F167" s="13" t="s">
        <v>25</v>
      </c>
      <c r="G167" s="13" t="s">
        <v>25</v>
      </c>
      <c r="H167" s="13">
        <v>67494258.709999993</v>
      </c>
      <c r="I167" s="13">
        <f>IF(Tabela3[[#This Row],[Receitas 2005]]-Tabela3[[#This Row],[Despesas 2005]]&lt;0,Tabela3[[#This Row],[Receitas 2005]]-Tabela3[[#This Row],[Despesas 2005]],Tabela3[[#This Row],[Receitas 2005]]-Tabela3[[#This Row],[Despesas 2005]])</f>
        <v>731688.29999999702</v>
      </c>
      <c r="J16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7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67" s="12">
        <f>IF(Tabela3[[#This Row],[Receitas 2009]]-Tabela3[[#This Row],[Despesas 2009]]&lt;0,Tabela3[[#This Row],[Receitas 2009]]-Tabela3[[#This Row],[Despesas 2009]],Tabela3[[#This Row],[Receitas 2009]]-Tabela3[[#This Row],[Despesas 2009]])</f>
        <v>3182.4500000029802</v>
      </c>
    </row>
    <row r="168" spans="1:12">
      <c r="A168" s="12">
        <v>6973699.3600000003</v>
      </c>
      <c r="B168" s="12" t="s">
        <v>25</v>
      </c>
      <c r="C168" s="12">
        <v>15128169.210000001</v>
      </c>
      <c r="D168" s="12">
        <v>12496929.550000001</v>
      </c>
      <c r="E168" s="12">
        <v>6049365.5099999998</v>
      </c>
      <c r="F168" s="12" t="s">
        <v>25</v>
      </c>
      <c r="G168" s="12">
        <v>13653226.789999999</v>
      </c>
      <c r="H168" s="12">
        <v>13667198.470000001</v>
      </c>
      <c r="I168" s="12">
        <f>IF(Tabela3[[#This Row],[Receitas 2005]]-Tabela3[[#This Row],[Despesas 2005]]&lt;0,Tabela3[[#This Row],[Receitas 2005]]-Tabela3[[#This Row],[Despesas 2005]],Tabela3[[#This Row],[Receitas 2005]]-Tabela3[[#This Row],[Despesas 2005]])</f>
        <v>924333.85000000056</v>
      </c>
      <c r="J16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8" s="12">
        <f>IF(Tabela3[[#This Row],[Receitas 2008]]-Tabela3[[#This Row],[Despesas 2008]]&lt;0,Tabela3[[#This Row],[Receitas 2008]]-Tabela3[[#This Row],[Despesas 2008]],Tabela3[[#This Row],[Receitas 2008]]-Tabela3[[#This Row],[Despesas 2008]])</f>
        <v>1474942.4200000018</v>
      </c>
      <c r="L168" s="12">
        <f>IF(Tabela3[[#This Row],[Receitas 2009]]-Tabela3[[#This Row],[Despesas 2009]]&lt;0,Tabela3[[#This Row],[Receitas 2009]]-Tabela3[[#This Row],[Despesas 2009]],Tabela3[[#This Row],[Receitas 2009]]-Tabela3[[#This Row],[Despesas 2009]])</f>
        <v>-1170268.92</v>
      </c>
    </row>
    <row r="169" spans="1:12">
      <c r="A169" s="13">
        <v>3616843.86</v>
      </c>
      <c r="B169" s="13" t="s">
        <v>25</v>
      </c>
      <c r="C169" s="13">
        <v>5728877.8700000001</v>
      </c>
      <c r="D169" s="13">
        <v>5451627.7000000002</v>
      </c>
      <c r="E169" s="13">
        <v>3416275.56</v>
      </c>
      <c r="F169" s="13" t="s">
        <v>25</v>
      </c>
      <c r="G169" s="13">
        <v>5911497.3200000003</v>
      </c>
      <c r="H169" s="13">
        <v>5477201.0300000003</v>
      </c>
      <c r="I169" s="13">
        <f>IF(Tabela3[[#This Row],[Receitas 2005]]-Tabela3[[#This Row],[Despesas 2005]]&lt;0,Tabela3[[#This Row],[Receitas 2005]]-Tabela3[[#This Row],[Despesas 2005]],Tabela3[[#This Row],[Receitas 2005]]-Tabela3[[#This Row],[Despesas 2005]])</f>
        <v>200568.29999999981</v>
      </c>
      <c r="J16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69" s="12">
        <f>IF(Tabela3[[#This Row],[Receitas 2008]]-Tabela3[[#This Row],[Despesas 2008]]&lt;0,Tabela3[[#This Row],[Receitas 2008]]-Tabela3[[#This Row],[Despesas 2008]],Tabela3[[#This Row],[Receitas 2008]]-Tabela3[[#This Row],[Despesas 2008]])</f>
        <v>-182619.45000000019</v>
      </c>
      <c r="L169" s="12">
        <f>IF(Tabela3[[#This Row],[Receitas 2009]]-Tabela3[[#This Row],[Despesas 2009]]&lt;0,Tabela3[[#This Row],[Receitas 2009]]-Tabela3[[#This Row],[Despesas 2009]],Tabela3[[#This Row],[Receitas 2009]]-Tabela3[[#This Row],[Despesas 2009]])</f>
        <v>-25573.330000000075</v>
      </c>
    </row>
    <row r="170" spans="1:12">
      <c r="A170" s="12">
        <v>5335729.28</v>
      </c>
      <c r="B170" s="12">
        <v>6563072.0499999998</v>
      </c>
      <c r="C170" s="12">
        <v>9245406.2799999993</v>
      </c>
      <c r="D170" s="12">
        <v>9196378.8499999996</v>
      </c>
      <c r="E170" s="12">
        <v>5201164.79</v>
      </c>
      <c r="F170" s="12">
        <v>7074555.2699999996</v>
      </c>
      <c r="G170" s="12">
        <v>9649328.7100000009</v>
      </c>
      <c r="H170" s="12">
        <v>8776275.25</v>
      </c>
      <c r="I170" s="12">
        <f>IF(Tabela3[[#This Row],[Receitas 2005]]-Tabela3[[#This Row],[Despesas 2005]]&lt;0,Tabela3[[#This Row],[Receitas 2005]]-Tabela3[[#This Row],[Despesas 2005]],Tabela3[[#This Row],[Receitas 2005]]-Tabela3[[#This Row],[Despesas 2005]])</f>
        <v>134564.49000000022</v>
      </c>
      <c r="J170" s="14">
        <f>IF(Tabela3[[#This Row],[Receitas 2006]]-Tabela3[[#This Row],[Despesas 2006]]&lt;0,Tabela3[[#This Row],[Receitas 2006]]-Tabela3[[#This Row],[Despesas 2006]],Tabela3[[#This Row],[Receitas 2006]]-Tabela3[[#This Row],[Despesas 2006]])</f>
        <v>-511483.21999999974</v>
      </c>
      <c r="K170" s="12">
        <f>IF(Tabela3[[#This Row],[Receitas 2008]]-Tabela3[[#This Row],[Despesas 2008]]&lt;0,Tabela3[[#This Row],[Receitas 2008]]-Tabela3[[#This Row],[Despesas 2008]],Tabela3[[#This Row],[Receitas 2008]]-Tabela3[[#This Row],[Despesas 2008]])</f>
        <v>-403922.43000000156</v>
      </c>
      <c r="L170" s="12">
        <f>IF(Tabela3[[#This Row],[Receitas 2009]]-Tabela3[[#This Row],[Despesas 2009]]&lt;0,Tabela3[[#This Row],[Receitas 2009]]-Tabela3[[#This Row],[Despesas 2009]],Tabela3[[#This Row],[Receitas 2009]]-Tabela3[[#This Row],[Despesas 2009]])</f>
        <v>420103.59999999963</v>
      </c>
    </row>
    <row r="171" spans="1:12">
      <c r="A171" s="13">
        <v>4674196.7699999996</v>
      </c>
      <c r="B171" s="13">
        <v>5842650.3799999999</v>
      </c>
      <c r="C171" s="13">
        <v>8607721.8499999996</v>
      </c>
      <c r="D171" s="13">
        <v>8374608.2000000002</v>
      </c>
      <c r="E171" s="13">
        <v>4781245.58</v>
      </c>
      <c r="F171" s="13">
        <v>5721701.5199999996</v>
      </c>
      <c r="G171" s="13">
        <v>8152946.6399999997</v>
      </c>
      <c r="H171" s="13">
        <v>8859536.8900000006</v>
      </c>
      <c r="I171" s="13">
        <f>IF(Tabela3[[#This Row],[Receitas 2005]]-Tabela3[[#This Row],[Despesas 2005]]&lt;0,Tabela3[[#This Row],[Receitas 2005]]-Tabela3[[#This Row],[Despesas 2005]],Tabela3[[#This Row],[Receitas 2005]]-Tabela3[[#This Row],[Despesas 2005]])</f>
        <v>-107048.81000000052</v>
      </c>
      <c r="J171" s="15">
        <f>IF(Tabela3[[#This Row],[Receitas 2006]]-Tabela3[[#This Row],[Despesas 2006]]&lt;0,Tabela3[[#This Row],[Receitas 2006]]-Tabela3[[#This Row],[Despesas 2006]],Tabela3[[#This Row],[Receitas 2006]]-Tabela3[[#This Row],[Despesas 2006]])</f>
        <v>120948.86000000034</v>
      </c>
      <c r="K171" s="12">
        <f>IF(Tabela3[[#This Row],[Receitas 2008]]-Tabela3[[#This Row],[Despesas 2008]]&lt;0,Tabela3[[#This Row],[Receitas 2008]]-Tabela3[[#This Row],[Despesas 2008]],Tabela3[[#This Row],[Receitas 2008]]-Tabela3[[#This Row],[Despesas 2008]])</f>
        <v>454775.20999999996</v>
      </c>
      <c r="L171" s="12">
        <f>IF(Tabela3[[#This Row],[Receitas 2009]]-Tabela3[[#This Row],[Despesas 2009]]&lt;0,Tabela3[[#This Row],[Receitas 2009]]-Tabela3[[#This Row],[Despesas 2009]],Tabela3[[#This Row],[Receitas 2009]]-Tabela3[[#This Row],[Despesas 2009]])</f>
        <v>-484928.69000000041</v>
      </c>
    </row>
    <row r="172" spans="1:12">
      <c r="A172" s="12">
        <v>15272670.83</v>
      </c>
      <c r="B172" s="12">
        <v>17845341.390000001</v>
      </c>
      <c r="C172" s="12">
        <v>25050726.48</v>
      </c>
      <c r="D172" s="12">
        <v>24772895.289999999</v>
      </c>
      <c r="E172" s="12">
        <v>14734240.57</v>
      </c>
      <c r="F172" s="12">
        <v>17448301.34</v>
      </c>
      <c r="G172" s="12">
        <v>24634626.16</v>
      </c>
      <c r="H172" s="12">
        <v>23415533.77</v>
      </c>
      <c r="I172" s="12">
        <f>IF(Tabela3[[#This Row],[Receitas 2005]]-Tabela3[[#This Row],[Despesas 2005]]&lt;0,Tabela3[[#This Row],[Receitas 2005]]-Tabela3[[#This Row],[Despesas 2005]],Tabela3[[#This Row],[Receitas 2005]]-Tabela3[[#This Row],[Despesas 2005]])</f>
        <v>538430.25999999978</v>
      </c>
      <c r="J172" s="14">
        <f>IF(Tabela3[[#This Row],[Receitas 2006]]-Tabela3[[#This Row],[Despesas 2006]]&lt;0,Tabela3[[#This Row],[Receitas 2006]]-Tabela3[[#This Row],[Despesas 2006]],Tabela3[[#This Row],[Receitas 2006]]-Tabela3[[#This Row],[Despesas 2006]])</f>
        <v>397040.05000000075</v>
      </c>
      <c r="K172" s="12">
        <f>IF(Tabela3[[#This Row],[Receitas 2008]]-Tabela3[[#This Row],[Despesas 2008]]&lt;0,Tabela3[[#This Row],[Receitas 2008]]-Tabela3[[#This Row],[Despesas 2008]],Tabela3[[#This Row],[Receitas 2008]]-Tabela3[[#This Row],[Despesas 2008]])</f>
        <v>416100.3200000003</v>
      </c>
      <c r="L172" s="12">
        <f>IF(Tabela3[[#This Row],[Receitas 2009]]-Tabela3[[#This Row],[Despesas 2009]]&lt;0,Tabela3[[#This Row],[Receitas 2009]]-Tabela3[[#This Row],[Despesas 2009]],Tabela3[[#This Row],[Receitas 2009]]-Tabela3[[#This Row],[Despesas 2009]])</f>
        <v>1357361.5199999996</v>
      </c>
    </row>
    <row r="173" spans="1:12">
      <c r="A173" s="13" t="s">
        <v>25</v>
      </c>
      <c r="B173" s="13">
        <v>3939657.93</v>
      </c>
      <c r="C173" s="13">
        <v>5294284.67</v>
      </c>
      <c r="D173" s="13">
        <v>6280603.79</v>
      </c>
      <c r="E173" s="13" t="s">
        <v>25</v>
      </c>
      <c r="F173" s="13">
        <v>3754170.29</v>
      </c>
      <c r="G173" s="13">
        <v>5912779.4400000004</v>
      </c>
      <c r="H173" s="13">
        <v>5050459.54</v>
      </c>
      <c r="I17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73" s="15">
        <f>IF(Tabela3[[#This Row],[Receitas 2006]]-Tabela3[[#This Row],[Despesas 2006]]&lt;0,Tabela3[[#This Row],[Receitas 2006]]-Tabela3[[#This Row],[Despesas 2006]],Tabela3[[#This Row],[Receitas 2006]]-Tabela3[[#This Row],[Despesas 2006]])</f>
        <v>185487.64000000013</v>
      </c>
      <c r="K173" s="12">
        <f>IF(Tabela3[[#This Row],[Receitas 2008]]-Tabela3[[#This Row],[Despesas 2008]]&lt;0,Tabela3[[#This Row],[Receitas 2008]]-Tabela3[[#This Row],[Despesas 2008]],Tabela3[[#This Row],[Receitas 2008]]-Tabela3[[#This Row],[Despesas 2008]])</f>
        <v>-618494.77000000048</v>
      </c>
      <c r="L173" s="12">
        <f>IF(Tabela3[[#This Row],[Receitas 2009]]-Tabela3[[#This Row],[Despesas 2009]]&lt;0,Tabela3[[#This Row],[Receitas 2009]]-Tabela3[[#This Row],[Despesas 2009]],Tabela3[[#This Row],[Receitas 2009]]-Tabela3[[#This Row],[Despesas 2009]])</f>
        <v>1230144.25</v>
      </c>
    </row>
    <row r="174" spans="1:12">
      <c r="A174" s="12" t="s">
        <v>25</v>
      </c>
      <c r="B174" s="12">
        <v>6740963.8499999996</v>
      </c>
      <c r="C174" s="12">
        <v>9431064.1999999993</v>
      </c>
      <c r="D174" s="12">
        <v>8253837.5199999996</v>
      </c>
      <c r="E174" s="12" t="s">
        <v>25</v>
      </c>
      <c r="F174" s="12">
        <v>6740054.6399999997</v>
      </c>
      <c r="G174" s="12">
        <v>8913746.7899999991</v>
      </c>
      <c r="H174" s="12">
        <v>8953935.8900000006</v>
      </c>
      <c r="I17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74" s="14">
        <f>IF(Tabela3[[#This Row],[Receitas 2006]]-Tabela3[[#This Row],[Despesas 2006]]&lt;0,Tabela3[[#This Row],[Receitas 2006]]-Tabela3[[#This Row],[Despesas 2006]],Tabela3[[#This Row],[Receitas 2006]]-Tabela3[[#This Row],[Despesas 2006]])</f>
        <v>909.20999999996275</v>
      </c>
      <c r="K174" s="12">
        <f>IF(Tabela3[[#This Row],[Receitas 2008]]-Tabela3[[#This Row],[Despesas 2008]]&lt;0,Tabela3[[#This Row],[Receitas 2008]]-Tabela3[[#This Row],[Despesas 2008]],Tabela3[[#This Row],[Receitas 2008]]-Tabela3[[#This Row],[Despesas 2008]])</f>
        <v>517317.41000000015</v>
      </c>
      <c r="L174" s="12">
        <f>IF(Tabela3[[#This Row],[Receitas 2009]]-Tabela3[[#This Row],[Despesas 2009]]&lt;0,Tabela3[[#This Row],[Receitas 2009]]-Tabela3[[#This Row],[Despesas 2009]],Tabela3[[#This Row],[Receitas 2009]]-Tabela3[[#This Row],[Despesas 2009]])</f>
        <v>-700098.37000000104</v>
      </c>
    </row>
    <row r="175" spans="1:12">
      <c r="A175" s="13">
        <v>8872971.9399999995</v>
      </c>
      <c r="B175" s="13">
        <v>8951660.75</v>
      </c>
      <c r="C175" s="13">
        <v>13485083.34</v>
      </c>
      <c r="D175" s="13">
        <v>12377661.890000001</v>
      </c>
      <c r="E175" s="13">
        <v>8477903.1099999994</v>
      </c>
      <c r="F175" s="13">
        <v>9295178.0399999991</v>
      </c>
      <c r="G175" s="13">
        <v>12797883.85</v>
      </c>
      <c r="H175" s="13">
        <v>12542721.99</v>
      </c>
      <c r="I175" s="13">
        <f>IF(Tabela3[[#This Row],[Receitas 2005]]-Tabela3[[#This Row],[Despesas 2005]]&lt;0,Tabela3[[#This Row],[Receitas 2005]]-Tabela3[[#This Row],[Despesas 2005]],Tabela3[[#This Row],[Receitas 2005]]-Tabela3[[#This Row],[Despesas 2005]])</f>
        <v>395068.83000000007</v>
      </c>
      <c r="J175" s="15">
        <f>IF(Tabela3[[#This Row],[Receitas 2006]]-Tabela3[[#This Row],[Despesas 2006]]&lt;0,Tabela3[[#This Row],[Receitas 2006]]-Tabela3[[#This Row],[Despesas 2006]],Tabela3[[#This Row],[Receitas 2006]]-Tabela3[[#This Row],[Despesas 2006]])</f>
        <v>-343517.28999999911</v>
      </c>
      <c r="K175" s="12">
        <f>IF(Tabela3[[#This Row],[Receitas 2008]]-Tabela3[[#This Row],[Despesas 2008]]&lt;0,Tabela3[[#This Row],[Receitas 2008]]-Tabela3[[#This Row],[Despesas 2008]],Tabela3[[#This Row],[Receitas 2008]]-Tabela3[[#This Row],[Despesas 2008]])</f>
        <v>687199.49000000022</v>
      </c>
      <c r="L175" s="12">
        <f>IF(Tabela3[[#This Row],[Receitas 2009]]-Tabela3[[#This Row],[Despesas 2009]]&lt;0,Tabela3[[#This Row],[Receitas 2009]]-Tabela3[[#This Row],[Despesas 2009]],Tabela3[[#This Row],[Receitas 2009]]-Tabela3[[#This Row],[Despesas 2009]])</f>
        <v>-165060.09999999963</v>
      </c>
    </row>
    <row r="176" spans="1:12">
      <c r="A176" s="12">
        <v>3839030.77</v>
      </c>
      <c r="B176" s="12">
        <v>4434132.99</v>
      </c>
      <c r="C176" s="12">
        <v>6588170.4500000002</v>
      </c>
      <c r="D176" s="12">
        <v>6144870.75</v>
      </c>
      <c r="E176" s="12">
        <v>3655210.27</v>
      </c>
      <c r="F176" s="12">
        <v>4676457.3</v>
      </c>
      <c r="G176" s="12">
        <v>6649001.9199999999</v>
      </c>
      <c r="H176" s="12">
        <v>6469809.1200000001</v>
      </c>
      <c r="I176" s="12">
        <f>IF(Tabela3[[#This Row],[Receitas 2005]]-Tabela3[[#This Row],[Despesas 2005]]&lt;0,Tabela3[[#This Row],[Receitas 2005]]-Tabela3[[#This Row],[Despesas 2005]],Tabela3[[#This Row],[Receitas 2005]]-Tabela3[[#This Row],[Despesas 2005]])</f>
        <v>183820.5</v>
      </c>
      <c r="J176" s="14">
        <f>IF(Tabela3[[#This Row],[Receitas 2006]]-Tabela3[[#This Row],[Despesas 2006]]&lt;0,Tabela3[[#This Row],[Receitas 2006]]-Tabela3[[#This Row],[Despesas 2006]],Tabela3[[#This Row],[Receitas 2006]]-Tabela3[[#This Row],[Despesas 2006]])</f>
        <v>-242324.30999999959</v>
      </c>
      <c r="K176" s="12">
        <f>IF(Tabela3[[#This Row],[Receitas 2008]]-Tabela3[[#This Row],[Despesas 2008]]&lt;0,Tabela3[[#This Row],[Receitas 2008]]-Tabela3[[#This Row],[Despesas 2008]],Tabela3[[#This Row],[Receitas 2008]]-Tabela3[[#This Row],[Despesas 2008]])</f>
        <v>-60831.469999999739</v>
      </c>
      <c r="L176" s="12">
        <f>IF(Tabela3[[#This Row],[Receitas 2009]]-Tabela3[[#This Row],[Despesas 2009]]&lt;0,Tabela3[[#This Row],[Receitas 2009]]-Tabela3[[#This Row],[Despesas 2009]],Tabela3[[#This Row],[Receitas 2009]]-Tabela3[[#This Row],[Despesas 2009]])</f>
        <v>-324938.37000000011</v>
      </c>
    </row>
    <row r="177" spans="1:12">
      <c r="A177" s="13" t="s">
        <v>25</v>
      </c>
      <c r="B177" s="13">
        <v>4929445.3</v>
      </c>
      <c r="C177" s="13">
        <v>6601826.0199999996</v>
      </c>
      <c r="D177" s="13">
        <v>6631031.2800000003</v>
      </c>
      <c r="E177" s="13" t="s">
        <v>25</v>
      </c>
      <c r="F177" s="13">
        <v>4954930.17</v>
      </c>
      <c r="G177" s="13">
        <v>6407415.4699999997</v>
      </c>
      <c r="H177" s="13">
        <v>5989990.3700000001</v>
      </c>
      <c r="I17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77" s="15">
        <f>IF(Tabela3[[#This Row],[Receitas 2006]]-Tabela3[[#This Row],[Despesas 2006]]&lt;0,Tabela3[[#This Row],[Receitas 2006]]-Tabela3[[#This Row],[Despesas 2006]],Tabela3[[#This Row],[Receitas 2006]]-Tabela3[[#This Row],[Despesas 2006]])</f>
        <v>-25484.870000000112</v>
      </c>
      <c r="K177" s="12">
        <f>IF(Tabela3[[#This Row],[Receitas 2008]]-Tabela3[[#This Row],[Despesas 2008]]&lt;0,Tabela3[[#This Row],[Receitas 2008]]-Tabela3[[#This Row],[Despesas 2008]],Tabela3[[#This Row],[Receitas 2008]]-Tabela3[[#This Row],[Despesas 2008]])</f>
        <v>194410.54999999981</v>
      </c>
      <c r="L177" s="12">
        <f>IF(Tabela3[[#This Row],[Receitas 2009]]-Tabela3[[#This Row],[Despesas 2009]]&lt;0,Tabela3[[#This Row],[Receitas 2009]]-Tabela3[[#This Row],[Despesas 2009]],Tabela3[[#This Row],[Receitas 2009]]-Tabela3[[#This Row],[Despesas 2009]])</f>
        <v>641040.91000000015</v>
      </c>
    </row>
    <row r="178" spans="1:12">
      <c r="A178" s="12" t="s">
        <v>25</v>
      </c>
      <c r="B178" s="12" t="s">
        <v>25</v>
      </c>
      <c r="C178" s="12">
        <v>14747471.43</v>
      </c>
      <c r="D178" s="12">
        <v>15240975.039999999</v>
      </c>
      <c r="E178" s="12" t="s">
        <v>25</v>
      </c>
      <c r="F178" s="12" t="s">
        <v>25</v>
      </c>
      <c r="G178" s="12">
        <v>14168773.84</v>
      </c>
      <c r="H178" s="12">
        <v>14832027.84</v>
      </c>
      <c r="I17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7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78" s="12">
        <f>IF(Tabela3[[#This Row],[Receitas 2008]]-Tabela3[[#This Row],[Despesas 2008]]&lt;0,Tabela3[[#This Row],[Receitas 2008]]-Tabela3[[#This Row],[Despesas 2008]],Tabela3[[#This Row],[Receitas 2008]]-Tabela3[[#This Row],[Despesas 2008]])</f>
        <v>578697.58999999985</v>
      </c>
      <c r="L178" s="12">
        <f>IF(Tabela3[[#This Row],[Receitas 2009]]-Tabela3[[#This Row],[Despesas 2009]]&lt;0,Tabela3[[#This Row],[Receitas 2009]]-Tabela3[[#This Row],[Despesas 2009]],Tabela3[[#This Row],[Receitas 2009]]-Tabela3[[#This Row],[Despesas 2009]])</f>
        <v>408947.19999999925</v>
      </c>
    </row>
    <row r="179" spans="1:12">
      <c r="A179" s="13" t="s">
        <v>25</v>
      </c>
      <c r="B179" s="13">
        <v>7377798.6299999999</v>
      </c>
      <c r="C179" s="13">
        <v>13852605.02</v>
      </c>
      <c r="D179" s="13">
        <v>12698256.67</v>
      </c>
      <c r="E179" s="13" t="s">
        <v>25</v>
      </c>
      <c r="F179" s="13">
        <v>8098817.0999999996</v>
      </c>
      <c r="G179" s="13">
        <v>12870067.17</v>
      </c>
      <c r="H179" s="13">
        <v>13149266.76</v>
      </c>
      <c r="I17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79" s="15">
        <f>IF(Tabela3[[#This Row],[Receitas 2006]]-Tabela3[[#This Row],[Despesas 2006]]&lt;0,Tabela3[[#This Row],[Receitas 2006]]-Tabela3[[#This Row],[Despesas 2006]],Tabela3[[#This Row],[Receitas 2006]]-Tabela3[[#This Row],[Despesas 2006]])</f>
        <v>-721018.46999999974</v>
      </c>
      <c r="K179" s="12">
        <f>IF(Tabela3[[#This Row],[Receitas 2008]]-Tabela3[[#This Row],[Despesas 2008]]&lt;0,Tabela3[[#This Row],[Receitas 2008]]-Tabela3[[#This Row],[Despesas 2008]],Tabela3[[#This Row],[Receitas 2008]]-Tabela3[[#This Row],[Despesas 2008]])</f>
        <v>982537.84999999963</v>
      </c>
      <c r="L179" s="12">
        <f>IF(Tabela3[[#This Row],[Receitas 2009]]-Tabela3[[#This Row],[Despesas 2009]]&lt;0,Tabela3[[#This Row],[Receitas 2009]]-Tabela3[[#This Row],[Despesas 2009]],Tabela3[[#This Row],[Receitas 2009]]-Tabela3[[#This Row],[Despesas 2009]])</f>
        <v>-451010.08999999985</v>
      </c>
    </row>
    <row r="180" spans="1:12">
      <c r="A180" s="12">
        <v>4281294.7300000004</v>
      </c>
      <c r="B180" s="12">
        <v>4598222.3600000003</v>
      </c>
      <c r="C180" s="12">
        <v>8170633.6699999999</v>
      </c>
      <c r="D180" s="12">
        <v>9198969.8499999996</v>
      </c>
      <c r="E180" s="12">
        <v>3720851.32</v>
      </c>
      <c r="F180" s="12">
        <v>4904819.2300000004</v>
      </c>
      <c r="G180" s="12">
        <v>8397349.5800000001</v>
      </c>
      <c r="H180" s="12">
        <v>8820919.4800000004</v>
      </c>
      <c r="I180" s="12">
        <f>IF(Tabela3[[#This Row],[Receitas 2005]]-Tabela3[[#This Row],[Despesas 2005]]&lt;0,Tabela3[[#This Row],[Receitas 2005]]-Tabela3[[#This Row],[Despesas 2005]],Tabela3[[#This Row],[Receitas 2005]]-Tabela3[[#This Row],[Despesas 2005]])</f>
        <v>560443.41000000061</v>
      </c>
      <c r="J180" s="14">
        <f>IF(Tabela3[[#This Row],[Receitas 2006]]-Tabela3[[#This Row],[Despesas 2006]]&lt;0,Tabela3[[#This Row],[Receitas 2006]]-Tabela3[[#This Row],[Despesas 2006]],Tabela3[[#This Row],[Receitas 2006]]-Tabela3[[#This Row],[Despesas 2006]])</f>
        <v>-306596.87000000011</v>
      </c>
      <c r="K180" s="12">
        <f>IF(Tabela3[[#This Row],[Receitas 2008]]-Tabela3[[#This Row],[Despesas 2008]]&lt;0,Tabela3[[#This Row],[Receitas 2008]]-Tabela3[[#This Row],[Despesas 2008]],Tabela3[[#This Row],[Receitas 2008]]-Tabela3[[#This Row],[Despesas 2008]])</f>
        <v>-226715.91000000015</v>
      </c>
      <c r="L180" s="12">
        <f>IF(Tabela3[[#This Row],[Receitas 2009]]-Tabela3[[#This Row],[Despesas 2009]]&lt;0,Tabela3[[#This Row],[Receitas 2009]]-Tabela3[[#This Row],[Despesas 2009]],Tabela3[[#This Row],[Receitas 2009]]-Tabela3[[#This Row],[Despesas 2009]])</f>
        <v>378050.36999999918</v>
      </c>
    </row>
    <row r="181" spans="1:12">
      <c r="A181" s="13">
        <v>3990760.48</v>
      </c>
      <c r="B181" s="13" t="s">
        <v>25</v>
      </c>
      <c r="C181" s="13" t="s">
        <v>25</v>
      </c>
      <c r="D181" s="13">
        <v>6415840.5199999996</v>
      </c>
      <c r="E181" s="13">
        <v>4152541.73</v>
      </c>
      <c r="F181" s="13" t="s">
        <v>25</v>
      </c>
      <c r="G181" s="13" t="s">
        <v>25</v>
      </c>
      <c r="H181" s="13">
        <v>6238381.7800000003</v>
      </c>
      <c r="I181" s="13">
        <f>IF(Tabela3[[#This Row],[Receitas 2005]]-Tabela3[[#This Row],[Despesas 2005]]&lt;0,Tabela3[[#This Row],[Receitas 2005]]-Tabela3[[#This Row],[Despesas 2005]],Tabela3[[#This Row],[Receitas 2005]]-Tabela3[[#This Row],[Despesas 2005]])</f>
        <v>-161781.25</v>
      </c>
      <c r="J18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81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81" s="12">
        <f>IF(Tabela3[[#This Row],[Receitas 2009]]-Tabela3[[#This Row],[Despesas 2009]]&lt;0,Tabela3[[#This Row],[Receitas 2009]]-Tabela3[[#This Row],[Despesas 2009]],Tabela3[[#This Row],[Receitas 2009]]-Tabela3[[#This Row],[Despesas 2009]])</f>
        <v>177458.73999999929</v>
      </c>
    </row>
    <row r="182" spans="1:12">
      <c r="A182" s="12">
        <v>5600788.1600000001</v>
      </c>
      <c r="B182" s="12">
        <v>5714990.8499999996</v>
      </c>
      <c r="C182" s="12">
        <v>8009430.6299999999</v>
      </c>
      <c r="D182" s="12">
        <v>7592566.7300000004</v>
      </c>
      <c r="E182" s="12">
        <v>5278469.57</v>
      </c>
      <c r="F182" s="12">
        <v>6141359.1399999997</v>
      </c>
      <c r="G182" s="12">
        <v>7433740.4699999997</v>
      </c>
      <c r="H182" s="12">
        <v>7565266.3099999996</v>
      </c>
      <c r="I182" s="12">
        <f>IF(Tabela3[[#This Row],[Receitas 2005]]-Tabela3[[#This Row],[Despesas 2005]]&lt;0,Tabela3[[#This Row],[Receitas 2005]]-Tabela3[[#This Row],[Despesas 2005]],Tabela3[[#This Row],[Receitas 2005]]-Tabela3[[#This Row],[Despesas 2005]])</f>
        <v>322318.58999999985</v>
      </c>
      <c r="J182" s="14">
        <f>IF(Tabela3[[#This Row],[Receitas 2006]]-Tabela3[[#This Row],[Despesas 2006]]&lt;0,Tabela3[[#This Row],[Receitas 2006]]-Tabela3[[#This Row],[Despesas 2006]],Tabela3[[#This Row],[Receitas 2006]]-Tabela3[[#This Row],[Despesas 2006]])</f>
        <v>-426368.29000000004</v>
      </c>
      <c r="K182" s="12">
        <f>IF(Tabela3[[#This Row],[Receitas 2008]]-Tabela3[[#This Row],[Despesas 2008]]&lt;0,Tabela3[[#This Row],[Receitas 2008]]-Tabela3[[#This Row],[Despesas 2008]],Tabela3[[#This Row],[Receitas 2008]]-Tabela3[[#This Row],[Despesas 2008]])</f>
        <v>575690.16000000015</v>
      </c>
      <c r="L182" s="12">
        <f>IF(Tabela3[[#This Row],[Receitas 2009]]-Tabela3[[#This Row],[Despesas 2009]]&lt;0,Tabela3[[#This Row],[Receitas 2009]]-Tabela3[[#This Row],[Despesas 2009]],Tabela3[[#This Row],[Receitas 2009]]-Tabela3[[#This Row],[Despesas 2009]])</f>
        <v>27300.420000000857</v>
      </c>
    </row>
    <row r="183" spans="1:12">
      <c r="A183" s="13">
        <v>5386260.8899999997</v>
      </c>
      <c r="B183" s="13">
        <v>5961333.2300000004</v>
      </c>
      <c r="C183" s="13">
        <v>9286922.3900000006</v>
      </c>
      <c r="D183" s="13">
        <v>8453422.4600000009</v>
      </c>
      <c r="E183" s="13">
        <v>4895070.28</v>
      </c>
      <c r="F183" s="13">
        <v>5765375.79</v>
      </c>
      <c r="G183" s="13">
        <v>9161492.9299999997</v>
      </c>
      <c r="H183" s="13">
        <v>8487753.8100000005</v>
      </c>
      <c r="I183" s="13">
        <f>IF(Tabela3[[#This Row],[Receitas 2005]]-Tabela3[[#This Row],[Despesas 2005]]&lt;0,Tabela3[[#This Row],[Receitas 2005]]-Tabela3[[#This Row],[Despesas 2005]],Tabela3[[#This Row],[Receitas 2005]]-Tabela3[[#This Row],[Despesas 2005]])</f>
        <v>491190.6099999994</v>
      </c>
      <c r="J183" s="15">
        <f>IF(Tabela3[[#This Row],[Receitas 2006]]-Tabela3[[#This Row],[Despesas 2006]]&lt;0,Tabela3[[#This Row],[Receitas 2006]]-Tabela3[[#This Row],[Despesas 2006]],Tabela3[[#This Row],[Receitas 2006]]-Tabela3[[#This Row],[Despesas 2006]])</f>
        <v>195957.44000000041</v>
      </c>
      <c r="K183" s="12">
        <f>IF(Tabela3[[#This Row],[Receitas 2008]]-Tabela3[[#This Row],[Despesas 2008]]&lt;0,Tabela3[[#This Row],[Receitas 2008]]-Tabela3[[#This Row],[Despesas 2008]],Tabela3[[#This Row],[Receitas 2008]]-Tabela3[[#This Row],[Despesas 2008]])</f>
        <v>125429.46000000089</v>
      </c>
      <c r="L183" s="12">
        <f>IF(Tabela3[[#This Row],[Receitas 2009]]-Tabela3[[#This Row],[Despesas 2009]]&lt;0,Tabela3[[#This Row],[Receitas 2009]]-Tabela3[[#This Row],[Despesas 2009]],Tabela3[[#This Row],[Receitas 2009]]-Tabela3[[#This Row],[Despesas 2009]])</f>
        <v>-34331.349999999627</v>
      </c>
    </row>
    <row r="184" spans="1:12">
      <c r="A184" s="12" t="s">
        <v>25</v>
      </c>
      <c r="B184" s="12">
        <v>18771106.940000001</v>
      </c>
      <c r="C184" s="12">
        <v>29453373.039999999</v>
      </c>
      <c r="D184" s="12">
        <v>26277405.879999999</v>
      </c>
      <c r="E184" s="12" t="s">
        <v>25</v>
      </c>
      <c r="F184" s="12">
        <v>20391077.949999999</v>
      </c>
      <c r="G184" s="12">
        <v>26610914.850000001</v>
      </c>
      <c r="H184" s="12">
        <v>29982128.48</v>
      </c>
      <c r="I18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84" s="14">
        <f>IF(Tabela3[[#This Row],[Receitas 2006]]-Tabela3[[#This Row],[Despesas 2006]]&lt;0,Tabela3[[#This Row],[Receitas 2006]]-Tabela3[[#This Row],[Despesas 2006]],Tabela3[[#This Row],[Receitas 2006]]-Tabela3[[#This Row],[Despesas 2006]])</f>
        <v>-1619971.0099999979</v>
      </c>
      <c r="K184" s="12">
        <f>IF(Tabela3[[#This Row],[Receitas 2008]]-Tabela3[[#This Row],[Despesas 2008]]&lt;0,Tabela3[[#This Row],[Receitas 2008]]-Tabela3[[#This Row],[Despesas 2008]],Tabela3[[#This Row],[Receitas 2008]]-Tabela3[[#This Row],[Despesas 2008]])</f>
        <v>2842458.1899999976</v>
      </c>
      <c r="L184" s="12">
        <f>IF(Tabela3[[#This Row],[Receitas 2009]]-Tabela3[[#This Row],[Despesas 2009]]&lt;0,Tabela3[[#This Row],[Receitas 2009]]-Tabela3[[#This Row],[Despesas 2009]],Tabela3[[#This Row],[Receitas 2009]]-Tabela3[[#This Row],[Despesas 2009]])</f>
        <v>-3704722.6000000015</v>
      </c>
    </row>
    <row r="185" spans="1:12">
      <c r="A185" s="13">
        <v>5898705.0700000003</v>
      </c>
      <c r="B185" s="13" t="s">
        <v>25</v>
      </c>
      <c r="C185" s="13">
        <v>9566926.4600000009</v>
      </c>
      <c r="D185" s="13">
        <v>8932710.4800000004</v>
      </c>
      <c r="E185" s="13">
        <v>5295121.95</v>
      </c>
      <c r="F185" s="13" t="s">
        <v>25</v>
      </c>
      <c r="G185" s="13">
        <v>8813012.6899999995</v>
      </c>
      <c r="H185" s="13">
        <v>8587298.3000000007</v>
      </c>
      <c r="I185" s="13">
        <f>IF(Tabela3[[#This Row],[Receitas 2005]]-Tabela3[[#This Row],[Despesas 2005]]&lt;0,Tabela3[[#This Row],[Receitas 2005]]-Tabela3[[#This Row],[Despesas 2005]],Tabela3[[#This Row],[Receitas 2005]]-Tabela3[[#This Row],[Despesas 2005]])</f>
        <v>603583.12000000011</v>
      </c>
      <c r="J18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85" s="12">
        <f>IF(Tabela3[[#This Row],[Receitas 2008]]-Tabela3[[#This Row],[Despesas 2008]]&lt;0,Tabela3[[#This Row],[Receitas 2008]]-Tabela3[[#This Row],[Despesas 2008]],Tabela3[[#This Row],[Receitas 2008]]-Tabela3[[#This Row],[Despesas 2008]])</f>
        <v>753913.77000000142</v>
      </c>
      <c r="L185" s="12">
        <f>IF(Tabela3[[#This Row],[Receitas 2009]]-Tabela3[[#This Row],[Despesas 2009]]&lt;0,Tabela3[[#This Row],[Receitas 2009]]-Tabela3[[#This Row],[Despesas 2009]],Tabela3[[#This Row],[Receitas 2009]]-Tabela3[[#This Row],[Despesas 2009]])</f>
        <v>345412.1799999997</v>
      </c>
    </row>
    <row r="186" spans="1:12">
      <c r="A186" s="12">
        <v>5817952.4500000002</v>
      </c>
      <c r="B186" s="12">
        <v>6984578.7400000002</v>
      </c>
      <c r="C186" s="12" t="s">
        <v>25</v>
      </c>
      <c r="D186" s="12">
        <v>8739165.5700000003</v>
      </c>
      <c r="E186" s="12">
        <v>5799819.21</v>
      </c>
      <c r="F186" s="12">
        <v>6949067.96</v>
      </c>
      <c r="G186" s="12" t="s">
        <v>25</v>
      </c>
      <c r="H186" s="12">
        <v>9148549.5800000001</v>
      </c>
      <c r="I186" s="12">
        <f>IF(Tabela3[[#This Row],[Receitas 2005]]-Tabela3[[#This Row],[Despesas 2005]]&lt;0,Tabela3[[#This Row],[Receitas 2005]]-Tabela3[[#This Row],[Despesas 2005]],Tabela3[[#This Row],[Receitas 2005]]-Tabela3[[#This Row],[Despesas 2005]])</f>
        <v>18133.240000000224</v>
      </c>
      <c r="J186" s="14">
        <f>IF(Tabela3[[#This Row],[Receitas 2006]]-Tabela3[[#This Row],[Despesas 2006]]&lt;0,Tabela3[[#This Row],[Receitas 2006]]-Tabela3[[#This Row],[Despesas 2006]],Tabela3[[#This Row],[Receitas 2006]]-Tabela3[[#This Row],[Despesas 2006]])</f>
        <v>35510.780000000261</v>
      </c>
      <c r="K18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186" s="12">
        <f>IF(Tabela3[[#This Row],[Receitas 2009]]-Tabela3[[#This Row],[Despesas 2009]]&lt;0,Tabela3[[#This Row],[Receitas 2009]]-Tabela3[[#This Row],[Despesas 2009]],Tabela3[[#This Row],[Receitas 2009]]-Tabela3[[#This Row],[Despesas 2009]])</f>
        <v>-409384.00999999978</v>
      </c>
    </row>
    <row r="187" spans="1:12">
      <c r="A187" s="13">
        <v>5795294.21</v>
      </c>
      <c r="B187" s="13">
        <v>6127545.0300000003</v>
      </c>
      <c r="C187" s="13">
        <v>8723934.7899999991</v>
      </c>
      <c r="D187" s="13">
        <v>8394577.4900000002</v>
      </c>
      <c r="E187" s="13">
        <v>5666421.7000000002</v>
      </c>
      <c r="F187" s="13">
        <v>6416226.4299999997</v>
      </c>
      <c r="G187" s="13">
        <v>8026399.0899999999</v>
      </c>
      <c r="H187" s="13">
        <v>9014641.6300000008</v>
      </c>
      <c r="I187" s="13">
        <f>IF(Tabela3[[#This Row],[Receitas 2005]]-Tabela3[[#This Row],[Despesas 2005]]&lt;0,Tabela3[[#This Row],[Receitas 2005]]-Tabela3[[#This Row],[Despesas 2005]],Tabela3[[#This Row],[Receitas 2005]]-Tabela3[[#This Row],[Despesas 2005]])</f>
        <v>128872.50999999978</v>
      </c>
      <c r="J187" s="15">
        <f>IF(Tabela3[[#This Row],[Receitas 2006]]-Tabela3[[#This Row],[Despesas 2006]]&lt;0,Tabela3[[#This Row],[Receitas 2006]]-Tabela3[[#This Row],[Despesas 2006]],Tabela3[[#This Row],[Receitas 2006]]-Tabela3[[#This Row],[Despesas 2006]])</f>
        <v>-288681.39999999944</v>
      </c>
      <c r="K187" s="12">
        <f>IF(Tabela3[[#This Row],[Receitas 2008]]-Tabela3[[#This Row],[Despesas 2008]]&lt;0,Tabela3[[#This Row],[Receitas 2008]]-Tabela3[[#This Row],[Despesas 2008]],Tabela3[[#This Row],[Receitas 2008]]-Tabela3[[#This Row],[Despesas 2008]])</f>
        <v>697535.69999999925</v>
      </c>
      <c r="L187" s="12">
        <f>IF(Tabela3[[#This Row],[Receitas 2009]]-Tabela3[[#This Row],[Despesas 2009]]&lt;0,Tabela3[[#This Row],[Receitas 2009]]-Tabela3[[#This Row],[Despesas 2009]],Tabela3[[#This Row],[Receitas 2009]]-Tabela3[[#This Row],[Despesas 2009]])</f>
        <v>-620064.1400000006</v>
      </c>
    </row>
    <row r="188" spans="1:12">
      <c r="A188" s="12" t="s">
        <v>25</v>
      </c>
      <c r="B188" s="12">
        <v>6711980.6100000003</v>
      </c>
      <c r="C188" s="12">
        <v>9336216.9600000009</v>
      </c>
      <c r="D188" s="12">
        <v>9840051.3499999996</v>
      </c>
      <c r="E188" s="12" t="s">
        <v>25</v>
      </c>
      <c r="F188" s="12">
        <v>6186975.1399999997</v>
      </c>
      <c r="G188" s="12">
        <v>8135950.2800000003</v>
      </c>
      <c r="H188" s="12">
        <v>8905843.0700000003</v>
      </c>
      <c r="I18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88" s="14">
        <f>IF(Tabela3[[#This Row],[Receitas 2006]]-Tabela3[[#This Row],[Despesas 2006]]&lt;0,Tabela3[[#This Row],[Receitas 2006]]-Tabela3[[#This Row],[Despesas 2006]],Tabela3[[#This Row],[Receitas 2006]]-Tabela3[[#This Row],[Despesas 2006]])</f>
        <v>525005.47000000067</v>
      </c>
      <c r="K188" s="12">
        <f>IF(Tabela3[[#This Row],[Receitas 2008]]-Tabela3[[#This Row],[Despesas 2008]]&lt;0,Tabela3[[#This Row],[Receitas 2008]]-Tabela3[[#This Row],[Despesas 2008]],Tabela3[[#This Row],[Receitas 2008]]-Tabela3[[#This Row],[Despesas 2008]])</f>
        <v>1200266.6800000006</v>
      </c>
      <c r="L188" s="12">
        <f>IF(Tabela3[[#This Row],[Receitas 2009]]-Tabela3[[#This Row],[Despesas 2009]]&lt;0,Tabela3[[#This Row],[Receitas 2009]]-Tabela3[[#This Row],[Despesas 2009]],Tabela3[[#This Row],[Receitas 2009]]-Tabela3[[#This Row],[Despesas 2009]])</f>
        <v>934208.27999999933</v>
      </c>
    </row>
    <row r="189" spans="1:12">
      <c r="A189" s="13">
        <v>5886199.29</v>
      </c>
      <c r="B189" s="13">
        <v>7166103.4699999997</v>
      </c>
      <c r="C189" s="13">
        <v>12005671.18</v>
      </c>
      <c r="D189" s="13">
        <v>12005671.18</v>
      </c>
      <c r="E189" s="13">
        <v>6195015.1799999997</v>
      </c>
      <c r="F189" s="13">
        <v>7565027.3399999999</v>
      </c>
      <c r="G189" s="13">
        <v>12113418.029999999</v>
      </c>
      <c r="H189" s="13">
        <v>11830707.4</v>
      </c>
      <c r="I189" s="13">
        <f>IF(Tabela3[[#This Row],[Receitas 2005]]-Tabela3[[#This Row],[Despesas 2005]]&lt;0,Tabela3[[#This Row],[Receitas 2005]]-Tabela3[[#This Row],[Despesas 2005]],Tabela3[[#This Row],[Receitas 2005]]-Tabela3[[#This Row],[Despesas 2005]])</f>
        <v>-308815.88999999966</v>
      </c>
      <c r="J189" s="15">
        <f>IF(Tabela3[[#This Row],[Receitas 2006]]-Tabela3[[#This Row],[Despesas 2006]]&lt;0,Tabela3[[#This Row],[Receitas 2006]]-Tabela3[[#This Row],[Despesas 2006]],Tabela3[[#This Row],[Receitas 2006]]-Tabela3[[#This Row],[Despesas 2006]])</f>
        <v>-398923.87000000011</v>
      </c>
      <c r="K189" s="12">
        <f>IF(Tabela3[[#This Row],[Receitas 2008]]-Tabela3[[#This Row],[Despesas 2008]]&lt;0,Tabela3[[#This Row],[Receitas 2008]]-Tabela3[[#This Row],[Despesas 2008]],Tabela3[[#This Row],[Receitas 2008]]-Tabela3[[#This Row],[Despesas 2008]])</f>
        <v>-107746.84999999963</v>
      </c>
      <c r="L189" s="12">
        <f>IF(Tabela3[[#This Row],[Receitas 2009]]-Tabela3[[#This Row],[Despesas 2009]]&lt;0,Tabela3[[#This Row],[Receitas 2009]]-Tabela3[[#This Row],[Despesas 2009]],Tabela3[[#This Row],[Receitas 2009]]-Tabela3[[#This Row],[Despesas 2009]])</f>
        <v>174963.77999999933</v>
      </c>
    </row>
    <row r="190" spans="1:12">
      <c r="A190" s="12" t="s">
        <v>25</v>
      </c>
      <c r="B190" s="12">
        <v>4556373.59</v>
      </c>
      <c r="C190" s="12">
        <v>5966044.79</v>
      </c>
      <c r="D190" s="12">
        <v>5889838.54</v>
      </c>
      <c r="E190" s="12" t="s">
        <v>25</v>
      </c>
      <c r="F190" s="12">
        <v>4553991</v>
      </c>
      <c r="G190" s="12">
        <v>6064797.54</v>
      </c>
      <c r="H190" s="12">
        <v>5982401.4800000004</v>
      </c>
      <c r="I19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90" s="14">
        <f>IF(Tabela3[[#This Row],[Receitas 2006]]-Tabela3[[#This Row],[Despesas 2006]]&lt;0,Tabela3[[#This Row],[Receitas 2006]]-Tabela3[[#This Row],[Despesas 2006]],Tabela3[[#This Row],[Receitas 2006]]-Tabela3[[#This Row],[Despesas 2006]])</f>
        <v>2382.589999999851</v>
      </c>
      <c r="K190" s="12">
        <f>IF(Tabela3[[#This Row],[Receitas 2008]]-Tabela3[[#This Row],[Despesas 2008]]&lt;0,Tabela3[[#This Row],[Receitas 2008]]-Tabela3[[#This Row],[Despesas 2008]],Tabela3[[#This Row],[Receitas 2008]]-Tabela3[[#This Row],[Despesas 2008]])</f>
        <v>-98752.75</v>
      </c>
      <c r="L190" s="12">
        <f>IF(Tabela3[[#This Row],[Receitas 2009]]-Tabela3[[#This Row],[Despesas 2009]]&lt;0,Tabela3[[#This Row],[Receitas 2009]]-Tabela3[[#This Row],[Despesas 2009]],Tabela3[[#This Row],[Receitas 2009]]-Tabela3[[#This Row],[Despesas 2009]])</f>
        <v>-92562.94000000041</v>
      </c>
    </row>
    <row r="191" spans="1:12">
      <c r="A191" s="13">
        <v>23222217.949999999</v>
      </c>
      <c r="B191" s="13">
        <v>28476622.329999998</v>
      </c>
      <c r="C191" s="13">
        <v>36748294.399999999</v>
      </c>
      <c r="D191" s="13">
        <v>36964875.07</v>
      </c>
      <c r="E191" s="13">
        <v>22846941.030000001</v>
      </c>
      <c r="F191" s="13">
        <v>28495327.370000001</v>
      </c>
      <c r="G191" s="13">
        <v>36022236.159999996</v>
      </c>
      <c r="H191" s="13">
        <v>37497923.200000003</v>
      </c>
      <c r="I191" s="13">
        <f>IF(Tabela3[[#This Row],[Receitas 2005]]-Tabela3[[#This Row],[Despesas 2005]]&lt;0,Tabela3[[#This Row],[Receitas 2005]]-Tabela3[[#This Row],[Despesas 2005]],Tabela3[[#This Row],[Receitas 2005]]-Tabela3[[#This Row],[Despesas 2005]])</f>
        <v>375276.91999999806</v>
      </c>
      <c r="J191" s="15">
        <f>IF(Tabela3[[#This Row],[Receitas 2006]]-Tabela3[[#This Row],[Despesas 2006]]&lt;0,Tabela3[[#This Row],[Receitas 2006]]-Tabela3[[#This Row],[Despesas 2006]],Tabela3[[#This Row],[Receitas 2006]]-Tabela3[[#This Row],[Despesas 2006]])</f>
        <v>-18705.040000002831</v>
      </c>
      <c r="K191" s="12">
        <f>IF(Tabela3[[#This Row],[Receitas 2008]]-Tabela3[[#This Row],[Despesas 2008]]&lt;0,Tabela3[[#This Row],[Receitas 2008]]-Tabela3[[#This Row],[Despesas 2008]],Tabela3[[#This Row],[Receitas 2008]]-Tabela3[[#This Row],[Despesas 2008]])</f>
        <v>726058.24000000209</v>
      </c>
      <c r="L191" s="12">
        <f>IF(Tabela3[[#This Row],[Receitas 2009]]-Tabela3[[#This Row],[Despesas 2009]]&lt;0,Tabela3[[#This Row],[Receitas 2009]]-Tabela3[[#This Row],[Despesas 2009]],Tabela3[[#This Row],[Receitas 2009]]-Tabela3[[#This Row],[Despesas 2009]])</f>
        <v>-533048.13000000268</v>
      </c>
    </row>
    <row r="192" spans="1:12">
      <c r="A192" s="12" t="s">
        <v>25</v>
      </c>
      <c r="B192" s="12">
        <v>4924149.5</v>
      </c>
      <c r="C192" s="12">
        <v>6807871.3899999997</v>
      </c>
      <c r="D192" s="12">
        <v>6644650.9699999997</v>
      </c>
      <c r="E192" s="12" t="s">
        <v>25</v>
      </c>
      <c r="F192" s="12">
        <v>5228885.7300000004</v>
      </c>
      <c r="G192" s="12">
        <v>6011272.9000000004</v>
      </c>
      <c r="H192" s="12">
        <v>7085682.0099999998</v>
      </c>
      <c r="I19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92" s="14">
        <f>IF(Tabela3[[#This Row],[Receitas 2006]]-Tabela3[[#This Row],[Despesas 2006]]&lt;0,Tabela3[[#This Row],[Receitas 2006]]-Tabela3[[#This Row],[Despesas 2006]],Tabela3[[#This Row],[Receitas 2006]]-Tabela3[[#This Row],[Despesas 2006]])</f>
        <v>-304736.23000000045</v>
      </c>
      <c r="K192" s="12">
        <f>IF(Tabela3[[#This Row],[Receitas 2008]]-Tabela3[[#This Row],[Despesas 2008]]&lt;0,Tabela3[[#This Row],[Receitas 2008]]-Tabela3[[#This Row],[Despesas 2008]],Tabela3[[#This Row],[Receitas 2008]]-Tabela3[[#This Row],[Despesas 2008]])</f>
        <v>796598.48999999929</v>
      </c>
      <c r="L192" s="12">
        <f>IF(Tabela3[[#This Row],[Receitas 2009]]-Tabela3[[#This Row],[Despesas 2009]]&lt;0,Tabela3[[#This Row],[Receitas 2009]]-Tabela3[[#This Row],[Despesas 2009]],Tabela3[[#This Row],[Receitas 2009]]-Tabela3[[#This Row],[Despesas 2009]])</f>
        <v>-441031.04000000004</v>
      </c>
    </row>
    <row r="193" spans="1:12">
      <c r="A193" s="13">
        <v>11219430.32</v>
      </c>
      <c r="B193" s="13">
        <v>13807318.869999999</v>
      </c>
      <c r="C193" s="13">
        <v>18006496.640000001</v>
      </c>
      <c r="D193" s="13">
        <v>18041772.120000001</v>
      </c>
      <c r="E193" s="13">
        <v>11178224.4</v>
      </c>
      <c r="F193" s="13">
        <v>13655438.460000001</v>
      </c>
      <c r="G193" s="13">
        <v>16664383.800000001</v>
      </c>
      <c r="H193" s="13">
        <v>17317657.850000001</v>
      </c>
      <c r="I193" s="13">
        <f>IF(Tabela3[[#This Row],[Receitas 2005]]-Tabela3[[#This Row],[Despesas 2005]]&lt;0,Tabela3[[#This Row],[Receitas 2005]]-Tabela3[[#This Row],[Despesas 2005]],Tabela3[[#This Row],[Receitas 2005]]-Tabela3[[#This Row],[Despesas 2005]])</f>
        <v>41205.919999999925</v>
      </c>
      <c r="J193" s="15">
        <f>IF(Tabela3[[#This Row],[Receitas 2006]]-Tabela3[[#This Row],[Despesas 2006]]&lt;0,Tabela3[[#This Row],[Receitas 2006]]-Tabela3[[#This Row],[Despesas 2006]],Tabela3[[#This Row],[Receitas 2006]]-Tabela3[[#This Row],[Despesas 2006]])</f>
        <v>151880.40999999829</v>
      </c>
      <c r="K193" s="12">
        <f>IF(Tabela3[[#This Row],[Receitas 2008]]-Tabela3[[#This Row],[Despesas 2008]]&lt;0,Tabela3[[#This Row],[Receitas 2008]]-Tabela3[[#This Row],[Despesas 2008]],Tabela3[[#This Row],[Receitas 2008]]-Tabela3[[#This Row],[Despesas 2008]])</f>
        <v>1342112.8399999999</v>
      </c>
      <c r="L193" s="12">
        <f>IF(Tabela3[[#This Row],[Receitas 2009]]-Tabela3[[#This Row],[Despesas 2009]]&lt;0,Tabela3[[#This Row],[Receitas 2009]]-Tabela3[[#This Row],[Despesas 2009]],Tabela3[[#This Row],[Receitas 2009]]-Tabela3[[#This Row],[Despesas 2009]])</f>
        <v>724114.26999999955</v>
      </c>
    </row>
    <row r="194" spans="1:12">
      <c r="A194" s="12">
        <v>4642681.49</v>
      </c>
      <c r="B194" s="12">
        <v>5758042.9400000004</v>
      </c>
      <c r="C194" s="12">
        <v>8808892.2300000004</v>
      </c>
      <c r="D194" s="12">
        <v>10993141.6</v>
      </c>
      <c r="E194" s="12">
        <v>4264687.55</v>
      </c>
      <c r="F194" s="12">
        <v>5471154.0999999996</v>
      </c>
      <c r="G194" s="12">
        <v>9033399.8499999996</v>
      </c>
      <c r="H194" s="12">
        <v>10402111.42</v>
      </c>
      <c r="I194" s="12">
        <f>IF(Tabela3[[#This Row],[Receitas 2005]]-Tabela3[[#This Row],[Despesas 2005]]&lt;0,Tabela3[[#This Row],[Receitas 2005]]-Tabela3[[#This Row],[Despesas 2005]],Tabela3[[#This Row],[Receitas 2005]]-Tabela3[[#This Row],[Despesas 2005]])</f>
        <v>377993.94000000041</v>
      </c>
      <c r="J194" s="14">
        <f>IF(Tabela3[[#This Row],[Receitas 2006]]-Tabela3[[#This Row],[Despesas 2006]]&lt;0,Tabela3[[#This Row],[Receitas 2006]]-Tabela3[[#This Row],[Despesas 2006]],Tabela3[[#This Row],[Receitas 2006]]-Tabela3[[#This Row],[Despesas 2006]])</f>
        <v>286888.84000000078</v>
      </c>
      <c r="K194" s="12">
        <f>IF(Tabela3[[#This Row],[Receitas 2008]]-Tabela3[[#This Row],[Despesas 2008]]&lt;0,Tabela3[[#This Row],[Receitas 2008]]-Tabela3[[#This Row],[Despesas 2008]],Tabela3[[#This Row],[Receitas 2008]]-Tabela3[[#This Row],[Despesas 2008]])</f>
        <v>-224507.61999999918</v>
      </c>
      <c r="L194" s="12">
        <f>IF(Tabela3[[#This Row],[Receitas 2009]]-Tabela3[[#This Row],[Despesas 2009]]&lt;0,Tabela3[[#This Row],[Receitas 2009]]-Tabela3[[#This Row],[Despesas 2009]],Tabela3[[#This Row],[Receitas 2009]]-Tabela3[[#This Row],[Despesas 2009]])</f>
        <v>591030.1799999997</v>
      </c>
    </row>
    <row r="195" spans="1:12">
      <c r="A195" s="13">
        <v>7814863.3399999999</v>
      </c>
      <c r="B195" s="13" t="s">
        <v>25</v>
      </c>
      <c r="C195" s="13">
        <v>13561427.560000001</v>
      </c>
      <c r="D195" s="13">
        <v>13158895.26</v>
      </c>
      <c r="E195" s="13">
        <v>7667913.6200000001</v>
      </c>
      <c r="F195" s="13" t="s">
        <v>25</v>
      </c>
      <c r="G195" s="13">
        <v>13420731.359999999</v>
      </c>
      <c r="H195" s="13">
        <v>12470330.35</v>
      </c>
      <c r="I195" s="13">
        <f>IF(Tabela3[[#This Row],[Receitas 2005]]-Tabela3[[#This Row],[Despesas 2005]]&lt;0,Tabela3[[#This Row],[Receitas 2005]]-Tabela3[[#This Row],[Despesas 2005]],Tabela3[[#This Row],[Receitas 2005]]-Tabela3[[#This Row],[Despesas 2005]])</f>
        <v>146949.71999999974</v>
      </c>
      <c r="J19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95" s="12">
        <f>IF(Tabela3[[#This Row],[Receitas 2008]]-Tabela3[[#This Row],[Despesas 2008]]&lt;0,Tabela3[[#This Row],[Receitas 2008]]-Tabela3[[#This Row],[Despesas 2008]],Tabela3[[#This Row],[Receitas 2008]]-Tabela3[[#This Row],[Despesas 2008]])</f>
        <v>140696.20000000112</v>
      </c>
      <c r="L195" s="12">
        <f>IF(Tabela3[[#This Row],[Receitas 2009]]-Tabela3[[#This Row],[Despesas 2009]]&lt;0,Tabela3[[#This Row],[Receitas 2009]]-Tabela3[[#This Row],[Despesas 2009]],Tabela3[[#This Row],[Receitas 2009]]-Tabela3[[#This Row],[Despesas 2009]])</f>
        <v>688564.91000000015</v>
      </c>
    </row>
    <row r="196" spans="1:12">
      <c r="A196" s="12" t="s">
        <v>25</v>
      </c>
      <c r="B196" s="12" t="s">
        <v>25</v>
      </c>
      <c r="C196" s="12">
        <v>12112563.380000001</v>
      </c>
      <c r="D196" s="12">
        <v>11432662.49</v>
      </c>
      <c r="E196" s="12" t="s">
        <v>25</v>
      </c>
      <c r="F196" s="12" t="s">
        <v>25</v>
      </c>
      <c r="G196" s="12">
        <v>12784262.76</v>
      </c>
      <c r="H196" s="12">
        <v>11657652.189999999</v>
      </c>
      <c r="I19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9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96" s="12">
        <f>IF(Tabela3[[#This Row],[Receitas 2008]]-Tabela3[[#This Row],[Despesas 2008]]&lt;0,Tabela3[[#This Row],[Receitas 2008]]-Tabela3[[#This Row],[Despesas 2008]],Tabela3[[#This Row],[Receitas 2008]]-Tabela3[[#This Row],[Despesas 2008]])</f>
        <v>-671699.37999999896</v>
      </c>
      <c r="L196" s="12">
        <f>IF(Tabela3[[#This Row],[Receitas 2009]]-Tabela3[[#This Row],[Despesas 2009]]&lt;0,Tabela3[[#This Row],[Receitas 2009]]-Tabela3[[#This Row],[Despesas 2009]],Tabela3[[#This Row],[Receitas 2009]]-Tabela3[[#This Row],[Despesas 2009]])</f>
        <v>-224989.69999999925</v>
      </c>
    </row>
    <row r="197" spans="1:12">
      <c r="A197" s="13" t="s">
        <v>25</v>
      </c>
      <c r="B197" s="13" t="s">
        <v>25</v>
      </c>
      <c r="C197" s="13">
        <v>8476411.0600000005</v>
      </c>
      <c r="D197" s="13">
        <v>8311320.5899999999</v>
      </c>
      <c r="E197" s="13" t="s">
        <v>25</v>
      </c>
      <c r="F197" s="13" t="s">
        <v>25</v>
      </c>
      <c r="G197" s="13">
        <v>8336517.3499999996</v>
      </c>
      <c r="H197" s="13">
        <v>8531736.4700000007</v>
      </c>
      <c r="I19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19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197" s="12">
        <f>IF(Tabela3[[#This Row],[Receitas 2008]]-Tabela3[[#This Row],[Despesas 2008]]&lt;0,Tabela3[[#This Row],[Receitas 2008]]-Tabela3[[#This Row],[Despesas 2008]],Tabela3[[#This Row],[Receitas 2008]]-Tabela3[[#This Row],[Despesas 2008]])</f>
        <v>139893.71000000089</v>
      </c>
      <c r="L197" s="12">
        <f>IF(Tabela3[[#This Row],[Receitas 2009]]-Tabela3[[#This Row],[Despesas 2009]]&lt;0,Tabela3[[#This Row],[Receitas 2009]]-Tabela3[[#This Row],[Despesas 2009]],Tabela3[[#This Row],[Receitas 2009]]-Tabela3[[#This Row],[Despesas 2009]])</f>
        <v>-220415.88000000082</v>
      </c>
    </row>
    <row r="198" spans="1:12">
      <c r="A198" s="12">
        <v>6023120.1900000004</v>
      </c>
      <c r="B198" s="12">
        <v>6632589.3799999999</v>
      </c>
      <c r="C198" s="12">
        <v>13090930.49</v>
      </c>
      <c r="D198" s="12">
        <v>14087636.699999999</v>
      </c>
      <c r="E198" s="12">
        <v>7176200.1600000001</v>
      </c>
      <c r="F198" s="12">
        <v>6756465.54</v>
      </c>
      <c r="G198" s="12">
        <v>10580725.43</v>
      </c>
      <c r="H198" s="12">
        <v>12912505.4</v>
      </c>
      <c r="I198" s="12">
        <f>IF(Tabela3[[#This Row],[Receitas 2005]]-Tabela3[[#This Row],[Despesas 2005]]&lt;0,Tabela3[[#This Row],[Receitas 2005]]-Tabela3[[#This Row],[Despesas 2005]],Tabela3[[#This Row],[Receitas 2005]]-Tabela3[[#This Row],[Despesas 2005]])</f>
        <v>-1153079.9699999997</v>
      </c>
      <c r="J198" s="14">
        <f>IF(Tabela3[[#This Row],[Receitas 2006]]-Tabela3[[#This Row],[Despesas 2006]]&lt;0,Tabela3[[#This Row],[Receitas 2006]]-Tabela3[[#This Row],[Despesas 2006]],Tabela3[[#This Row],[Receitas 2006]]-Tabela3[[#This Row],[Despesas 2006]])</f>
        <v>-123876.16000000015</v>
      </c>
      <c r="K198" s="12">
        <f>IF(Tabela3[[#This Row],[Receitas 2008]]-Tabela3[[#This Row],[Despesas 2008]]&lt;0,Tabela3[[#This Row],[Receitas 2008]]-Tabela3[[#This Row],[Despesas 2008]],Tabela3[[#This Row],[Receitas 2008]]-Tabela3[[#This Row],[Despesas 2008]])</f>
        <v>2510205.0600000005</v>
      </c>
      <c r="L198" s="12">
        <f>IF(Tabela3[[#This Row],[Receitas 2009]]-Tabela3[[#This Row],[Despesas 2009]]&lt;0,Tabela3[[#This Row],[Receitas 2009]]-Tabela3[[#This Row],[Despesas 2009]],Tabela3[[#This Row],[Receitas 2009]]-Tabela3[[#This Row],[Despesas 2009]])</f>
        <v>1175131.2999999989</v>
      </c>
    </row>
    <row r="199" spans="1:12">
      <c r="A199" s="13">
        <v>6150355.6299999999</v>
      </c>
      <c r="B199" s="13">
        <v>7944260.1900000004</v>
      </c>
      <c r="C199" s="13">
        <v>9121676.6799999997</v>
      </c>
      <c r="D199" s="13">
        <v>8898381.8800000008</v>
      </c>
      <c r="E199" s="13">
        <v>5988102.5899999999</v>
      </c>
      <c r="F199" s="13">
        <v>7390970.75</v>
      </c>
      <c r="G199" s="13">
        <v>9367942.1500000004</v>
      </c>
      <c r="H199" s="13">
        <v>8814395.1300000008</v>
      </c>
      <c r="I199" s="13">
        <f>IF(Tabela3[[#This Row],[Receitas 2005]]-Tabela3[[#This Row],[Despesas 2005]]&lt;0,Tabela3[[#This Row],[Receitas 2005]]-Tabela3[[#This Row],[Despesas 2005]],Tabela3[[#This Row],[Receitas 2005]]-Tabela3[[#This Row],[Despesas 2005]])</f>
        <v>162253.04000000004</v>
      </c>
      <c r="J199" s="15">
        <f>IF(Tabela3[[#This Row],[Receitas 2006]]-Tabela3[[#This Row],[Despesas 2006]]&lt;0,Tabela3[[#This Row],[Receitas 2006]]-Tabela3[[#This Row],[Despesas 2006]],Tabela3[[#This Row],[Receitas 2006]]-Tabela3[[#This Row],[Despesas 2006]])</f>
        <v>553289.44000000041</v>
      </c>
      <c r="K199" s="12">
        <f>IF(Tabela3[[#This Row],[Receitas 2008]]-Tabela3[[#This Row],[Despesas 2008]]&lt;0,Tabela3[[#This Row],[Receitas 2008]]-Tabela3[[#This Row],[Despesas 2008]],Tabela3[[#This Row],[Receitas 2008]]-Tabela3[[#This Row],[Despesas 2008]])</f>
        <v>-246265.47000000067</v>
      </c>
      <c r="L199" s="12">
        <f>IF(Tabela3[[#This Row],[Receitas 2009]]-Tabela3[[#This Row],[Despesas 2009]]&lt;0,Tabela3[[#This Row],[Receitas 2009]]-Tabela3[[#This Row],[Despesas 2009]],Tabela3[[#This Row],[Receitas 2009]]-Tabela3[[#This Row],[Despesas 2009]])</f>
        <v>83986.75</v>
      </c>
    </row>
    <row r="200" spans="1:12">
      <c r="A200" s="12">
        <v>68841535.269999996</v>
      </c>
      <c r="B200" s="12">
        <v>86458644</v>
      </c>
      <c r="C200" s="12">
        <v>148012900.59999999</v>
      </c>
      <c r="D200" s="12">
        <v>147173505.33000001</v>
      </c>
      <c r="E200" s="12">
        <v>61906698.990000002</v>
      </c>
      <c r="F200" s="12">
        <v>81064485</v>
      </c>
      <c r="G200" s="12">
        <v>148225201.69999999</v>
      </c>
      <c r="H200" s="12">
        <v>138695225.25</v>
      </c>
      <c r="I200" s="12">
        <f>IF(Tabela3[[#This Row],[Receitas 2005]]-Tabela3[[#This Row],[Despesas 2005]]&lt;0,Tabela3[[#This Row],[Receitas 2005]]-Tabela3[[#This Row],[Despesas 2005]],Tabela3[[#This Row],[Receitas 2005]]-Tabela3[[#This Row],[Despesas 2005]])</f>
        <v>6934836.2799999937</v>
      </c>
      <c r="J200" s="14">
        <f>IF(Tabela3[[#This Row],[Receitas 2006]]-Tabela3[[#This Row],[Despesas 2006]]&lt;0,Tabela3[[#This Row],[Receitas 2006]]-Tabela3[[#This Row],[Despesas 2006]],Tabela3[[#This Row],[Receitas 2006]]-Tabela3[[#This Row],[Despesas 2006]])</f>
        <v>5394159</v>
      </c>
      <c r="K200" s="12">
        <f>IF(Tabela3[[#This Row],[Receitas 2008]]-Tabela3[[#This Row],[Despesas 2008]]&lt;0,Tabela3[[#This Row],[Receitas 2008]]-Tabela3[[#This Row],[Despesas 2008]],Tabela3[[#This Row],[Receitas 2008]]-Tabela3[[#This Row],[Despesas 2008]])</f>
        <v>-212301.09999999404</v>
      </c>
      <c r="L200" s="12">
        <f>IF(Tabela3[[#This Row],[Receitas 2009]]-Tabela3[[#This Row],[Despesas 2009]]&lt;0,Tabela3[[#This Row],[Receitas 2009]]-Tabela3[[#This Row],[Despesas 2009]],Tabela3[[#This Row],[Receitas 2009]]-Tabela3[[#This Row],[Despesas 2009]])</f>
        <v>8478280.0800000131</v>
      </c>
    </row>
    <row r="201" spans="1:12">
      <c r="A201" s="13">
        <v>4047166.57</v>
      </c>
      <c r="B201" s="13">
        <v>4545963.55</v>
      </c>
      <c r="C201" s="13">
        <v>7239299.9699999997</v>
      </c>
      <c r="D201" s="13">
        <v>6723307.96</v>
      </c>
      <c r="E201" s="13">
        <v>3866082.8</v>
      </c>
      <c r="F201" s="13">
        <v>4642229.47</v>
      </c>
      <c r="G201" s="13">
        <v>6757440.1100000003</v>
      </c>
      <c r="H201" s="13">
        <v>7088545.5300000003</v>
      </c>
      <c r="I201" s="13">
        <f>IF(Tabela3[[#This Row],[Receitas 2005]]-Tabela3[[#This Row],[Despesas 2005]]&lt;0,Tabela3[[#This Row],[Receitas 2005]]-Tabela3[[#This Row],[Despesas 2005]],Tabela3[[#This Row],[Receitas 2005]]-Tabela3[[#This Row],[Despesas 2005]])</f>
        <v>181083.77000000002</v>
      </c>
      <c r="J201" s="15">
        <f>IF(Tabela3[[#This Row],[Receitas 2006]]-Tabela3[[#This Row],[Despesas 2006]]&lt;0,Tabela3[[#This Row],[Receitas 2006]]-Tabela3[[#This Row],[Despesas 2006]],Tabela3[[#This Row],[Receitas 2006]]-Tabela3[[#This Row],[Despesas 2006]])</f>
        <v>-96265.919999999925</v>
      </c>
      <c r="K201" s="12">
        <f>IF(Tabela3[[#This Row],[Receitas 2008]]-Tabela3[[#This Row],[Despesas 2008]]&lt;0,Tabela3[[#This Row],[Receitas 2008]]-Tabela3[[#This Row],[Despesas 2008]],Tabela3[[#This Row],[Receitas 2008]]-Tabela3[[#This Row],[Despesas 2008]])</f>
        <v>481859.8599999994</v>
      </c>
      <c r="L201" s="12">
        <f>IF(Tabela3[[#This Row],[Receitas 2009]]-Tabela3[[#This Row],[Despesas 2009]]&lt;0,Tabela3[[#This Row],[Receitas 2009]]-Tabela3[[#This Row],[Despesas 2009]],Tabela3[[#This Row],[Receitas 2009]]-Tabela3[[#This Row],[Despesas 2009]])</f>
        <v>-365237.5700000003</v>
      </c>
    </row>
    <row r="202" spans="1:12">
      <c r="A202" s="12">
        <v>8811468.7799999993</v>
      </c>
      <c r="B202" s="12">
        <v>9459322.3100000005</v>
      </c>
      <c r="C202" s="12">
        <v>11811282.77</v>
      </c>
      <c r="D202" s="12">
        <v>12185582.15</v>
      </c>
      <c r="E202" s="12">
        <v>8510299.7300000004</v>
      </c>
      <c r="F202" s="12">
        <v>9589180.0199999996</v>
      </c>
      <c r="G202" s="12">
        <v>11831992.01</v>
      </c>
      <c r="H202" s="12">
        <v>11982521.710000001</v>
      </c>
      <c r="I202" s="12">
        <f>IF(Tabela3[[#This Row],[Receitas 2005]]-Tabela3[[#This Row],[Despesas 2005]]&lt;0,Tabela3[[#This Row],[Receitas 2005]]-Tabela3[[#This Row],[Despesas 2005]],Tabela3[[#This Row],[Receitas 2005]]-Tabela3[[#This Row],[Despesas 2005]])</f>
        <v>301169.04999999888</v>
      </c>
      <c r="J202" s="14">
        <f>IF(Tabela3[[#This Row],[Receitas 2006]]-Tabela3[[#This Row],[Despesas 2006]]&lt;0,Tabela3[[#This Row],[Receitas 2006]]-Tabela3[[#This Row],[Despesas 2006]],Tabela3[[#This Row],[Receitas 2006]]-Tabela3[[#This Row],[Despesas 2006]])</f>
        <v>-129857.70999999903</v>
      </c>
      <c r="K202" s="12">
        <f>IF(Tabela3[[#This Row],[Receitas 2008]]-Tabela3[[#This Row],[Despesas 2008]]&lt;0,Tabela3[[#This Row],[Receitas 2008]]-Tabela3[[#This Row],[Despesas 2008]],Tabela3[[#This Row],[Receitas 2008]]-Tabela3[[#This Row],[Despesas 2008]])</f>
        <v>-20709.240000000224</v>
      </c>
      <c r="L202" s="12">
        <f>IF(Tabela3[[#This Row],[Receitas 2009]]-Tabela3[[#This Row],[Despesas 2009]]&lt;0,Tabela3[[#This Row],[Receitas 2009]]-Tabela3[[#This Row],[Despesas 2009]],Tabela3[[#This Row],[Receitas 2009]]-Tabela3[[#This Row],[Despesas 2009]])</f>
        <v>203060.43999999948</v>
      </c>
    </row>
    <row r="203" spans="1:12">
      <c r="A203" s="13">
        <v>61561381.200000003</v>
      </c>
      <c r="B203" s="13" t="s">
        <v>25</v>
      </c>
      <c r="C203" s="13">
        <v>93931880.260000005</v>
      </c>
      <c r="D203" s="13">
        <v>92538791.459999993</v>
      </c>
      <c r="E203" s="13">
        <v>55507174.539999999</v>
      </c>
      <c r="F203" s="13" t="s">
        <v>25</v>
      </c>
      <c r="G203" s="13">
        <v>86615321.420000002</v>
      </c>
      <c r="H203" s="13">
        <v>97911062.989999995</v>
      </c>
      <c r="I203" s="13">
        <f>IF(Tabela3[[#This Row],[Receitas 2005]]-Tabela3[[#This Row],[Despesas 2005]]&lt;0,Tabela3[[#This Row],[Receitas 2005]]-Tabela3[[#This Row],[Despesas 2005]],Tabela3[[#This Row],[Receitas 2005]]-Tabela3[[#This Row],[Despesas 2005]])</f>
        <v>6054206.6600000039</v>
      </c>
      <c r="J20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03" s="12">
        <f>IF(Tabela3[[#This Row],[Receitas 2008]]-Tabela3[[#This Row],[Despesas 2008]]&lt;0,Tabela3[[#This Row],[Receitas 2008]]-Tabela3[[#This Row],[Despesas 2008]],Tabela3[[#This Row],[Receitas 2008]]-Tabela3[[#This Row],[Despesas 2008]])</f>
        <v>7316558.8400000036</v>
      </c>
      <c r="L203" s="12">
        <f>IF(Tabela3[[#This Row],[Receitas 2009]]-Tabela3[[#This Row],[Despesas 2009]]&lt;0,Tabela3[[#This Row],[Receitas 2009]]-Tabela3[[#This Row],[Despesas 2009]],Tabela3[[#This Row],[Receitas 2009]]-Tabela3[[#This Row],[Despesas 2009]])</f>
        <v>-5372271.5300000012</v>
      </c>
    </row>
    <row r="204" spans="1:12">
      <c r="A204" s="12">
        <v>15378417.66</v>
      </c>
      <c r="B204" s="12">
        <v>17381046.73</v>
      </c>
      <c r="C204" s="12">
        <v>23781085.75</v>
      </c>
      <c r="D204" s="12">
        <v>22777289.059999999</v>
      </c>
      <c r="E204" s="12">
        <v>15048294.75</v>
      </c>
      <c r="F204" s="12">
        <v>17255661.09</v>
      </c>
      <c r="G204" s="12">
        <v>23859972.199999999</v>
      </c>
      <c r="H204" s="12">
        <v>23585541.559999999</v>
      </c>
      <c r="I204" s="12">
        <f>IF(Tabela3[[#This Row],[Receitas 2005]]-Tabela3[[#This Row],[Despesas 2005]]&lt;0,Tabela3[[#This Row],[Receitas 2005]]-Tabela3[[#This Row],[Despesas 2005]],Tabela3[[#This Row],[Receitas 2005]]-Tabela3[[#This Row],[Despesas 2005]])</f>
        <v>330122.91000000015</v>
      </c>
      <c r="J204" s="14">
        <f>IF(Tabela3[[#This Row],[Receitas 2006]]-Tabela3[[#This Row],[Despesas 2006]]&lt;0,Tabela3[[#This Row],[Receitas 2006]]-Tabela3[[#This Row],[Despesas 2006]],Tabela3[[#This Row],[Receitas 2006]]-Tabela3[[#This Row],[Despesas 2006]])</f>
        <v>125385.6400000006</v>
      </c>
      <c r="K204" s="12">
        <f>IF(Tabela3[[#This Row],[Receitas 2008]]-Tabela3[[#This Row],[Despesas 2008]]&lt;0,Tabela3[[#This Row],[Receitas 2008]]-Tabela3[[#This Row],[Despesas 2008]],Tabela3[[#This Row],[Receitas 2008]]-Tabela3[[#This Row],[Despesas 2008]])</f>
        <v>-78886.449999999255</v>
      </c>
      <c r="L204" s="12">
        <f>IF(Tabela3[[#This Row],[Receitas 2009]]-Tabela3[[#This Row],[Despesas 2009]]&lt;0,Tabela3[[#This Row],[Receitas 2009]]-Tabela3[[#This Row],[Despesas 2009]],Tabela3[[#This Row],[Receitas 2009]]-Tabela3[[#This Row],[Despesas 2009]])</f>
        <v>-808252.5</v>
      </c>
    </row>
    <row r="205" spans="1:12">
      <c r="A205" s="13">
        <v>3321631</v>
      </c>
      <c r="B205" s="13">
        <v>3709304.92</v>
      </c>
      <c r="C205" s="13">
        <v>5498829</v>
      </c>
      <c r="D205" s="13">
        <v>5260559.76</v>
      </c>
      <c r="E205" s="13">
        <v>3165343</v>
      </c>
      <c r="F205" s="13">
        <v>3746333.24</v>
      </c>
      <c r="G205" s="13">
        <v>5361811.63</v>
      </c>
      <c r="H205" s="13">
        <v>5501346.04</v>
      </c>
      <c r="I205" s="13">
        <f>IF(Tabela3[[#This Row],[Receitas 2005]]-Tabela3[[#This Row],[Despesas 2005]]&lt;0,Tabela3[[#This Row],[Receitas 2005]]-Tabela3[[#This Row],[Despesas 2005]],Tabela3[[#This Row],[Receitas 2005]]-Tabela3[[#This Row],[Despesas 2005]])</f>
        <v>156288</v>
      </c>
      <c r="J205" s="15">
        <f>IF(Tabela3[[#This Row],[Receitas 2006]]-Tabela3[[#This Row],[Despesas 2006]]&lt;0,Tabela3[[#This Row],[Receitas 2006]]-Tabela3[[#This Row],[Despesas 2006]],Tabela3[[#This Row],[Receitas 2006]]-Tabela3[[#This Row],[Despesas 2006]])</f>
        <v>-37028.320000000298</v>
      </c>
      <c r="K205" s="12">
        <f>IF(Tabela3[[#This Row],[Receitas 2008]]-Tabela3[[#This Row],[Despesas 2008]]&lt;0,Tabela3[[#This Row],[Receitas 2008]]-Tabela3[[#This Row],[Despesas 2008]],Tabela3[[#This Row],[Receitas 2008]]-Tabela3[[#This Row],[Despesas 2008]])</f>
        <v>137017.37000000011</v>
      </c>
      <c r="L205" s="12">
        <f>IF(Tabela3[[#This Row],[Receitas 2009]]-Tabela3[[#This Row],[Despesas 2009]]&lt;0,Tabela3[[#This Row],[Receitas 2009]]-Tabela3[[#This Row],[Despesas 2009]],Tabela3[[#This Row],[Receitas 2009]]-Tabela3[[#This Row],[Despesas 2009]])</f>
        <v>-240786.28000000026</v>
      </c>
    </row>
    <row r="206" spans="1:12">
      <c r="A206" s="12">
        <v>455371049.98000002</v>
      </c>
      <c r="B206" s="12">
        <v>547175346.80999994</v>
      </c>
      <c r="C206" s="12">
        <v>774410426</v>
      </c>
      <c r="D206" s="12">
        <v>781099348.74000001</v>
      </c>
      <c r="E206" s="12">
        <v>461314234.27999997</v>
      </c>
      <c r="F206" s="12">
        <v>544779801.46000004</v>
      </c>
      <c r="G206" s="12">
        <v>799243539.10000002</v>
      </c>
      <c r="H206" s="12">
        <v>777309559.94000006</v>
      </c>
      <c r="I206" s="12">
        <f>IF(Tabela3[[#This Row],[Receitas 2005]]-Tabela3[[#This Row],[Despesas 2005]]&lt;0,Tabela3[[#This Row],[Receitas 2005]]-Tabela3[[#This Row],[Despesas 2005]],Tabela3[[#This Row],[Receitas 2005]]-Tabela3[[#This Row],[Despesas 2005]])</f>
        <v>-5943184.2999999523</v>
      </c>
      <c r="J206" s="14">
        <f>IF(Tabela3[[#This Row],[Receitas 2006]]-Tabela3[[#This Row],[Despesas 2006]]&lt;0,Tabela3[[#This Row],[Receitas 2006]]-Tabela3[[#This Row],[Despesas 2006]],Tabela3[[#This Row],[Receitas 2006]]-Tabela3[[#This Row],[Despesas 2006]])</f>
        <v>2395545.3499999046</v>
      </c>
      <c r="K206" s="12">
        <f>IF(Tabela3[[#This Row],[Receitas 2008]]-Tabela3[[#This Row],[Despesas 2008]]&lt;0,Tabela3[[#This Row],[Receitas 2008]]-Tabela3[[#This Row],[Despesas 2008]],Tabela3[[#This Row],[Receitas 2008]]-Tabela3[[#This Row],[Despesas 2008]])</f>
        <v>-24833113.100000024</v>
      </c>
      <c r="L206" s="12">
        <f>IF(Tabela3[[#This Row],[Receitas 2009]]-Tabela3[[#This Row],[Despesas 2009]]&lt;0,Tabela3[[#This Row],[Receitas 2009]]-Tabela3[[#This Row],[Despesas 2009]],Tabela3[[#This Row],[Receitas 2009]]-Tabela3[[#This Row],[Despesas 2009]])</f>
        <v>3789788.7999999523</v>
      </c>
    </row>
    <row r="207" spans="1:12">
      <c r="A207" s="13" t="s">
        <v>25</v>
      </c>
      <c r="B207" s="13">
        <v>7212949.0999999996</v>
      </c>
      <c r="C207" s="13">
        <v>9342975.1099999994</v>
      </c>
      <c r="D207" s="13">
        <v>10197347.73</v>
      </c>
      <c r="E207" s="13" t="s">
        <v>25</v>
      </c>
      <c r="F207" s="13">
        <v>7079360.5999999996</v>
      </c>
      <c r="G207" s="13">
        <v>9456380.2799999993</v>
      </c>
      <c r="H207" s="13">
        <v>10188099.220000001</v>
      </c>
      <c r="I20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07" s="15">
        <f>IF(Tabela3[[#This Row],[Receitas 2006]]-Tabela3[[#This Row],[Despesas 2006]]&lt;0,Tabela3[[#This Row],[Receitas 2006]]-Tabela3[[#This Row],[Despesas 2006]],Tabela3[[#This Row],[Receitas 2006]]-Tabela3[[#This Row],[Despesas 2006]])</f>
        <v>133588.5</v>
      </c>
      <c r="K207" s="12">
        <f>IF(Tabela3[[#This Row],[Receitas 2008]]-Tabela3[[#This Row],[Despesas 2008]]&lt;0,Tabela3[[#This Row],[Receitas 2008]]-Tabela3[[#This Row],[Despesas 2008]],Tabela3[[#This Row],[Receitas 2008]]-Tabela3[[#This Row],[Despesas 2008]])</f>
        <v>-113405.16999999993</v>
      </c>
      <c r="L207" s="12">
        <f>IF(Tabela3[[#This Row],[Receitas 2009]]-Tabela3[[#This Row],[Despesas 2009]]&lt;0,Tabela3[[#This Row],[Receitas 2009]]-Tabela3[[#This Row],[Despesas 2009]],Tabela3[[#This Row],[Receitas 2009]]-Tabela3[[#This Row],[Despesas 2009]])</f>
        <v>9248.5099999997765</v>
      </c>
    </row>
    <row r="208" spans="1:12">
      <c r="A208" s="12">
        <v>13425336.49</v>
      </c>
      <c r="B208" s="12">
        <v>16203474.27</v>
      </c>
      <c r="C208" s="12">
        <v>22280871.989999998</v>
      </c>
      <c r="D208" s="12">
        <v>22131497.530000001</v>
      </c>
      <c r="E208" s="12">
        <v>13870457.859999999</v>
      </c>
      <c r="F208" s="12">
        <v>16202528.390000001</v>
      </c>
      <c r="G208" s="12">
        <v>23879456.489999998</v>
      </c>
      <c r="H208" s="12">
        <v>24480495.129999999</v>
      </c>
      <c r="I208" s="12">
        <f>IF(Tabela3[[#This Row],[Receitas 2005]]-Tabela3[[#This Row],[Despesas 2005]]&lt;0,Tabela3[[#This Row],[Receitas 2005]]-Tabela3[[#This Row],[Despesas 2005]],Tabela3[[#This Row],[Receitas 2005]]-Tabela3[[#This Row],[Despesas 2005]])</f>
        <v>-445121.36999999918</v>
      </c>
      <c r="J208" s="14">
        <f>IF(Tabela3[[#This Row],[Receitas 2006]]-Tabela3[[#This Row],[Despesas 2006]]&lt;0,Tabela3[[#This Row],[Receitas 2006]]-Tabela3[[#This Row],[Despesas 2006]],Tabela3[[#This Row],[Receitas 2006]]-Tabela3[[#This Row],[Despesas 2006]])</f>
        <v>945.87999999895692</v>
      </c>
      <c r="K208" s="12">
        <f>IF(Tabela3[[#This Row],[Receitas 2008]]-Tabela3[[#This Row],[Despesas 2008]]&lt;0,Tabela3[[#This Row],[Receitas 2008]]-Tabela3[[#This Row],[Despesas 2008]],Tabela3[[#This Row],[Receitas 2008]]-Tabela3[[#This Row],[Despesas 2008]])</f>
        <v>-1598584.5</v>
      </c>
      <c r="L208" s="12">
        <f>IF(Tabela3[[#This Row],[Receitas 2009]]-Tabela3[[#This Row],[Despesas 2009]]&lt;0,Tabela3[[#This Row],[Receitas 2009]]-Tabela3[[#This Row],[Despesas 2009]],Tabela3[[#This Row],[Receitas 2009]]-Tabela3[[#This Row],[Despesas 2009]])</f>
        <v>-2348997.5999999978</v>
      </c>
    </row>
    <row r="209" spans="1:12">
      <c r="A209" s="13">
        <v>5452616.4500000002</v>
      </c>
      <c r="B209" s="13">
        <v>6526065.4400000004</v>
      </c>
      <c r="C209" s="13">
        <v>9177293.8699999992</v>
      </c>
      <c r="D209" s="13">
        <v>8455901.8100000005</v>
      </c>
      <c r="E209" s="13">
        <v>5121793.3</v>
      </c>
      <c r="F209" s="13">
        <v>6366763.6399999997</v>
      </c>
      <c r="G209" s="13">
        <v>8491440.2400000002</v>
      </c>
      <c r="H209" s="13">
        <v>9281949.1400000006</v>
      </c>
      <c r="I209" s="13">
        <f>IF(Tabela3[[#This Row],[Receitas 2005]]-Tabela3[[#This Row],[Despesas 2005]]&lt;0,Tabela3[[#This Row],[Receitas 2005]]-Tabela3[[#This Row],[Despesas 2005]],Tabela3[[#This Row],[Receitas 2005]]-Tabela3[[#This Row],[Despesas 2005]])</f>
        <v>330823.15000000037</v>
      </c>
      <c r="J209" s="15">
        <f>IF(Tabela3[[#This Row],[Receitas 2006]]-Tabela3[[#This Row],[Despesas 2006]]&lt;0,Tabela3[[#This Row],[Receitas 2006]]-Tabela3[[#This Row],[Despesas 2006]],Tabela3[[#This Row],[Receitas 2006]]-Tabela3[[#This Row],[Despesas 2006]])</f>
        <v>159301.80000000075</v>
      </c>
      <c r="K209" s="12">
        <f>IF(Tabela3[[#This Row],[Receitas 2008]]-Tabela3[[#This Row],[Despesas 2008]]&lt;0,Tabela3[[#This Row],[Receitas 2008]]-Tabela3[[#This Row],[Despesas 2008]],Tabela3[[#This Row],[Receitas 2008]]-Tabela3[[#This Row],[Despesas 2008]])</f>
        <v>685853.62999999896</v>
      </c>
      <c r="L209" s="12">
        <f>IF(Tabela3[[#This Row],[Receitas 2009]]-Tabela3[[#This Row],[Despesas 2009]]&lt;0,Tabela3[[#This Row],[Receitas 2009]]-Tabela3[[#This Row],[Despesas 2009]],Tabela3[[#This Row],[Receitas 2009]]-Tabela3[[#This Row],[Despesas 2009]])</f>
        <v>-826047.33000000007</v>
      </c>
    </row>
    <row r="210" spans="1:12">
      <c r="A210" s="12">
        <v>3804250</v>
      </c>
      <c r="B210" s="12">
        <v>4572575.8</v>
      </c>
      <c r="C210" s="12">
        <v>6149774.9800000004</v>
      </c>
      <c r="D210" s="12">
        <v>6364720.7300000004</v>
      </c>
      <c r="E210" s="12">
        <v>3774321</v>
      </c>
      <c r="F210" s="12">
        <v>4603402.8899999997</v>
      </c>
      <c r="G210" s="12">
        <v>5915113.4900000002</v>
      </c>
      <c r="H210" s="12">
        <v>6442778.0099999998</v>
      </c>
      <c r="I210" s="12">
        <f>IF(Tabela3[[#This Row],[Receitas 2005]]-Tabela3[[#This Row],[Despesas 2005]]&lt;0,Tabela3[[#This Row],[Receitas 2005]]-Tabela3[[#This Row],[Despesas 2005]],Tabela3[[#This Row],[Receitas 2005]]-Tabela3[[#This Row],[Despesas 2005]])</f>
        <v>29929</v>
      </c>
      <c r="J210" s="14">
        <f>IF(Tabela3[[#This Row],[Receitas 2006]]-Tabela3[[#This Row],[Despesas 2006]]&lt;0,Tabela3[[#This Row],[Receitas 2006]]-Tabela3[[#This Row],[Despesas 2006]],Tabela3[[#This Row],[Receitas 2006]]-Tabela3[[#This Row],[Despesas 2006]])</f>
        <v>-30827.089999999851</v>
      </c>
      <c r="K210" s="12">
        <f>IF(Tabela3[[#This Row],[Receitas 2008]]-Tabela3[[#This Row],[Despesas 2008]]&lt;0,Tabela3[[#This Row],[Receitas 2008]]-Tabela3[[#This Row],[Despesas 2008]],Tabela3[[#This Row],[Receitas 2008]]-Tabela3[[#This Row],[Despesas 2008]])</f>
        <v>234661.49000000022</v>
      </c>
      <c r="L210" s="12">
        <f>IF(Tabela3[[#This Row],[Receitas 2009]]-Tabela3[[#This Row],[Despesas 2009]]&lt;0,Tabela3[[#This Row],[Receitas 2009]]-Tabela3[[#This Row],[Despesas 2009]],Tabela3[[#This Row],[Receitas 2009]]-Tabela3[[#This Row],[Despesas 2009]])</f>
        <v>-78057.279999999329</v>
      </c>
    </row>
    <row r="211" spans="1:12">
      <c r="A211" s="13">
        <v>11808053.539999999</v>
      </c>
      <c r="B211" s="13">
        <v>14263012.75</v>
      </c>
      <c r="C211" s="13">
        <v>20264664.100000001</v>
      </c>
      <c r="D211" s="13">
        <v>18582740.399999999</v>
      </c>
      <c r="E211" s="13">
        <v>11398339.029999999</v>
      </c>
      <c r="F211" s="13">
        <v>14262254.109999999</v>
      </c>
      <c r="G211" s="13">
        <v>20419141.469999999</v>
      </c>
      <c r="H211" s="13">
        <v>19567704.68</v>
      </c>
      <c r="I211" s="13">
        <f>IF(Tabela3[[#This Row],[Receitas 2005]]-Tabela3[[#This Row],[Despesas 2005]]&lt;0,Tabela3[[#This Row],[Receitas 2005]]-Tabela3[[#This Row],[Despesas 2005]],Tabela3[[#This Row],[Receitas 2005]]-Tabela3[[#This Row],[Despesas 2005]])</f>
        <v>409714.50999999978</v>
      </c>
      <c r="J211" s="15">
        <f>IF(Tabela3[[#This Row],[Receitas 2006]]-Tabela3[[#This Row],[Despesas 2006]]&lt;0,Tabela3[[#This Row],[Receitas 2006]]-Tabela3[[#This Row],[Despesas 2006]],Tabela3[[#This Row],[Receitas 2006]]-Tabela3[[#This Row],[Despesas 2006]])</f>
        <v>758.64000000059605</v>
      </c>
      <c r="K211" s="12">
        <f>IF(Tabela3[[#This Row],[Receitas 2008]]-Tabela3[[#This Row],[Despesas 2008]]&lt;0,Tabela3[[#This Row],[Receitas 2008]]-Tabela3[[#This Row],[Despesas 2008]],Tabela3[[#This Row],[Receitas 2008]]-Tabela3[[#This Row],[Despesas 2008]])</f>
        <v>-154477.36999999732</v>
      </c>
      <c r="L211" s="12">
        <f>IF(Tabela3[[#This Row],[Receitas 2009]]-Tabela3[[#This Row],[Despesas 2009]]&lt;0,Tabela3[[#This Row],[Receitas 2009]]-Tabela3[[#This Row],[Despesas 2009]],Tabela3[[#This Row],[Receitas 2009]]-Tabela3[[#This Row],[Despesas 2009]])</f>
        <v>-984964.28000000119</v>
      </c>
    </row>
    <row r="212" spans="1:12">
      <c r="A212" s="12">
        <v>8153762.5099999998</v>
      </c>
      <c r="B212" s="12">
        <v>8873721.9299999997</v>
      </c>
      <c r="C212" s="12">
        <v>14329723.35</v>
      </c>
      <c r="D212" s="12">
        <v>12988375.98</v>
      </c>
      <c r="E212" s="12">
        <v>8710890.3399999999</v>
      </c>
      <c r="F212" s="12">
        <v>8795834.5500000007</v>
      </c>
      <c r="G212" s="12">
        <v>13592790.25</v>
      </c>
      <c r="H212" s="12">
        <v>13297863.609999999</v>
      </c>
      <c r="I212" s="12">
        <f>IF(Tabela3[[#This Row],[Receitas 2005]]-Tabela3[[#This Row],[Despesas 2005]]&lt;0,Tabela3[[#This Row],[Receitas 2005]]-Tabela3[[#This Row],[Despesas 2005]],Tabela3[[#This Row],[Receitas 2005]]-Tabela3[[#This Row],[Despesas 2005]])</f>
        <v>-557127.83000000007</v>
      </c>
      <c r="J212" s="14">
        <f>IF(Tabela3[[#This Row],[Receitas 2006]]-Tabela3[[#This Row],[Despesas 2006]]&lt;0,Tabela3[[#This Row],[Receitas 2006]]-Tabela3[[#This Row],[Despesas 2006]],Tabela3[[#This Row],[Receitas 2006]]-Tabela3[[#This Row],[Despesas 2006]])</f>
        <v>77887.379999998957</v>
      </c>
      <c r="K212" s="12">
        <f>IF(Tabela3[[#This Row],[Receitas 2008]]-Tabela3[[#This Row],[Despesas 2008]]&lt;0,Tabela3[[#This Row],[Receitas 2008]]-Tabela3[[#This Row],[Despesas 2008]],Tabela3[[#This Row],[Receitas 2008]]-Tabela3[[#This Row],[Despesas 2008]])</f>
        <v>736933.09999999963</v>
      </c>
      <c r="L212" s="12">
        <f>IF(Tabela3[[#This Row],[Receitas 2009]]-Tabela3[[#This Row],[Despesas 2009]]&lt;0,Tabela3[[#This Row],[Receitas 2009]]-Tabela3[[#This Row],[Despesas 2009]],Tabela3[[#This Row],[Receitas 2009]]-Tabela3[[#This Row],[Despesas 2009]])</f>
        <v>-309487.62999999896</v>
      </c>
    </row>
    <row r="213" spans="1:12">
      <c r="A213" s="13">
        <v>19036396.359999999</v>
      </c>
      <c r="B213" s="13">
        <v>22734088.620000001</v>
      </c>
      <c r="C213" s="13">
        <v>33570371.520000003</v>
      </c>
      <c r="D213" s="13">
        <v>30769710.280000001</v>
      </c>
      <c r="E213" s="13">
        <v>18381547.559999999</v>
      </c>
      <c r="F213" s="13">
        <v>22283987.719999999</v>
      </c>
      <c r="G213" s="13">
        <v>31184762.039999999</v>
      </c>
      <c r="H213" s="13">
        <v>31104815.57</v>
      </c>
      <c r="I213" s="13">
        <f>IF(Tabela3[[#This Row],[Receitas 2005]]-Tabela3[[#This Row],[Despesas 2005]]&lt;0,Tabela3[[#This Row],[Receitas 2005]]-Tabela3[[#This Row],[Despesas 2005]],Tabela3[[#This Row],[Receitas 2005]]-Tabela3[[#This Row],[Despesas 2005]])</f>
        <v>654848.80000000075</v>
      </c>
      <c r="J213" s="15">
        <f>IF(Tabela3[[#This Row],[Receitas 2006]]-Tabela3[[#This Row],[Despesas 2006]]&lt;0,Tabela3[[#This Row],[Receitas 2006]]-Tabela3[[#This Row],[Despesas 2006]],Tabela3[[#This Row],[Receitas 2006]]-Tabela3[[#This Row],[Despesas 2006]])</f>
        <v>450100.90000000224</v>
      </c>
      <c r="K213" s="12">
        <f>IF(Tabela3[[#This Row],[Receitas 2008]]-Tabela3[[#This Row],[Despesas 2008]]&lt;0,Tabela3[[#This Row],[Receitas 2008]]-Tabela3[[#This Row],[Despesas 2008]],Tabela3[[#This Row],[Receitas 2008]]-Tabela3[[#This Row],[Despesas 2008]])</f>
        <v>2385609.4800000042</v>
      </c>
      <c r="L213" s="12">
        <f>IF(Tabela3[[#This Row],[Receitas 2009]]-Tabela3[[#This Row],[Despesas 2009]]&lt;0,Tabela3[[#This Row],[Receitas 2009]]-Tabela3[[#This Row],[Despesas 2009]],Tabela3[[#This Row],[Receitas 2009]]-Tabela3[[#This Row],[Despesas 2009]])</f>
        <v>-335105.28999999911</v>
      </c>
    </row>
    <row r="214" spans="1:12">
      <c r="A214" s="12">
        <v>45718222.950000003</v>
      </c>
      <c r="B214" s="12">
        <v>54331544</v>
      </c>
      <c r="C214" s="12">
        <v>84798356</v>
      </c>
      <c r="D214" s="12">
        <v>88749758</v>
      </c>
      <c r="E214" s="12">
        <v>41217411.100000001</v>
      </c>
      <c r="F214" s="12">
        <v>52530956</v>
      </c>
      <c r="G214" s="12">
        <v>79433226</v>
      </c>
      <c r="H214" s="12">
        <v>79043410</v>
      </c>
      <c r="I214" s="12">
        <f>IF(Tabela3[[#This Row],[Receitas 2005]]-Tabela3[[#This Row],[Despesas 2005]]&lt;0,Tabela3[[#This Row],[Receitas 2005]]-Tabela3[[#This Row],[Despesas 2005]],Tabela3[[#This Row],[Receitas 2005]]-Tabela3[[#This Row],[Despesas 2005]])</f>
        <v>4500811.8500000015</v>
      </c>
      <c r="J214" s="14">
        <f>IF(Tabela3[[#This Row],[Receitas 2006]]-Tabela3[[#This Row],[Despesas 2006]]&lt;0,Tabela3[[#This Row],[Receitas 2006]]-Tabela3[[#This Row],[Despesas 2006]],Tabela3[[#This Row],[Receitas 2006]]-Tabela3[[#This Row],[Despesas 2006]])</f>
        <v>1800588</v>
      </c>
      <c r="K214" s="12">
        <f>IF(Tabela3[[#This Row],[Receitas 2008]]-Tabela3[[#This Row],[Despesas 2008]]&lt;0,Tabela3[[#This Row],[Receitas 2008]]-Tabela3[[#This Row],[Despesas 2008]],Tabela3[[#This Row],[Receitas 2008]]-Tabela3[[#This Row],[Despesas 2008]])</f>
        <v>5365130</v>
      </c>
      <c r="L214" s="12">
        <f>IF(Tabela3[[#This Row],[Receitas 2009]]-Tabela3[[#This Row],[Despesas 2009]]&lt;0,Tabela3[[#This Row],[Receitas 2009]]-Tabela3[[#This Row],[Despesas 2009]],Tabela3[[#This Row],[Receitas 2009]]-Tabela3[[#This Row],[Despesas 2009]])</f>
        <v>9706348</v>
      </c>
    </row>
    <row r="215" spans="1:12">
      <c r="A215" s="13" t="s">
        <v>25</v>
      </c>
      <c r="B215" s="13">
        <v>6977680.3200000003</v>
      </c>
      <c r="C215" s="13">
        <v>9391259.0299999993</v>
      </c>
      <c r="D215" s="13">
        <v>9363691.1799999997</v>
      </c>
      <c r="E215" s="13" t="s">
        <v>25</v>
      </c>
      <c r="F215" s="13">
        <v>6532110.1600000001</v>
      </c>
      <c r="G215" s="13">
        <v>9402454.2200000007</v>
      </c>
      <c r="H215" s="13">
        <v>9303226.9000000004</v>
      </c>
      <c r="I21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15" s="15">
        <f>IF(Tabela3[[#This Row],[Receitas 2006]]-Tabela3[[#This Row],[Despesas 2006]]&lt;0,Tabela3[[#This Row],[Receitas 2006]]-Tabela3[[#This Row],[Despesas 2006]],Tabela3[[#This Row],[Receitas 2006]]-Tabela3[[#This Row],[Despesas 2006]])</f>
        <v>445570.16000000015</v>
      </c>
      <c r="K215" s="12">
        <f>IF(Tabela3[[#This Row],[Receitas 2008]]-Tabela3[[#This Row],[Despesas 2008]]&lt;0,Tabela3[[#This Row],[Receitas 2008]]-Tabela3[[#This Row],[Despesas 2008]],Tabela3[[#This Row],[Receitas 2008]]-Tabela3[[#This Row],[Despesas 2008]])</f>
        <v>-11195.190000001341</v>
      </c>
      <c r="L215" s="12">
        <f>IF(Tabela3[[#This Row],[Receitas 2009]]-Tabela3[[#This Row],[Despesas 2009]]&lt;0,Tabela3[[#This Row],[Receitas 2009]]-Tabela3[[#This Row],[Despesas 2009]],Tabela3[[#This Row],[Receitas 2009]]-Tabela3[[#This Row],[Despesas 2009]])</f>
        <v>60464.279999999329</v>
      </c>
    </row>
    <row r="216" spans="1:12">
      <c r="A216" s="12">
        <v>4240505.24</v>
      </c>
      <c r="B216" s="12" t="s">
        <v>25</v>
      </c>
      <c r="C216" s="12">
        <v>6466203.4000000004</v>
      </c>
      <c r="D216" s="12">
        <v>6425058.29</v>
      </c>
      <c r="E216" s="12">
        <v>4105958.54</v>
      </c>
      <c r="F216" s="12" t="s">
        <v>25</v>
      </c>
      <c r="G216" s="12">
        <v>6580611.1299999999</v>
      </c>
      <c r="H216" s="12">
        <v>6874705.5800000001</v>
      </c>
      <c r="I216" s="12">
        <f>IF(Tabela3[[#This Row],[Receitas 2005]]-Tabela3[[#This Row],[Despesas 2005]]&lt;0,Tabela3[[#This Row],[Receitas 2005]]-Tabela3[[#This Row],[Despesas 2005]],Tabela3[[#This Row],[Receitas 2005]]-Tabela3[[#This Row],[Despesas 2005]])</f>
        <v>134546.70000000019</v>
      </c>
      <c r="J21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16" s="12">
        <f>IF(Tabela3[[#This Row],[Receitas 2008]]-Tabela3[[#This Row],[Despesas 2008]]&lt;0,Tabela3[[#This Row],[Receitas 2008]]-Tabela3[[#This Row],[Despesas 2008]],Tabela3[[#This Row],[Receitas 2008]]-Tabela3[[#This Row],[Despesas 2008]])</f>
        <v>-114407.72999999952</v>
      </c>
      <c r="L216" s="12">
        <f>IF(Tabela3[[#This Row],[Receitas 2009]]-Tabela3[[#This Row],[Despesas 2009]]&lt;0,Tabela3[[#This Row],[Receitas 2009]]-Tabela3[[#This Row],[Despesas 2009]],Tabela3[[#This Row],[Receitas 2009]]-Tabela3[[#This Row],[Despesas 2009]])</f>
        <v>-449647.29000000004</v>
      </c>
    </row>
    <row r="217" spans="1:12">
      <c r="A217" s="13">
        <v>4101503.93</v>
      </c>
      <c r="B217" s="13">
        <v>4708691.12</v>
      </c>
      <c r="C217" s="13">
        <v>6518997.21</v>
      </c>
      <c r="D217" s="13">
        <v>6141796.3200000003</v>
      </c>
      <c r="E217" s="13">
        <v>3733249.25</v>
      </c>
      <c r="F217" s="13">
        <v>4797747.6399999997</v>
      </c>
      <c r="G217" s="13">
        <v>6202209.8600000003</v>
      </c>
      <c r="H217" s="13">
        <v>6479728.25</v>
      </c>
      <c r="I217" s="13">
        <f>IF(Tabela3[[#This Row],[Receitas 2005]]-Tabela3[[#This Row],[Despesas 2005]]&lt;0,Tabela3[[#This Row],[Receitas 2005]]-Tabela3[[#This Row],[Despesas 2005]],Tabela3[[#This Row],[Receitas 2005]]-Tabela3[[#This Row],[Despesas 2005]])</f>
        <v>368254.68000000017</v>
      </c>
      <c r="J217" s="15">
        <f>IF(Tabela3[[#This Row],[Receitas 2006]]-Tabela3[[#This Row],[Despesas 2006]]&lt;0,Tabela3[[#This Row],[Receitas 2006]]-Tabela3[[#This Row],[Despesas 2006]],Tabela3[[#This Row],[Receitas 2006]]-Tabela3[[#This Row],[Despesas 2006]])</f>
        <v>-89056.519999999553</v>
      </c>
      <c r="K217" s="12">
        <f>IF(Tabela3[[#This Row],[Receitas 2008]]-Tabela3[[#This Row],[Despesas 2008]]&lt;0,Tabela3[[#This Row],[Receitas 2008]]-Tabela3[[#This Row],[Despesas 2008]],Tabela3[[#This Row],[Receitas 2008]]-Tabela3[[#This Row],[Despesas 2008]])</f>
        <v>316787.34999999963</v>
      </c>
      <c r="L217" s="12">
        <f>IF(Tabela3[[#This Row],[Receitas 2009]]-Tabela3[[#This Row],[Despesas 2009]]&lt;0,Tabela3[[#This Row],[Receitas 2009]]-Tabela3[[#This Row],[Despesas 2009]],Tabela3[[#This Row],[Receitas 2009]]-Tabela3[[#This Row],[Despesas 2009]])</f>
        <v>-337931.9299999997</v>
      </c>
    </row>
    <row r="218" spans="1:12">
      <c r="A218" s="12">
        <v>4697998.2</v>
      </c>
      <c r="B218" s="12">
        <v>5298654</v>
      </c>
      <c r="C218" s="12">
        <v>7178187</v>
      </c>
      <c r="D218" s="12">
        <v>7034779.3799999999</v>
      </c>
      <c r="E218" s="12">
        <v>4469267.51</v>
      </c>
      <c r="F218" s="12">
        <v>5549981</v>
      </c>
      <c r="G218" s="12">
        <v>6655057</v>
      </c>
      <c r="H218" s="12">
        <v>6881207.0899999999</v>
      </c>
      <c r="I218" s="12">
        <f>IF(Tabela3[[#This Row],[Receitas 2005]]-Tabela3[[#This Row],[Despesas 2005]]&lt;0,Tabela3[[#This Row],[Receitas 2005]]-Tabela3[[#This Row],[Despesas 2005]],Tabela3[[#This Row],[Receitas 2005]]-Tabela3[[#This Row],[Despesas 2005]])</f>
        <v>228730.69000000041</v>
      </c>
      <c r="J218" s="14">
        <f>IF(Tabela3[[#This Row],[Receitas 2006]]-Tabela3[[#This Row],[Despesas 2006]]&lt;0,Tabela3[[#This Row],[Receitas 2006]]-Tabela3[[#This Row],[Despesas 2006]],Tabela3[[#This Row],[Receitas 2006]]-Tabela3[[#This Row],[Despesas 2006]])</f>
        <v>-251327</v>
      </c>
      <c r="K218" s="12">
        <f>IF(Tabela3[[#This Row],[Receitas 2008]]-Tabela3[[#This Row],[Despesas 2008]]&lt;0,Tabela3[[#This Row],[Receitas 2008]]-Tabela3[[#This Row],[Despesas 2008]],Tabela3[[#This Row],[Receitas 2008]]-Tabela3[[#This Row],[Despesas 2008]])</f>
        <v>523130</v>
      </c>
      <c r="L218" s="12">
        <f>IF(Tabela3[[#This Row],[Receitas 2009]]-Tabela3[[#This Row],[Despesas 2009]]&lt;0,Tabela3[[#This Row],[Receitas 2009]]-Tabela3[[#This Row],[Despesas 2009]],Tabela3[[#This Row],[Receitas 2009]]-Tabela3[[#This Row],[Despesas 2009]])</f>
        <v>153572.29000000004</v>
      </c>
    </row>
    <row r="219" spans="1:12">
      <c r="A219" s="13">
        <v>3680053.49</v>
      </c>
      <c r="B219" s="13" t="s">
        <v>25</v>
      </c>
      <c r="C219" s="13">
        <v>5873272.0599999996</v>
      </c>
      <c r="D219" s="13">
        <v>5835615.0599999996</v>
      </c>
      <c r="E219" s="13">
        <v>3499707.59</v>
      </c>
      <c r="F219" s="13" t="s">
        <v>25</v>
      </c>
      <c r="G219" s="13">
        <v>5633745.5599999996</v>
      </c>
      <c r="H219" s="13">
        <v>5609534.4100000001</v>
      </c>
      <c r="I219" s="13">
        <f>IF(Tabela3[[#This Row],[Receitas 2005]]-Tabela3[[#This Row],[Despesas 2005]]&lt;0,Tabela3[[#This Row],[Receitas 2005]]-Tabela3[[#This Row],[Despesas 2005]],Tabela3[[#This Row],[Receitas 2005]]-Tabela3[[#This Row],[Despesas 2005]])</f>
        <v>180345.90000000037</v>
      </c>
      <c r="J21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19" s="12">
        <f>IF(Tabela3[[#This Row],[Receitas 2008]]-Tabela3[[#This Row],[Despesas 2008]]&lt;0,Tabela3[[#This Row],[Receitas 2008]]-Tabela3[[#This Row],[Despesas 2008]],Tabela3[[#This Row],[Receitas 2008]]-Tabela3[[#This Row],[Despesas 2008]])</f>
        <v>239526.5</v>
      </c>
      <c r="L219" s="12">
        <f>IF(Tabela3[[#This Row],[Receitas 2009]]-Tabela3[[#This Row],[Despesas 2009]]&lt;0,Tabela3[[#This Row],[Receitas 2009]]-Tabela3[[#This Row],[Despesas 2009]],Tabela3[[#This Row],[Receitas 2009]]-Tabela3[[#This Row],[Despesas 2009]])</f>
        <v>226080.64999999944</v>
      </c>
    </row>
    <row r="220" spans="1:12">
      <c r="A220" s="12">
        <v>6048391.5700000003</v>
      </c>
      <c r="B220" s="12">
        <v>6987227.2199999997</v>
      </c>
      <c r="C220" s="12">
        <v>10491658.939999999</v>
      </c>
      <c r="D220" s="12">
        <v>10001492</v>
      </c>
      <c r="E220" s="12">
        <v>5075511.71</v>
      </c>
      <c r="F220" s="12">
        <v>7255540.96</v>
      </c>
      <c r="G220" s="12">
        <v>11515706.859999999</v>
      </c>
      <c r="H220" s="12">
        <v>9009511</v>
      </c>
      <c r="I220" s="12">
        <f>IF(Tabela3[[#This Row],[Receitas 2005]]-Tabela3[[#This Row],[Despesas 2005]]&lt;0,Tabela3[[#This Row],[Receitas 2005]]-Tabela3[[#This Row],[Despesas 2005]],Tabela3[[#This Row],[Receitas 2005]]-Tabela3[[#This Row],[Despesas 2005]])</f>
        <v>972879.86000000034</v>
      </c>
      <c r="J220" s="14">
        <f>IF(Tabela3[[#This Row],[Receitas 2006]]-Tabela3[[#This Row],[Despesas 2006]]&lt;0,Tabela3[[#This Row],[Receitas 2006]]-Tabela3[[#This Row],[Despesas 2006]],Tabela3[[#This Row],[Receitas 2006]]-Tabela3[[#This Row],[Despesas 2006]])</f>
        <v>-268313.74000000022</v>
      </c>
      <c r="K220" s="12">
        <f>IF(Tabela3[[#This Row],[Receitas 2008]]-Tabela3[[#This Row],[Despesas 2008]]&lt;0,Tabela3[[#This Row],[Receitas 2008]]-Tabela3[[#This Row],[Despesas 2008]],Tabela3[[#This Row],[Receitas 2008]]-Tabela3[[#This Row],[Despesas 2008]])</f>
        <v>-1024047.9199999999</v>
      </c>
      <c r="L220" s="12">
        <f>IF(Tabela3[[#This Row],[Receitas 2009]]-Tabela3[[#This Row],[Despesas 2009]]&lt;0,Tabela3[[#This Row],[Receitas 2009]]-Tabela3[[#This Row],[Despesas 2009]],Tabela3[[#This Row],[Receitas 2009]]-Tabela3[[#This Row],[Despesas 2009]])</f>
        <v>991981</v>
      </c>
    </row>
    <row r="221" spans="1:12">
      <c r="A221" s="13">
        <v>4440474.37</v>
      </c>
      <c r="B221" s="13">
        <v>5090308.4800000004</v>
      </c>
      <c r="C221" s="13">
        <v>7101757.1600000001</v>
      </c>
      <c r="D221" s="13">
        <v>6470502.75</v>
      </c>
      <c r="E221" s="13">
        <v>4182751.32</v>
      </c>
      <c r="F221" s="13">
        <v>5259631.12</v>
      </c>
      <c r="G221" s="13">
        <v>7081005.4299999997</v>
      </c>
      <c r="H221" s="13">
        <v>6540656.4699999997</v>
      </c>
      <c r="I221" s="13">
        <f>IF(Tabela3[[#This Row],[Receitas 2005]]-Tabela3[[#This Row],[Despesas 2005]]&lt;0,Tabela3[[#This Row],[Receitas 2005]]-Tabela3[[#This Row],[Despesas 2005]],Tabela3[[#This Row],[Receitas 2005]]-Tabela3[[#This Row],[Despesas 2005]])</f>
        <v>257723.05000000028</v>
      </c>
      <c r="J221" s="15">
        <f>IF(Tabela3[[#This Row],[Receitas 2006]]-Tabela3[[#This Row],[Despesas 2006]]&lt;0,Tabela3[[#This Row],[Receitas 2006]]-Tabela3[[#This Row],[Despesas 2006]],Tabela3[[#This Row],[Receitas 2006]]-Tabela3[[#This Row],[Despesas 2006]])</f>
        <v>-169322.63999999966</v>
      </c>
      <c r="K221" s="12">
        <f>IF(Tabela3[[#This Row],[Receitas 2008]]-Tabela3[[#This Row],[Despesas 2008]]&lt;0,Tabela3[[#This Row],[Receitas 2008]]-Tabela3[[#This Row],[Despesas 2008]],Tabela3[[#This Row],[Receitas 2008]]-Tabela3[[#This Row],[Despesas 2008]])</f>
        <v>20751.730000000447</v>
      </c>
      <c r="L221" s="12">
        <f>IF(Tabela3[[#This Row],[Receitas 2009]]-Tabela3[[#This Row],[Despesas 2009]]&lt;0,Tabela3[[#This Row],[Receitas 2009]]-Tabela3[[#This Row],[Despesas 2009]],Tabela3[[#This Row],[Receitas 2009]]-Tabela3[[#This Row],[Despesas 2009]])</f>
        <v>-70153.719999999739</v>
      </c>
    </row>
    <row r="222" spans="1:12">
      <c r="A222" s="12">
        <v>4911273.8499999996</v>
      </c>
      <c r="B222" s="12">
        <v>5129230.7699999996</v>
      </c>
      <c r="C222" s="12">
        <v>6969812.5700000003</v>
      </c>
      <c r="D222" s="12">
        <v>6639983.0499999998</v>
      </c>
      <c r="E222" s="12">
        <v>4601096.28</v>
      </c>
      <c r="F222" s="12">
        <v>5066318.95</v>
      </c>
      <c r="G222" s="12">
        <v>6764434.0199999996</v>
      </c>
      <c r="H222" s="12">
        <v>6885581.9199999999</v>
      </c>
      <c r="I222" s="12">
        <f>IF(Tabela3[[#This Row],[Receitas 2005]]-Tabela3[[#This Row],[Despesas 2005]]&lt;0,Tabela3[[#This Row],[Receitas 2005]]-Tabela3[[#This Row],[Despesas 2005]],Tabela3[[#This Row],[Receitas 2005]]-Tabela3[[#This Row],[Despesas 2005]])</f>
        <v>310177.56999999937</v>
      </c>
      <c r="J222" s="14">
        <f>IF(Tabela3[[#This Row],[Receitas 2006]]-Tabela3[[#This Row],[Despesas 2006]]&lt;0,Tabela3[[#This Row],[Receitas 2006]]-Tabela3[[#This Row],[Despesas 2006]],Tabela3[[#This Row],[Receitas 2006]]-Tabela3[[#This Row],[Despesas 2006]])</f>
        <v>62911.819999999367</v>
      </c>
      <c r="K222" s="12">
        <f>IF(Tabela3[[#This Row],[Receitas 2008]]-Tabela3[[#This Row],[Despesas 2008]]&lt;0,Tabela3[[#This Row],[Receitas 2008]]-Tabela3[[#This Row],[Despesas 2008]],Tabela3[[#This Row],[Receitas 2008]]-Tabela3[[#This Row],[Despesas 2008]])</f>
        <v>205378.55000000075</v>
      </c>
      <c r="L222" s="12">
        <f>IF(Tabela3[[#This Row],[Receitas 2009]]-Tabela3[[#This Row],[Despesas 2009]]&lt;0,Tabela3[[#This Row],[Receitas 2009]]-Tabela3[[#This Row],[Despesas 2009]],Tabela3[[#This Row],[Receitas 2009]]-Tabela3[[#This Row],[Despesas 2009]])</f>
        <v>-245598.87000000011</v>
      </c>
    </row>
    <row r="223" spans="1:12">
      <c r="A223" s="13" t="s">
        <v>25</v>
      </c>
      <c r="B223" s="13">
        <v>6597686</v>
      </c>
      <c r="C223" s="13">
        <v>8743565.5600000005</v>
      </c>
      <c r="D223" s="13">
        <v>8209706.9500000002</v>
      </c>
      <c r="E223" s="13" t="s">
        <v>25</v>
      </c>
      <c r="F223" s="13">
        <v>6535533</v>
      </c>
      <c r="G223" s="13">
        <v>8324568.3200000003</v>
      </c>
      <c r="H223" s="13">
        <v>8756546.9800000004</v>
      </c>
      <c r="I22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23" s="15">
        <f>IF(Tabela3[[#This Row],[Receitas 2006]]-Tabela3[[#This Row],[Despesas 2006]]&lt;0,Tabela3[[#This Row],[Receitas 2006]]-Tabela3[[#This Row],[Despesas 2006]],Tabela3[[#This Row],[Receitas 2006]]-Tabela3[[#This Row],[Despesas 2006]])</f>
        <v>62153</v>
      </c>
      <c r="K223" s="12">
        <f>IF(Tabela3[[#This Row],[Receitas 2008]]-Tabela3[[#This Row],[Despesas 2008]]&lt;0,Tabela3[[#This Row],[Receitas 2008]]-Tabela3[[#This Row],[Despesas 2008]],Tabela3[[#This Row],[Receitas 2008]]-Tabela3[[#This Row],[Despesas 2008]])</f>
        <v>418997.24000000022</v>
      </c>
      <c r="L223" s="12">
        <f>IF(Tabela3[[#This Row],[Receitas 2009]]-Tabela3[[#This Row],[Despesas 2009]]&lt;0,Tabela3[[#This Row],[Receitas 2009]]-Tabela3[[#This Row],[Despesas 2009]],Tabela3[[#This Row],[Receitas 2009]]-Tabela3[[#This Row],[Despesas 2009]])</f>
        <v>-546840.03000000026</v>
      </c>
    </row>
    <row r="224" spans="1:12">
      <c r="A224" s="12">
        <v>8291330.6399999997</v>
      </c>
      <c r="B224" s="12">
        <v>9391721.5099999998</v>
      </c>
      <c r="C224" s="12">
        <v>14213968</v>
      </c>
      <c r="D224" s="12">
        <v>15739718.289999999</v>
      </c>
      <c r="E224" s="12">
        <v>8139011.0700000003</v>
      </c>
      <c r="F224" s="12">
        <v>9369231.5199999996</v>
      </c>
      <c r="G224" s="12">
        <v>13960618.25</v>
      </c>
      <c r="H224" s="12">
        <v>16133417.439999999</v>
      </c>
      <c r="I224" s="12">
        <f>IF(Tabela3[[#This Row],[Receitas 2005]]-Tabela3[[#This Row],[Despesas 2005]]&lt;0,Tabela3[[#This Row],[Receitas 2005]]-Tabela3[[#This Row],[Despesas 2005]],Tabela3[[#This Row],[Receitas 2005]]-Tabela3[[#This Row],[Despesas 2005]])</f>
        <v>152319.56999999937</v>
      </c>
      <c r="J224" s="14">
        <f>IF(Tabela3[[#This Row],[Receitas 2006]]-Tabela3[[#This Row],[Despesas 2006]]&lt;0,Tabela3[[#This Row],[Receitas 2006]]-Tabela3[[#This Row],[Despesas 2006]],Tabela3[[#This Row],[Receitas 2006]]-Tabela3[[#This Row],[Despesas 2006]])</f>
        <v>22489.990000000224</v>
      </c>
      <c r="K224" s="12">
        <f>IF(Tabela3[[#This Row],[Receitas 2008]]-Tabela3[[#This Row],[Despesas 2008]]&lt;0,Tabela3[[#This Row],[Receitas 2008]]-Tabela3[[#This Row],[Despesas 2008]],Tabela3[[#This Row],[Receitas 2008]]-Tabela3[[#This Row],[Despesas 2008]])</f>
        <v>253349.75</v>
      </c>
      <c r="L224" s="12">
        <f>IF(Tabela3[[#This Row],[Receitas 2009]]-Tabela3[[#This Row],[Despesas 2009]]&lt;0,Tabela3[[#This Row],[Receitas 2009]]-Tabela3[[#This Row],[Despesas 2009]],Tabela3[[#This Row],[Receitas 2009]]-Tabela3[[#This Row],[Despesas 2009]])</f>
        <v>-393699.15000000037</v>
      </c>
    </row>
    <row r="225" spans="1:12">
      <c r="A225" s="13">
        <v>5826734.7300000004</v>
      </c>
      <c r="B225" s="13">
        <v>6664249.6100000003</v>
      </c>
      <c r="C225" s="13">
        <v>10308019.93</v>
      </c>
      <c r="D225" s="13">
        <v>9324047.1899999995</v>
      </c>
      <c r="E225" s="13">
        <v>5598473.7800000003</v>
      </c>
      <c r="F225" s="13">
        <v>6695592.2300000004</v>
      </c>
      <c r="G225" s="13">
        <v>9914283.3499999996</v>
      </c>
      <c r="H225" s="13">
        <v>9806661.5399999991</v>
      </c>
      <c r="I225" s="13">
        <f>IF(Tabela3[[#This Row],[Receitas 2005]]-Tabela3[[#This Row],[Despesas 2005]]&lt;0,Tabela3[[#This Row],[Receitas 2005]]-Tabela3[[#This Row],[Despesas 2005]],Tabela3[[#This Row],[Receitas 2005]]-Tabela3[[#This Row],[Despesas 2005]])</f>
        <v>228260.95000000019</v>
      </c>
      <c r="J225" s="15">
        <f>IF(Tabela3[[#This Row],[Receitas 2006]]-Tabela3[[#This Row],[Despesas 2006]]&lt;0,Tabela3[[#This Row],[Receitas 2006]]-Tabela3[[#This Row],[Despesas 2006]],Tabela3[[#This Row],[Receitas 2006]]-Tabela3[[#This Row],[Despesas 2006]])</f>
        <v>-31342.620000000112</v>
      </c>
      <c r="K225" s="12">
        <f>IF(Tabela3[[#This Row],[Receitas 2008]]-Tabela3[[#This Row],[Despesas 2008]]&lt;0,Tabela3[[#This Row],[Receitas 2008]]-Tabela3[[#This Row],[Despesas 2008]],Tabela3[[#This Row],[Receitas 2008]]-Tabela3[[#This Row],[Despesas 2008]])</f>
        <v>393736.58000000007</v>
      </c>
      <c r="L225" s="12">
        <f>IF(Tabela3[[#This Row],[Receitas 2009]]-Tabela3[[#This Row],[Despesas 2009]]&lt;0,Tabela3[[#This Row],[Receitas 2009]]-Tabela3[[#This Row],[Despesas 2009]],Tabela3[[#This Row],[Receitas 2009]]-Tabela3[[#This Row],[Despesas 2009]])</f>
        <v>-482614.34999999963</v>
      </c>
    </row>
    <row r="226" spans="1:12">
      <c r="A226" s="12">
        <v>4823929.5199999996</v>
      </c>
      <c r="B226" s="12" t="s">
        <v>25</v>
      </c>
      <c r="C226" s="12" t="s">
        <v>25</v>
      </c>
      <c r="D226" s="12" t="s">
        <v>25</v>
      </c>
      <c r="E226" s="12">
        <v>4534395.6500000004</v>
      </c>
      <c r="F226" s="12" t="s">
        <v>25</v>
      </c>
      <c r="G226" s="12" t="s">
        <v>25</v>
      </c>
      <c r="H226" s="12" t="s">
        <v>25</v>
      </c>
      <c r="I226" s="12">
        <f>IF(Tabela3[[#This Row],[Receitas 2005]]-Tabela3[[#This Row],[Despesas 2005]]&lt;0,Tabela3[[#This Row],[Receitas 2005]]-Tabela3[[#This Row],[Despesas 2005]],Tabela3[[#This Row],[Receitas 2005]]-Tabela3[[#This Row],[Despesas 2005]])</f>
        <v>289533.86999999918</v>
      </c>
      <c r="J22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2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26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227" spans="1:12">
      <c r="A227" s="13">
        <v>6901608.71</v>
      </c>
      <c r="B227" s="13">
        <v>8162402.75</v>
      </c>
      <c r="C227" s="13">
        <v>11334454.970000001</v>
      </c>
      <c r="D227" s="13">
        <v>10609702.34</v>
      </c>
      <c r="E227" s="13">
        <v>6508798.4699999997</v>
      </c>
      <c r="F227" s="13">
        <v>7637310.1699999999</v>
      </c>
      <c r="G227" s="13">
        <v>10542974.92</v>
      </c>
      <c r="H227" s="13">
        <v>11353023.59</v>
      </c>
      <c r="I227" s="13">
        <f>IF(Tabela3[[#This Row],[Receitas 2005]]-Tabela3[[#This Row],[Despesas 2005]]&lt;0,Tabela3[[#This Row],[Receitas 2005]]-Tabela3[[#This Row],[Despesas 2005]],Tabela3[[#This Row],[Receitas 2005]]-Tabela3[[#This Row],[Despesas 2005]])</f>
        <v>392810.24000000022</v>
      </c>
      <c r="J227" s="15">
        <f>IF(Tabela3[[#This Row],[Receitas 2006]]-Tabela3[[#This Row],[Despesas 2006]]&lt;0,Tabela3[[#This Row],[Receitas 2006]]-Tabela3[[#This Row],[Despesas 2006]],Tabela3[[#This Row],[Receitas 2006]]-Tabela3[[#This Row],[Despesas 2006]])</f>
        <v>525092.58000000007</v>
      </c>
      <c r="K227" s="12">
        <f>IF(Tabela3[[#This Row],[Receitas 2008]]-Tabela3[[#This Row],[Despesas 2008]]&lt;0,Tabela3[[#This Row],[Receitas 2008]]-Tabela3[[#This Row],[Despesas 2008]],Tabela3[[#This Row],[Receitas 2008]]-Tabela3[[#This Row],[Despesas 2008]])</f>
        <v>791480.05000000075</v>
      </c>
      <c r="L227" s="12">
        <f>IF(Tabela3[[#This Row],[Receitas 2009]]-Tabela3[[#This Row],[Despesas 2009]]&lt;0,Tabela3[[#This Row],[Receitas 2009]]-Tabela3[[#This Row],[Despesas 2009]],Tabela3[[#This Row],[Receitas 2009]]-Tabela3[[#This Row],[Despesas 2009]])</f>
        <v>-743321.25</v>
      </c>
    </row>
    <row r="228" spans="1:12">
      <c r="A228" s="12">
        <v>3880645.6</v>
      </c>
      <c r="B228" s="12">
        <v>5095126.28</v>
      </c>
      <c r="C228" s="12">
        <v>7057469.6399999997</v>
      </c>
      <c r="D228" s="12">
        <v>7693914.71</v>
      </c>
      <c r="E228" s="12">
        <v>3529135.85</v>
      </c>
      <c r="F228" s="12">
        <v>4899878.5999999996</v>
      </c>
      <c r="G228" s="12">
        <v>6835131.8600000003</v>
      </c>
      <c r="H228" s="12">
        <v>7636962.3700000001</v>
      </c>
      <c r="I228" s="12">
        <f>IF(Tabela3[[#This Row],[Receitas 2005]]-Tabela3[[#This Row],[Despesas 2005]]&lt;0,Tabela3[[#This Row],[Receitas 2005]]-Tabela3[[#This Row],[Despesas 2005]],Tabela3[[#This Row],[Receitas 2005]]-Tabela3[[#This Row],[Despesas 2005]])</f>
        <v>351509.75</v>
      </c>
      <c r="J228" s="14">
        <f>IF(Tabela3[[#This Row],[Receitas 2006]]-Tabela3[[#This Row],[Despesas 2006]]&lt;0,Tabela3[[#This Row],[Receitas 2006]]-Tabela3[[#This Row],[Despesas 2006]],Tabela3[[#This Row],[Receitas 2006]]-Tabela3[[#This Row],[Despesas 2006]])</f>
        <v>195247.68000000063</v>
      </c>
      <c r="K228" s="12">
        <f>IF(Tabela3[[#This Row],[Receitas 2008]]-Tabela3[[#This Row],[Despesas 2008]]&lt;0,Tabela3[[#This Row],[Receitas 2008]]-Tabela3[[#This Row],[Despesas 2008]],Tabela3[[#This Row],[Receitas 2008]]-Tabela3[[#This Row],[Despesas 2008]])</f>
        <v>222337.77999999933</v>
      </c>
      <c r="L228" s="12">
        <f>IF(Tabela3[[#This Row],[Receitas 2009]]-Tabela3[[#This Row],[Despesas 2009]]&lt;0,Tabela3[[#This Row],[Receitas 2009]]-Tabela3[[#This Row],[Despesas 2009]],Tabela3[[#This Row],[Receitas 2009]]-Tabela3[[#This Row],[Despesas 2009]])</f>
        <v>56952.339999999851</v>
      </c>
    </row>
    <row r="229" spans="1:12">
      <c r="A229" s="13">
        <v>5025735</v>
      </c>
      <c r="B229" s="13">
        <v>6111437.9199999999</v>
      </c>
      <c r="C229" s="13">
        <v>10392485.25</v>
      </c>
      <c r="D229" s="13">
        <v>9961635.1099999994</v>
      </c>
      <c r="E229" s="13">
        <v>5217923</v>
      </c>
      <c r="F229" s="13">
        <v>6163590.8600000003</v>
      </c>
      <c r="G229" s="13">
        <v>8900797.0700000003</v>
      </c>
      <c r="H229" s="13">
        <v>10745587.91</v>
      </c>
      <c r="I229" s="13">
        <f>IF(Tabela3[[#This Row],[Receitas 2005]]-Tabela3[[#This Row],[Despesas 2005]]&lt;0,Tabela3[[#This Row],[Receitas 2005]]-Tabela3[[#This Row],[Despesas 2005]],Tabela3[[#This Row],[Receitas 2005]]-Tabela3[[#This Row],[Despesas 2005]])</f>
        <v>-192188</v>
      </c>
      <c r="J229" s="15">
        <f>IF(Tabela3[[#This Row],[Receitas 2006]]-Tabela3[[#This Row],[Despesas 2006]]&lt;0,Tabela3[[#This Row],[Receitas 2006]]-Tabela3[[#This Row],[Despesas 2006]],Tabela3[[#This Row],[Receitas 2006]]-Tabela3[[#This Row],[Despesas 2006]])</f>
        <v>-52152.94000000041</v>
      </c>
      <c r="K229" s="12">
        <f>IF(Tabela3[[#This Row],[Receitas 2008]]-Tabela3[[#This Row],[Despesas 2008]]&lt;0,Tabela3[[#This Row],[Receitas 2008]]-Tabela3[[#This Row],[Despesas 2008]],Tabela3[[#This Row],[Receitas 2008]]-Tabela3[[#This Row],[Despesas 2008]])</f>
        <v>1491688.1799999997</v>
      </c>
      <c r="L229" s="12">
        <f>IF(Tabela3[[#This Row],[Receitas 2009]]-Tabela3[[#This Row],[Despesas 2009]]&lt;0,Tabela3[[#This Row],[Receitas 2009]]-Tabela3[[#This Row],[Despesas 2009]],Tabela3[[#This Row],[Receitas 2009]]-Tabela3[[#This Row],[Despesas 2009]])</f>
        <v>-783952.80000000075</v>
      </c>
    </row>
    <row r="230" spans="1:12">
      <c r="A230" s="12">
        <v>9550283.3499999996</v>
      </c>
      <c r="B230" s="12">
        <v>10403341.029999999</v>
      </c>
      <c r="C230" s="12">
        <v>14257447.720000001</v>
      </c>
      <c r="D230" s="12">
        <v>14848312.869999999</v>
      </c>
      <c r="E230" s="12">
        <v>8977066.5500000007</v>
      </c>
      <c r="F230" s="12">
        <v>10621354.25</v>
      </c>
      <c r="G230" s="12">
        <v>14259516.75</v>
      </c>
      <c r="H230" s="12">
        <v>16156103.869999999</v>
      </c>
      <c r="I230" s="12">
        <f>IF(Tabela3[[#This Row],[Receitas 2005]]-Tabela3[[#This Row],[Despesas 2005]]&lt;0,Tabela3[[#This Row],[Receitas 2005]]-Tabela3[[#This Row],[Despesas 2005]],Tabela3[[#This Row],[Receitas 2005]]-Tabela3[[#This Row],[Despesas 2005]])</f>
        <v>573216.79999999888</v>
      </c>
      <c r="J230" s="14">
        <f>IF(Tabela3[[#This Row],[Receitas 2006]]-Tabela3[[#This Row],[Despesas 2006]]&lt;0,Tabela3[[#This Row],[Receitas 2006]]-Tabela3[[#This Row],[Despesas 2006]],Tabela3[[#This Row],[Receitas 2006]]-Tabela3[[#This Row],[Despesas 2006]])</f>
        <v>-218013.22000000067</v>
      </c>
      <c r="K230" s="12">
        <f>IF(Tabela3[[#This Row],[Receitas 2008]]-Tabela3[[#This Row],[Despesas 2008]]&lt;0,Tabela3[[#This Row],[Receitas 2008]]-Tabela3[[#This Row],[Despesas 2008]],Tabela3[[#This Row],[Receitas 2008]]-Tabela3[[#This Row],[Despesas 2008]])</f>
        <v>-2069.0299999993294</v>
      </c>
      <c r="L230" s="12">
        <f>IF(Tabela3[[#This Row],[Receitas 2009]]-Tabela3[[#This Row],[Despesas 2009]]&lt;0,Tabela3[[#This Row],[Receitas 2009]]-Tabela3[[#This Row],[Despesas 2009]],Tabela3[[#This Row],[Receitas 2009]]-Tabela3[[#This Row],[Despesas 2009]])</f>
        <v>-1307791</v>
      </c>
    </row>
    <row r="231" spans="1:12">
      <c r="A231" s="13">
        <v>4202779.92</v>
      </c>
      <c r="B231" s="13">
        <v>4984980.97</v>
      </c>
      <c r="C231" s="13">
        <v>6916541.8300000001</v>
      </c>
      <c r="D231" s="13">
        <v>7548656.8200000003</v>
      </c>
      <c r="E231" s="13">
        <v>4128883.85</v>
      </c>
      <c r="F231" s="13">
        <v>4984939.78</v>
      </c>
      <c r="G231" s="13">
        <v>6879008.46</v>
      </c>
      <c r="H231" s="13">
        <v>7640282.8200000003</v>
      </c>
      <c r="I231" s="13">
        <f>IF(Tabela3[[#This Row],[Receitas 2005]]-Tabela3[[#This Row],[Despesas 2005]]&lt;0,Tabela3[[#This Row],[Receitas 2005]]-Tabela3[[#This Row],[Despesas 2005]],Tabela3[[#This Row],[Receitas 2005]]-Tabela3[[#This Row],[Despesas 2005]])</f>
        <v>73896.069999999832</v>
      </c>
      <c r="J231" s="15">
        <f>IF(Tabela3[[#This Row],[Receitas 2006]]-Tabela3[[#This Row],[Despesas 2006]]&lt;0,Tabela3[[#This Row],[Receitas 2006]]-Tabela3[[#This Row],[Despesas 2006]],Tabela3[[#This Row],[Receitas 2006]]-Tabela3[[#This Row],[Despesas 2006]])</f>
        <v>41.189999999478459</v>
      </c>
      <c r="K231" s="12">
        <f>IF(Tabela3[[#This Row],[Receitas 2008]]-Tabela3[[#This Row],[Despesas 2008]]&lt;0,Tabela3[[#This Row],[Receitas 2008]]-Tabela3[[#This Row],[Despesas 2008]],Tabela3[[#This Row],[Receitas 2008]]-Tabela3[[#This Row],[Despesas 2008]])</f>
        <v>37533.370000000112</v>
      </c>
      <c r="L231" s="12">
        <f>IF(Tabela3[[#This Row],[Receitas 2009]]-Tabela3[[#This Row],[Despesas 2009]]&lt;0,Tabela3[[#This Row],[Receitas 2009]]-Tabela3[[#This Row],[Despesas 2009]],Tabela3[[#This Row],[Receitas 2009]]-Tabela3[[#This Row],[Despesas 2009]])</f>
        <v>-91626</v>
      </c>
    </row>
    <row r="232" spans="1:12">
      <c r="A232" s="12">
        <v>5186844.82</v>
      </c>
      <c r="B232" s="12">
        <v>6433773.2199999997</v>
      </c>
      <c r="C232" s="12">
        <v>8523361.8300000001</v>
      </c>
      <c r="D232" s="12">
        <v>8607147.7200000007</v>
      </c>
      <c r="E232" s="12">
        <v>5061670.7699999996</v>
      </c>
      <c r="F232" s="12">
        <v>6433748.4400000004</v>
      </c>
      <c r="G232" s="12">
        <v>8108674.96</v>
      </c>
      <c r="H232" s="12">
        <v>9148267.75</v>
      </c>
      <c r="I232" s="12">
        <f>IF(Tabela3[[#This Row],[Receitas 2005]]-Tabela3[[#This Row],[Despesas 2005]]&lt;0,Tabela3[[#This Row],[Receitas 2005]]-Tabela3[[#This Row],[Despesas 2005]],Tabela3[[#This Row],[Receitas 2005]]-Tabela3[[#This Row],[Despesas 2005]])</f>
        <v>125174.05000000075</v>
      </c>
      <c r="J232" s="14">
        <f>IF(Tabela3[[#This Row],[Receitas 2006]]-Tabela3[[#This Row],[Despesas 2006]]&lt;0,Tabela3[[#This Row],[Receitas 2006]]-Tabela3[[#This Row],[Despesas 2006]],Tabela3[[#This Row],[Receitas 2006]]-Tabela3[[#This Row],[Despesas 2006]])</f>
        <v>24.779999999329448</v>
      </c>
      <c r="K232" s="12">
        <f>IF(Tabela3[[#This Row],[Receitas 2008]]-Tabela3[[#This Row],[Despesas 2008]]&lt;0,Tabela3[[#This Row],[Receitas 2008]]-Tabela3[[#This Row],[Despesas 2008]],Tabela3[[#This Row],[Receitas 2008]]-Tabela3[[#This Row],[Despesas 2008]])</f>
        <v>414686.87000000011</v>
      </c>
      <c r="L232" s="12">
        <f>IF(Tabela3[[#This Row],[Receitas 2009]]-Tabela3[[#This Row],[Despesas 2009]]&lt;0,Tabela3[[#This Row],[Receitas 2009]]-Tabela3[[#This Row],[Despesas 2009]],Tabela3[[#This Row],[Receitas 2009]]-Tabela3[[#This Row],[Despesas 2009]])</f>
        <v>-541120.02999999933</v>
      </c>
    </row>
    <row r="233" spans="1:12">
      <c r="A233" s="13">
        <v>38346681.039999999</v>
      </c>
      <c r="B233" s="13">
        <v>44645907.07</v>
      </c>
      <c r="C233" s="13">
        <v>60650049.100000001</v>
      </c>
      <c r="D233" s="13">
        <v>62135436.579999998</v>
      </c>
      <c r="E233" s="13">
        <v>34154493.710000001</v>
      </c>
      <c r="F233" s="13">
        <v>41833047.829999998</v>
      </c>
      <c r="G233" s="13">
        <v>62287922.469999999</v>
      </c>
      <c r="H233" s="13">
        <v>61787635.630000003</v>
      </c>
      <c r="I233" s="13">
        <f>IF(Tabela3[[#This Row],[Receitas 2005]]-Tabela3[[#This Row],[Despesas 2005]]&lt;0,Tabela3[[#This Row],[Receitas 2005]]-Tabela3[[#This Row],[Despesas 2005]],Tabela3[[#This Row],[Receitas 2005]]-Tabela3[[#This Row],[Despesas 2005]])</f>
        <v>4192187.3299999982</v>
      </c>
      <c r="J233" s="15">
        <f>IF(Tabela3[[#This Row],[Receitas 2006]]-Tabela3[[#This Row],[Despesas 2006]]&lt;0,Tabela3[[#This Row],[Receitas 2006]]-Tabela3[[#This Row],[Despesas 2006]],Tabela3[[#This Row],[Receitas 2006]]-Tabela3[[#This Row],[Despesas 2006]])</f>
        <v>2812859.2400000021</v>
      </c>
      <c r="K233" s="12">
        <f>IF(Tabela3[[#This Row],[Receitas 2008]]-Tabela3[[#This Row],[Despesas 2008]]&lt;0,Tabela3[[#This Row],[Receitas 2008]]-Tabela3[[#This Row],[Despesas 2008]],Tabela3[[#This Row],[Receitas 2008]]-Tabela3[[#This Row],[Despesas 2008]])</f>
        <v>-1637873.3699999973</v>
      </c>
      <c r="L233" s="12">
        <f>IF(Tabela3[[#This Row],[Receitas 2009]]-Tabela3[[#This Row],[Despesas 2009]]&lt;0,Tabela3[[#This Row],[Receitas 2009]]-Tabela3[[#This Row],[Despesas 2009]],Tabela3[[#This Row],[Receitas 2009]]-Tabela3[[#This Row],[Despesas 2009]])</f>
        <v>347800.94999999553</v>
      </c>
    </row>
    <row r="234" spans="1:12">
      <c r="A234" s="12" t="s">
        <v>25</v>
      </c>
      <c r="B234" s="12">
        <v>5504128.1200000001</v>
      </c>
      <c r="C234" s="12">
        <v>7719705.54</v>
      </c>
      <c r="D234" s="12">
        <v>7731283.2800000003</v>
      </c>
      <c r="E234" s="12" t="s">
        <v>25</v>
      </c>
      <c r="F234" s="12">
        <v>5473225.1900000004</v>
      </c>
      <c r="G234" s="12">
        <v>7156911.9000000004</v>
      </c>
      <c r="H234" s="12">
        <v>8196186.4500000002</v>
      </c>
      <c r="I23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34" s="14">
        <f>IF(Tabela3[[#This Row],[Receitas 2006]]-Tabela3[[#This Row],[Despesas 2006]]&lt;0,Tabela3[[#This Row],[Receitas 2006]]-Tabela3[[#This Row],[Despesas 2006]],Tabela3[[#This Row],[Receitas 2006]]-Tabela3[[#This Row],[Despesas 2006]])</f>
        <v>30902.929999999702</v>
      </c>
      <c r="K234" s="12">
        <f>IF(Tabela3[[#This Row],[Receitas 2008]]-Tabela3[[#This Row],[Despesas 2008]]&lt;0,Tabela3[[#This Row],[Receitas 2008]]-Tabela3[[#This Row],[Despesas 2008]],Tabela3[[#This Row],[Receitas 2008]]-Tabela3[[#This Row],[Despesas 2008]])</f>
        <v>562793.63999999966</v>
      </c>
      <c r="L234" s="12">
        <f>IF(Tabela3[[#This Row],[Receitas 2009]]-Tabela3[[#This Row],[Despesas 2009]]&lt;0,Tabela3[[#This Row],[Receitas 2009]]-Tabela3[[#This Row],[Despesas 2009]],Tabela3[[#This Row],[Receitas 2009]]-Tabela3[[#This Row],[Despesas 2009]])</f>
        <v>-464903.16999999993</v>
      </c>
    </row>
    <row r="235" spans="1:12">
      <c r="A235" s="13" t="s">
        <v>25</v>
      </c>
      <c r="B235" s="13">
        <v>5905262.9500000002</v>
      </c>
      <c r="C235" s="13">
        <v>8163476.3499999996</v>
      </c>
      <c r="D235" s="13">
        <v>8806653.4900000002</v>
      </c>
      <c r="E235" s="13" t="s">
        <v>25</v>
      </c>
      <c r="F235" s="13">
        <v>5741621.7300000004</v>
      </c>
      <c r="G235" s="13">
        <v>8181860.3799999999</v>
      </c>
      <c r="H235" s="13">
        <v>8168432.7400000002</v>
      </c>
      <c r="I23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35" s="15">
        <f>IF(Tabela3[[#This Row],[Receitas 2006]]-Tabela3[[#This Row],[Despesas 2006]]&lt;0,Tabela3[[#This Row],[Receitas 2006]]-Tabela3[[#This Row],[Despesas 2006]],Tabela3[[#This Row],[Receitas 2006]]-Tabela3[[#This Row],[Despesas 2006]])</f>
        <v>163641.21999999974</v>
      </c>
      <c r="K235" s="12">
        <f>IF(Tabela3[[#This Row],[Receitas 2008]]-Tabela3[[#This Row],[Despesas 2008]]&lt;0,Tabela3[[#This Row],[Receitas 2008]]-Tabela3[[#This Row],[Despesas 2008]],Tabela3[[#This Row],[Receitas 2008]]-Tabela3[[#This Row],[Despesas 2008]])</f>
        <v>-18384.030000000261</v>
      </c>
      <c r="L235" s="12">
        <f>IF(Tabela3[[#This Row],[Receitas 2009]]-Tabela3[[#This Row],[Despesas 2009]]&lt;0,Tabela3[[#This Row],[Receitas 2009]]-Tabela3[[#This Row],[Despesas 2009]],Tabela3[[#This Row],[Receitas 2009]]-Tabela3[[#This Row],[Despesas 2009]])</f>
        <v>638220.75</v>
      </c>
    </row>
    <row r="236" spans="1:12">
      <c r="A236" s="12">
        <v>9800313.8699999992</v>
      </c>
      <c r="B236" s="12">
        <v>11589143.199999999</v>
      </c>
      <c r="C236" s="12">
        <v>14112945.73</v>
      </c>
      <c r="D236" s="12">
        <v>14394171.4</v>
      </c>
      <c r="E236" s="12">
        <v>10136356.84</v>
      </c>
      <c r="F236" s="12">
        <v>11405743.220000001</v>
      </c>
      <c r="G236" s="12">
        <v>14431869.289999999</v>
      </c>
      <c r="H236" s="12">
        <v>14563242.25</v>
      </c>
      <c r="I236" s="12">
        <f>IF(Tabela3[[#This Row],[Receitas 2005]]-Tabela3[[#This Row],[Despesas 2005]]&lt;0,Tabela3[[#This Row],[Receitas 2005]]-Tabela3[[#This Row],[Despesas 2005]],Tabela3[[#This Row],[Receitas 2005]]-Tabela3[[#This Row],[Despesas 2005]])</f>
        <v>-336042.97000000067</v>
      </c>
      <c r="J236" s="14">
        <f>IF(Tabela3[[#This Row],[Receitas 2006]]-Tabela3[[#This Row],[Despesas 2006]]&lt;0,Tabela3[[#This Row],[Receitas 2006]]-Tabela3[[#This Row],[Despesas 2006]],Tabela3[[#This Row],[Receitas 2006]]-Tabela3[[#This Row],[Despesas 2006]])</f>
        <v>183399.97999999858</v>
      </c>
      <c r="K236" s="12">
        <f>IF(Tabela3[[#This Row],[Receitas 2008]]-Tabela3[[#This Row],[Despesas 2008]]&lt;0,Tabela3[[#This Row],[Receitas 2008]]-Tabela3[[#This Row],[Despesas 2008]],Tabela3[[#This Row],[Receitas 2008]]-Tabela3[[#This Row],[Despesas 2008]])</f>
        <v>-318923.55999999866</v>
      </c>
      <c r="L236" s="12">
        <f>IF(Tabela3[[#This Row],[Receitas 2009]]-Tabela3[[#This Row],[Despesas 2009]]&lt;0,Tabela3[[#This Row],[Receitas 2009]]-Tabela3[[#This Row],[Despesas 2009]],Tabela3[[#This Row],[Receitas 2009]]-Tabela3[[#This Row],[Despesas 2009]])</f>
        <v>-169070.84999999963</v>
      </c>
    </row>
    <row r="237" spans="1:12">
      <c r="A237" s="13">
        <v>8388943.9100000001</v>
      </c>
      <c r="B237" s="13">
        <v>11147988.529999999</v>
      </c>
      <c r="C237" s="13">
        <v>15262855.109999999</v>
      </c>
      <c r="D237" s="13">
        <v>14325777.109999999</v>
      </c>
      <c r="E237" s="13">
        <v>8155159.3099999996</v>
      </c>
      <c r="F237" s="13">
        <v>10754700.130000001</v>
      </c>
      <c r="G237" s="13">
        <v>15811794.83</v>
      </c>
      <c r="H237" s="13">
        <v>13884553.75</v>
      </c>
      <c r="I237" s="13">
        <f>IF(Tabela3[[#This Row],[Receitas 2005]]-Tabela3[[#This Row],[Despesas 2005]]&lt;0,Tabela3[[#This Row],[Receitas 2005]]-Tabela3[[#This Row],[Despesas 2005]],Tabela3[[#This Row],[Receitas 2005]]-Tabela3[[#This Row],[Despesas 2005]])</f>
        <v>233784.60000000056</v>
      </c>
      <c r="J237" s="15">
        <f>IF(Tabela3[[#This Row],[Receitas 2006]]-Tabela3[[#This Row],[Despesas 2006]]&lt;0,Tabela3[[#This Row],[Receitas 2006]]-Tabela3[[#This Row],[Despesas 2006]],Tabela3[[#This Row],[Receitas 2006]]-Tabela3[[#This Row],[Despesas 2006]])</f>
        <v>393288.39999999851</v>
      </c>
      <c r="K237" s="12">
        <f>IF(Tabela3[[#This Row],[Receitas 2008]]-Tabela3[[#This Row],[Despesas 2008]]&lt;0,Tabela3[[#This Row],[Receitas 2008]]-Tabela3[[#This Row],[Despesas 2008]],Tabela3[[#This Row],[Receitas 2008]]-Tabela3[[#This Row],[Despesas 2008]])</f>
        <v>-548939.72000000067</v>
      </c>
      <c r="L237" s="12">
        <f>IF(Tabela3[[#This Row],[Receitas 2009]]-Tabela3[[#This Row],[Despesas 2009]]&lt;0,Tabela3[[#This Row],[Receitas 2009]]-Tabela3[[#This Row],[Despesas 2009]],Tabela3[[#This Row],[Receitas 2009]]-Tabela3[[#This Row],[Despesas 2009]])</f>
        <v>441223.3599999994</v>
      </c>
    </row>
    <row r="238" spans="1:12">
      <c r="A238" s="12">
        <v>4942449.0199999996</v>
      </c>
      <c r="B238" s="12">
        <v>5342897.0999999996</v>
      </c>
      <c r="C238" s="12">
        <v>8514089.3100000005</v>
      </c>
      <c r="D238" s="12">
        <v>7647104.3099999996</v>
      </c>
      <c r="E238" s="12">
        <v>4596427.8499999996</v>
      </c>
      <c r="F238" s="12">
        <v>4972028.99</v>
      </c>
      <c r="G238" s="12">
        <v>7489961</v>
      </c>
      <c r="H238" s="12">
        <v>8198189.9100000001</v>
      </c>
      <c r="I238" s="12">
        <f>IF(Tabela3[[#This Row],[Receitas 2005]]-Tabela3[[#This Row],[Despesas 2005]]&lt;0,Tabela3[[#This Row],[Receitas 2005]]-Tabela3[[#This Row],[Despesas 2005]],Tabela3[[#This Row],[Receitas 2005]]-Tabela3[[#This Row],[Despesas 2005]])</f>
        <v>346021.16999999993</v>
      </c>
      <c r="J238" s="14">
        <f>IF(Tabela3[[#This Row],[Receitas 2006]]-Tabela3[[#This Row],[Despesas 2006]]&lt;0,Tabela3[[#This Row],[Receitas 2006]]-Tabela3[[#This Row],[Despesas 2006]],Tabela3[[#This Row],[Receitas 2006]]-Tabela3[[#This Row],[Despesas 2006]])</f>
        <v>370868.1099999994</v>
      </c>
      <c r="K238" s="12">
        <f>IF(Tabela3[[#This Row],[Receitas 2008]]-Tabela3[[#This Row],[Despesas 2008]]&lt;0,Tabela3[[#This Row],[Receitas 2008]]-Tabela3[[#This Row],[Despesas 2008]],Tabela3[[#This Row],[Receitas 2008]]-Tabela3[[#This Row],[Despesas 2008]])</f>
        <v>1024128.3100000005</v>
      </c>
      <c r="L238" s="12">
        <f>IF(Tabela3[[#This Row],[Receitas 2009]]-Tabela3[[#This Row],[Despesas 2009]]&lt;0,Tabela3[[#This Row],[Receitas 2009]]-Tabela3[[#This Row],[Despesas 2009]],Tabela3[[#This Row],[Receitas 2009]]-Tabela3[[#This Row],[Despesas 2009]])</f>
        <v>-551085.60000000056</v>
      </c>
    </row>
    <row r="239" spans="1:12">
      <c r="A239" s="13">
        <v>4926897</v>
      </c>
      <c r="B239" s="13">
        <v>5668770.21</v>
      </c>
      <c r="C239" s="13">
        <v>7760632.0300000003</v>
      </c>
      <c r="D239" s="13">
        <v>7829811.7699999996</v>
      </c>
      <c r="E239" s="13">
        <v>4540721</v>
      </c>
      <c r="F239" s="13">
        <v>6178913.1699999999</v>
      </c>
      <c r="G239" s="13">
        <v>7401484.75</v>
      </c>
      <c r="H239" s="13">
        <v>8675054.8599999994</v>
      </c>
      <c r="I239" s="13">
        <f>IF(Tabela3[[#This Row],[Receitas 2005]]-Tabela3[[#This Row],[Despesas 2005]]&lt;0,Tabela3[[#This Row],[Receitas 2005]]-Tabela3[[#This Row],[Despesas 2005]],Tabela3[[#This Row],[Receitas 2005]]-Tabela3[[#This Row],[Despesas 2005]])</f>
        <v>386176</v>
      </c>
      <c r="J239" s="15">
        <f>IF(Tabela3[[#This Row],[Receitas 2006]]-Tabela3[[#This Row],[Despesas 2006]]&lt;0,Tabela3[[#This Row],[Receitas 2006]]-Tabela3[[#This Row],[Despesas 2006]],Tabela3[[#This Row],[Receitas 2006]]-Tabela3[[#This Row],[Despesas 2006]])</f>
        <v>-510142.95999999996</v>
      </c>
      <c r="K239" s="12">
        <f>IF(Tabela3[[#This Row],[Receitas 2008]]-Tabela3[[#This Row],[Despesas 2008]]&lt;0,Tabela3[[#This Row],[Receitas 2008]]-Tabela3[[#This Row],[Despesas 2008]],Tabela3[[#This Row],[Receitas 2008]]-Tabela3[[#This Row],[Despesas 2008]])</f>
        <v>359147.28000000026</v>
      </c>
      <c r="L239" s="12">
        <f>IF(Tabela3[[#This Row],[Receitas 2009]]-Tabela3[[#This Row],[Despesas 2009]]&lt;0,Tabela3[[#This Row],[Receitas 2009]]-Tabela3[[#This Row],[Despesas 2009]],Tabela3[[#This Row],[Receitas 2009]]-Tabela3[[#This Row],[Despesas 2009]])</f>
        <v>-845243.08999999985</v>
      </c>
    </row>
    <row r="240" spans="1:12">
      <c r="A240" s="12">
        <v>4149547.92</v>
      </c>
      <c r="B240" s="12" t="s">
        <v>25</v>
      </c>
      <c r="C240" s="12">
        <v>6429112.6200000001</v>
      </c>
      <c r="D240" s="12">
        <v>6242056.6500000004</v>
      </c>
      <c r="E240" s="12">
        <v>4204610.07</v>
      </c>
      <c r="F240" s="12" t="s">
        <v>25</v>
      </c>
      <c r="G240" s="12">
        <v>6504193.0700000003</v>
      </c>
      <c r="H240" s="12">
        <v>5944927.3499999996</v>
      </c>
      <c r="I240" s="12">
        <f>IF(Tabela3[[#This Row],[Receitas 2005]]-Tabela3[[#This Row],[Despesas 2005]]&lt;0,Tabela3[[#This Row],[Receitas 2005]]-Tabela3[[#This Row],[Despesas 2005]],Tabela3[[#This Row],[Receitas 2005]]-Tabela3[[#This Row],[Despesas 2005]])</f>
        <v>-55062.150000000373</v>
      </c>
      <c r="J24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40" s="12">
        <f>IF(Tabela3[[#This Row],[Receitas 2008]]-Tabela3[[#This Row],[Despesas 2008]]&lt;0,Tabela3[[#This Row],[Receitas 2008]]-Tabela3[[#This Row],[Despesas 2008]],Tabela3[[#This Row],[Receitas 2008]]-Tabela3[[#This Row],[Despesas 2008]])</f>
        <v>-75080.450000000186</v>
      </c>
      <c r="L240" s="12">
        <f>IF(Tabela3[[#This Row],[Receitas 2009]]-Tabela3[[#This Row],[Despesas 2009]]&lt;0,Tabela3[[#This Row],[Receitas 2009]]-Tabela3[[#This Row],[Despesas 2009]],Tabela3[[#This Row],[Receitas 2009]]-Tabela3[[#This Row],[Despesas 2009]])</f>
        <v>297129.30000000075</v>
      </c>
    </row>
    <row r="241" spans="1:12">
      <c r="A241" s="13" t="s">
        <v>25</v>
      </c>
      <c r="B241" s="13">
        <v>25484796.940000001</v>
      </c>
      <c r="C241" s="13">
        <v>39458628.299999997</v>
      </c>
      <c r="D241" s="13">
        <v>41066707.32</v>
      </c>
      <c r="E241" s="13" t="s">
        <v>25</v>
      </c>
      <c r="F241" s="13">
        <v>22333483.539999999</v>
      </c>
      <c r="G241" s="13">
        <v>36989510.240000002</v>
      </c>
      <c r="H241" s="13">
        <v>38125530.939999998</v>
      </c>
      <c r="I24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41" s="15">
        <f>IF(Tabela3[[#This Row],[Receitas 2006]]-Tabela3[[#This Row],[Despesas 2006]]&lt;0,Tabela3[[#This Row],[Receitas 2006]]-Tabela3[[#This Row],[Despesas 2006]],Tabela3[[#This Row],[Receitas 2006]]-Tabela3[[#This Row],[Despesas 2006]])</f>
        <v>3151313.4000000022</v>
      </c>
      <c r="K241" s="12">
        <f>IF(Tabela3[[#This Row],[Receitas 2008]]-Tabela3[[#This Row],[Despesas 2008]]&lt;0,Tabela3[[#This Row],[Receitas 2008]]-Tabela3[[#This Row],[Despesas 2008]],Tabela3[[#This Row],[Receitas 2008]]-Tabela3[[#This Row],[Despesas 2008]])</f>
        <v>2469118.0599999949</v>
      </c>
      <c r="L241" s="12">
        <f>IF(Tabela3[[#This Row],[Receitas 2009]]-Tabela3[[#This Row],[Despesas 2009]]&lt;0,Tabela3[[#This Row],[Receitas 2009]]-Tabela3[[#This Row],[Despesas 2009]],Tabela3[[#This Row],[Receitas 2009]]-Tabela3[[#This Row],[Despesas 2009]])</f>
        <v>2941176.3800000027</v>
      </c>
    </row>
    <row r="242" spans="1:12">
      <c r="A242" s="12">
        <v>4542042.1399999997</v>
      </c>
      <c r="B242" s="12">
        <v>5088825.49</v>
      </c>
      <c r="C242" s="12">
        <v>6928960.7599999998</v>
      </c>
      <c r="D242" s="12">
        <v>6520224.3899999997</v>
      </c>
      <c r="E242" s="12">
        <v>4268615.38</v>
      </c>
      <c r="F242" s="12">
        <v>4800502.1900000004</v>
      </c>
      <c r="G242" s="12">
        <v>7498795.7400000002</v>
      </c>
      <c r="H242" s="12">
        <v>7431963.54</v>
      </c>
      <c r="I242" s="12">
        <f>IF(Tabela3[[#This Row],[Receitas 2005]]-Tabela3[[#This Row],[Despesas 2005]]&lt;0,Tabela3[[#This Row],[Receitas 2005]]-Tabela3[[#This Row],[Despesas 2005]],Tabela3[[#This Row],[Receitas 2005]]-Tabela3[[#This Row],[Despesas 2005]])</f>
        <v>273426.75999999978</v>
      </c>
      <c r="J242" s="14">
        <f>IF(Tabela3[[#This Row],[Receitas 2006]]-Tabela3[[#This Row],[Despesas 2006]]&lt;0,Tabela3[[#This Row],[Receitas 2006]]-Tabela3[[#This Row],[Despesas 2006]],Tabela3[[#This Row],[Receitas 2006]]-Tabela3[[#This Row],[Despesas 2006]])</f>
        <v>288323.29999999981</v>
      </c>
      <c r="K242" s="12">
        <f>IF(Tabela3[[#This Row],[Receitas 2008]]-Tabela3[[#This Row],[Despesas 2008]]&lt;0,Tabela3[[#This Row],[Receitas 2008]]-Tabela3[[#This Row],[Despesas 2008]],Tabela3[[#This Row],[Receitas 2008]]-Tabela3[[#This Row],[Despesas 2008]])</f>
        <v>-569834.98000000045</v>
      </c>
      <c r="L242" s="12">
        <f>IF(Tabela3[[#This Row],[Receitas 2009]]-Tabela3[[#This Row],[Despesas 2009]]&lt;0,Tabela3[[#This Row],[Receitas 2009]]-Tabela3[[#This Row],[Despesas 2009]],Tabela3[[#This Row],[Receitas 2009]]-Tabela3[[#This Row],[Despesas 2009]])</f>
        <v>-911739.15000000037</v>
      </c>
    </row>
    <row r="243" spans="1:12">
      <c r="A243" s="13">
        <v>7491040</v>
      </c>
      <c r="B243" s="13">
        <v>8294858</v>
      </c>
      <c r="C243" s="13">
        <v>10254008.83</v>
      </c>
      <c r="D243" s="13">
        <v>9598798.7599999998</v>
      </c>
      <c r="E243" s="13">
        <v>7454652</v>
      </c>
      <c r="F243" s="13">
        <v>8646467</v>
      </c>
      <c r="G243" s="13">
        <v>9464877.8699999992</v>
      </c>
      <c r="H243" s="13">
        <v>8812258.6400000006</v>
      </c>
      <c r="I243" s="13">
        <f>IF(Tabela3[[#This Row],[Receitas 2005]]-Tabela3[[#This Row],[Despesas 2005]]&lt;0,Tabela3[[#This Row],[Receitas 2005]]-Tabela3[[#This Row],[Despesas 2005]],Tabela3[[#This Row],[Receitas 2005]]-Tabela3[[#This Row],[Despesas 2005]])</f>
        <v>36388</v>
      </c>
      <c r="J243" s="15">
        <f>IF(Tabela3[[#This Row],[Receitas 2006]]-Tabela3[[#This Row],[Despesas 2006]]&lt;0,Tabela3[[#This Row],[Receitas 2006]]-Tabela3[[#This Row],[Despesas 2006]],Tabela3[[#This Row],[Receitas 2006]]-Tabela3[[#This Row],[Despesas 2006]])</f>
        <v>-351609</v>
      </c>
      <c r="K243" s="12">
        <f>IF(Tabela3[[#This Row],[Receitas 2008]]-Tabela3[[#This Row],[Despesas 2008]]&lt;0,Tabela3[[#This Row],[Receitas 2008]]-Tabela3[[#This Row],[Despesas 2008]],Tabela3[[#This Row],[Receitas 2008]]-Tabela3[[#This Row],[Despesas 2008]])</f>
        <v>789130.96000000089</v>
      </c>
      <c r="L243" s="12">
        <f>IF(Tabela3[[#This Row],[Receitas 2009]]-Tabela3[[#This Row],[Despesas 2009]]&lt;0,Tabela3[[#This Row],[Receitas 2009]]-Tabela3[[#This Row],[Despesas 2009]],Tabela3[[#This Row],[Receitas 2009]]-Tabela3[[#This Row],[Despesas 2009]])</f>
        <v>786540.11999999918</v>
      </c>
    </row>
    <row r="244" spans="1:12">
      <c r="A244" s="12">
        <v>4304543.4000000004</v>
      </c>
      <c r="B244" s="12">
        <v>4907068</v>
      </c>
      <c r="C244" s="12">
        <v>6668598.9000000004</v>
      </c>
      <c r="D244" s="12">
        <v>5763831.54</v>
      </c>
      <c r="E244" s="12">
        <v>4206436.66</v>
      </c>
      <c r="F244" s="12">
        <v>5015862.08</v>
      </c>
      <c r="G244" s="12">
        <v>6478844.79</v>
      </c>
      <c r="H244" s="12">
        <v>6196987.8399999999</v>
      </c>
      <c r="I244" s="12">
        <f>IF(Tabela3[[#This Row],[Receitas 2005]]-Tabela3[[#This Row],[Despesas 2005]]&lt;0,Tabela3[[#This Row],[Receitas 2005]]-Tabela3[[#This Row],[Despesas 2005]],Tabela3[[#This Row],[Receitas 2005]]-Tabela3[[#This Row],[Despesas 2005]])</f>
        <v>98106.740000000224</v>
      </c>
      <c r="J244" s="14">
        <f>IF(Tabela3[[#This Row],[Receitas 2006]]-Tabela3[[#This Row],[Despesas 2006]]&lt;0,Tabela3[[#This Row],[Receitas 2006]]-Tabela3[[#This Row],[Despesas 2006]],Tabela3[[#This Row],[Receitas 2006]]-Tabela3[[#This Row],[Despesas 2006]])</f>
        <v>-108794.08000000007</v>
      </c>
      <c r="K244" s="12">
        <f>IF(Tabela3[[#This Row],[Receitas 2008]]-Tabela3[[#This Row],[Despesas 2008]]&lt;0,Tabela3[[#This Row],[Receitas 2008]]-Tabela3[[#This Row],[Despesas 2008]],Tabela3[[#This Row],[Receitas 2008]]-Tabela3[[#This Row],[Despesas 2008]])</f>
        <v>189754.11000000034</v>
      </c>
      <c r="L244" s="12">
        <f>IF(Tabela3[[#This Row],[Receitas 2009]]-Tabela3[[#This Row],[Despesas 2009]]&lt;0,Tabela3[[#This Row],[Receitas 2009]]-Tabela3[[#This Row],[Despesas 2009]],Tabela3[[#This Row],[Receitas 2009]]-Tabela3[[#This Row],[Despesas 2009]])</f>
        <v>-433156.29999999981</v>
      </c>
    </row>
    <row r="245" spans="1:12">
      <c r="A245" s="13">
        <v>11492906.92</v>
      </c>
      <c r="B245" s="13">
        <v>12830791.140000001</v>
      </c>
      <c r="C245" s="13">
        <v>18549995.359999999</v>
      </c>
      <c r="D245" s="13">
        <v>17864964.120000001</v>
      </c>
      <c r="E245" s="13">
        <v>9777573.25</v>
      </c>
      <c r="F245" s="13">
        <v>12862915.84</v>
      </c>
      <c r="G245" s="13">
        <v>18198820.890000001</v>
      </c>
      <c r="H245" s="13">
        <v>18780770.640000001</v>
      </c>
      <c r="I245" s="13">
        <f>IF(Tabela3[[#This Row],[Receitas 2005]]-Tabela3[[#This Row],[Despesas 2005]]&lt;0,Tabela3[[#This Row],[Receitas 2005]]-Tabela3[[#This Row],[Despesas 2005]],Tabela3[[#This Row],[Receitas 2005]]-Tabela3[[#This Row],[Despesas 2005]])</f>
        <v>1715333.67</v>
      </c>
      <c r="J245" s="15">
        <f>IF(Tabela3[[#This Row],[Receitas 2006]]-Tabela3[[#This Row],[Despesas 2006]]&lt;0,Tabela3[[#This Row],[Receitas 2006]]-Tabela3[[#This Row],[Despesas 2006]],Tabela3[[#This Row],[Receitas 2006]]-Tabela3[[#This Row],[Despesas 2006]])</f>
        <v>-32124.699999999255</v>
      </c>
      <c r="K245" s="12">
        <f>IF(Tabela3[[#This Row],[Receitas 2008]]-Tabela3[[#This Row],[Despesas 2008]]&lt;0,Tabela3[[#This Row],[Receitas 2008]]-Tabela3[[#This Row],[Despesas 2008]],Tabela3[[#This Row],[Receitas 2008]]-Tabela3[[#This Row],[Despesas 2008]])</f>
        <v>351174.46999999881</v>
      </c>
      <c r="L245" s="12">
        <f>IF(Tabela3[[#This Row],[Receitas 2009]]-Tabela3[[#This Row],[Despesas 2009]]&lt;0,Tabela3[[#This Row],[Receitas 2009]]-Tabela3[[#This Row],[Despesas 2009]],Tabela3[[#This Row],[Receitas 2009]]-Tabela3[[#This Row],[Despesas 2009]])</f>
        <v>-915806.51999999955</v>
      </c>
    </row>
    <row r="246" spans="1:12">
      <c r="A246" s="12">
        <v>4016037.54</v>
      </c>
      <c r="B246" s="12">
        <v>4260473.8099999996</v>
      </c>
      <c r="C246" s="12">
        <v>6961340.9400000004</v>
      </c>
      <c r="D246" s="12">
        <v>7697726.7000000002</v>
      </c>
      <c r="E246" s="12">
        <v>4279674.3099999996</v>
      </c>
      <c r="F246" s="12">
        <v>4585837.18</v>
      </c>
      <c r="G246" s="12">
        <v>6899743.4000000004</v>
      </c>
      <c r="H246" s="12">
        <v>7542925.4299999997</v>
      </c>
      <c r="I246" s="12">
        <f>IF(Tabela3[[#This Row],[Receitas 2005]]-Tabela3[[#This Row],[Despesas 2005]]&lt;0,Tabela3[[#This Row],[Receitas 2005]]-Tabela3[[#This Row],[Despesas 2005]],Tabela3[[#This Row],[Receitas 2005]]-Tabela3[[#This Row],[Despesas 2005]])</f>
        <v>-263636.76999999955</v>
      </c>
      <c r="J246" s="14">
        <f>IF(Tabela3[[#This Row],[Receitas 2006]]-Tabela3[[#This Row],[Despesas 2006]]&lt;0,Tabela3[[#This Row],[Receitas 2006]]-Tabela3[[#This Row],[Despesas 2006]],Tabela3[[#This Row],[Receitas 2006]]-Tabela3[[#This Row],[Despesas 2006]])</f>
        <v>-325363.37000000011</v>
      </c>
      <c r="K246" s="12">
        <f>IF(Tabela3[[#This Row],[Receitas 2008]]-Tabela3[[#This Row],[Despesas 2008]]&lt;0,Tabela3[[#This Row],[Receitas 2008]]-Tabela3[[#This Row],[Despesas 2008]],Tabela3[[#This Row],[Receitas 2008]]-Tabela3[[#This Row],[Despesas 2008]])</f>
        <v>61597.540000000037</v>
      </c>
      <c r="L246" s="12">
        <f>IF(Tabela3[[#This Row],[Receitas 2009]]-Tabela3[[#This Row],[Despesas 2009]]&lt;0,Tabela3[[#This Row],[Receitas 2009]]-Tabela3[[#This Row],[Despesas 2009]],Tabela3[[#This Row],[Receitas 2009]]-Tabela3[[#This Row],[Despesas 2009]])</f>
        <v>154801.27000000048</v>
      </c>
    </row>
    <row r="247" spans="1:12">
      <c r="A247" s="13">
        <v>5523969.7599999998</v>
      </c>
      <c r="B247" s="13" t="s">
        <v>25</v>
      </c>
      <c r="C247" s="13">
        <v>8713433.3399999999</v>
      </c>
      <c r="D247" s="13">
        <v>8666018.25</v>
      </c>
      <c r="E247" s="13">
        <v>5887819.1799999997</v>
      </c>
      <c r="F247" s="13" t="s">
        <v>25</v>
      </c>
      <c r="G247" s="13">
        <v>8258311.04</v>
      </c>
      <c r="H247" s="13">
        <v>9531205.3900000006</v>
      </c>
      <c r="I247" s="13">
        <f>IF(Tabela3[[#This Row],[Receitas 2005]]-Tabela3[[#This Row],[Despesas 2005]]&lt;0,Tabela3[[#This Row],[Receitas 2005]]-Tabela3[[#This Row],[Despesas 2005]],Tabela3[[#This Row],[Receitas 2005]]-Tabela3[[#This Row],[Despesas 2005]])</f>
        <v>-363849.41999999993</v>
      </c>
      <c r="J24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47" s="12">
        <f>IF(Tabela3[[#This Row],[Receitas 2008]]-Tabela3[[#This Row],[Despesas 2008]]&lt;0,Tabela3[[#This Row],[Receitas 2008]]-Tabela3[[#This Row],[Despesas 2008]],Tabela3[[#This Row],[Receitas 2008]]-Tabela3[[#This Row],[Despesas 2008]])</f>
        <v>455122.29999999981</v>
      </c>
      <c r="L247" s="12">
        <f>IF(Tabela3[[#This Row],[Receitas 2009]]-Tabela3[[#This Row],[Despesas 2009]]&lt;0,Tabela3[[#This Row],[Receitas 2009]]-Tabela3[[#This Row],[Despesas 2009]],Tabela3[[#This Row],[Receitas 2009]]-Tabela3[[#This Row],[Despesas 2009]])</f>
        <v>-865187.1400000006</v>
      </c>
    </row>
    <row r="248" spans="1:12">
      <c r="A248" s="12">
        <v>168910958.22999999</v>
      </c>
      <c r="B248" s="12">
        <v>196662870.56</v>
      </c>
      <c r="C248" s="12">
        <v>286083132.69999999</v>
      </c>
      <c r="D248" s="12">
        <v>299813721.99000001</v>
      </c>
      <c r="E248" s="12">
        <v>152499502.36000001</v>
      </c>
      <c r="F248" s="12">
        <v>174377937.69999999</v>
      </c>
      <c r="G248" s="12">
        <v>248204231.30000001</v>
      </c>
      <c r="H248" s="12">
        <v>282923321.81999999</v>
      </c>
      <c r="I248" s="12">
        <f>IF(Tabela3[[#This Row],[Receitas 2005]]-Tabela3[[#This Row],[Despesas 2005]]&lt;0,Tabela3[[#This Row],[Receitas 2005]]-Tabela3[[#This Row],[Despesas 2005]],Tabela3[[#This Row],[Receitas 2005]]-Tabela3[[#This Row],[Despesas 2005]])</f>
        <v>16411455.869999975</v>
      </c>
      <c r="J248" s="14">
        <f>IF(Tabela3[[#This Row],[Receitas 2006]]-Tabela3[[#This Row],[Despesas 2006]]&lt;0,Tabela3[[#This Row],[Receitas 2006]]-Tabela3[[#This Row],[Despesas 2006]],Tabela3[[#This Row],[Receitas 2006]]-Tabela3[[#This Row],[Despesas 2006]])</f>
        <v>22284932.860000014</v>
      </c>
      <c r="K248" s="12">
        <f>IF(Tabela3[[#This Row],[Receitas 2008]]-Tabela3[[#This Row],[Despesas 2008]]&lt;0,Tabela3[[#This Row],[Receitas 2008]]-Tabela3[[#This Row],[Despesas 2008]],Tabela3[[#This Row],[Receitas 2008]]-Tabela3[[#This Row],[Despesas 2008]])</f>
        <v>37878901.399999976</v>
      </c>
      <c r="L248" s="12">
        <f>IF(Tabela3[[#This Row],[Receitas 2009]]-Tabela3[[#This Row],[Despesas 2009]]&lt;0,Tabela3[[#This Row],[Receitas 2009]]-Tabela3[[#This Row],[Despesas 2009]],Tabela3[[#This Row],[Receitas 2009]]-Tabela3[[#This Row],[Despesas 2009]])</f>
        <v>16890400.170000017</v>
      </c>
    </row>
    <row r="249" spans="1:12">
      <c r="A249" s="13">
        <v>5933859.7599999998</v>
      </c>
      <c r="B249" s="13">
        <v>6869720.6200000001</v>
      </c>
      <c r="C249" s="13">
        <v>9707803.9100000001</v>
      </c>
      <c r="D249" s="13">
        <v>9269526.5600000005</v>
      </c>
      <c r="E249" s="13">
        <v>5750858.2000000002</v>
      </c>
      <c r="F249" s="13">
        <v>6800729.7000000002</v>
      </c>
      <c r="G249" s="13">
        <v>9301833.2699999996</v>
      </c>
      <c r="H249" s="13">
        <v>9178749.8000000007</v>
      </c>
      <c r="I249" s="13">
        <f>IF(Tabela3[[#This Row],[Receitas 2005]]-Tabela3[[#This Row],[Despesas 2005]]&lt;0,Tabela3[[#This Row],[Receitas 2005]]-Tabela3[[#This Row],[Despesas 2005]],Tabela3[[#This Row],[Receitas 2005]]-Tabela3[[#This Row],[Despesas 2005]])</f>
        <v>183001.55999999959</v>
      </c>
      <c r="J249" s="15">
        <f>IF(Tabela3[[#This Row],[Receitas 2006]]-Tabela3[[#This Row],[Despesas 2006]]&lt;0,Tabela3[[#This Row],[Receitas 2006]]-Tabela3[[#This Row],[Despesas 2006]],Tabela3[[#This Row],[Receitas 2006]]-Tabela3[[#This Row],[Despesas 2006]])</f>
        <v>68990.919999999925</v>
      </c>
      <c r="K249" s="12">
        <f>IF(Tabela3[[#This Row],[Receitas 2008]]-Tabela3[[#This Row],[Despesas 2008]]&lt;0,Tabela3[[#This Row],[Receitas 2008]]-Tabela3[[#This Row],[Despesas 2008]],Tabela3[[#This Row],[Receitas 2008]]-Tabela3[[#This Row],[Despesas 2008]])</f>
        <v>405970.6400000006</v>
      </c>
      <c r="L249" s="12">
        <f>IF(Tabela3[[#This Row],[Receitas 2009]]-Tabela3[[#This Row],[Despesas 2009]]&lt;0,Tabela3[[#This Row],[Receitas 2009]]-Tabela3[[#This Row],[Despesas 2009]],Tabela3[[#This Row],[Receitas 2009]]-Tabela3[[#This Row],[Despesas 2009]])</f>
        <v>90776.759999999776</v>
      </c>
    </row>
    <row r="250" spans="1:12">
      <c r="A250" s="12">
        <v>4735654.16</v>
      </c>
      <c r="B250" s="12" t="s">
        <v>25</v>
      </c>
      <c r="C250" s="12">
        <v>7126034.8600000003</v>
      </c>
      <c r="D250" s="12">
        <v>7358030.3499999996</v>
      </c>
      <c r="E250" s="12">
        <v>4694475.3600000003</v>
      </c>
      <c r="F250" s="12" t="s">
        <v>25</v>
      </c>
      <c r="G250" s="12">
        <v>6915916.8600000003</v>
      </c>
      <c r="H250" s="12">
        <v>7127199.6399999997</v>
      </c>
      <c r="I250" s="12">
        <f>IF(Tabela3[[#This Row],[Receitas 2005]]-Tabela3[[#This Row],[Despesas 2005]]&lt;0,Tabela3[[#This Row],[Receitas 2005]]-Tabela3[[#This Row],[Despesas 2005]],Tabela3[[#This Row],[Receitas 2005]]-Tabela3[[#This Row],[Despesas 2005]])</f>
        <v>41178.799999999814</v>
      </c>
      <c r="J25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50" s="12">
        <f>IF(Tabela3[[#This Row],[Receitas 2008]]-Tabela3[[#This Row],[Despesas 2008]]&lt;0,Tabela3[[#This Row],[Receitas 2008]]-Tabela3[[#This Row],[Despesas 2008]],Tabela3[[#This Row],[Receitas 2008]]-Tabela3[[#This Row],[Despesas 2008]])</f>
        <v>210118</v>
      </c>
      <c r="L250" s="12">
        <f>IF(Tabela3[[#This Row],[Receitas 2009]]-Tabela3[[#This Row],[Despesas 2009]]&lt;0,Tabela3[[#This Row],[Receitas 2009]]-Tabela3[[#This Row],[Despesas 2009]],Tabela3[[#This Row],[Receitas 2009]]-Tabela3[[#This Row],[Despesas 2009]])</f>
        <v>230830.70999999996</v>
      </c>
    </row>
    <row r="251" spans="1:12">
      <c r="A251" s="13" t="s">
        <v>25</v>
      </c>
      <c r="B251" s="13" t="s">
        <v>25</v>
      </c>
      <c r="C251" s="13">
        <v>9853790.0500000007</v>
      </c>
      <c r="D251" s="13">
        <v>8951719.0899999999</v>
      </c>
      <c r="E251" s="13" t="s">
        <v>25</v>
      </c>
      <c r="F251" s="13" t="s">
        <v>25</v>
      </c>
      <c r="G251" s="13">
        <v>8989555.7699999996</v>
      </c>
      <c r="H251" s="13">
        <v>9161856.4399999995</v>
      </c>
      <c r="I25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5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51" s="12">
        <f>IF(Tabela3[[#This Row],[Receitas 2008]]-Tabela3[[#This Row],[Despesas 2008]]&lt;0,Tabela3[[#This Row],[Receitas 2008]]-Tabela3[[#This Row],[Despesas 2008]],Tabela3[[#This Row],[Receitas 2008]]-Tabela3[[#This Row],[Despesas 2008]])</f>
        <v>864234.28000000119</v>
      </c>
      <c r="L251" s="12">
        <f>IF(Tabela3[[#This Row],[Receitas 2009]]-Tabela3[[#This Row],[Despesas 2009]]&lt;0,Tabela3[[#This Row],[Receitas 2009]]-Tabela3[[#This Row],[Despesas 2009]],Tabela3[[#This Row],[Receitas 2009]]-Tabela3[[#This Row],[Despesas 2009]])</f>
        <v>-210137.34999999963</v>
      </c>
    </row>
    <row r="252" spans="1:12">
      <c r="A252" s="12">
        <v>3917286.54</v>
      </c>
      <c r="B252" s="12">
        <v>4373728.5599999996</v>
      </c>
      <c r="C252" s="12">
        <v>6873087.8600000003</v>
      </c>
      <c r="D252" s="12">
        <v>6573233.6399999997</v>
      </c>
      <c r="E252" s="12">
        <v>3890017.27</v>
      </c>
      <c r="F252" s="12">
        <v>4543200.49</v>
      </c>
      <c r="G252" s="12">
        <v>6710822.5300000003</v>
      </c>
      <c r="H252" s="12">
        <v>6136608.21</v>
      </c>
      <c r="I252" s="12">
        <f>IF(Tabela3[[#This Row],[Receitas 2005]]-Tabela3[[#This Row],[Despesas 2005]]&lt;0,Tabela3[[#This Row],[Receitas 2005]]-Tabela3[[#This Row],[Despesas 2005]],Tabela3[[#This Row],[Receitas 2005]]-Tabela3[[#This Row],[Despesas 2005]])</f>
        <v>27269.270000000019</v>
      </c>
      <c r="J252" s="14">
        <f>IF(Tabela3[[#This Row],[Receitas 2006]]-Tabela3[[#This Row],[Despesas 2006]]&lt;0,Tabela3[[#This Row],[Receitas 2006]]-Tabela3[[#This Row],[Despesas 2006]],Tabela3[[#This Row],[Receitas 2006]]-Tabela3[[#This Row],[Despesas 2006]])</f>
        <v>-169471.93000000063</v>
      </c>
      <c r="K252" s="12">
        <f>IF(Tabela3[[#This Row],[Receitas 2008]]-Tabela3[[#This Row],[Despesas 2008]]&lt;0,Tabela3[[#This Row],[Receitas 2008]]-Tabela3[[#This Row],[Despesas 2008]],Tabela3[[#This Row],[Receitas 2008]]-Tabela3[[#This Row],[Despesas 2008]])</f>
        <v>162265.33000000007</v>
      </c>
      <c r="L252" s="12">
        <f>IF(Tabela3[[#This Row],[Receitas 2009]]-Tabela3[[#This Row],[Despesas 2009]]&lt;0,Tabela3[[#This Row],[Receitas 2009]]-Tabela3[[#This Row],[Despesas 2009]],Tabela3[[#This Row],[Receitas 2009]]-Tabela3[[#This Row],[Despesas 2009]])</f>
        <v>436625.4299999997</v>
      </c>
    </row>
    <row r="253" spans="1:12">
      <c r="A253" s="13">
        <v>4115432.47</v>
      </c>
      <c r="B253" s="13">
        <v>4873193.33</v>
      </c>
      <c r="C253" s="13">
        <v>7104243.54</v>
      </c>
      <c r="D253" s="13">
        <v>6600473.0300000003</v>
      </c>
      <c r="E253" s="13">
        <v>3951182.38</v>
      </c>
      <c r="F253" s="13">
        <v>4810705.17</v>
      </c>
      <c r="G253" s="13">
        <v>6897072.8099999996</v>
      </c>
      <c r="H253" s="13">
        <v>7214767.0099999998</v>
      </c>
      <c r="I253" s="13">
        <f>IF(Tabela3[[#This Row],[Receitas 2005]]-Tabela3[[#This Row],[Despesas 2005]]&lt;0,Tabela3[[#This Row],[Receitas 2005]]-Tabela3[[#This Row],[Despesas 2005]],Tabela3[[#This Row],[Receitas 2005]]-Tabela3[[#This Row],[Despesas 2005]])</f>
        <v>164250.09000000032</v>
      </c>
      <c r="J253" s="15">
        <f>IF(Tabela3[[#This Row],[Receitas 2006]]-Tabela3[[#This Row],[Despesas 2006]]&lt;0,Tabela3[[#This Row],[Receitas 2006]]-Tabela3[[#This Row],[Despesas 2006]],Tabela3[[#This Row],[Receitas 2006]]-Tabela3[[#This Row],[Despesas 2006]])</f>
        <v>62488.160000000149</v>
      </c>
      <c r="K253" s="12">
        <f>IF(Tabela3[[#This Row],[Receitas 2008]]-Tabela3[[#This Row],[Despesas 2008]]&lt;0,Tabela3[[#This Row],[Receitas 2008]]-Tabela3[[#This Row],[Despesas 2008]],Tabela3[[#This Row],[Receitas 2008]]-Tabela3[[#This Row],[Despesas 2008]])</f>
        <v>207170.73000000045</v>
      </c>
      <c r="L253" s="12">
        <f>IF(Tabela3[[#This Row],[Receitas 2009]]-Tabela3[[#This Row],[Despesas 2009]]&lt;0,Tabela3[[#This Row],[Receitas 2009]]-Tabela3[[#This Row],[Despesas 2009]],Tabela3[[#This Row],[Receitas 2009]]-Tabela3[[#This Row],[Despesas 2009]])</f>
        <v>-614293.97999999952</v>
      </c>
    </row>
    <row r="254" spans="1:12">
      <c r="A254" s="12">
        <v>4309323.28</v>
      </c>
      <c r="B254" s="12">
        <v>4917945.87</v>
      </c>
      <c r="C254" s="12">
        <v>7913265.3200000003</v>
      </c>
      <c r="D254" s="12">
        <v>7278250.0899999999</v>
      </c>
      <c r="E254" s="12">
        <v>4463308.6100000003</v>
      </c>
      <c r="F254" s="12">
        <v>4915271.57</v>
      </c>
      <c r="G254" s="12">
        <v>6999811.4100000001</v>
      </c>
      <c r="H254" s="12">
        <v>8368875.9299999997</v>
      </c>
      <c r="I254" s="12">
        <f>IF(Tabela3[[#This Row],[Receitas 2005]]-Tabela3[[#This Row],[Despesas 2005]]&lt;0,Tabela3[[#This Row],[Receitas 2005]]-Tabela3[[#This Row],[Despesas 2005]],Tabela3[[#This Row],[Receitas 2005]]-Tabela3[[#This Row],[Despesas 2005]])</f>
        <v>-153985.33000000007</v>
      </c>
      <c r="J254" s="14">
        <f>IF(Tabela3[[#This Row],[Receitas 2006]]-Tabela3[[#This Row],[Despesas 2006]]&lt;0,Tabela3[[#This Row],[Receitas 2006]]-Tabela3[[#This Row],[Despesas 2006]],Tabela3[[#This Row],[Receitas 2006]]-Tabela3[[#This Row],[Despesas 2006]])</f>
        <v>2674.2999999998137</v>
      </c>
      <c r="K254" s="12">
        <f>IF(Tabela3[[#This Row],[Receitas 2008]]-Tabela3[[#This Row],[Despesas 2008]]&lt;0,Tabela3[[#This Row],[Receitas 2008]]-Tabela3[[#This Row],[Despesas 2008]],Tabela3[[#This Row],[Receitas 2008]]-Tabela3[[#This Row],[Despesas 2008]])</f>
        <v>913453.91000000015</v>
      </c>
      <c r="L254" s="12">
        <f>IF(Tabela3[[#This Row],[Receitas 2009]]-Tabela3[[#This Row],[Despesas 2009]]&lt;0,Tabela3[[#This Row],[Receitas 2009]]-Tabela3[[#This Row],[Despesas 2009]],Tabela3[[#This Row],[Receitas 2009]]-Tabela3[[#This Row],[Despesas 2009]])</f>
        <v>-1090625.8399999999</v>
      </c>
    </row>
    <row r="255" spans="1:12">
      <c r="A255" s="13">
        <v>4709549.08</v>
      </c>
      <c r="B255" s="13">
        <v>5557979.1299999999</v>
      </c>
      <c r="C255" s="13">
        <v>7120791.75</v>
      </c>
      <c r="D255" s="13">
        <v>7303908.7199999997</v>
      </c>
      <c r="E255" s="13">
        <v>4349430.6500000004</v>
      </c>
      <c r="F255" s="13">
        <v>5060144.8</v>
      </c>
      <c r="G255" s="13">
        <v>6337225.04</v>
      </c>
      <c r="H255" s="13">
        <v>6821634.6699999999</v>
      </c>
      <c r="I255" s="13">
        <f>IF(Tabela3[[#This Row],[Receitas 2005]]-Tabela3[[#This Row],[Despesas 2005]]&lt;0,Tabela3[[#This Row],[Receitas 2005]]-Tabela3[[#This Row],[Despesas 2005]],Tabela3[[#This Row],[Receitas 2005]]-Tabela3[[#This Row],[Despesas 2005]])</f>
        <v>360118.4299999997</v>
      </c>
      <c r="J255" s="15">
        <f>IF(Tabela3[[#This Row],[Receitas 2006]]-Tabela3[[#This Row],[Despesas 2006]]&lt;0,Tabela3[[#This Row],[Receitas 2006]]-Tabela3[[#This Row],[Despesas 2006]],Tabela3[[#This Row],[Receitas 2006]]-Tabela3[[#This Row],[Despesas 2006]])</f>
        <v>497834.33000000007</v>
      </c>
      <c r="K255" s="12">
        <f>IF(Tabela3[[#This Row],[Receitas 2008]]-Tabela3[[#This Row],[Despesas 2008]]&lt;0,Tabela3[[#This Row],[Receitas 2008]]-Tabela3[[#This Row],[Despesas 2008]],Tabela3[[#This Row],[Receitas 2008]]-Tabela3[[#This Row],[Despesas 2008]])</f>
        <v>783566.71</v>
      </c>
      <c r="L255" s="12">
        <f>IF(Tabela3[[#This Row],[Receitas 2009]]-Tabela3[[#This Row],[Despesas 2009]]&lt;0,Tabela3[[#This Row],[Receitas 2009]]-Tabela3[[#This Row],[Despesas 2009]],Tabela3[[#This Row],[Receitas 2009]]-Tabela3[[#This Row],[Despesas 2009]])</f>
        <v>482274.04999999981</v>
      </c>
    </row>
    <row r="256" spans="1:12">
      <c r="A256" s="12">
        <v>3559696.65</v>
      </c>
      <c r="B256" s="12">
        <v>4097674.74</v>
      </c>
      <c r="C256" s="12">
        <v>5626699.7599999998</v>
      </c>
      <c r="D256" s="12">
        <v>5338264.4400000004</v>
      </c>
      <c r="E256" s="12">
        <v>3453235.39</v>
      </c>
      <c r="F256" s="12">
        <v>4163965.95</v>
      </c>
      <c r="G256" s="12">
        <v>5532266.7800000003</v>
      </c>
      <c r="H256" s="12">
        <v>5346476.38</v>
      </c>
      <c r="I256" s="12">
        <f>IF(Tabela3[[#This Row],[Receitas 2005]]-Tabela3[[#This Row],[Despesas 2005]]&lt;0,Tabela3[[#This Row],[Receitas 2005]]-Tabela3[[#This Row],[Despesas 2005]],Tabela3[[#This Row],[Receitas 2005]]-Tabela3[[#This Row],[Despesas 2005]])</f>
        <v>106461.25999999978</v>
      </c>
      <c r="J256" s="14">
        <f>IF(Tabela3[[#This Row],[Receitas 2006]]-Tabela3[[#This Row],[Despesas 2006]]&lt;0,Tabela3[[#This Row],[Receitas 2006]]-Tabela3[[#This Row],[Despesas 2006]],Tabela3[[#This Row],[Receitas 2006]]-Tabela3[[#This Row],[Despesas 2006]])</f>
        <v>-66291.209999999963</v>
      </c>
      <c r="K256" s="12">
        <f>IF(Tabela3[[#This Row],[Receitas 2008]]-Tabela3[[#This Row],[Despesas 2008]]&lt;0,Tabela3[[#This Row],[Receitas 2008]]-Tabela3[[#This Row],[Despesas 2008]],Tabela3[[#This Row],[Receitas 2008]]-Tabela3[[#This Row],[Despesas 2008]])</f>
        <v>94432.979999999516</v>
      </c>
      <c r="L256" s="12">
        <f>IF(Tabela3[[#This Row],[Receitas 2009]]-Tabela3[[#This Row],[Despesas 2009]]&lt;0,Tabela3[[#This Row],[Receitas 2009]]-Tabela3[[#This Row],[Despesas 2009]],Tabela3[[#This Row],[Receitas 2009]]-Tabela3[[#This Row],[Despesas 2009]])</f>
        <v>-8211.9399999994785</v>
      </c>
    </row>
    <row r="257" spans="1:12">
      <c r="A257" s="13" t="s">
        <v>25</v>
      </c>
      <c r="B257" s="13">
        <v>6016980.4900000002</v>
      </c>
      <c r="C257" s="13">
        <v>7432095.6900000004</v>
      </c>
      <c r="D257" s="13">
        <v>8249683.5</v>
      </c>
      <c r="E257" s="13" t="s">
        <v>25</v>
      </c>
      <c r="F257" s="13">
        <v>5971207.5199999996</v>
      </c>
      <c r="G257" s="13">
        <v>7655015.4500000002</v>
      </c>
      <c r="H257" s="13">
        <v>8456347.8499999996</v>
      </c>
      <c r="I25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57" s="15">
        <f>IF(Tabela3[[#This Row],[Receitas 2006]]-Tabela3[[#This Row],[Despesas 2006]]&lt;0,Tabela3[[#This Row],[Receitas 2006]]-Tabela3[[#This Row],[Despesas 2006]],Tabela3[[#This Row],[Receitas 2006]]-Tabela3[[#This Row],[Despesas 2006]])</f>
        <v>45772.970000000671</v>
      </c>
      <c r="K257" s="12">
        <f>IF(Tabela3[[#This Row],[Receitas 2008]]-Tabela3[[#This Row],[Despesas 2008]]&lt;0,Tabela3[[#This Row],[Receitas 2008]]-Tabela3[[#This Row],[Despesas 2008]],Tabela3[[#This Row],[Receitas 2008]]-Tabela3[[#This Row],[Despesas 2008]])</f>
        <v>-222919.75999999978</v>
      </c>
      <c r="L257" s="12">
        <f>IF(Tabela3[[#This Row],[Receitas 2009]]-Tabela3[[#This Row],[Despesas 2009]]&lt;0,Tabela3[[#This Row],[Receitas 2009]]-Tabela3[[#This Row],[Despesas 2009]],Tabela3[[#This Row],[Receitas 2009]]-Tabela3[[#This Row],[Despesas 2009]])</f>
        <v>-206664.34999999963</v>
      </c>
    </row>
    <row r="258" spans="1:12">
      <c r="A258" s="12">
        <v>6181226.8499999996</v>
      </c>
      <c r="B258" s="12">
        <v>7299029.8399999999</v>
      </c>
      <c r="C258" s="12" t="s">
        <v>25</v>
      </c>
      <c r="D258" s="12">
        <v>8263489.3399999999</v>
      </c>
      <c r="E258" s="12">
        <v>6482367.21</v>
      </c>
      <c r="F258" s="12">
        <v>7827586.3099999996</v>
      </c>
      <c r="G258" s="12" t="s">
        <v>25</v>
      </c>
      <c r="H258" s="12">
        <v>9101040.9199999999</v>
      </c>
      <c r="I258" s="12">
        <f>IF(Tabela3[[#This Row],[Receitas 2005]]-Tabela3[[#This Row],[Despesas 2005]]&lt;0,Tabela3[[#This Row],[Receitas 2005]]-Tabela3[[#This Row],[Despesas 2005]],Tabela3[[#This Row],[Receitas 2005]]-Tabela3[[#This Row],[Despesas 2005]])</f>
        <v>-301140.36000000034</v>
      </c>
      <c r="J258" s="14">
        <f>IF(Tabela3[[#This Row],[Receitas 2006]]-Tabela3[[#This Row],[Despesas 2006]]&lt;0,Tabela3[[#This Row],[Receitas 2006]]-Tabela3[[#This Row],[Despesas 2006]],Tabela3[[#This Row],[Receitas 2006]]-Tabela3[[#This Row],[Despesas 2006]])</f>
        <v>-528556.46999999974</v>
      </c>
      <c r="K258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58" s="12">
        <f>IF(Tabela3[[#This Row],[Receitas 2009]]-Tabela3[[#This Row],[Despesas 2009]]&lt;0,Tabela3[[#This Row],[Receitas 2009]]-Tabela3[[#This Row],[Despesas 2009]],Tabela3[[#This Row],[Receitas 2009]]-Tabela3[[#This Row],[Despesas 2009]])</f>
        <v>-837551.58000000007</v>
      </c>
    </row>
    <row r="259" spans="1:12">
      <c r="A259" s="13">
        <v>5469228.2599999998</v>
      </c>
      <c r="B259" s="13" t="s">
        <v>25</v>
      </c>
      <c r="C259" s="13">
        <v>10016846.73</v>
      </c>
      <c r="D259" s="13">
        <v>9147156.4600000009</v>
      </c>
      <c r="E259" s="13">
        <v>5353567.6500000004</v>
      </c>
      <c r="F259" s="13" t="s">
        <v>25</v>
      </c>
      <c r="G259" s="13">
        <v>10130408.82</v>
      </c>
      <c r="H259" s="13">
        <v>8682606.8000000007</v>
      </c>
      <c r="I259" s="13">
        <f>IF(Tabela3[[#This Row],[Receitas 2005]]-Tabela3[[#This Row],[Despesas 2005]]&lt;0,Tabela3[[#This Row],[Receitas 2005]]-Tabela3[[#This Row],[Despesas 2005]],Tabela3[[#This Row],[Receitas 2005]]-Tabela3[[#This Row],[Despesas 2005]])</f>
        <v>115660.6099999994</v>
      </c>
      <c r="J25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59" s="12">
        <f>IF(Tabela3[[#This Row],[Receitas 2008]]-Tabela3[[#This Row],[Despesas 2008]]&lt;0,Tabela3[[#This Row],[Receitas 2008]]-Tabela3[[#This Row],[Despesas 2008]],Tabela3[[#This Row],[Receitas 2008]]-Tabela3[[#This Row],[Despesas 2008]])</f>
        <v>-113562.08999999985</v>
      </c>
      <c r="L259" s="12">
        <f>IF(Tabela3[[#This Row],[Receitas 2009]]-Tabela3[[#This Row],[Despesas 2009]]&lt;0,Tabela3[[#This Row],[Receitas 2009]]-Tabela3[[#This Row],[Despesas 2009]],Tabela3[[#This Row],[Receitas 2009]]-Tabela3[[#This Row],[Despesas 2009]])</f>
        <v>464549.66000000015</v>
      </c>
    </row>
    <row r="260" spans="1:12">
      <c r="A260" s="12">
        <v>10783380.720000001</v>
      </c>
      <c r="B260" s="12">
        <v>11020294.369999999</v>
      </c>
      <c r="C260" s="12">
        <v>16903970.93</v>
      </c>
      <c r="D260" s="12">
        <v>16655455.789999999</v>
      </c>
      <c r="E260" s="12">
        <v>10252038.75</v>
      </c>
      <c r="F260" s="12">
        <v>12803224.380000001</v>
      </c>
      <c r="G260" s="12">
        <v>17333556.719999999</v>
      </c>
      <c r="H260" s="12">
        <v>15525952.92</v>
      </c>
      <c r="I260" s="12">
        <f>IF(Tabela3[[#This Row],[Receitas 2005]]-Tabela3[[#This Row],[Despesas 2005]]&lt;0,Tabela3[[#This Row],[Receitas 2005]]-Tabela3[[#This Row],[Despesas 2005]],Tabela3[[#This Row],[Receitas 2005]]-Tabela3[[#This Row],[Despesas 2005]])</f>
        <v>531341.97000000067</v>
      </c>
      <c r="J260" s="14">
        <f>IF(Tabela3[[#This Row],[Receitas 2006]]-Tabela3[[#This Row],[Despesas 2006]]&lt;0,Tabela3[[#This Row],[Receitas 2006]]-Tabela3[[#This Row],[Despesas 2006]],Tabela3[[#This Row],[Receitas 2006]]-Tabela3[[#This Row],[Despesas 2006]])</f>
        <v>-1782930.0100000016</v>
      </c>
      <c r="K260" s="12">
        <f>IF(Tabela3[[#This Row],[Receitas 2008]]-Tabela3[[#This Row],[Despesas 2008]]&lt;0,Tabela3[[#This Row],[Receitas 2008]]-Tabela3[[#This Row],[Despesas 2008]],Tabela3[[#This Row],[Receitas 2008]]-Tabela3[[#This Row],[Despesas 2008]])</f>
        <v>-429585.78999999911</v>
      </c>
      <c r="L260" s="12">
        <f>IF(Tabela3[[#This Row],[Receitas 2009]]-Tabela3[[#This Row],[Despesas 2009]]&lt;0,Tabela3[[#This Row],[Receitas 2009]]-Tabela3[[#This Row],[Despesas 2009]],Tabela3[[#This Row],[Receitas 2009]]-Tabela3[[#This Row],[Despesas 2009]])</f>
        <v>1129502.8699999992</v>
      </c>
    </row>
    <row r="261" spans="1:12">
      <c r="A261" s="13">
        <v>3956665.15</v>
      </c>
      <c r="B261" s="13">
        <v>5297273.68</v>
      </c>
      <c r="C261" s="13">
        <v>6503534.9900000002</v>
      </c>
      <c r="D261" s="13">
        <v>6244421.54</v>
      </c>
      <c r="E261" s="13">
        <v>3161939.65</v>
      </c>
      <c r="F261" s="13">
        <v>4710122.07</v>
      </c>
      <c r="G261" s="13">
        <v>6464466.1500000004</v>
      </c>
      <c r="H261" s="13">
        <v>6141004.6600000001</v>
      </c>
      <c r="I261" s="13">
        <f>IF(Tabela3[[#This Row],[Receitas 2005]]-Tabela3[[#This Row],[Despesas 2005]]&lt;0,Tabela3[[#This Row],[Receitas 2005]]-Tabela3[[#This Row],[Despesas 2005]],Tabela3[[#This Row],[Receitas 2005]]-Tabela3[[#This Row],[Despesas 2005]])</f>
        <v>794725.5</v>
      </c>
      <c r="J261" s="15">
        <f>IF(Tabela3[[#This Row],[Receitas 2006]]-Tabela3[[#This Row],[Despesas 2006]]&lt;0,Tabela3[[#This Row],[Receitas 2006]]-Tabela3[[#This Row],[Despesas 2006]],Tabela3[[#This Row],[Receitas 2006]]-Tabela3[[#This Row],[Despesas 2006]])</f>
        <v>587151.6099999994</v>
      </c>
      <c r="K261" s="12">
        <f>IF(Tabela3[[#This Row],[Receitas 2008]]-Tabela3[[#This Row],[Despesas 2008]]&lt;0,Tabela3[[#This Row],[Receitas 2008]]-Tabela3[[#This Row],[Despesas 2008]],Tabela3[[#This Row],[Receitas 2008]]-Tabela3[[#This Row],[Despesas 2008]])</f>
        <v>39068.839999999851</v>
      </c>
      <c r="L261" s="12">
        <f>IF(Tabela3[[#This Row],[Receitas 2009]]-Tabela3[[#This Row],[Despesas 2009]]&lt;0,Tabela3[[#This Row],[Receitas 2009]]-Tabela3[[#This Row],[Despesas 2009]],Tabela3[[#This Row],[Receitas 2009]]-Tabela3[[#This Row],[Despesas 2009]])</f>
        <v>103416.87999999989</v>
      </c>
    </row>
    <row r="262" spans="1:12">
      <c r="A262" s="12">
        <v>3843728.08</v>
      </c>
      <c r="B262" s="12">
        <v>4441201.18</v>
      </c>
      <c r="C262" s="12">
        <v>6107099.2699999996</v>
      </c>
      <c r="D262" s="12">
        <v>4797994.6100000003</v>
      </c>
      <c r="E262" s="12">
        <v>3820145.76</v>
      </c>
      <c r="F262" s="12">
        <v>5039645.57</v>
      </c>
      <c r="G262" s="12">
        <v>5858638.2599999998</v>
      </c>
      <c r="H262" s="12">
        <v>6075896</v>
      </c>
      <c r="I262" s="12">
        <f>IF(Tabela3[[#This Row],[Receitas 2005]]-Tabela3[[#This Row],[Despesas 2005]]&lt;0,Tabela3[[#This Row],[Receitas 2005]]-Tabela3[[#This Row],[Despesas 2005]],Tabela3[[#This Row],[Receitas 2005]]-Tabela3[[#This Row],[Despesas 2005]])</f>
        <v>23582.320000000298</v>
      </c>
      <c r="J262" s="14">
        <f>IF(Tabela3[[#This Row],[Receitas 2006]]-Tabela3[[#This Row],[Despesas 2006]]&lt;0,Tabela3[[#This Row],[Receitas 2006]]-Tabela3[[#This Row],[Despesas 2006]],Tabela3[[#This Row],[Receitas 2006]]-Tabela3[[#This Row],[Despesas 2006]])</f>
        <v>-598444.3900000006</v>
      </c>
      <c r="K262" s="12">
        <f>IF(Tabela3[[#This Row],[Receitas 2008]]-Tabela3[[#This Row],[Despesas 2008]]&lt;0,Tabela3[[#This Row],[Receitas 2008]]-Tabela3[[#This Row],[Despesas 2008]],Tabela3[[#This Row],[Receitas 2008]]-Tabela3[[#This Row],[Despesas 2008]])</f>
        <v>248461.00999999978</v>
      </c>
      <c r="L262" s="12">
        <f>IF(Tabela3[[#This Row],[Receitas 2009]]-Tabela3[[#This Row],[Despesas 2009]]&lt;0,Tabela3[[#This Row],[Receitas 2009]]-Tabela3[[#This Row],[Despesas 2009]],Tabela3[[#This Row],[Receitas 2009]]-Tabela3[[#This Row],[Despesas 2009]])</f>
        <v>-1277901.3899999997</v>
      </c>
    </row>
    <row r="263" spans="1:12">
      <c r="A263" s="13" t="s">
        <v>25</v>
      </c>
      <c r="B263" s="13">
        <v>5618565.54</v>
      </c>
      <c r="C263" s="13">
        <v>7303724.6399999997</v>
      </c>
      <c r="D263" s="13">
        <v>6868365.9900000002</v>
      </c>
      <c r="E263" s="13" t="s">
        <v>25</v>
      </c>
      <c r="F263" s="13">
        <v>6496856.1100000003</v>
      </c>
      <c r="G263" s="13">
        <v>7654456.7699999996</v>
      </c>
      <c r="H263" s="13">
        <v>6581242.3200000003</v>
      </c>
      <c r="I26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63" s="15">
        <f>IF(Tabela3[[#This Row],[Receitas 2006]]-Tabela3[[#This Row],[Despesas 2006]]&lt;0,Tabela3[[#This Row],[Receitas 2006]]-Tabela3[[#This Row],[Despesas 2006]],Tabela3[[#This Row],[Receitas 2006]]-Tabela3[[#This Row],[Despesas 2006]])</f>
        <v>-878290.5700000003</v>
      </c>
      <c r="K263" s="12">
        <f>IF(Tabela3[[#This Row],[Receitas 2008]]-Tabela3[[#This Row],[Despesas 2008]]&lt;0,Tabela3[[#This Row],[Receitas 2008]]-Tabela3[[#This Row],[Despesas 2008]],Tabela3[[#This Row],[Receitas 2008]]-Tabela3[[#This Row],[Despesas 2008]])</f>
        <v>-350732.12999999989</v>
      </c>
      <c r="L263" s="12">
        <f>IF(Tabela3[[#This Row],[Receitas 2009]]-Tabela3[[#This Row],[Despesas 2009]]&lt;0,Tabela3[[#This Row],[Receitas 2009]]-Tabela3[[#This Row],[Despesas 2009]],Tabela3[[#This Row],[Receitas 2009]]-Tabela3[[#This Row],[Despesas 2009]])</f>
        <v>287123.66999999993</v>
      </c>
    </row>
    <row r="264" spans="1:12">
      <c r="A264" s="12">
        <v>4394978.5</v>
      </c>
      <c r="B264" s="12">
        <v>5622687</v>
      </c>
      <c r="C264" s="12">
        <v>8001284.0499999998</v>
      </c>
      <c r="D264" s="12">
        <v>7826471.8300000001</v>
      </c>
      <c r="E264" s="12">
        <v>4391910.4000000004</v>
      </c>
      <c r="F264" s="12">
        <v>5607900.2400000002</v>
      </c>
      <c r="G264" s="12">
        <v>7945154.9699999997</v>
      </c>
      <c r="H264" s="12">
        <v>7877817.2800000003</v>
      </c>
      <c r="I264" s="12">
        <f>IF(Tabela3[[#This Row],[Receitas 2005]]-Tabela3[[#This Row],[Despesas 2005]]&lt;0,Tabela3[[#This Row],[Receitas 2005]]-Tabela3[[#This Row],[Despesas 2005]],Tabela3[[#This Row],[Receitas 2005]]-Tabela3[[#This Row],[Despesas 2005]])</f>
        <v>3068.0999999996275</v>
      </c>
      <c r="J264" s="14">
        <f>IF(Tabela3[[#This Row],[Receitas 2006]]-Tabela3[[#This Row],[Despesas 2006]]&lt;0,Tabela3[[#This Row],[Receitas 2006]]-Tabela3[[#This Row],[Despesas 2006]],Tabela3[[#This Row],[Receitas 2006]]-Tabela3[[#This Row],[Despesas 2006]])</f>
        <v>14786.759999999776</v>
      </c>
      <c r="K264" s="12">
        <f>IF(Tabela3[[#This Row],[Receitas 2008]]-Tabela3[[#This Row],[Despesas 2008]]&lt;0,Tabela3[[#This Row],[Receitas 2008]]-Tabela3[[#This Row],[Despesas 2008]],Tabela3[[#This Row],[Receitas 2008]]-Tabela3[[#This Row],[Despesas 2008]])</f>
        <v>56129.080000000075</v>
      </c>
      <c r="L264" s="12">
        <f>IF(Tabela3[[#This Row],[Receitas 2009]]-Tabela3[[#This Row],[Despesas 2009]]&lt;0,Tabela3[[#This Row],[Receitas 2009]]-Tabela3[[#This Row],[Despesas 2009]],Tabela3[[#This Row],[Receitas 2009]]-Tabela3[[#This Row],[Despesas 2009]])</f>
        <v>-51345.450000000186</v>
      </c>
    </row>
    <row r="265" spans="1:12">
      <c r="A265" s="13" t="s">
        <v>25</v>
      </c>
      <c r="B265" s="13">
        <v>18127586</v>
      </c>
      <c r="C265" s="13">
        <v>27018389</v>
      </c>
      <c r="D265" s="13">
        <v>26294953</v>
      </c>
      <c r="E265" s="13" t="s">
        <v>25</v>
      </c>
      <c r="F265" s="13">
        <v>19039596</v>
      </c>
      <c r="G265" s="13">
        <v>25298042</v>
      </c>
      <c r="H265" s="13">
        <v>26968773</v>
      </c>
      <c r="I26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65" s="15">
        <f>IF(Tabela3[[#This Row],[Receitas 2006]]-Tabela3[[#This Row],[Despesas 2006]]&lt;0,Tabela3[[#This Row],[Receitas 2006]]-Tabela3[[#This Row],[Despesas 2006]],Tabela3[[#This Row],[Receitas 2006]]-Tabela3[[#This Row],[Despesas 2006]])</f>
        <v>-912010</v>
      </c>
      <c r="K265" s="12">
        <f>IF(Tabela3[[#This Row],[Receitas 2008]]-Tabela3[[#This Row],[Despesas 2008]]&lt;0,Tabela3[[#This Row],[Receitas 2008]]-Tabela3[[#This Row],[Despesas 2008]],Tabela3[[#This Row],[Receitas 2008]]-Tabela3[[#This Row],[Despesas 2008]])</f>
        <v>1720347</v>
      </c>
      <c r="L265" s="12">
        <f>IF(Tabela3[[#This Row],[Receitas 2009]]-Tabela3[[#This Row],[Despesas 2009]]&lt;0,Tabela3[[#This Row],[Receitas 2009]]-Tabela3[[#This Row],[Despesas 2009]],Tabela3[[#This Row],[Receitas 2009]]-Tabela3[[#This Row],[Despesas 2009]])</f>
        <v>-673820</v>
      </c>
    </row>
    <row r="266" spans="1:12">
      <c r="A266" s="12">
        <v>6591492</v>
      </c>
      <c r="B266" s="12">
        <v>7637750</v>
      </c>
      <c r="C266" s="12">
        <v>12091207.98</v>
      </c>
      <c r="D266" s="12">
        <v>12524817.43</v>
      </c>
      <c r="E266" s="12">
        <v>6986886</v>
      </c>
      <c r="F266" s="12">
        <v>7915628</v>
      </c>
      <c r="G266" s="12">
        <v>11303972.07</v>
      </c>
      <c r="H266" s="12">
        <v>12135014.380000001</v>
      </c>
      <c r="I266" s="12">
        <f>IF(Tabela3[[#This Row],[Receitas 2005]]-Tabela3[[#This Row],[Despesas 2005]]&lt;0,Tabela3[[#This Row],[Receitas 2005]]-Tabela3[[#This Row],[Despesas 2005]],Tabela3[[#This Row],[Receitas 2005]]-Tabela3[[#This Row],[Despesas 2005]])</f>
        <v>-395394</v>
      </c>
      <c r="J266" s="14">
        <f>IF(Tabela3[[#This Row],[Receitas 2006]]-Tabela3[[#This Row],[Despesas 2006]]&lt;0,Tabela3[[#This Row],[Receitas 2006]]-Tabela3[[#This Row],[Despesas 2006]],Tabela3[[#This Row],[Receitas 2006]]-Tabela3[[#This Row],[Despesas 2006]])</f>
        <v>-277878</v>
      </c>
      <c r="K266" s="12">
        <f>IF(Tabela3[[#This Row],[Receitas 2008]]-Tabela3[[#This Row],[Despesas 2008]]&lt;0,Tabela3[[#This Row],[Receitas 2008]]-Tabela3[[#This Row],[Despesas 2008]],Tabela3[[#This Row],[Receitas 2008]]-Tabela3[[#This Row],[Despesas 2008]])</f>
        <v>787235.91000000015</v>
      </c>
      <c r="L266" s="12">
        <f>IF(Tabela3[[#This Row],[Receitas 2009]]-Tabela3[[#This Row],[Despesas 2009]]&lt;0,Tabela3[[#This Row],[Receitas 2009]]-Tabela3[[#This Row],[Despesas 2009]],Tabela3[[#This Row],[Receitas 2009]]-Tabela3[[#This Row],[Despesas 2009]])</f>
        <v>389803.04999999888</v>
      </c>
    </row>
    <row r="267" spans="1:12">
      <c r="A267" s="13">
        <v>5894625.96</v>
      </c>
      <c r="B267" s="13">
        <v>5572826.8099999996</v>
      </c>
      <c r="C267" s="13">
        <v>7668159.4199999999</v>
      </c>
      <c r="D267" s="13">
        <v>8574374.3900000006</v>
      </c>
      <c r="E267" s="13">
        <v>5182579.76</v>
      </c>
      <c r="F267" s="13">
        <v>5757165.4199999999</v>
      </c>
      <c r="G267" s="13">
        <v>7492754.0999999996</v>
      </c>
      <c r="H267" s="13">
        <v>8591505.6400000006</v>
      </c>
      <c r="I267" s="13">
        <f>IF(Tabela3[[#This Row],[Receitas 2005]]-Tabela3[[#This Row],[Despesas 2005]]&lt;0,Tabela3[[#This Row],[Receitas 2005]]-Tabela3[[#This Row],[Despesas 2005]],Tabela3[[#This Row],[Receitas 2005]]-Tabela3[[#This Row],[Despesas 2005]])</f>
        <v>712046.20000000019</v>
      </c>
      <c r="J267" s="15">
        <f>IF(Tabela3[[#This Row],[Receitas 2006]]-Tabela3[[#This Row],[Despesas 2006]]&lt;0,Tabela3[[#This Row],[Receitas 2006]]-Tabela3[[#This Row],[Despesas 2006]],Tabela3[[#This Row],[Receitas 2006]]-Tabela3[[#This Row],[Despesas 2006]])</f>
        <v>-184338.61000000034</v>
      </c>
      <c r="K267" s="12">
        <f>IF(Tabela3[[#This Row],[Receitas 2008]]-Tabela3[[#This Row],[Despesas 2008]]&lt;0,Tabela3[[#This Row],[Receitas 2008]]-Tabela3[[#This Row],[Despesas 2008]],Tabela3[[#This Row],[Receitas 2008]]-Tabela3[[#This Row],[Despesas 2008]])</f>
        <v>175405.3200000003</v>
      </c>
      <c r="L267" s="12">
        <f>IF(Tabela3[[#This Row],[Receitas 2009]]-Tabela3[[#This Row],[Despesas 2009]]&lt;0,Tabela3[[#This Row],[Receitas 2009]]-Tabela3[[#This Row],[Despesas 2009]],Tabela3[[#This Row],[Receitas 2009]]-Tabela3[[#This Row],[Despesas 2009]])</f>
        <v>-17131.25</v>
      </c>
    </row>
    <row r="268" spans="1:12">
      <c r="A268" s="12">
        <v>5273515.76</v>
      </c>
      <c r="B268" s="12">
        <v>5600827</v>
      </c>
      <c r="C268" s="12">
        <v>8067888.8700000001</v>
      </c>
      <c r="D268" s="12">
        <v>6723987.3300000001</v>
      </c>
      <c r="E268" s="12">
        <v>4307310.93</v>
      </c>
      <c r="F268" s="12">
        <v>6168571</v>
      </c>
      <c r="G268" s="12">
        <v>7510917.5</v>
      </c>
      <c r="H268" s="12">
        <v>7146412.0800000001</v>
      </c>
      <c r="I268" s="12">
        <f>IF(Tabela3[[#This Row],[Receitas 2005]]-Tabela3[[#This Row],[Despesas 2005]]&lt;0,Tabela3[[#This Row],[Receitas 2005]]-Tabela3[[#This Row],[Despesas 2005]],Tabela3[[#This Row],[Receitas 2005]]-Tabela3[[#This Row],[Despesas 2005]])</f>
        <v>966204.83000000007</v>
      </c>
      <c r="J268" s="14">
        <f>IF(Tabela3[[#This Row],[Receitas 2006]]-Tabela3[[#This Row],[Despesas 2006]]&lt;0,Tabela3[[#This Row],[Receitas 2006]]-Tabela3[[#This Row],[Despesas 2006]],Tabela3[[#This Row],[Receitas 2006]]-Tabela3[[#This Row],[Despesas 2006]])</f>
        <v>-567744</v>
      </c>
      <c r="K268" s="12">
        <f>IF(Tabela3[[#This Row],[Receitas 2008]]-Tabela3[[#This Row],[Despesas 2008]]&lt;0,Tabela3[[#This Row],[Receitas 2008]]-Tabela3[[#This Row],[Despesas 2008]],Tabela3[[#This Row],[Receitas 2008]]-Tabela3[[#This Row],[Despesas 2008]])</f>
        <v>556971.37000000011</v>
      </c>
      <c r="L268" s="12">
        <f>IF(Tabela3[[#This Row],[Receitas 2009]]-Tabela3[[#This Row],[Despesas 2009]]&lt;0,Tabela3[[#This Row],[Receitas 2009]]-Tabela3[[#This Row],[Despesas 2009]],Tabela3[[#This Row],[Receitas 2009]]-Tabela3[[#This Row],[Despesas 2009]])</f>
        <v>-422424.75</v>
      </c>
    </row>
    <row r="269" spans="1:12">
      <c r="A269" s="13" t="s">
        <v>25</v>
      </c>
      <c r="B269" s="13">
        <v>8883315.3100000005</v>
      </c>
      <c r="C269" s="13">
        <v>14956982.85</v>
      </c>
      <c r="D269" s="13">
        <v>12676272.939999999</v>
      </c>
      <c r="E269" s="13" t="s">
        <v>25</v>
      </c>
      <c r="F269" s="13">
        <v>9231339.9000000004</v>
      </c>
      <c r="G269" s="13">
        <v>13174569.460000001</v>
      </c>
      <c r="H269" s="13">
        <v>13189167.359999999</v>
      </c>
      <c r="I26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69" s="15">
        <f>IF(Tabela3[[#This Row],[Receitas 2006]]-Tabela3[[#This Row],[Despesas 2006]]&lt;0,Tabela3[[#This Row],[Receitas 2006]]-Tabela3[[#This Row],[Despesas 2006]],Tabela3[[#This Row],[Receitas 2006]]-Tabela3[[#This Row],[Despesas 2006]])</f>
        <v>-348024.58999999985</v>
      </c>
      <c r="K269" s="12">
        <f>IF(Tabela3[[#This Row],[Receitas 2008]]-Tabela3[[#This Row],[Despesas 2008]]&lt;0,Tabela3[[#This Row],[Receitas 2008]]-Tabela3[[#This Row],[Despesas 2008]],Tabela3[[#This Row],[Receitas 2008]]-Tabela3[[#This Row],[Despesas 2008]])</f>
        <v>1782413.3899999987</v>
      </c>
      <c r="L269" s="12">
        <f>IF(Tabela3[[#This Row],[Receitas 2009]]-Tabela3[[#This Row],[Despesas 2009]]&lt;0,Tabela3[[#This Row],[Receitas 2009]]-Tabela3[[#This Row],[Despesas 2009]],Tabela3[[#This Row],[Receitas 2009]]-Tabela3[[#This Row],[Despesas 2009]])</f>
        <v>-512894.41999999993</v>
      </c>
    </row>
    <row r="270" spans="1:12">
      <c r="A270" s="12">
        <v>10516719.880000001</v>
      </c>
      <c r="B270" s="12">
        <v>10556507.060000001</v>
      </c>
      <c r="C270" s="12" t="s">
        <v>25</v>
      </c>
      <c r="D270" s="12">
        <v>18484694.32</v>
      </c>
      <c r="E270" s="12">
        <v>10353189.199999999</v>
      </c>
      <c r="F270" s="12">
        <v>12118363.9</v>
      </c>
      <c r="G270" s="12" t="s">
        <v>25</v>
      </c>
      <c r="H270" s="12">
        <v>19420980.510000002</v>
      </c>
      <c r="I270" s="12">
        <f>IF(Tabela3[[#This Row],[Receitas 2005]]-Tabela3[[#This Row],[Despesas 2005]]&lt;0,Tabela3[[#This Row],[Receitas 2005]]-Tabela3[[#This Row],[Despesas 2005]],Tabela3[[#This Row],[Receitas 2005]]-Tabela3[[#This Row],[Despesas 2005]])</f>
        <v>163530.68000000156</v>
      </c>
      <c r="J270" s="14">
        <f>IF(Tabela3[[#This Row],[Receitas 2006]]-Tabela3[[#This Row],[Despesas 2006]]&lt;0,Tabela3[[#This Row],[Receitas 2006]]-Tabela3[[#This Row],[Despesas 2006]],Tabela3[[#This Row],[Receitas 2006]]-Tabela3[[#This Row],[Despesas 2006]])</f>
        <v>-1561856.8399999999</v>
      </c>
      <c r="K27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70" s="12">
        <f>IF(Tabela3[[#This Row],[Receitas 2009]]-Tabela3[[#This Row],[Despesas 2009]]&lt;0,Tabela3[[#This Row],[Receitas 2009]]-Tabela3[[#This Row],[Despesas 2009]],Tabela3[[#This Row],[Receitas 2009]]-Tabela3[[#This Row],[Despesas 2009]])</f>
        <v>-936286.19000000134</v>
      </c>
    </row>
    <row r="271" spans="1:12">
      <c r="A271" s="13">
        <v>25809067.719999999</v>
      </c>
      <c r="B271" s="13">
        <v>31771000.649999999</v>
      </c>
      <c r="C271" s="13" t="s">
        <v>25</v>
      </c>
      <c r="D271" s="13">
        <v>42019536.57</v>
      </c>
      <c r="E271" s="13">
        <v>25560453.510000002</v>
      </c>
      <c r="F271" s="13">
        <v>33751715.32</v>
      </c>
      <c r="G271" s="13" t="s">
        <v>25</v>
      </c>
      <c r="H271" s="13">
        <v>42632341.579999998</v>
      </c>
      <c r="I271" s="13">
        <f>IF(Tabela3[[#This Row],[Receitas 2005]]-Tabela3[[#This Row],[Despesas 2005]]&lt;0,Tabela3[[#This Row],[Receitas 2005]]-Tabela3[[#This Row],[Despesas 2005]],Tabela3[[#This Row],[Receitas 2005]]-Tabela3[[#This Row],[Despesas 2005]])</f>
        <v>248614.20999999717</v>
      </c>
      <c r="J271" s="15">
        <f>IF(Tabela3[[#This Row],[Receitas 2006]]-Tabela3[[#This Row],[Despesas 2006]]&lt;0,Tabela3[[#This Row],[Receitas 2006]]-Tabela3[[#This Row],[Despesas 2006]],Tabela3[[#This Row],[Receitas 2006]]-Tabela3[[#This Row],[Despesas 2006]])</f>
        <v>-1980714.6700000018</v>
      </c>
      <c r="K271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71" s="12">
        <f>IF(Tabela3[[#This Row],[Receitas 2009]]-Tabela3[[#This Row],[Despesas 2009]]&lt;0,Tabela3[[#This Row],[Receitas 2009]]-Tabela3[[#This Row],[Despesas 2009]],Tabela3[[#This Row],[Receitas 2009]]-Tabela3[[#This Row],[Despesas 2009]])</f>
        <v>-612805.00999999791</v>
      </c>
    </row>
    <row r="272" spans="1:12">
      <c r="A272" s="12">
        <v>12742020.27</v>
      </c>
      <c r="B272" s="12">
        <v>14486318.060000001</v>
      </c>
      <c r="C272" s="12">
        <v>20246327.27</v>
      </c>
      <c r="D272" s="12">
        <v>19757848.739999998</v>
      </c>
      <c r="E272" s="12">
        <v>10905315.43</v>
      </c>
      <c r="F272" s="12">
        <v>12873664.050000001</v>
      </c>
      <c r="G272" s="12">
        <v>20446160.77</v>
      </c>
      <c r="H272" s="12">
        <v>18387224.75</v>
      </c>
      <c r="I272" s="12">
        <f>IF(Tabela3[[#This Row],[Receitas 2005]]-Tabela3[[#This Row],[Despesas 2005]]&lt;0,Tabela3[[#This Row],[Receitas 2005]]-Tabela3[[#This Row],[Despesas 2005]],Tabela3[[#This Row],[Receitas 2005]]-Tabela3[[#This Row],[Despesas 2005]])</f>
        <v>1836704.8399999999</v>
      </c>
      <c r="J272" s="14">
        <f>IF(Tabela3[[#This Row],[Receitas 2006]]-Tabela3[[#This Row],[Despesas 2006]]&lt;0,Tabela3[[#This Row],[Receitas 2006]]-Tabela3[[#This Row],[Despesas 2006]],Tabela3[[#This Row],[Receitas 2006]]-Tabela3[[#This Row],[Despesas 2006]])</f>
        <v>1612654.0099999998</v>
      </c>
      <c r="K272" s="12">
        <f>IF(Tabela3[[#This Row],[Receitas 2008]]-Tabela3[[#This Row],[Despesas 2008]]&lt;0,Tabela3[[#This Row],[Receitas 2008]]-Tabela3[[#This Row],[Despesas 2008]],Tabela3[[#This Row],[Receitas 2008]]-Tabela3[[#This Row],[Despesas 2008]])</f>
        <v>-199833.5</v>
      </c>
      <c r="L272" s="12">
        <f>IF(Tabela3[[#This Row],[Receitas 2009]]-Tabela3[[#This Row],[Despesas 2009]]&lt;0,Tabela3[[#This Row],[Receitas 2009]]-Tabela3[[#This Row],[Despesas 2009]],Tabela3[[#This Row],[Receitas 2009]]-Tabela3[[#This Row],[Despesas 2009]])</f>
        <v>1370623.9899999984</v>
      </c>
    </row>
    <row r="273" spans="1:12">
      <c r="A273" s="13">
        <v>14171844.720000001</v>
      </c>
      <c r="B273" s="13">
        <v>16670235.9</v>
      </c>
      <c r="C273" s="13">
        <v>24963718.77</v>
      </c>
      <c r="D273" s="13">
        <v>24672298.530000001</v>
      </c>
      <c r="E273" s="13">
        <v>14790030.02</v>
      </c>
      <c r="F273" s="13">
        <v>15649872.369999999</v>
      </c>
      <c r="G273" s="13">
        <v>23837385.629999999</v>
      </c>
      <c r="H273" s="13">
        <v>23366973.760000002</v>
      </c>
      <c r="I273" s="13">
        <f>IF(Tabela3[[#This Row],[Receitas 2005]]-Tabela3[[#This Row],[Despesas 2005]]&lt;0,Tabela3[[#This Row],[Receitas 2005]]-Tabela3[[#This Row],[Despesas 2005]],Tabela3[[#This Row],[Receitas 2005]]-Tabela3[[#This Row],[Despesas 2005]])</f>
        <v>-618185.29999999888</v>
      </c>
      <c r="J273" s="15">
        <f>IF(Tabela3[[#This Row],[Receitas 2006]]-Tabela3[[#This Row],[Despesas 2006]]&lt;0,Tabela3[[#This Row],[Receitas 2006]]-Tabela3[[#This Row],[Despesas 2006]],Tabela3[[#This Row],[Receitas 2006]]-Tabela3[[#This Row],[Despesas 2006]])</f>
        <v>1020363.5300000012</v>
      </c>
      <c r="K273" s="12">
        <f>IF(Tabela3[[#This Row],[Receitas 2008]]-Tabela3[[#This Row],[Despesas 2008]]&lt;0,Tabela3[[#This Row],[Receitas 2008]]-Tabela3[[#This Row],[Despesas 2008]],Tabela3[[#This Row],[Receitas 2008]]-Tabela3[[#This Row],[Despesas 2008]])</f>
        <v>1126333.1400000006</v>
      </c>
      <c r="L273" s="12">
        <f>IF(Tabela3[[#This Row],[Receitas 2009]]-Tabela3[[#This Row],[Despesas 2009]]&lt;0,Tabela3[[#This Row],[Receitas 2009]]-Tabela3[[#This Row],[Despesas 2009]],Tabela3[[#This Row],[Receitas 2009]]-Tabela3[[#This Row],[Despesas 2009]])</f>
        <v>1305324.7699999996</v>
      </c>
    </row>
    <row r="274" spans="1:12">
      <c r="A274" s="12">
        <v>4234284.2300000004</v>
      </c>
      <c r="B274" s="12">
        <v>5164942.54</v>
      </c>
      <c r="C274" s="12">
        <v>6716243.9199999999</v>
      </c>
      <c r="D274" s="12">
        <v>6168938.0700000003</v>
      </c>
      <c r="E274" s="12">
        <v>3974274.2</v>
      </c>
      <c r="F274" s="12">
        <v>4677042.38</v>
      </c>
      <c r="G274" s="12">
        <v>7023779.3200000003</v>
      </c>
      <c r="H274" s="12">
        <v>6029056.0999999996</v>
      </c>
      <c r="I274" s="12">
        <f>IF(Tabela3[[#This Row],[Receitas 2005]]-Tabela3[[#This Row],[Despesas 2005]]&lt;0,Tabela3[[#This Row],[Receitas 2005]]-Tabela3[[#This Row],[Despesas 2005]],Tabela3[[#This Row],[Receitas 2005]]-Tabela3[[#This Row],[Despesas 2005]])</f>
        <v>260010.03000000026</v>
      </c>
      <c r="J274" s="14">
        <f>IF(Tabela3[[#This Row],[Receitas 2006]]-Tabela3[[#This Row],[Despesas 2006]]&lt;0,Tabela3[[#This Row],[Receitas 2006]]-Tabela3[[#This Row],[Despesas 2006]],Tabela3[[#This Row],[Receitas 2006]]-Tabela3[[#This Row],[Despesas 2006]])</f>
        <v>487900.16000000015</v>
      </c>
      <c r="K274" s="12">
        <f>IF(Tabela3[[#This Row],[Receitas 2008]]-Tabela3[[#This Row],[Despesas 2008]]&lt;0,Tabela3[[#This Row],[Receitas 2008]]-Tabela3[[#This Row],[Despesas 2008]],Tabela3[[#This Row],[Receitas 2008]]-Tabela3[[#This Row],[Despesas 2008]])</f>
        <v>-307535.40000000037</v>
      </c>
      <c r="L274" s="12">
        <f>IF(Tabela3[[#This Row],[Receitas 2009]]-Tabela3[[#This Row],[Despesas 2009]]&lt;0,Tabela3[[#This Row],[Receitas 2009]]-Tabela3[[#This Row],[Despesas 2009]],Tabela3[[#This Row],[Receitas 2009]]-Tabela3[[#This Row],[Despesas 2009]])</f>
        <v>139881.97000000067</v>
      </c>
    </row>
    <row r="275" spans="1:12">
      <c r="A275" s="13">
        <v>6527464.6200000001</v>
      </c>
      <c r="B275" s="13">
        <v>8327122.6600000001</v>
      </c>
      <c r="C275" s="13">
        <v>10834259.68</v>
      </c>
      <c r="D275" s="13">
        <v>11011190.08</v>
      </c>
      <c r="E275" s="13">
        <v>5721517.3700000001</v>
      </c>
      <c r="F275" s="13">
        <v>8444708.6099999994</v>
      </c>
      <c r="G275" s="13">
        <v>10215474.619999999</v>
      </c>
      <c r="H275" s="13">
        <v>12346928.51</v>
      </c>
      <c r="I275" s="13">
        <f>IF(Tabela3[[#This Row],[Receitas 2005]]-Tabela3[[#This Row],[Despesas 2005]]&lt;0,Tabela3[[#This Row],[Receitas 2005]]-Tabela3[[#This Row],[Despesas 2005]],Tabela3[[#This Row],[Receitas 2005]]-Tabela3[[#This Row],[Despesas 2005]])</f>
        <v>805947.25</v>
      </c>
      <c r="J275" s="15">
        <f>IF(Tabela3[[#This Row],[Receitas 2006]]-Tabela3[[#This Row],[Despesas 2006]]&lt;0,Tabela3[[#This Row],[Receitas 2006]]-Tabela3[[#This Row],[Despesas 2006]],Tabela3[[#This Row],[Receitas 2006]]-Tabela3[[#This Row],[Despesas 2006]])</f>
        <v>-117585.94999999925</v>
      </c>
      <c r="K275" s="12">
        <f>IF(Tabela3[[#This Row],[Receitas 2008]]-Tabela3[[#This Row],[Despesas 2008]]&lt;0,Tabela3[[#This Row],[Receitas 2008]]-Tabela3[[#This Row],[Despesas 2008]],Tabela3[[#This Row],[Receitas 2008]]-Tabela3[[#This Row],[Despesas 2008]])</f>
        <v>618785.06000000052</v>
      </c>
      <c r="L275" s="12">
        <f>IF(Tabela3[[#This Row],[Receitas 2009]]-Tabela3[[#This Row],[Despesas 2009]]&lt;0,Tabela3[[#This Row],[Receitas 2009]]-Tabela3[[#This Row],[Despesas 2009]],Tabela3[[#This Row],[Receitas 2009]]-Tabela3[[#This Row],[Despesas 2009]])</f>
        <v>-1335738.4299999997</v>
      </c>
    </row>
    <row r="276" spans="1:12">
      <c r="A276" s="12" t="s">
        <v>25</v>
      </c>
      <c r="B276" s="12" t="s">
        <v>25</v>
      </c>
      <c r="C276" s="12">
        <v>8089118.3799999999</v>
      </c>
      <c r="D276" s="12">
        <v>5490027.9900000002</v>
      </c>
      <c r="E276" s="12" t="s">
        <v>25</v>
      </c>
      <c r="F276" s="12" t="s">
        <v>25</v>
      </c>
      <c r="G276" s="12">
        <v>5832373.3200000003</v>
      </c>
      <c r="H276" s="12">
        <v>5837458.79</v>
      </c>
      <c r="I27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7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76" s="12">
        <f>IF(Tabela3[[#This Row],[Receitas 2008]]-Tabela3[[#This Row],[Despesas 2008]]&lt;0,Tabela3[[#This Row],[Receitas 2008]]-Tabela3[[#This Row],[Despesas 2008]],Tabela3[[#This Row],[Receitas 2008]]-Tabela3[[#This Row],[Despesas 2008]])</f>
        <v>2256745.0599999996</v>
      </c>
      <c r="L276" s="12">
        <f>IF(Tabela3[[#This Row],[Receitas 2009]]-Tabela3[[#This Row],[Despesas 2009]]&lt;0,Tabela3[[#This Row],[Receitas 2009]]-Tabela3[[#This Row],[Despesas 2009]],Tabela3[[#This Row],[Receitas 2009]]-Tabela3[[#This Row],[Despesas 2009]])</f>
        <v>-347430.79999999981</v>
      </c>
    </row>
    <row r="277" spans="1:12">
      <c r="A277" s="13">
        <v>4512747.24</v>
      </c>
      <c r="B277" s="13">
        <v>5831058.8099999996</v>
      </c>
      <c r="C277" s="13">
        <v>8194101.2999999998</v>
      </c>
      <c r="D277" s="13">
        <v>7477019.21</v>
      </c>
      <c r="E277" s="13">
        <v>4418543.68</v>
      </c>
      <c r="F277" s="13">
        <v>6393032.3499999996</v>
      </c>
      <c r="G277" s="13">
        <v>7385205.5700000003</v>
      </c>
      <c r="H277" s="13">
        <v>8530365.8900000006</v>
      </c>
      <c r="I277" s="13">
        <f>IF(Tabela3[[#This Row],[Receitas 2005]]-Tabela3[[#This Row],[Despesas 2005]]&lt;0,Tabela3[[#This Row],[Receitas 2005]]-Tabela3[[#This Row],[Despesas 2005]],Tabela3[[#This Row],[Receitas 2005]]-Tabela3[[#This Row],[Despesas 2005]])</f>
        <v>94203.560000000522</v>
      </c>
      <c r="J277" s="15">
        <f>IF(Tabela3[[#This Row],[Receitas 2006]]-Tabela3[[#This Row],[Despesas 2006]]&lt;0,Tabela3[[#This Row],[Receitas 2006]]-Tabela3[[#This Row],[Despesas 2006]],Tabela3[[#This Row],[Receitas 2006]]-Tabela3[[#This Row],[Despesas 2006]])</f>
        <v>-561973.54</v>
      </c>
      <c r="K277" s="12">
        <f>IF(Tabela3[[#This Row],[Receitas 2008]]-Tabela3[[#This Row],[Despesas 2008]]&lt;0,Tabela3[[#This Row],[Receitas 2008]]-Tabela3[[#This Row],[Despesas 2008]],Tabela3[[#This Row],[Receitas 2008]]-Tabela3[[#This Row],[Despesas 2008]])</f>
        <v>808895.72999999952</v>
      </c>
      <c r="L277" s="12">
        <f>IF(Tabela3[[#This Row],[Receitas 2009]]-Tabela3[[#This Row],[Despesas 2009]]&lt;0,Tabela3[[#This Row],[Receitas 2009]]-Tabela3[[#This Row],[Despesas 2009]],Tabela3[[#This Row],[Receitas 2009]]-Tabela3[[#This Row],[Despesas 2009]])</f>
        <v>-1053346.6800000006</v>
      </c>
    </row>
    <row r="278" spans="1:12">
      <c r="A278" s="12">
        <v>8671059.7300000004</v>
      </c>
      <c r="B278" s="12" t="s">
        <v>25</v>
      </c>
      <c r="C278" s="12">
        <v>10372935.720000001</v>
      </c>
      <c r="D278" s="12">
        <v>11584435.52</v>
      </c>
      <c r="E278" s="12">
        <v>7051144</v>
      </c>
      <c r="F278" s="12" t="s">
        <v>25</v>
      </c>
      <c r="G278" s="12">
        <v>10526241.84</v>
      </c>
      <c r="H278" s="12">
        <v>10520589.960000001</v>
      </c>
      <c r="I278" s="12">
        <f>IF(Tabela3[[#This Row],[Receitas 2005]]-Tabela3[[#This Row],[Despesas 2005]]&lt;0,Tabela3[[#This Row],[Receitas 2005]]-Tabela3[[#This Row],[Despesas 2005]],Tabela3[[#This Row],[Receitas 2005]]-Tabela3[[#This Row],[Despesas 2005]])</f>
        <v>1619915.7300000004</v>
      </c>
      <c r="J27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78" s="12">
        <f>IF(Tabela3[[#This Row],[Receitas 2008]]-Tabela3[[#This Row],[Despesas 2008]]&lt;0,Tabela3[[#This Row],[Receitas 2008]]-Tabela3[[#This Row],[Despesas 2008]],Tabela3[[#This Row],[Receitas 2008]]-Tabela3[[#This Row],[Despesas 2008]])</f>
        <v>-153306.11999999918</v>
      </c>
      <c r="L278" s="12">
        <f>IF(Tabela3[[#This Row],[Receitas 2009]]-Tabela3[[#This Row],[Despesas 2009]]&lt;0,Tabela3[[#This Row],[Receitas 2009]]-Tabela3[[#This Row],[Despesas 2009]],Tabela3[[#This Row],[Receitas 2009]]-Tabela3[[#This Row],[Despesas 2009]])</f>
        <v>1063845.5599999987</v>
      </c>
    </row>
    <row r="279" spans="1:12">
      <c r="A279" s="13" t="s">
        <v>25</v>
      </c>
      <c r="B279" s="13">
        <v>6357321.3099999996</v>
      </c>
      <c r="C279" s="13">
        <v>9957912.7400000002</v>
      </c>
      <c r="D279" s="13">
        <v>10209537.369999999</v>
      </c>
      <c r="E279" s="13" t="s">
        <v>25</v>
      </c>
      <c r="F279" s="13">
        <v>6528524.3200000003</v>
      </c>
      <c r="G279" s="13">
        <v>10023265.310000001</v>
      </c>
      <c r="H279" s="13">
        <v>10333328.560000001</v>
      </c>
      <c r="I27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79" s="15">
        <f>IF(Tabela3[[#This Row],[Receitas 2006]]-Tabela3[[#This Row],[Despesas 2006]]&lt;0,Tabela3[[#This Row],[Receitas 2006]]-Tabela3[[#This Row],[Despesas 2006]],Tabela3[[#This Row],[Receitas 2006]]-Tabela3[[#This Row],[Despesas 2006]])</f>
        <v>-171203.01000000071</v>
      </c>
      <c r="K279" s="12">
        <f>IF(Tabela3[[#This Row],[Receitas 2008]]-Tabela3[[#This Row],[Despesas 2008]]&lt;0,Tabela3[[#This Row],[Receitas 2008]]-Tabela3[[#This Row],[Despesas 2008]],Tabela3[[#This Row],[Receitas 2008]]-Tabela3[[#This Row],[Despesas 2008]])</f>
        <v>-65352.570000000298</v>
      </c>
      <c r="L279" s="12">
        <f>IF(Tabela3[[#This Row],[Receitas 2009]]-Tabela3[[#This Row],[Despesas 2009]]&lt;0,Tabela3[[#This Row],[Receitas 2009]]-Tabela3[[#This Row],[Despesas 2009]],Tabela3[[#This Row],[Receitas 2009]]-Tabela3[[#This Row],[Despesas 2009]])</f>
        <v>-123791.19000000134</v>
      </c>
    </row>
    <row r="280" spans="1:12">
      <c r="A280" s="12">
        <v>3807339</v>
      </c>
      <c r="B280" s="12">
        <v>4329170.8</v>
      </c>
      <c r="C280" s="12">
        <v>6305154</v>
      </c>
      <c r="D280" s="12">
        <v>6155675.7800000003</v>
      </c>
      <c r="E280" s="12">
        <v>3360330</v>
      </c>
      <c r="F280" s="12">
        <v>4428350.1100000003</v>
      </c>
      <c r="G280" s="12">
        <v>6242317</v>
      </c>
      <c r="H280" s="12">
        <v>5867054.5499999998</v>
      </c>
      <c r="I280" s="12">
        <f>IF(Tabela3[[#This Row],[Receitas 2005]]-Tabela3[[#This Row],[Despesas 2005]]&lt;0,Tabela3[[#This Row],[Receitas 2005]]-Tabela3[[#This Row],[Despesas 2005]],Tabela3[[#This Row],[Receitas 2005]]-Tabela3[[#This Row],[Despesas 2005]])</f>
        <v>447009</v>
      </c>
      <c r="J280" s="14">
        <f>IF(Tabela3[[#This Row],[Receitas 2006]]-Tabela3[[#This Row],[Despesas 2006]]&lt;0,Tabela3[[#This Row],[Receitas 2006]]-Tabela3[[#This Row],[Despesas 2006]],Tabela3[[#This Row],[Receitas 2006]]-Tabela3[[#This Row],[Despesas 2006]])</f>
        <v>-99179.310000000522</v>
      </c>
      <c r="K280" s="12">
        <f>IF(Tabela3[[#This Row],[Receitas 2008]]-Tabela3[[#This Row],[Despesas 2008]]&lt;0,Tabela3[[#This Row],[Receitas 2008]]-Tabela3[[#This Row],[Despesas 2008]],Tabela3[[#This Row],[Receitas 2008]]-Tabela3[[#This Row],[Despesas 2008]])</f>
        <v>62837</v>
      </c>
      <c r="L280" s="12">
        <f>IF(Tabela3[[#This Row],[Receitas 2009]]-Tabela3[[#This Row],[Despesas 2009]]&lt;0,Tabela3[[#This Row],[Receitas 2009]]-Tabela3[[#This Row],[Despesas 2009]],Tabela3[[#This Row],[Receitas 2009]]-Tabela3[[#This Row],[Despesas 2009]])</f>
        <v>288621.23000000045</v>
      </c>
    </row>
    <row r="281" spans="1:12">
      <c r="A281" s="13" t="s">
        <v>25</v>
      </c>
      <c r="B281" s="13" t="s">
        <v>25</v>
      </c>
      <c r="C281" s="13">
        <v>61009633.950000003</v>
      </c>
      <c r="D281" s="13">
        <v>51959171</v>
      </c>
      <c r="E281" s="13" t="s">
        <v>25</v>
      </c>
      <c r="F281" s="13" t="s">
        <v>25</v>
      </c>
      <c r="G281" s="13">
        <v>50134515.579999998</v>
      </c>
      <c r="H281" s="13">
        <v>52204130.590000004</v>
      </c>
      <c r="I28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8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81" s="12">
        <f>IF(Tabela3[[#This Row],[Receitas 2008]]-Tabela3[[#This Row],[Despesas 2008]]&lt;0,Tabela3[[#This Row],[Receitas 2008]]-Tabela3[[#This Row],[Despesas 2008]],Tabela3[[#This Row],[Receitas 2008]]-Tabela3[[#This Row],[Despesas 2008]])</f>
        <v>10875118.370000005</v>
      </c>
      <c r="L281" s="12">
        <f>IF(Tabela3[[#This Row],[Receitas 2009]]-Tabela3[[#This Row],[Despesas 2009]]&lt;0,Tabela3[[#This Row],[Receitas 2009]]-Tabela3[[#This Row],[Despesas 2009]],Tabela3[[#This Row],[Receitas 2009]]-Tabela3[[#This Row],[Despesas 2009]])</f>
        <v>-244959.59000000358</v>
      </c>
    </row>
    <row r="282" spans="1:12">
      <c r="A282" s="12">
        <v>3988747</v>
      </c>
      <c r="B282" s="12">
        <v>4321620.67</v>
      </c>
      <c r="C282" s="12">
        <v>5977043.3899999997</v>
      </c>
      <c r="D282" s="12">
        <v>5860000.0999999996</v>
      </c>
      <c r="E282" s="12">
        <v>3562881</v>
      </c>
      <c r="F282" s="12">
        <v>3953797.88</v>
      </c>
      <c r="G282" s="12">
        <v>6448389.8600000003</v>
      </c>
      <c r="H282" s="12">
        <v>5208922.49</v>
      </c>
      <c r="I282" s="12">
        <f>IF(Tabela3[[#This Row],[Receitas 2005]]-Tabela3[[#This Row],[Despesas 2005]]&lt;0,Tabela3[[#This Row],[Receitas 2005]]-Tabela3[[#This Row],[Despesas 2005]],Tabela3[[#This Row],[Receitas 2005]]-Tabela3[[#This Row],[Despesas 2005]])</f>
        <v>425866</v>
      </c>
      <c r="J282" s="14">
        <f>IF(Tabela3[[#This Row],[Receitas 2006]]-Tabela3[[#This Row],[Despesas 2006]]&lt;0,Tabela3[[#This Row],[Receitas 2006]]-Tabela3[[#This Row],[Despesas 2006]],Tabela3[[#This Row],[Receitas 2006]]-Tabela3[[#This Row],[Despesas 2006]])</f>
        <v>367822.79000000004</v>
      </c>
      <c r="K282" s="12">
        <f>IF(Tabela3[[#This Row],[Receitas 2008]]-Tabela3[[#This Row],[Despesas 2008]]&lt;0,Tabela3[[#This Row],[Receitas 2008]]-Tabela3[[#This Row],[Despesas 2008]],Tabela3[[#This Row],[Receitas 2008]]-Tabela3[[#This Row],[Despesas 2008]])</f>
        <v>-471346.47000000067</v>
      </c>
      <c r="L282" s="12">
        <f>IF(Tabela3[[#This Row],[Receitas 2009]]-Tabela3[[#This Row],[Despesas 2009]]&lt;0,Tabela3[[#This Row],[Receitas 2009]]-Tabela3[[#This Row],[Despesas 2009]],Tabela3[[#This Row],[Receitas 2009]]-Tabela3[[#This Row],[Despesas 2009]])</f>
        <v>651077.6099999994</v>
      </c>
    </row>
    <row r="283" spans="1:12">
      <c r="A283" s="13">
        <v>4284090.17</v>
      </c>
      <c r="B283" s="13">
        <v>4661441.8899999997</v>
      </c>
      <c r="C283" s="13">
        <v>6589910.0700000003</v>
      </c>
      <c r="D283" s="13">
        <v>6204873.6500000004</v>
      </c>
      <c r="E283" s="13">
        <v>4081408.84</v>
      </c>
      <c r="F283" s="13">
        <v>4620926.8</v>
      </c>
      <c r="G283" s="13">
        <v>6504381.0899999999</v>
      </c>
      <c r="H283" s="13">
        <v>6081535.8099999996</v>
      </c>
      <c r="I283" s="13">
        <f>IF(Tabela3[[#This Row],[Receitas 2005]]-Tabela3[[#This Row],[Despesas 2005]]&lt;0,Tabela3[[#This Row],[Receitas 2005]]-Tabela3[[#This Row],[Despesas 2005]],Tabela3[[#This Row],[Receitas 2005]]-Tabela3[[#This Row],[Despesas 2005]])</f>
        <v>202681.33000000007</v>
      </c>
      <c r="J283" s="15">
        <f>IF(Tabela3[[#This Row],[Receitas 2006]]-Tabela3[[#This Row],[Despesas 2006]]&lt;0,Tabela3[[#This Row],[Receitas 2006]]-Tabela3[[#This Row],[Despesas 2006]],Tabela3[[#This Row],[Receitas 2006]]-Tabela3[[#This Row],[Despesas 2006]])</f>
        <v>40515.089999999851</v>
      </c>
      <c r="K283" s="12">
        <f>IF(Tabela3[[#This Row],[Receitas 2008]]-Tabela3[[#This Row],[Despesas 2008]]&lt;0,Tabela3[[#This Row],[Receitas 2008]]-Tabela3[[#This Row],[Despesas 2008]],Tabela3[[#This Row],[Receitas 2008]]-Tabela3[[#This Row],[Despesas 2008]])</f>
        <v>85528.980000000447</v>
      </c>
      <c r="L283" s="12">
        <f>IF(Tabela3[[#This Row],[Receitas 2009]]-Tabela3[[#This Row],[Despesas 2009]]&lt;0,Tabela3[[#This Row],[Receitas 2009]]-Tabela3[[#This Row],[Despesas 2009]],Tabela3[[#This Row],[Receitas 2009]]-Tabela3[[#This Row],[Despesas 2009]])</f>
        <v>123337.84000000078</v>
      </c>
    </row>
    <row r="284" spans="1:12">
      <c r="A284" s="12" t="s">
        <v>25</v>
      </c>
      <c r="B284" s="12">
        <v>4907090.54</v>
      </c>
      <c r="C284" s="12">
        <v>7110488.5800000001</v>
      </c>
      <c r="D284" s="12">
        <v>7343999.3899999997</v>
      </c>
      <c r="E284" s="12" t="s">
        <v>25</v>
      </c>
      <c r="F284" s="12">
        <v>4776157.08</v>
      </c>
      <c r="G284" s="12">
        <v>6292201.7999999998</v>
      </c>
      <c r="H284" s="12">
        <v>7451998.1500000004</v>
      </c>
      <c r="I28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84" s="14">
        <f>IF(Tabela3[[#This Row],[Receitas 2006]]-Tabela3[[#This Row],[Despesas 2006]]&lt;0,Tabela3[[#This Row],[Receitas 2006]]-Tabela3[[#This Row],[Despesas 2006]],Tabela3[[#This Row],[Receitas 2006]]-Tabela3[[#This Row],[Despesas 2006]])</f>
        <v>130933.45999999996</v>
      </c>
      <c r="K284" s="12">
        <f>IF(Tabela3[[#This Row],[Receitas 2008]]-Tabela3[[#This Row],[Despesas 2008]]&lt;0,Tabela3[[#This Row],[Receitas 2008]]-Tabela3[[#This Row],[Despesas 2008]],Tabela3[[#This Row],[Receitas 2008]]-Tabela3[[#This Row],[Despesas 2008]])</f>
        <v>818286.78000000026</v>
      </c>
      <c r="L284" s="12">
        <f>IF(Tabela3[[#This Row],[Receitas 2009]]-Tabela3[[#This Row],[Despesas 2009]]&lt;0,Tabela3[[#This Row],[Receitas 2009]]-Tabela3[[#This Row],[Despesas 2009]],Tabela3[[#This Row],[Receitas 2009]]-Tabela3[[#This Row],[Despesas 2009]])</f>
        <v>-107998.76000000071</v>
      </c>
    </row>
    <row r="285" spans="1:12">
      <c r="A285" s="13">
        <v>3751327.04</v>
      </c>
      <c r="B285" s="13">
        <v>4736348.8899999997</v>
      </c>
      <c r="C285" s="13">
        <v>7231372.5700000003</v>
      </c>
      <c r="D285" s="13">
        <v>7037768.0099999998</v>
      </c>
      <c r="E285" s="13">
        <v>3776936.96</v>
      </c>
      <c r="F285" s="13">
        <v>4715944.21</v>
      </c>
      <c r="G285" s="13">
        <v>7194746.7999999998</v>
      </c>
      <c r="H285" s="13">
        <v>7295195.1600000001</v>
      </c>
      <c r="I285" s="13">
        <f>IF(Tabela3[[#This Row],[Receitas 2005]]-Tabela3[[#This Row],[Despesas 2005]]&lt;0,Tabela3[[#This Row],[Receitas 2005]]-Tabela3[[#This Row],[Despesas 2005]],Tabela3[[#This Row],[Receitas 2005]]-Tabela3[[#This Row],[Despesas 2005]])</f>
        <v>-25609.919999999925</v>
      </c>
      <c r="J285" s="15">
        <f>IF(Tabela3[[#This Row],[Receitas 2006]]-Tabela3[[#This Row],[Despesas 2006]]&lt;0,Tabela3[[#This Row],[Receitas 2006]]-Tabela3[[#This Row],[Despesas 2006]],Tabela3[[#This Row],[Receitas 2006]]-Tabela3[[#This Row],[Despesas 2006]])</f>
        <v>20404.679999999702</v>
      </c>
      <c r="K285" s="12">
        <f>IF(Tabela3[[#This Row],[Receitas 2008]]-Tabela3[[#This Row],[Despesas 2008]]&lt;0,Tabela3[[#This Row],[Receitas 2008]]-Tabela3[[#This Row],[Despesas 2008]],Tabela3[[#This Row],[Receitas 2008]]-Tabela3[[#This Row],[Despesas 2008]])</f>
        <v>36625.770000000484</v>
      </c>
      <c r="L285" s="12">
        <f>IF(Tabela3[[#This Row],[Receitas 2009]]-Tabela3[[#This Row],[Despesas 2009]]&lt;0,Tabela3[[#This Row],[Receitas 2009]]-Tabela3[[#This Row],[Despesas 2009]],Tabela3[[#This Row],[Receitas 2009]]-Tabela3[[#This Row],[Despesas 2009]])</f>
        <v>-257427.15000000037</v>
      </c>
    </row>
    <row r="286" spans="1:12">
      <c r="A286" s="12">
        <v>5332562.3099999996</v>
      </c>
      <c r="B286" s="12">
        <v>5966036.6399999997</v>
      </c>
      <c r="C286" s="12" t="s">
        <v>25</v>
      </c>
      <c r="D286" s="12">
        <v>8487972.5800000001</v>
      </c>
      <c r="E286" s="12">
        <v>5449116.9000000004</v>
      </c>
      <c r="F286" s="12">
        <v>6085204.4199999999</v>
      </c>
      <c r="G286" s="12" t="s">
        <v>25</v>
      </c>
      <c r="H286" s="12">
        <v>7743275.5999999996</v>
      </c>
      <c r="I286" s="12">
        <f>IF(Tabela3[[#This Row],[Receitas 2005]]-Tabela3[[#This Row],[Despesas 2005]]&lt;0,Tabela3[[#This Row],[Receitas 2005]]-Tabela3[[#This Row],[Despesas 2005]],Tabela3[[#This Row],[Receitas 2005]]-Tabela3[[#This Row],[Despesas 2005]])</f>
        <v>-116554.59000000078</v>
      </c>
      <c r="J286" s="14">
        <f>IF(Tabela3[[#This Row],[Receitas 2006]]-Tabela3[[#This Row],[Despesas 2006]]&lt;0,Tabela3[[#This Row],[Receitas 2006]]-Tabela3[[#This Row],[Despesas 2006]],Tabela3[[#This Row],[Receitas 2006]]-Tabela3[[#This Row],[Despesas 2006]])</f>
        <v>-119167.78000000026</v>
      </c>
      <c r="K28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286" s="12">
        <f>IF(Tabela3[[#This Row],[Receitas 2009]]-Tabela3[[#This Row],[Despesas 2009]]&lt;0,Tabela3[[#This Row],[Receitas 2009]]-Tabela3[[#This Row],[Despesas 2009]],Tabela3[[#This Row],[Receitas 2009]]-Tabela3[[#This Row],[Despesas 2009]])</f>
        <v>744696.98000000045</v>
      </c>
    </row>
    <row r="287" spans="1:12">
      <c r="A287" s="13">
        <v>10226293.98</v>
      </c>
      <c r="B287" s="13">
        <v>12510721.779999999</v>
      </c>
      <c r="C287" s="13">
        <v>18142232.370000001</v>
      </c>
      <c r="D287" s="13">
        <v>21477356.98</v>
      </c>
      <c r="E287" s="13">
        <v>10741564.140000001</v>
      </c>
      <c r="F287" s="13">
        <v>12455117.25</v>
      </c>
      <c r="G287" s="13">
        <v>20129480.989999998</v>
      </c>
      <c r="H287" s="13">
        <v>21198467.030000001</v>
      </c>
      <c r="I287" s="13">
        <f>IF(Tabela3[[#This Row],[Receitas 2005]]-Tabela3[[#This Row],[Despesas 2005]]&lt;0,Tabela3[[#This Row],[Receitas 2005]]-Tabela3[[#This Row],[Despesas 2005]],Tabela3[[#This Row],[Receitas 2005]]-Tabela3[[#This Row],[Despesas 2005]])</f>
        <v>-515270.16000000015</v>
      </c>
      <c r="J287" s="15">
        <f>IF(Tabela3[[#This Row],[Receitas 2006]]-Tabela3[[#This Row],[Despesas 2006]]&lt;0,Tabela3[[#This Row],[Receitas 2006]]-Tabela3[[#This Row],[Despesas 2006]],Tabela3[[#This Row],[Receitas 2006]]-Tabela3[[#This Row],[Despesas 2006]])</f>
        <v>55604.529999999329</v>
      </c>
      <c r="K287" s="12">
        <f>IF(Tabela3[[#This Row],[Receitas 2008]]-Tabela3[[#This Row],[Despesas 2008]]&lt;0,Tabela3[[#This Row],[Receitas 2008]]-Tabela3[[#This Row],[Despesas 2008]],Tabela3[[#This Row],[Receitas 2008]]-Tabela3[[#This Row],[Despesas 2008]])</f>
        <v>-1987248.6199999973</v>
      </c>
      <c r="L287" s="12">
        <f>IF(Tabela3[[#This Row],[Receitas 2009]]-Tabela3[[#This Row],[Despesas 2009]]&lt;0,Tabela3[[#This Row],[Receitas 2009]]-Tabela3[[#This Row],[Despesas 2009]],Tabela3[[#This Row],[Receitas 2009]]-Tabela3[[#This Row],[Despesas 2009]])</f>
        <v>278889.94999999925</v>
      </c>
    </row>
    <row r="288" spans="1:12">
      <c r="A288" s="12">
        <v>3915996</v>
      </c>
      <c r="B288" s="12">
        <v>4129257</v>
      </c>
      <c r="C288" s="12">
        <v>6479354.4199999999</v>
      </c>
      <c r="D288" s="12">
        <v>6062399.8099999996</v>
      </c>
      <c r="E288" s="12">
        <v>3828684</v>
      </c>
      <c r="F288" s="12">
        <v>4251620</v>
      </c>
      <c r="G288" s="12">
        <v>6216845.1200000001</v>
      </c>
      <c r="H288" s="12">
        <v>6249344.54</v>
      </c>
      <c r="I288" s="12">
        <f>IF(Tabela3[[#This Row],[Receitas 2005]]-Tabela3[[#This Row],[Despesas 2005]]&lt;0,Tabela3[[#This Row],[Receitas 2005]]-Tabela3[[#This Row],[Despesas 2005]],Tabela3[[#This Row],[Receitas 2005]]-Tabela3[[#This Row],[Despesas 2005]])</f>
        <v>87312</v>
      </c>
      <c r="J288" s="14">
        <f>IF(Tabela3[[#This Row],[Receitas 2006]]-Tabela3[[#This Row],[Despesas 2006]]&lt;0,Tabela3[[#This Row],[Receitas 2006]]-Tabela3[[#This Row],[Despesas 2006]],Tabela3[[#This Row],[Receitas 2006]]-Tabela3[[#This Row],[Despesas 2006]])</f>
        <v>-122363</v>
      </c>
      <c r="K288" s="12">
        <f>IF(Tabela3[[#This Row],[Receitas 2008]]-Tabela3[[#This Row],[Despesas 2008]]&lt;0,Tabela3[[#This Row],[Receitas 2008]]-Tabela3[[#This Row],[Despesas 2008]],Tabela3[[#This Row],[Receitas 2008]]-Tabela3[[#This Row],[Despesas 2008]])</f>
        <v>262509.29999999981</v>
      </c>
      <c r="L288" s="12">
        <f>IF(Tabela3[[#This Row],[Receitas 2009]]-Tabela3[[#This Row],[Despesas 2009]]&lt;0,Tabela3[[#This Row],[Receitas 2009]]-Tabela3[[#This Row],[Despesas 2009]],Tabela3[[#This Row],[Receitas 2009]]-Tabela3[[#This Row],[Despesas 2009]])</f>
        <v>-186944.73000000045</v>
      </c>
    </row>
    <row r="289" spans="1:12">
      <c r="A289" s="13">
        <v>7098489.8399999999</v>
      </c>
      <c r="B289" s="13" t="s">
        <v>25</v>
      </c>
      <c r="C289" s="13">
        <v>10243321.699999999</v>
      </c>
      <c r="D289" s="13">
        <v>11141388.390000001</v>
      </c>
      <c r="E289" s="13">
        <v>6784494.0099999998</v>
      </c>
      <c r="F289" s="13" t="s">
        <v>25</v>
      </c>
      <c r="G289" s="13">
        <v>10469446.16</v>
      </c>
      <c r="H289" s="13">
        <v>11855200.859999999</v>
      </c>
      <c r="I289" s="13">
        <f>IF(Tabela3[[#This Row],[Receitas 2005]]-Tabela3[[#This Row],[Despesas 2005]]&lt;0,Tabela3[[#This Row],[Receitas 2005]]-Tabela3[[#This Row],[Despesas 2005]],Tabela3[[#This Row],[Receitas 2005]]-Tabela3[[#This Row],[Despesas 2005]])</f>
        <v>313995.83000000007</v>
      </c>
      <c r="J28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289" s="12">
        <f>IF(Tabela3[[#This Row],[Receitas 2008]]-Tabela3[[#This Row],[Despesas 2008]]&lt;0,Tabela3[[#This Row],[Receitas 2008]]-Tabela3[[#This Row],[Despesas 2008]],Tabela3[[#This Row],[Receitas 2008]]-Tabela3[[#This Row],[Despesas 2008]])</f>
        <v>-226124.46000000089</v>
      </c>
      <c r="L289" s="12">
        <f>IF(Tabela3[[#This Row],[Receitas 2009]]-Tabela3[[#This Row],[Despesas 2009]]&lt;0,Tabela3[[#This Row],[Receitas 2009]]-Tabela3[[#This Row],[Despesas 2009]],Tabela3[[#This Row],[Receitas 2009]]-Tabela3[[#This Row],[Despesas 2009]])</f>
        <v>-713812.46999999881</v>
      </c>
    </row>
    <row r="290" spans="1:12">
      <c r="A290" s="12">
        <v>5317308.04</v>
      </c>
      <c r="B290" s="12">
        <v>6809460.2000000002</v>
      </c>
      <c r="C290" s="12">
        <v>10973480.960000001</v>
      </c>
      <c r="D290" s="12">
        <v>10991720.619999999</v>
      </c>
      <c r="E290" s="12">
        <v>5358210.95</v>
      </c>
      <c r="F290" s="12">
        <v>6769610.54</v>
      </c>
      <c r="G290" s="12">
        <v>10795738.060000001</v>
      </c>
      <c r="H290" s="12">
        <v>10948316.41</v>
      </c>
      <c r="I290" s="12">
        <f>IF(Tabela3[[#This Row],[Receitas 2005]]-Tabela3[[#This Row],[Despesas 2005]]&lt;0,Tabela3[[#This Row],[Receitas 2005]]-Tabela3[[#This Row],[Despesas 2005]],Tabela3[[#This Row],[Receitas 2005]]-Tabela3[[#This Row],[Despesas 2005]])</f>
        <v>-40902.910000000149</v>
      </c>
      <c r="J290" s="14">
        <f>IF(Tabela3[[#This Row],[Receitas 2006]]-Tabela3[[#This Row],[Despesas 2006]]&lt;0,Tabela3[[#This Row],[Receitas 2006]]-Tabela3[[#This Row],[Despesas 2006]],Tabela3[[#This Row],[Receitas 2006]]-Tabela3[[#This Row],[Despesas 2006]])</f>
        <v>39849.660000000149</v>
      </c>
      <c r="K290" s="12">
        <f>IF(Tabela3[[#This Row],[Receitas 2008]]-Tabela3[[#This Row],[Despesas 2008]]&lt;0,Tabela3[[#This Row],[Receitas 2008]]-Tabela3[[#This Row],[Despesas 2008]],Tabela3[[#This Row],[Receitas 2008]]-Tabela3[[#This Row],[Despesas 2008]])</f>
        <v>177742.90000000037</v>
      </c>
      <c r="L290" s="12">
        <f>IF(Tabela3[[#This Row],[Receitas 2009]]-Tabela3[[#This Row],[Despesas 2009]]&lt;0,Tabela3[[#This Row],[Receitas 2009]]-Tabela3[[#This Row],[Despesas 2009]],Tabela3[[#This Row],[Receitas 2009]]-Tabela3[[#This Row],[Despesas 2009]])</f>
        <v>43404.209999999031</v>
      </c>
    </row>
    <row r="291" spans="1:12">
      <c r="A291" s="13">
        <v>5846252.0599999996</v>
      </c>
      <c r="B291" s="13">
        <v>6958340.2000000002</v>
      </c>
      <c r="C291" s="13">
        <v>8785000</v>
      </c>
      <c r="D291" s="13">
        <v>9319398.0399999991</v>
      </c>
      <c r="E291" s="13">
        <v>5797906.3499999996</v>
      </c>
      <c r="F291" s="13">
        <v>5942890.0499999998</v>
      </c>
      <c r="G291" s="13">
        <v>8382074.3499999996</v>
      </c>
      <c r="H291" s="13">
        <v>8181838.1100000003</v>
      </c>
      <c r="I291" s="13">
        <f>IF(Tabela3[[#This Row],[Receitas 2005]]-Tabela3[[#This Row],[Despesas 2005]]&lt;0,Tabela3[[#This Row],[Receitas 2005]]-Tabela3[[#This Row],[Despesas 2005]],Tabela3[[#This Row],[Receitas 2005]]-Tabela3[[#This Row],[Despesas 2005]])</f>
        <v>48345.709999999963</v>
      </c>
      <c r="J291" s="15">
        <f>IF(Tabela3[[#This Row],[Receitas 2006]]-Tabela3[[#This Row],[Despesas 2006]]&lt;0,Tabela3[[#This Row],[Receitas 2006]]-Tabela3[[#This Row],[Despesas 2006]],Tabela3[[#This Row],[Receitas 2006]]-Tabela3[[#This Row],[Despesas 2006]])</f>
        <v>1015450.1500000004</v>
      </c>
      <c r="K291" s="12">
        <f>IF(Tabela3[[#This Row],[Receitas 2008]]-Tabela3[[#This Row],[Despesas 2008]]&lt;0,Tabela3[[#This Row],[Receitas 2008]]-Tabela3[[#This Row],[Despesas 2008]],Tabela3[[#This Row],[Receitas 2008]]-Tabela3[[#This Row],[Despesas 2008]])</f>
        <v>402925.65000000037</v>
      </c>
      <c r="L291" s="12">
        <f>IF(Tabela3[[#This Row],[Receitas 2009]]-Tabela3[[#This Row],[Despesas 2009]]&lt;0,Tabela3[[#This Row],[Receitas 2009]]-Tabela3[[#This Row],[Despesas 2009]],Tabela3[[#This Row],[Receitas 2009]]-Tabela3[[#This Row],[Despesas 2009]])</f>
        <v>1137559.9299999988</v>
      </c>
    </row>
    <row r="292" spans="1:12">
      <c r="A292" s="12">
        <v>40382446</v>
      </c>
      <c r="B292" s="12">
        <v>49060381.43</v>
      </c>
      <c r="C292" s="12">
        <v>67138023.879999995</v>
      </c>
      <c r="D292" s="12">
        <v>69268944.680000007</v>
      </c>
      <c r="E292" s="12">
        <v>37404570</v>
      </c>
      <c r="F292" s="12">
        <v>46606265.380000003</v>
      </c>
      <c r="G292" s="12">
        <v>59842654.170000002</v>
      </c>
      <c r="H292" s="12">
        <v>66329272.32</v>
      </c>
      <c r="I292" s="12">
        <f>IF(Tabela3[[#This Row],[Receitas 2005]]-Tabela3[[#This Row],[Despesas 2005]]&lt;0,Tabela3[[#This Row],[Receitas 2005]]-Tabela3[[#This Row],[Despesas 2005]],Tabela3[[#This Row],[Receitas 2005]]-Tabela3[[#This Row],[Despesas 2005]])</f>
        <v>2977876</v>
      </c>
      <c r="J292" s="14">
        <f>IF(Tabela3[[#This Row],[Receitas 2006]]-Tabela3[[#This Row],[Despesas 2006]]&lt;0,Tabela3[[#This Row],[Receitas 2006]]-Tabela3[[#This Row],[Despesas 2006]],Tabela3[[#This Row],[Receitas 2006]]-Tabela3[[#This Row],[Despesas 2006]])</f>
        <v>2454116.049999997</v>
      </c>
      <c r="K292" s="12">
        <f>IF(Tabela3[[#This Row],[Receitas 2008]]-Tabela3[[#This Row],[Despesas 2008]]&lt;0,Tabela3[[#This Row],[Receitas 2008]]-Tabela3[[#This Row],[Despesas 2008]],Tabela3[[#This Row],[Receitas 2008]]-Tabela3[[#This Row],[Despesas 2008]])</f>
        <v>7295369.7099999934</v>
      </c>
      <c r="L292" s="12">
        <f>IF(Tabela3[[#This Row],[Receitas 2009]]-Tabela3[[#This Row],[Despesas 2009]]&lt;0,Tabela3[[#This Row],[Receitas 2009]]-Tabela3[[#This Row],[Despesas 2009]],Tabela3[[#This Row],[Receitas 2009]]-Tabela3[[#This Row],[Despesas 2009]])</f>
        <v>2939672.3600000069</v>
      </c>
    </row>
    <row r="293" spans="1:12">
      <c r="A293" s="13">
        <v>6452276.6500000004</v>
      </c>
      <c r="B293" s="13">
        <v>9558389.25</v>
      </c>
      <c r="C293" s="13">
        <v>12008723.619999999</v>
      </c>
      <c r="D293" s="13">
        <v>10766363.029999999</v>
      </c>
      <c r="E293" s="13">
        <v>5978093.7000000002</v>
      </c>
      <c r="F293" s="13">
        <v>9562090.6500000004</v>
      </c>
      <c r="G293" s="13">
        <v>11951472.76</v>
      </c>
      <c r="H293" s="13">
        <v>11775989.859999999</v>
      </c>
      <c r="I293" s="13">
        <f>IF(Tabela3[[#This Row],[Receitas 2005]]-Tabela3[[#This Row],[Despesas 2005]]&lt;0,Tabela3[[#This Row],[Receitas 2005]]-Tabela3[[#This Row],[Despesas 2005]],Tabela3[[#This Row],[Receitas 2005]]-Tabela3[[#This Row],[Despesas 2005]])</f>
        <v>474182.95000000019</v>
      </c>
      <c r="J293" s="15">
        <f>IF(Tabela3[[#This Row],[Receitas 2006]]-Tabela3[[#This Row],[Despesas 2006]]&lt;0,Tabela3[[#This Row],[Receitas 2006]]-Tabela3[[#This Row],[Despesas 2006]],Tabela3[[#This Row],[Receitas 2006]]-Tabela3[[#This Row],[Despesas 2006]])</f>
        <v>-3701.4000000003725</v>
      </c>
      <c r="K293" s="12">
        <f>IF(Tabela3[[#This Row],[Receitas 2008]]-Tabela3[[#This Row],[Despesas 2008]]&lt;0,Tabela3[[#This Row],[Receitas 2008]]-Tabela3[[#This Row],[Despesas 2008]],Tabela3[[#This Row],[Receitas 2008]]-Tabela3[[#This Row],[Despesas 2008]])</f>
        <v>57250.859999999404</v>
      </c>
      <c r="L293" s="12">
        <f>IF(Tabela3[[#This Row],[Receitas 2009]]-Tabela3[[#This Row],[Despesas 2009]]&lt;0,Tabela3[[#This Row],[Receitas 2009]]-Tabela3[[#This Row],[Despesas 2009]],Tabela3[[#This Row],[Receitas 2009]]-Tabela3[[#This Row],[Despesas 2009]])</f>
        <v>-1009626.8300000001</v>
      </c>
    </row>
    <row r="294" spans="1:12">
      <c r="A294" s="12">
        <v>10273250</v>
      </c>
      <c r="B294" s="12">
        <v>12481149.57</v>
      </c>
      <c r="C294" s="12">
        <v>15267036.93</v>
      </c>
      <c r="D294" s="12">
        <v>15597340.939999999</v>
      </c>
      <c r="E294" s="12">
        <v>10088204</v>
      </c>
      <c r="F294" s="12">
        <v>12589375.460000001</v>
      </c>
      <c r="G294" s="12">
        <v>14646864.99</v>
      </c>
      <c r="H294" s="12">
        <v>13103562.32</v>
      </c>
      <c r="I294" s="12">
        <f>IF(Tabela3[[#This Row],[Receitas 2005]]-Tabela3[[#This Row],[Despesas 2005]]&lt;0,Tabela3[[#This Row],[Receitas 2005]]-Tabela3[[#This Row],[Despesas 2005]],Tabela3[[#This Row],[Receitas 2005]]-Tabela3[[#This Row],[Despesas 2005]])</f>
        <v>185046</v>
      </c>
      <c r="J294" s="14">
        <f>IF(Tabela3[[#This Row],[Receitas 2006]]-Tabela3[[#This Row],[Despesas 2006]]&lt;0,Tabela3[[#This Row],[Receitas 2006]]-Tabela3[[#This Row],[Despesas 2006]],Tabela3[[#This Row],[Receitas 2006]]-Tabela3[[#This Row],[Despesas 2006]])</f>
        <v>-108225.8900000006</v>
      </c>
      <c r="K294" s="12">
        <f>IF(Tabela3[[#This Row],[Receitas 2008]]-Tabela3[[#This Row],[Despesas 2008]]&lt;0,Tabela3[[#This Row],[Receitas 2008]]-Tabela3[[#This Row],[Despesas 2008]],Tabela3[[#This Row],[Receitas 2008]]-Tabela3[[#This Row],[Despesas 2008]])</f>
        <v>620171.93999999948</v>
      </c>
      <c r="L294" s="12">
        <f>IF(Tabela3[[#This Row],[Receitas 2009]]-Tabela3[[#This Row],[Despesas 2009]]&lt;0,Tabela3[[#This Row],[Receitas 2009]]-Tabela3[[#This Row],[Despesas 2009]],Tabela3[[#This Row],[Receitas 2009]]-Tabela3[[#This Row],[Despesas 2009]])</f>
        <v>2493778.6199999992</v>
      </c>
    </row>
    <row r="295" spans="1:12">
      <c r="A295" s="13">
        <v>4396510.43</v>
      </c>
      <c r="B295" s="13">
        <v>4926668.26</v>
      </c>
      <c r="C295" s="13">
        <v>6526474</v>
      </c>
      <c r="D295" s="13">
        <v>6178882.9000000004</v>
      </c>
      <c r="E295" s="13">
        <v>4141603.38</v>
      </c>
      <c r="F295" s="13">
        <v>4992845.3600000003</v>
      </c>
      <c r="G295" s="13">
        <v>6581177.9500000002</v>
      </c>
      <c r="H295" s="13">
        <v>6349050.1100000003</v>
      </c>
      <c r="I295" s="13">
        <f>IF(Tabela3[[#This Row],[Receitas 2005]]-Tabela3[[#This Row],[Despesas 2005]]&lt;0,Tabela3[[#This Row],[Receitas 2005]]-Tabela3[[#This Row],[Despesas 2005]],Tabela3[[#This Row],[Receitas 2005]]-Tabela3[[#This Row],[Despesas 2005]])</f>
        <v>254907.04999999981</v>
      </c>
      <c r="J295" s="15">
        <f>IF(Tabela3[[#This Row],[Receitas 2006]]-Tabela3[[#This Row],[Despesas 2006]]&lt;0,Tabela3[[#This Row],[Receitas 2006]]-Tabela3[[#This Row],[Despesas 2006]],Tabela3[[#This Row],[Receitas 2006]]-Tabela3[[#This Row],[Despesas 2006]])</f>
        <v>-66177.100000000559</v>
      </c>
      <c r="K295" s="12">
        <f>IF(Tabela3[[#This Row],[Receitas 2008]]-Tabela3[[#This Row],[Despesas 2008]]&lt;0,Tabela3[[#This Row],[Receitas 2008]]-Tabela3[[#This Row],[Despesas 2008]],Tabela3[[#This Row],[Receitas 2008]]-Tabela3[[#This Row],[Despesas 2008]])</f>
        <v>-54703.950000000186</v>
      </c>
      <c r="L295" s="12">
        <f>IF(Tabela3[[#This Row],[Receitas 2009]]-Tabela3[[#This Row],[Despesas 2009]]&lt;0,Tabela3[[#This Row],[Receitas 2009]]-Tabela3[[#This Row],[Despesas 2009]],Tabela3[[#This Row],[Receitas 2009]]-Tabela3[[#This Row],[Despesas 2009]])</f>
        <v>-170167.20999999996</v>
      </c>
    </row>
    <row r="296" spans="1:12">
      <c r="A296" s="12" t="s">
        <v>25</v>
      </c>
      <c r="B296" s="12">
        <v>7143904.3200000003</v>
      </c>
      <c r="C296" s="12">
        <v>11168807.140000001</v>
      </c>
      <c r="D296" s="12">
        <v>10397266.99</v>
      </c>
      <c r="E296" s="12" t="s">
        <v>25</v>
      </c>
      <c r="F296" s="12">
        <v>7217286.2800000003</v>
      </c>
      <c r="G296" s="12">
        <v>10326474.060000001</v>
      </c>
      <c r="H296" s="12">
        <v>11250456.68</v>
      </c>
      <c r="I29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296" s="14">
        <f>IF(Tabela3[[#This Row],[Receitas 2006]]-Tabela3[[#This Row],[Despesas 2006]]&lt;0,Tabela3[[#This Row],[Receitas 2006]]-Tabela3[[#This Row],[Despesas 2006]],Tabela3[[#This Row],[Receitas 2006]]-Tabela3[[#This Row],[Despesas 2006]])</f>
        <v>-73381.959999999963</v>
      </c>
      <c r="K296" s="12">
        <f>IF(Tabela3[[#This Row],[Receitas 2008]]-Tabela3[[#This Row],[Despesas 2008]]&lt;0,Tabela3[[#This Row],[Receitas 2008]]-Tabela3[[#This Row],[Despesas 2008]],Tabela3[[#This Row],[Receitas 2008]]-Tabela3[[#This Row],[Despesas 2008]])</f>
        <v>842333.08000000007</v>
      </c>
      <c r="L296" s="12">
        <f>IF(Tabela3[[#This Row],[Receitas 2009]]-Tabela3[[#This Row],[Despesas 2009]]&lt;0,Tabela3[[#This Row],[Receitas 2009]]-Tabela3[[#This Row],[Despesas 2009]],Tabela3[[#This Row],[Receitas 2009]]-Tabela3[[#This Row],[Despesas 2009]])</f>
        <v>-853189.68999999948</v>
      </c>
    </row>
    <row r="297" spans="1:12">
      <c r="A297" s="13">
        <v>5771957.9500000002</v>
      </c>
      <c r="B297" s="13">
        <v>6398403.6699999999</v>
      </c>
      <c r="C297" s="13">
        <v>8115241.0199999996</v>
      </c>
      <c r="D297" s="13">
        <v>8125824.7000000002</v>
      </c>
      <c r="E297" s="13">
        <v>4937840.08</v>
      </c>
      <c r="F297" s="13">
        <v>6533063.0300000003</v>
      </c>
      <c r="G297" s="13">
        <v>8338392.7599999998</v>
      </c>
      <c r="H297" s="13">
        <v>7973399.3799999999</v>
      </c>
      <c r="I297" s="13">
        <f>IF(Tabela3[[#This Row],[Receitas 2005]]-Tabela3[[#This Row],[Despesas 2005]]&lt;0,Tabela3[[#This Row],[Receitas 2005]]-Tabela3[[#This Row],[Despesas 2005]],Tabela3[[#This Row],[Receitas 2005]]-Tabela3[[#This Row],[Despesas 2005]])</f>
        <v>834117.87000000011</v>
      </c>
      <c r="J297" s="15">
        <f>IF(Tabela3[[#This Row],[Receitas 2006]]-Tabela3[[#This Row],[Despesas 2006]]&lt;0,Tabela3[[#This Row],[Receitas 2006]]-Tabela3[[#This Row],[Despesas 2006]],Tabela3[[#This Row],[Receitas 2006]]-Tabela3[[#This Row],[Despesas 2006]])</f>
        <v>-134659.36000000034</v>
      </c>
      <c r="K297" s="12">
        <f>IF(Tabela3[[#This Row],[Receitas 2008]]-Tabela3[[#This Row],[Despesas 2008]]&lt;0,Tabela3[[#This Row],[Receitas 2008]]-Tabela3[[#This Row],[Despesas 2008]],Tabela3[[#This Row],[Receitas 2008]]-Tabela3[[#This Row],[Despesas 2008]])</f>
        <v>-223151.74000000022</v>
      </c>
      <c r="L297" s="12">
        <f>IF(Tabela3[[#This Row],[Receitas 2009]]-Tabela3[[#This Row],[Despesas 2009]]&lt;0,Tabela3[[#This Row],[Receitas 2009]]-Tabela3[[#This Row],[Despesas 2009]],Tabela3[[#This Row],[Receitas 2009]]-Tabela3[[#This Row],[Despesas 2009]])</f>
        <v>152425.3200000003</v>
      </c>
    </row>
    <row r="298" spans="1:12">
      <c r="A298" s="12">
        <v>13001336.07</v>
      </c>
      <c r="B298" s="12">
        <v>14091109.77</v>
      </c>
      <c r="C298" s="12">
        <v>24170460.120000001</v>
      </c>
      <c r="D298" s="12">
        <v>22543478.949999999</v>
      </c>
      <c r="E298" s="12">
        <v>13043785.52</v>
      </c>
      <c r="F298" s="12">
        <v>14391114.08</v>
      </c>
      <c r="G298" s="12">
        <v>22367019.670000002</v>
      </c>
      <c r="H298" s="12">
        <v>21732729.050000001</v>
      </c>
      <c r="I298" s="12">
        <f>IF(Tabela3[[#This Row],[Receitas 2005]]-Tabela3[[#This Row],[Despesas 2005]]&lt;0,Tabela3[[#This Row],[Receitas 2005]]-Tabela3[[#This Row],[Despesas 2005]],Tabela3[[#This Row],[Receitas 2005]]-Tabela3[[#This Row],[Despesas 2005]])</f>
        <v>-42449.449999999255</v>
      </c>
      <c r="J298" s="14">
        <f>IF(Tabela3[[#This Row],[Receitas 2006]]-Tabela3[[#This Row],[Despesas 2006]]&lt;0,Tabela3[[#This Row],[Receitas 2006]]-Tabela3[[#This Row],[Despesas 2006]],Tabela3[[#This Row],[Receitas 2006]]-Tabela3[[#This Row],[Despesas 2006]])</f>
        <v>-300004.31000000052</v>
      </c>
      <c r="K298" s="12">
        <f>IF(Tabela3[[#This Row],[Receitas 2008]]-Tabela3[[#This Row],[Despesas 2008]]&lt;0,Tabela3[[#This Row],[Receitas 2008]]-Tabela3[[#This Row],[Despesas 2008]],Tabela3[[#This Row],[Receitas 2008]]-Tabela3[[#This Row],[Despesas 2008]])</f>
        <v>1803440.4499999993</v>
      </c>
      <c r="L298" s="12">
        <f>IF(Tabela3[[#This Row],[Receitas 2009]]-Tabela3[[#This Row],[Despesas 2009]]&lt;0,Tabela3[[#This Row],[Receitas 2009]]-Tabela3[[#This Row],[Despesas 2009]],Tabela3[[#This Row],[Receitas 2009]]-Tabela3[[#This Row],[Despesas 2009]])</f>
        <v>810749.89999999851</v>
      </c>
    </row>
    <row r="299" spans="1:12">
      <c r="A299" s="13">
        <v>4572192.4000000004</v>
      </c>
      <c r="B299" s="13">
        <v>5356647.25</v>
      </c>
      <c r="C299" s="13">
        <v>10688324.869999999</v>
      </c>
      <c r="D299" s="13">
        <v>9573812.2599999998</v>
      </c>
      <c r="E299" s="13">
        <v>4318813.57</v>
      </c>
      <c r="F299" s="13">
        <v>5760534.2999999998</v>
      </c>
      <c r="G299" s="13">
        <v>9350741.8300000001</v>
      </c>
      <c r="H299" s="13">
        <v>10345060.119999999</v>
      </c>
      <c r="I299" s="13">
        <f>IF(Tabela3[[#This Row],[Receitas 2005]]-Tabela3[[#This Row],[Despesas 2005]]&lt;0,Tabela3[[#This Row],[Receitas 2005]]-Tabela3[[#This Row],[Despesas 2005]],Tabela3[[#This Row],[Receitas 2005]]-Tabela3[[#This Row],[Despesas 2005]])</f>
        <v>253378.83000000007</v>
      </c>
      <c r="J299" s="15">
        <f>IF(Tabela3[[#This Row],[Receitas 2006]]-Tabela3[[#This Row],[Despesas 2006]]&lt;0,Tabela3[[#This Row],[Receitas 2006]]-Tabela3[[#This Row],[Despesas 2006]],Tabela3[[#This Row],[Receitas 2006]]-Tabela3[[#This Row],[Despesas 2006]])</f>
        <v>-403887.04999999981</v>
      </c>
      <c r="K299" s="12">
        <f>IF(Tabela3[[#This Row],[Receitas 2008]]-Tabela3[[#This Row],[Despesas 2008]]&lt;0,Tabela3[[#This Row],[Receitas 2008]]-Tabela3[[#This Row],[Despesas 2008]],Tabela3[[#This Row],[Receitas 2008]]-Tabela3[[#This Row],[Despesas 2008]])</f>
        <v>1337583.0399999991</v>
      </c>
      <c r="L299" s="12">
        <f>IF(Tabela3[[#This Row],[Receitas 2009]]-Tabela3[[#This Row],[Despesas 2009]]&lt;0,Tabela3[[#This Row],[Receitas 2009]]-Tabela3[[#This Row],[Despesas 2009]],Tabela3[[#This Row],[Receitas 2009]]-Tabela3[[#This Row],[Despesas 2009]])</f>
        <v>-771247.8599999994</v>
      </c>
    </row>
    <row r="300" spans="1:12">
      <c r="A300" s="12">
        <v>5555402.3899999997</v>
      </c>
      <c r="B300" s="12">
        <v>6084365.1299999999</v>
      </c>
      <c r="C300" s="12">
        <v>8395927.4900000002</v>
      </c>
      <c r="D300" s="12">
        <v>8482005.0899999999</v>
      </c>
      <c r="E300" s="12">
        <v>5506134.75</v>
      </c>
      <c r="F300" s="12">
        <v>6423627.1699999999</v>
      </c>
      <c r="G300" s="12">
        <v>7828950.79</v>
      </c>
      <c r="H300" s="12">
        <v>8944004.0399999991</v>
      </c>
      <c r="I300" s="12">
        <f>IF(Tabela3[[#This Row],[Receitas 2005]]-Tabela3[[#This Row],[Despesas 2005]]&lt;0,Tabela3[[#This Row],[Receitas 2005]]-Tabela3[[#This Row],[Despesas 2005]],Tabela3[[#This Row],[Receitas 2005]]-Tabela3[[#This Row],[Despesas 2005]])</f>
        <v>49267.639999999665</v>
      </c>
      <c r="J300" s="14">
        <f>IF(Tabela3[[#This Row],[Receitas 2006]]-Tabela3[[#This Row],[Despesas 2006]]&lt;0,Tabela3[[#This Row],[Receitas 2006]]-Tabela3[[#This Row],[Despesas 2006]],Tabela3[[#This Row],[Receitas 2006]]-Tabela3[[#This Row],[Despesas 2006]])</f>
        <v>-339262.04000000004</v>
      </c>
      <c r="K300" s="12">
        <f>IF(Tabela3[[#This Row],[Receitas 2008]]-Tabela3[[#This Row],[Despesas 2008]]&lt;0,Tabela3[[#This Row],[Receitas 2008]]-Tabela3[[#This Row],[Despesas 2008]],Tabela3[[#This Row],[Receitas 2008]]-Tabela3[[#This Row],[Despesas 2008]])</f>
        <v>566976.70000000019</v>
      </c>
      <c r="L300" s="12">
        <f>IF(Tabela3[[#This Row],[Receitas 2009]]-Tabela3[[#This Row],[Despesas 2009]]&lt;0,Tabela3[[#This Row],[Receitas 2009]]-Tabela3[[#This Row],[Despesas 2009]],Tabela3[[#This Row],[Receitas 2009]]-Tabela3[[#This Row],[Despesas 2009]])</f>
        <v>-461998.94999999925</v>
      </c>
    </row>
    <row r="301" spans="1:12">
      <c r="A301" s="13">
        <v>5276749.8499999996</v>
      </c>
      <c r="B301" s="13">
        <v>6252089.0599999996</v>
      </c>
      <c r="C301" s="13">
        <v>8653858.0500000007</v>
      </c>
      <c r="D301" s="13">
        <v>9757669.1500000004</v>
      </c>
      <c r="E301" s="13">
        <v>5045206.57</v>
      </c>
      <c r="F301" s="13">
        <v>5917734.5</v>
      </c>
      <c r="G301" s="13">
        <v>8682985.4700000007</v>
      </c>
      <c r="H301" s="13">
        <v>10556908.529999999</v>
      </c>
      <c r="I301" s="13">
        <f>IF(Tabela3[[#This Row],[Receitas 2005]]-Tabela3[[#This Row],[Despesas 2005]]&lt;0,Tabela3[[#This Row],[Receitas 2005]]-Tabela3[[#This Row],[Despesas 2005]],Tabela3[[#This Row],[Receitas 2005]]-Tabela3[[#This Row],[Despesas 2005]])</f>
        <v>231543.27999999933</v>
      </c>
      <c r="J301" s="15">
        <f>IF(Tabela3[[#This Row],[Receitas 2006]]-Tabela3[[#This Row],[Despesas 2006]]&lt;0,Tabela3[[#This Row],[Receitas 2006]]-Tabela3[[#This Row],[Despesas 2006]],Tabela3[[#This Row],[Receitas 2006]]-Tabela3[[#This Row],[Despesas 2006]])</f>
        <v>334354.55999999959</v>
      </c>
      <c r="K301" s="12">
        <f>IF(Tabela3[[#This Row],[Receitas 2008]]-Tabela3[[#This Row],[Despesas 2008]]&lt;0,Tabela3[[#This Row],[Receitas 2008]]-Tabela3[[#This Row],[Despesas 2008]],Tabela3[[#This Row],[Receitas 2008]]-Tabela3[[#This Row],[Despesas 2008]])</f>
        <v>-29127.419999999925</v>
      </c>
      <c r="L301" s="12">
        <f>IF(Tabela3[[#This Row],[Receitas 2009]]-Tabela3[[#This Row],[Despesas 2009]]&lt;0,Tabela3[[#This Row],[Receitas 2009]]-Tabela3[[#This Row],[Despesas 2009]],Tabela3[[#This Row],[Receitas 2009]]-Tabela3[[#This Row],[Despesas 2009]])</f>
        <v>-799239.37999999896</v>
      </c>
    </row>
    <row r="302" spans="1:12">
      <c r="A302" s="12">
        <v>4719450.07</v>
      </c>
      <c r="B302" s="12">
        <v>4376413.01</v>
      </c>
      <c r="C302" s="12">
        <v>6618452.6399999997</v>
      </c>
      <c r="D302" s="12">
        <v>6082757.5599999996</v>
      </c>
      <c r="E302" s="12">
        <v>2990100.78</v>
      </c>
      <c r="F302" s="12">
        <v>4397262.71</v>
      </c>
      <c r="G302" s="12">
        <v>6318976.8600000003</v>
      </c>
      <c r="H302" s="12">
        <v>6440662.6100000003</v>
      </c>
      <c r="I302" s="12">
        <f>IF(Tabela3[[#This Row],[Receitas 2005]]-Tabela3[[#This Row],[Despesas 2005]]&lt;0,Tabela3[[#This Row],[Receitas 2005]]-Tabela3[[#This Row],[Despesas 2005]],Tabela3[[#This Row],[Receitas 2005]]-Tabela3[[#This Row],[Despesas 2005]])</f>
        <v>1729349.2900000005</v>
      </c>
      <c r="J302" s="14">
        <f>IF(Tabela3[[#This Row],[Receitas 2006]]-Tabela3[[#This Row],[Despesas 2006]]&lt;0,Tabela3[[#This Row],[Receitas 2006]]-Tabela3[[#This Row],[Despesas 2006]],Tabela3[[#This Row],[Receitas 2006]]-Tabela3[[#This Row],[Despesas 2006]])</f>
        <v>-20849.700000000186</v>
      </c>
      <c r="K302" s="12">
        <f>IF(Tabela3[[#This Row],[Receitas 2008]]-Tabela3[[#This Row],[Despesas 2008]]&lt;0,Tabela3[[#This Row],[Receitas 2008]]-Tabela3[[#This Row],[Despesas 2008]],Tabela3[[#This Row],[Receitas 2008]]-Tabela3[[#This Row],[Despesas 2008]])</f>
        <v>299475.77999999933</v>
      </c>
      <c r="L302" s="12">
        <f>IF(Tabela3[[#This Row],[Receitas 2009]]-Tabela3[[#This Row],[Despesas 2009]]&lt;0,Tabela3[[#This Row],[Receitas 2009]]-Tabela3[[#This Row],[Despesas 2009]],Tabela3[[#This Row],[Receitas 2009]]-Tabela3[[#This Row],[Despesas 2009]])</f>
        <v>-357905.05000000075</v>
      </c>
    </row>
    <row r="303" spans="1:12">
      <c r="A303" s="13">
        <v>19234120.059999999</v>
      </c>
      <c r="B303" s="13">
        <v>19199420.41</v>
      </c>
      <c r="C303" s="13">
        <v>29805271.91</v>
      </c>
      <c r="D303" s="13">
        <v>26901141.609999999</v>
      </c>
      <c r="E303" s="13">
        <v>19614968.98</v>
      </c>
      <c r="F303" s="13">
        <v>19640634.120000001</v>
      </c>
      <c r="G303" s="13">
        <v>27903106.890000001</v>
      </c>
      <c r="H303" s="13">
        <v>28706993.149999999</v>
      </c>
      <c r="I303" s="13">
        <f>IF(Tabela3[[#This Row],[Receitas 2005]]-Tabela3[[#This Row],[Despesas 2005]]&lt;0,Tabela3[[#This Row],[Receitas 2005]]-Tabela3[[#This Row],[Despesas 2005]],Tabela3[[#This Row],[Receitas 2005]]-Tabela3[[#This Row],[Despesas 2005]])</f>
        <v>-380848.92000000179</v>
      </c>
      <c r="J303" s="15">
        <f>IF(Tabela3[[#This Row],[Receitas 2006]]-Tabela3[[#This Row],[Despesas 2006]]&lt;0,Tabela3[[#This Row],[Receitas 2006]]-Tabela3[[#This Row],[Despesas 2006]],Tabela3[[#This Row],[Receitas 2006]]-Tabela3[[#This Row],[Despesas 2006]])</f>
        <v>-441213.71000000089</v>
      </c>
      <c r="K303" s="12">
        <f>IF(Tabela3[[#This Row],[Receitas 2008]]-Tabela3[[#This Row],[Despesas 2008]]&lt;0,Tabela3[[#This Row],[Receitas 2008]]-Tabela3[[#This Row],[Despesas 2008]],Tabela3[[#This Row],[Receitas 2008]]-Tabela3[[#This Row],[Despesas 2008]])</f>
        <v>1902165.0199999996</v>
      </c>
      <c r="L303" s="12">
        <f>IF(Tabela3[[#This Row],[Receitas 2009]]-Tabela3[[#This Row],[Despesas 2009]]&lt;0,Tabela3[[#This Row],[Receitas 2009]]-Tabela3[[#This Row],[Despesas 2009]],Tabela3[[#This Row],[Receitas 2009]]-Tabela3[[#This Row],[Despesas 2009]])</f>
        <v>-1805851.5399999991</v>
      </c>
    </row>
    <row r="304" spans="1:12">
      <c r="A304" s="12">
        <v>4481039</v>
      </c>
      <c r="B304" s="12">
        <v>5208817</v>
      </c>
      <c r="C304" s="12">
        <v>7187444.6299999999</v>
      </c>
      <c r="D304" s="12">
        <v>6710564.29</v>
      </c>
      <c r="E304" s="12">
        <v>4492585</v>
      </c>
      <c r="F304" s="12">
        <v>5439677</v>
      </c>
      <c r="G304" s="12">
        <v>7763834.2400000002</v>
      </c>
      <c r="H304" s="12">
        <v>7284635.6299999999</v>
      </c>
      <c r="I304" s="12">
        <f>IF(Tabela3[[#This Row],[Receitas 2005]]-Tabela3[[#This Row],[Despesas 2005]]&lt;0,Tabela3[[#This Row],[Receitas 2005]]-Tabela3[[#This Row],[Despesas 2005]],Tabela3[[#This Row],[Receitas 2005]]-Tabela3[[#This Row],[Despesas 2005]])</f>
        <v>-11546</v>
      </c>
      <c r="J304" s="14">
        <f>IF(Tabela3[[#This Row],[Receitas 2006]]-Tabela3[[#This Row],[Despesas 2006]]&lt;0,Tabela3[[#This Row],[Receitas 2006]]-Tabela3[[#This Row],[Despesas 2006]],Tabela3[[#This Row],[Receitas 2006]]-Tabela3[[#This Row],[Despesas 2006]])</f>
        <v>-230860</v>
      </c>
      <c r="K304" s="12">
        <f>IF(Tabela3[[#This Row],[Receitas 2008]]-Tabela3[[#This Row],[Despesas 2008]]&lt;0,Tabela3[[#This Row],[Receitas 2008]]-Tabela3[[#This Row],[Despesas 2008]],Tabela3[[#This Row],[Receitas 2008]]-Tabela3[[#This Row],[Despesas 2008]])</f>
        <v>-576389.61000000034</v>
      </c>
      <c r="L304" s="12">
        <f>IF(Tabela3[[#This Row],[Receitas 2009]]-Tabela3[[#This Row],[Despesas 2009]]&lt;0,Tabela3[[#This Row],[Receitas 2009]]-Tabela3[[#This Row],[Despesas 2009]],Tabela3[[#This Row],[Receitas 2009]]-Tabela3[[#This Row],[Despesas 2009]])</f>
        <v>-574071.33999999985</v>
      </c>
    </row>
    <row r="305" spans="1:12">
      <c r="A305" s="13">
        <v>4930736.8499999996</v>
      </c>
      <c r="B305" s="13">
        <v>5982318.2400000002</v>
      </c>
      <c r="C305" s="13">
        <v>7809738.7300000004</v>
      </c>
      <c r="D305" s="13">
        <v>7238177.9000000004</v>
      </c>
      <c r="E305" s="13">
        <v>5144433.42</v>
      </c>
      <c r="F305" s="13">
        <v>5862867.46</v>
      </c>
      <c r="G305" s="13">
        <v>7794543</v>
      </c>
      <c r="H305" s="13">
        <v>7483281.2199999997</v>
      </c>
      <c r="I305" s="13">
        <f>IF(Tabela3[[#This Row],[Receitas 2005]]-Tabela3[[#This Row],[Despesas 2005]]&lt;0,Tabela3[[#This Row],[Receitas 2005]]-Tabela3[[#This Row],[Despesas 2005]],Tabela3[[#This Row],[Receitas 2005]]-Tabela3[[#This Row],[Despesas 2005]])</f>
        <v>-213696.5700000003</v>
      </c>
      <c r="J305" s="15">
        <f>IF(Tabela3[[#This Row],[Receitas 2006]]-Tabela3[[#This Row],[Despesas 2006]]&lt;0,Tabela3[[#This Row],[Receitas 2006]]-Tabela3[[#This Row],[Despesas 2006]],Tabela3[[#This Row],[Receitas 2006]]-Tabela3[[#This Row],[Despesas 2006]])</f>
        <v>119450.78000000026</v>
      </c>
      <c r="K305" s="12">
        <f>IF(Tabela3[[#This Row],[Receitas 2008]]-Tabela3[[#This Row],[Despesas 2008]]&lt;0,Tabela3[[#This Row],[Receitas 2008]]-Tabela3[[#This Row],[Despesas 2008]],Tabela3[[#This Row],[Receitas 2008]]-Tabela3[[#This Row],[Despesas 2008]])</f>
        <v>15195.730000000447</v>
      </c>
      <c r="L305" s="12">
        <f>IF(Tabela3[[#This Row],[Receitas 2009]]-Tabela3[[#This Row],[Despesas 2009]]&lt;0,Tabela3[[#This Row],[Receitas 2009]]-Tabela3[[#This Row],[Despesas 2009]],Tabela3[[#This Row],[Receitas 2009]]-Tabela3[[#This Row],[Despesas 2009]])</f>
        <v>-245103.31999999937</v>
      </c>
    </row>
    <row r="306" spans="1:12">
      <c r="A306" s="12">
        <v>37979578.049999997</v>
      </c>
      <c r="B306" s="12">
        <v>42596789.149999999</v>
      </c>
      <c r="C306" s="12">
        <v>58979121.960000001</v>
      </c>
      <c r="D306" s="12">
        <v>58913855.82</v>
      </c>
      <c r="E306" s="12">
        <v>37037059.950000003</v>
      </c>
      <c r="F306" s="12">
        <v>43525584.229999997</v>
      </c>
      <c r="G306" s="12">
        <v>57514907.200000003</v>
      </c>
      <c r="H306" s="12">
        <v>59597984.189999998</v>
      </c>
      <c r="I306" s="12">
        <f>IF(Tabela3[[#This Row],[Receitas 2005]]-Tabela3[[#This Row],[Despesas 2005]]&lt;0,Tabela3[[#This Row],[Receitas 2005]]-Tabela3[[#This Row],[Despesas 2005]],Tabela3[[#This Row],[Receitas 2005]]-Tabela3[[#This Row],[Despesas 2005]])</f>
        <v>942518.09999999404</v>
      </c>
      <c r="J306" s="14">
        <f>IF(Tabela3[[#This Row],[Receitas 2006]]-Tabela3[[#This Row],[Despesas 2006]]&lt;0,Tabela3[[#This Row],[Receitas 2006]]-Tabela3[[#This Row],[Despesas 2006]],Tabela3[[#This Row],[Receitas 2006]]-Tabela3[[#This Row],[Despesas 2006]])</f>
        <v>-928795.07999999821</v>
      </c>
      <c r="K306" s="12">
        <f>IF(Tabela3[[#This Row],[Receitas 2008]]-Tabela3[[#This Row],[Despesas 2008]]&lt;0,Tabela3[[#This Row],[Receitas 2008]]-Tabela3[[#This Row],[Despesas 2008]],Tabela3[[#This Row],[Receitas 2008]]-Tabela3[[#This Row],[Despesas 2008]])</f>
        <v>1464214.7599999979</v>
      </c>
      <c r="L306" s="12">
        <f>IF(Tabela3[[#This Row],[Receitas 2009]]-Tabela3[[#This Row],[Despesas 2009]]&lt;0,Tabela3[[#This Row],[Receitas 2009]]-Tabela3[[#This Row],[Despesas 2009]],Tabela3[[#This Row],[Receitas 2009]]-Tabela3[[#This Row],[Despesas 2009]])</f>
        <v>-684128.36999999732</v>
      </c>
    </row>
    <row r="307" spans="1:12">
      <c r="A307" s="13">
        <v>3908992.97</v>
      </c>
      <c r="B307" s="13">
        <v>4824057.66</v>
      </c>
      <c r="C307" s="13">
        <v>7185656.6500000004</v>
      </c>
      <c r="D307" s="13">
        <v>6689480.1100000003</v>
      </c>
      <c r="E307" s="13">
        <v>3780743.72</v>
      </c>
      <c r="F307" s="13">
        <v>4749731.6500000004</v>
      </c>
      <c r="G307" s="13">
        <v>6963510.4000000004</v>
      </c>
      <c r="H307" s="13">
        <v>7016580.4699999997</v>
      </c>
      <c r="I307" s="13">
        <f>IF(Tabela3[[#This Row],[Receitas 2005]]-Tabela3[[#This Row],[Despesas 2005]]&lt;0,Tabela3[[#This Row],[Receitas 2005]]-Tabela3[[#This Row],[Despesas 2005]],Tabela3[[#This Row],[Receitas 2005]]-Tabela3[[#This Row],[Despesas 2005]])</f>
        <v>128249.25</v>
      </c>
      <c r="J307" s="15">
        <f>IF(Tabela3[[#This Row],[Receitas 2006]]-Tabela3[[#This Row],[Despesas 2006]]&lt;0,Tabela3[[#This Row],[Receitas 2006]]-Tabela3[[#This Row],[Despesas 2006]],Tabela3[[#This Row],[Receitas 2006]]-Tabela3[[#This Row],[Despesas 2006]])</f>
        <v>74326.009999999776</v>
      </c>
      <c r="K307" s="12">
        <f>IF(Tabela3[[#This Row],[Receitas 2008]]-Tabela3[[#This Row],[Despesas 2008]]&lt;0,Tabela3[[#This Row],[Receitas 2008]]-Tabela3[[#This Row],[Despesas 2008]],Tabela3[[#This Row],[Receitas 2008]]-Tabela3[[#This Row],[Despesas 2008]])</f>
        <v>222146.25</v>
      </c>
      <c r="L307" s="12">
        <f>IF(Tabela3[[#This Row],[Receitas 2009]]-Tabela3[[#This Row],[Despesas 2009]]&lt;0,Tabela3[[#This Row],[Receitas 2009]]-Tabela3[[#This Row],[Despesas 2009]],Tabela3[[#This Row],[Receitas 2009]]-Tabela3[[#This Row],[Despesas 2009]])</f>
        <v>-327100.3599999994</v>
      </c>
    </row>
    <row r="308" spans="1:12">
      <c r="A308" s="12">
        <v>5581218.8700000001</v>
      </c>
      <c r="B308" s="12">
        <v>6496984.2400000002</v>
      </c>
      <c r="C308" s="12">
        <v>8925769.1400000006</v>
      </c>
      <c r="D308" s="12">
        <v>8543535.7100000009</v>
      </c>
      <c r="E308" s="12">
        <v>5819132.0199999996</v>
      </c>
      <c r="F308" s="12">
        <v>6591685.8700000001</v>
      </c>
      <c r="G308" s="12">
        <v>8521295.8499999996</v>
      </c>
      <c r="H308" s="12">
        <v>9422676.6099999994</v>
      </c>
      <c r="I308" s="12">
        <f>IF(Tabela3[[#This Row],[Receitas 2005]]-Tabela3[[#This Row],[Despesas 2005]]&lt;0,Tabela3[[#This Row],[Receitas 2005]]-Tabela3[[#This Row],[Despesas 2005]],Tabela3[[#This Row],[Receitas 2005]]-Tabela3[[#This Row],[Despesas 2005]])</f>
        <v>-237913.14999999944</v>
      </c>
      <c r="J308" s="14">
        <f>IF(Tabela3[[#This Row],[Receitas 2006]]-Tabela3[[#This Row],[Despesas 2006]]&lt;0,Tabela3[[#This Row],[Receitas 2006]]-Tabela3[[#This Row],[Despesas 2006]],Tabela3[[#This Row],[Receitas 2006]]-Tabela3[[#This Row],[Despesas 2006]])</f>
        <v>-94701.629999999888</v>
      </c>
      <c r="K308" s="12">
        <f>IF(Tabela3[[#This Row],[Receitas 2008]]-Tabela3[[#This Row],[Despesas 2008]]&lt;0,Tabela3[[#This Row],[Receitas 2008]]-Tabela3[[#This Row],[Despesas 2008]],Tabela3[[#This Row],[Receitas 2008]]-Tabela3[[#This Row],[Despesas 2008]])</f>
        <v>404473.29000000097</v>
      </c>
      <c r="L308" s="12">
        <f>IF(Tabela3[[#This Row],[Receitas 2009]]-Tabela3[[#This Row],[Despesas 2009]]&lt;0,Tabela3[[#This Row],[Receitas 2009]]-Tabela3[[#This Row],[Despesas 2009]],Tabela3[[#This Row],[Receitas 2009]]-Tabela3[[#This Row],[Despesas 2009]])</f>
        <v>-879140.89999999851</v>
      </c>
    </row>
    <row r="309" spans="1:12">
      <c r="A309" s="13">
        <v>4822922.5999999996</v>
      </c>
      <c r="B309" s="13">
        <v>5983291.9100000001</v>
      </c>
      <c r="C309" s="13">
        <v>8244129.3600000003</v>
      </c>
      <c r="D309" s="13">
        <v>8257792.0300000003</v>
      </c>
      <c r="E309" s="13">
        <v>4566188.8</v>
      </c>
      <c r="F309" s="13">
        <v>5853746.5899999999</v>
      </c>
      <c r="G309" s="13">
        <v>8142245.0700000003</v>
      </c>
      <c r="H309" s="13">
        <v>7883968.0099999998</v>
      </c>
      <c r="I309" s="13">
        <f>IF(Tabela3[[#This Row],[Receitas 2005]]-Tabela3[[#This Row],[Despesas 2005]]&lt;0,Tabela3[[#This Row],[Receitas 2005]]-Tabela3[[#This Row],[Despesas 2005]],Tabela3[[#This Row],[Receitas 2005]]-Tabela3[[#This Row],[Despesas 2005]])</f>
        <v>256733.79999999981</v>
      </c>
      <c r="J309" s="15">
        <f>IF(Tabela3[[#This Row],[Receitas 2006]]-Tabela3[[#This Row],[Despesas 2006]]&lt;0,Tabela3[[#This Row],[Receitas 2006]]-Tabela3[[#This Row],[Despesas 2006]],Tabela3[[#This Row],[Receitas 2006]]-Tabela3[[#This Row],[Despesas 2006]])</f>
        <v>129545.3200000003</v>
      </c>
      <c r="K309" s="12">
        <f>IF(Tabela3[[#This Row],[Receitas 2008]]-Tabela3[[#This Row],[Despesas 2008]]&lt;0,Tabela3[[#This Row],[Receitas 2008]]-Tabela3[[#This Row],[Despesas 2008]],Tabela3[[#This Row],[Receitas 2008]]-Tabela3[[#This Row],[Despesas 2008]])</f>
        <v>101884.29000000004</v>
      </c>
      <c r="L309" s="12">
        <f>IF(Tabela3[[#This Row],[Receitas 2009]]-Tabela3[[#This Row],[Despesas 2009]]&lt;0,Tabela3[[#This Row],[Receitas 2009]]-Tabela3[[#This Row],[Despesas 2009]],Tabela3[[#This Row],[Receitas 2009]]-Tabela3[[#This Row],[Despesas 2009]])</f>
        <v>373824.02000000048</v>
      </c>
    </row>
    <row r="310" spans="1:12">
      <c r="A310" s="12">
        <v>4507525.7</v>
      </c>
      <c r="B310" s="12">
        <v>4894640.2699999996</v>
      </c>
      <c r="C310" s="12">
        <v>6296332.3499999996</v>
      </c>
      <c r="D310" s="12">
        <v>5819531.0700000003</v>
      </c>
      <c r="E310" s="12">
        <v>4199886.92</v>
      </c>
      <c r="F310" s="12">
        <v>4932063.21</v>
      </c>
      <c r="G310" s="12">
        <v>6155690.7400000002</v>
      </c>
      <c r="H310" s="12">
        <v>6167675.8099999996</v>
      </c>
      <c r="I310" s="12">
        <f>IF(Tabela3[[#This Row],[Receitas 2005]]-Tabela3[[#This Row],[Despesas 2005]]&lt;0,Tabela3[[#This Row],[Receitas 2005]]-Tabela3[[#This Row],[Despesas 2005]],Tabela3[[#This Row],[Receitas 2005]]-Tabela3[[#This Row],[Despesas 2005]])</f>
        <v>307638.78000000026</v>
      </c>
      <c r="J310" s="14">
        <f>IF(Tabela3[[#This Row],[Receitas 2006]]-Tabela3[[#This Row],[Despesas 2006]]&lt;0,Tabela3[[#This Row],[Receitas 2006]]-Tabela3[[#This Row],[Despesas 2006]],Tabela3[[#This Row],[Receitas 2006]]-Tabela3[[#This Row],[Despesas 2006]])</f>
        <v>-37422.94000000041</v>
      </c>
      <c r="K310" s="12">
        <f>IF(Tabela3[[#This Row],[Receitas 2008]]-Tabela3[[#This Row],[Despesas 2008]]&lt;0,Tabela3[[#This Row],[Receitas 2008]]-Tabela3[[#This Row],[Despesas 2008]],Tabela3[[#This Row],[Receitas 2008]]-Tabela3[[#This Row],[Despesas 2008]])</f>
        <v>140641.6099999994</v>
      </c>
      <c r="L310" s="12">
        <f>IF(Tabela3[[#This Row],[Receitas 2009]]-Tabela3[[#This Row],[Despesas 2009]]&lt;0,Tabela3[[#This Row],[Receitas 2009]]-Tabela3[[#This Row],[Despesas 2009]],Tabela3[[#This Row],[Receitas 2009]]-Tabela3[[#This Row],[Despesas 2009]])</f>
        <v>-348144.73999999929</v>
      </c>
    </row>
    <row r="311" spans="1:12">
      <c r="A311" s="13">
        <v>3778620</v>
      </c>
      <c r="B311" s="13">
        <v>4316735</v>
      </c>
      <c r="C311" s="13">
        <v>7214844.1600000001</v>
      </c>
      <c r="D311" s="13">
        <v>7162465.2599999998</v>
      </c>
      <c r="E311" s="13">
        <v>3737226</v>
      </c>
      <c r="F311" s="13">
        <v>4563063</v>
      </c>
      <c r="G311" s="13">
        <v>6143815.2300000004</v>
      </c>
      <c r="H311" s="13">
        <v>7007377.1299999999</v>
      </c>
      <c r="I311" s="13">
        <f>IF(Tabela3[[#This Row],[Receitas 2005]]-Tabela3[[#This Row],[Despesas 2005]]&lt;0,Tabela3[[#This Row],[Receitas 2005]]-Tabela3[[#This Row],[Despesas 2005]],Tabela3[[#This Row],[Receitas 2005]]-Tabela3[[#This Row],[Despesas 2005]])</f>
        <v>41394</v>
      </c>
      <c r="J311" s="15">
        <f>IF(Tabela3[[#This Row],[Receitas 2006]]-Tabela3[[#This Row],[Despesas 2006]]&lt;0,Tabela3[[#This Row],[Receitas 2006]]-Tabela3[[#This Row],[Despesas 2006]],Tabela3[[#This Row],[Receitas 2006]]-Tabela3[[#This Row],[Despesas 2006]])</f>
        <v>-246328</v>
      </c>
      <c r="K311" s="12">
        <f>IF(Tabela3[[#This Row],[Receitas 2008]]-Tabela3[[#This Row],[Despesas 2008]]&lt;0,Tabela3[[#This Row],[Receitas 2008]]-Tabela3[[#This Row],[Despesas 2008]],Tabela3[[#This Row],[Receitas 2008]]-Tabela3[[#This Row],[Despesas 2008]])</f>
        <v>1071028.9299999997</v>
      </c>
      <c r="L311" s="12">
        <f>IF(Tabela3[[#This Row],[Receitas 2009]]-Tabela3[[#This Row],[Despesas 2009]]&lt;0,Tabela3[[#This Row],[Receitas 2009]]-Tabela3[[#This Row],[Despesas 2009]],Tabela3[[#This Row],[Receitas 2009]]-Tabela3[[#This Row],[Despesas 2009]])</f>
        <v>155088.12999999989</v>
      </c>
    </row>
    <row r="312" spans="1:12">
      <c r="A312" s="12">
        <v>4173103.8</v>
      </c>
      <c r="B312" s="12">
        <v>4686414.72</v>
      </c>
      <c r="C312" s="12">
        <v>6172354.3399999999</v>
      </c>
      <c r="D312" s="12">
        <v>5969275.2800000003</v>
      </c>
      <c r="E312" s="12">
        <v>4134176.6</v>
      </c>
      <c r="F312" s="12">
        <v>4722959.76</v>
      </c>
      <c r="G312" s="12">
        <v>6105993.8300000001</v>
      </c>
      <c r="H312" s="12">
        <v>5599233.79</v>
      </c>
      <c r="I312" s="12">
        <f>IF(Tabela3[[#This Row],[Receitas 2005]]-Tabela3[[#This Row],[Despesas 2005]]&lt;0,Tabela3[[#This Row],[Receitas 2005]]-Tabela3[[#This Row],[Despesas 2005]],Tabela3[[#This Row],[Receitas 2005]]-Tabela3[[#This Row],[Despesas 2005]])</f>
        <v>38927.199999999721</v>
      </c>
      <c r="J312" s="14">
        <f>IF(Tabela3[[#This Row],[Receitas 2006]]-Tabela3[[#This Row],[Despesas 2006]]&lt;0,Tabela3[[#This Row],[Receitas 2006]]-Tabela3[[#This Row],[Despesas 2006]],Tabela3[[#This Row],[Receitas 2006]]-Tabela3[[#This Row],[Despesas 2006]])</f>
        <v>-36545.040000000037</v>
      </c>
      <c r="K312" s="12">
        <f>IF(Tabela3[[#This Row],[Receitas 2008]]-Tabela3[[#This Row],[Despesas 2008]]&lt;0,Tabela3[[#This Row],[Receitas 2008]]-Tabela3[[#This Row],[Despesas 2008]],Tabela3[[#This Row],[Receitas 2008]]-Tabela3[[#This Row],[Despesas 2008]])</f>
        <v>66360.509999999776</v>
      </c>
      <c r="L312" s="12">
        <f>IF(Tabela3[[#This Row],[Receitas 2009]]-Tabela3[[#This Row],[Despesas 2009]]&lt;0,Tabela3[[#This Row],[Receitas 2009]]-Tabela3[[#This Row],[Despesas 2009]],Tabela3[[#This Row],[Receitas 2009]]-Tabela3[[#This Row],[Despesas 2009]])</f>
        <v>370041.49000000022</v>
      </c>
    </row>
    <row r="313" spans="1:12">
      <c r="A313" s="13" t="s">
        <v>25</v>
      </c>
      <c r="B313" s="13">
        <v>5172738.4000000004</v>
      </c>
      <c r="C313" s="13">
        <v>6941961.5</v>
      </c>
      <c r="D313" s="13">
        <v>6444201.8600000003</v>
      </c>
      <c r="E313" s="13" t="s">
        <v>25</v>
      </c>
      <c r="F313" s="13">
        <v>5345059.43</v>
      </c>
      <c r="G313" s="13">
        <v>6853217.4100000001</v>
      </c>
      <c r="H313" s="13">
        <v>6654594.6600000001</v>
      </c>
      <c r="I31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13" s="15">
        <f>IF(Tabela3[[#This Row],[Receitas 2006]]-Tabela3[[#This Row],[Despesas 2006]]&lt;0,Tabela3[[#This Row],[Receitas 2006]]-Tabela3[[#This Row],[Despesas 2006]],Tabela3[[#This Row],[Receitas 2006]]-Tabela3[[#This Row],[Despesas 2006]])</f>
        <v>-172321.02999999933</v>
      </c>
      <c r="K313" s="12">
        <f>IF(Tabela3[[#This Row],[Receitas 2008]]-Tabela3[[#This Row],[Despesas 2008]]&lt;0,Tabela3[[#This Row],[Receitas 2008]]-Tabela3[[#This Row],[Despesas 2008]],Tabela3[[#This Row],[Receitas 2008]]-Tabela3[[#This Row],[Despesas 2008]])</f>
        <v>88744.089999999851</v>
      </c>
      <c r="L313" s="12">
        <f>IF(Tabela3[[#This Row],[Receitas 2009]]-Tabela3[[#This Row],[Despesas 2009]]&lt;0,Tabela3[[#This Row],[Receitas 2009]]-Tabela3[[#This Row],[Despesas 2009]],Tabela3[[#This Row],[Receitas 2009]]-Tabela3[[#This Row],[Despesas 2009]])</f>
        <v>-210392.79999999981</v>
      </c>
    </row>
    <row r="314" spans="1:12">
      <c r="A314" s="12">
        <v>4510616.95</v>
      </c>
      <c r="B314" s="12">
        <v>5660315.6699999999</v>
      </c>
      <c r="C314" s="12">
        <v>8548961.9000000004</v>
      </c>
      <c r="D314" s="12">
        <v>7670473.5499999998</v>
      </c>
      <c r="E314" s="12">
        <v>4220977.3</v>
      </c>
      <c r="F314" s="12">
        <v>5001066.0599999996</v>
      </c>
      <c r="G314" s="12">
        <v>9331365.1300000008</v>
      </c>
      <c r="H314" s="12">
        <v>6543610.9500000002</v>
      </c>
      <c r="I314" s="12">
        <f>IF(Tabela3[[#This Row],[Receitas 2005]]-Tabela3[[#This Row],[Despesas 2005]]&lt;0,Tabela3[[#This Row],[Receitas 2005]]-Tabela3[[#This Row],[Despesas 2005]],Tabela3[[#This Row],[Receitas 2005]]-Tabela3[[#This Row],[Despesas 2005]])</f>
        <v>289639.65000000037</v>
      </c>
      <c r="J314" s="14">
        <f>IF(Tabela3[[#This Row],[Receitas 2006]]-Tabela3[[#This Row],[Despesas 2006]]&lt;0,Tabela3[[#This Row],[Receitas 2006]]-Tabela3[[#This Row],[Despesas 2006]],Tabela3[[#This Row],[Receitas 2006]]-Tabela3[[#This Row],[Despesas 2006]])</f>
        <v>659249.61000000034</v>
      </c>
      <c r="K314" s="12">
        <f>IF(Tabela3[[#This Row],[Receitas 2008]]-Tabela3[[#This Row],[Despesas 2008]]&lt;0,Tabela3[[#This Row],[Receitas 2008]]-Tabela3[[#This Row],[Despesas 2008]],Tabela3[[#This Row],[Receitas 2008]]-Tabela3[[#This Row],[Despesas 2008]])</f>
        <v>-782403.23000000045</v>
      </c>
      <c r="L314" s="12">
        <f>IF(Tabela3[[#This Row],[Receitas 2009]]-Tabela3[[#This Row],[Despesas 2009]]&lt;0,Tabela3[[#This Row],[Receitas 2009]]-Tabela3[[#This Row],[Despesas 2009]],Tabela3[[#This Row],[Receitas 2009]]-Tabela3[[#This Row],[Despesas 2009]])</f>
        <v>1126862.5999999996</v>
      </c>
    </row>
    <row r="315" spans="1:12">
      <c r="A315" s="13">
        <v>6990711.0300000003</v>
      </c>
      <c r="B315" s="13" t="s">
        <v>25</v>
      </c>
      <c r="C315" s="13">
        <v>10636070.23</v>
      </c>
      <c r="D315" s="13">
        <v>11825707.970000001</v>
      </c>
      <c r="E315" s="13">
        <v>6777935.0499999998</v>
      </c>
      <c r="F315" s="13" t="s">
        <v>25</v>
      </c>
      <c r="G315" s="13">
        <v>10530328.91</v>
      </c>
      <c r="H315" s="13">
        <v>11919905.5</v>
      </c>
      <c r="I315" s="13">
        <f>IF(Tabela3[[#This Row],[Receitas 2005]]-Tabela3[[#This Row],[Despesas 2005]]&lt;0,Tabela3[[#This Row],[Receitas 2005]]-Tabela3[[#This Row],[Despesas 2005]],Tabela3[[#This Row],[Receitas 2005]]-Tabela3[[#This Row],[Despesas 2005]])</f>
        <v>212775.98000000045</v>
      </c>
      <c r="J31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15" s="12">
        <f>IF(Tabela3[[#This Row],[Receitas 2008]]-Tabela3[[#This Row],[Despesas 2008]]&lt;0,Tabela3[[#This Row],[Receitas 2008]]-Tabela3[[#This Row],[Despesas 2008]],Tabela3[[#This Row],[Receitas 2008]]-Tabela3[[#This Row],[Despesas 2008]])</f>
        <v>105741.3200000003</v>
      </c>
      <c r="L315" s="12">
        <f>IF(Tabela3[[#This Row],[Receitas 2009]]-Tabela3[[#This Row],[Despesas 2009]]&lt;0,Tabela3[[#This Row],[Receitas 2009]]-Tabela3[[#This Row],[Despesas 2009]],Tabela3[[#This Row],[Receitas 2009]]-Tabela3[[#This Row],[Despesas 2009]])</f>
        <v>-94197.529999999329</v>
      </c>
    </row>
    <row r="316" spans="1:12">
      <c r="A316" s="12">
        <v>239449278</v>
      </c>
      <c r="B316" s="12">
        <v>258886315</v>
      </c>
      <c r="C316" s="12">
        <v>316411984</v>
      </c>
      <c r="D316" s="12">
        <v>369277415</v>
      </c>
      <c r="E316" s="12">
        <v>214269176</v>
      </c>
      <c r="F316" s="12">
        <v>252188632</v>
      </c>
      <c r="G316" s="12">
        <v>347027879</v>
      </c>
      <c r="H316" s="12">
        <v>371294100</v>
      </c>
      <c r="I316" s="12">
        <f>IF(Tabela3[[#This Row],[Receitas 2005]]-Tabela3[[#This Row],[Despesas 2005]]&lt;0,Tabela3[[#This Row],[Receitas 2005]]-Tabela3[[#This Row],[Despesas 2005]],Tabela3[[#This Row],[Receitas 2005]]-Tabela3[[#This Row],[Despesas 2005]])</f>
        <v>25180102</v>
      </c>
      <c r="J316" s="14">
        <f>IF(Tabela3[[#This Row],[Receitas 2006]]-Tabela3[[#This Row],[Despesas 2006]]&lt;0,Tabela3[[#This Row],[Receitas 2006]]-Tabela3[[#This Row],[Despesas 2006]],Tabela3[[#This Row],[Receitas 2006]]-Tabela3[[#This Row],[Despesas 2006]])</f>
        <v>6697683</v>
      </c>
      <c r="K316" s="12">
        <f>IF(Tabela3[[#This Row],[Receitas 2008]]-Tabela3[[#This Row],[Despesas 2008]]&lt;0,Tabela3[[#This Row],[Receitas 2008]]-Tabela3[[#This Row],[Despesas 2008]],Tabela3[[#This Row],[Receitas 2008]]-Tabela3[[#This Row],[Despesas 2008]])</f>
        <v>-30615895</v>
      </c>
      <c r="L316" s="12">
        <f>IF(Tabela3[[#This Row],[Receitas 2009]]-Tabela3[[#This Row],[Despesas 2009]]&lt;0,Tabela3[[#This Row],[Receitas 2009]]-Tabela3[[#This Row],[Despesas 2009]],Tabela3[[#This Row],[Receitas 2009]]-Tabela3[[#This Row],[Despesas 2009]])</f>
        <v>-2016685</v>
      </c>
    </row>
    <row r="317" spans="1:12">
      <c r="A317" s="13">
        <v>14652944.66</v>
      </c>
      <c r="B317" s="13">
        <v>14500536.43</v>
      </c>
      <c r="C317" s="13">
        <v>19823994.91</v>
      </c>
      <c r="D317" s="13">
        <v>20635485.77</v>
      </c>
      <c r="E317" s="13">
        <v>15713090.189999999</v>
      </c>
      <c r="F317" s="13">
        <v>14503764.619999999</v>
      </c>
      <c r="G317" s="13">
        <v>19215580.100000001</v>
      </c>
      <c r="H317" s="13">
        <v>20972516.030000001</v>
      </c>
      <c r="I317" s="13">
        <f>IF(Tabela3[[#This Row],[Receitas 2005]]-Tabela3[[#This Row],[Despesas 2005]]&lt;0,Tabela3[[#This Row],[Receitas 2005]]-Tabela3[[#This Row],[Despesas 2005]],Tabela3[[#This Row],[Receitas 2005]]-Tabela3[[#This Row],[Despesas 2005]])</f>
        <v>-1060145.5299999993</v>
      </c>
      <c r="J317" s="15">
        <f>IF(Tabela3[[#This Row],[Receitas 2006]]-Tabela3[[#This Row],[Despesas 2006]]&lt;0,Tabela3[[#This Row],[Receitas 2006]]-Tabela3[[#This Row],[Despesas 2006]],Tabela3[[#This Row],[Receitas 2006]]-Tabela3[[#This Row],[Despesas 2006]])</f>
        <v>-3228.1899999994785</v>
      </c>
      <c r="K317" s="12">
        <f>IF(Tabela3[[#This Row],[Receitas 2008]]-Tabela3[[#This Row],[Despesas 2008]]&lt;0,Tabela3[[#This Row],[Receitas 2008]]-Tabela3[[#This Row],[Despesas 2008]],Tabela3[[#This Row],[Receitas 2008]]-Tabela3[[#This Row],[Despesas 2008]])</f>
        <v>608414.80999999866</v>
      </c>
      <c r="L317" s="12">
        <f>IF(Tabela3[[#This Row],[Receitas 2009]]-Tabela3[[#This Row],[Despesas 2009]]&lt;0,Tabela3[[#This Row],[Receitas 2009]]-Tabela3[[#This Row],[Despesas 2009]],Tabela3[[#This Row],[Receitas 2009]]-Tabela3[[#This Row],[Despesas 2009]])</f>
        <v>-337030.26000000164</v>
      </c>
    </row>
    <row r="318" spans="1:12">
      <c r="A318" s="12">
        <v>6115928.0899999999</v>
      </c>
      <c r="B318" s="12">
        <v>8128468.6200000001</v>
      </c>
      <c r="C318" s="12">
        <v>8010684.7300000004</v>
      </c>
      <c r="D318" s="12">
        <v>8605512.6600000001</v>
      </c>
      <c r="E318" s="12">
        <v>6366763.8499999996</v>
      </c>
      <c r="F318" s="12">
        <v>7288601.9500000002</v>
      </c>
      <c r="G318" s="12">
        <v>8319948.21</v>
      </c>
      <c r="H318" s="12">
        <v>8393823.3699999992</v>
      </c>
      <c r="I318" s="12">
        <f>IF(Tabela3[[#This Row],[Receitas 2005]]-Tabela3[[#This Row],[Despesas 2005]]&lt;0,Tabela3[[#This Row],[Receitas 2005]]-Tabela3[[#This Row],[Despesas 2005]],Tabela3[[#This Row],[Receitas 2005]]-Tabela3[[#This Row],[Despesas 2005]])</f>
        <v>-250835.75999999978</v>
      </c>
      <c r="J318" s="14">
        <f>IF(Tabela3[[#This Row],[Receitas 2006]]-Tabela3[[#This Row],[Despesas 2006]]&lt;0,Tabela3[[#This Row],[Receitas 2006]]-Tabela3[[#This Row],[Despesas 2006]],Tabela3[[#This Row],[Receitas 2006]]-Tabela3[[#This Row],[Despesas 2006]])</f>
        <v>839866.66999999993</v>
      </c>
      <c r="K318" s="12">
        <f>IF(Tabela3[[#This Row],[Receitas 2008]]-Tabela3[[#This Row],[Despesas 2008]]&lt;0,Tabela3[[#This Row],[Receitas 2008]]-Tabela3[[#This Row],[Despesas 2008]],Tabela3[[#This Row],[Receitas 2008]]-Tabela3[[#This Row],[Despesas 2008]])</f>
        <v>-309263.47999999952</v>
      </c>
      <c r="L318" s="12">
        <f>IF(Tabela3[[#This Row],[Receitas 2009]]-Tabela3[[#This Row],[Despesas 2009]]&lt;0,Tabela3[[#This Row],[Receitas 2009]]-Tabela3[[#This Row],[Despesas 2009]],Tabela3[[#This Row],[Receitas 2009]]-Tabela3[[#This Row],[Despesas 2009]])</f>
        <v>211689.29000000097</v>
      </c>
    </row>
    <row r="319" spans="1:12">
      <c r="A319" s="13">
        <v>21829275</v>
      </c>
      <c r="B319" s="13">
        <v>22981728</v>
      </c>
      <c r="C319" s="13">
        <v>34306571.770000003</v>
      </c>
      <c r="D319" s="13">
        <v>33947258.090000004</v>
      </c>
      <c r="E319" s="13">
        <v>18805555</v>
      </c>
      <c r="F319" s="13">
        <v>20894377</v>
      </c>
      <c r="G319" s="13">
        <v>30817077.239999998</v>
      </c>
      <c r="H319" s="13">
        <v>28432704.93</v>
      </c>
      <c r="I319" s="13">
        <f>IF(Tabela3[[#This Row],[Receitas 2005]]-Tabela3[[#This Row],[Despesas 2005]]&lt;0,Tabela3[[#This Row],[Receitas 2005]]-Tabela3[[#This Row],[Despesas 2005]],Tabela3[[#This Row],[Receitas 2005]]-Tabela3[[#This Row],[Despesas 2005]])</f>
        <v>3023720</v>
      </c>
      <c r="J319" s="15">
        <f>IF(Tabela3[[#This Row],[Receitas 2006]]-Tabela3[[#This Row],[Despesas 2006]]&lt;0,Tabela3[[#This Row],[Receitas 2006]]-Tabela3[[#This Row],[Despesas 2006]],Tabela3[[#This Row],[Receitas 2006]]-Tabela3[[#This Row],[Despesas 2006]])</f>
        <v>2087351</v>
      </c>
      <c r="K319" s="12">
        <f>IF(Tabela3[[#This Row],[Receitas 2008]]-Tabela3[[#This Row],[Despesas 2008]]&lt;0,Tabela3[[#This Row],[Receitas 2008]]-Tabela3[[#This Row],[Despesas 2008]],Tabela3[[#This Row],[Receitas 2008]]-Tabela3[[#This Row],[Despesas 2008]])</f>
        <v>3489494.5300000049</v>
      </c>
      <c r="L319" s="12">
        <f>IF(Tabela3[[#This Row],[Receitas 2009]]-Tabela3[[#This Row],[Despesas 2009]]&lt;0,Tabela3[[#This Row],[Receitas 2009]]-Tabela3[[#This Row],[Despesas 2009]],Tabela3[[#This Row],[Receitas 2009]]-Tabela3[[#This Row],[Despesas 2009]])</f>
        <v>5514553.1600000039</v>
      </c>
    </row>
    <row r="320" spans="1:12">
      <c r="A320" s="12" t="s">
        <v>25</v>
      </c>
      <c r="B320" s="12">
        <v>14564967.48</v>
      </c>
      <c r="C320" s="12">
        <v>16873376.449999999</v>
      </c>
      <c r="D320" s="12">
        <v>18413309.870000001</v>
      </c>
      <c r="E320" s="12" t="s">
        <v>25</v>
      </c>
      <c r="F320" s="12">
        <v>15479021.710000001</v>
      </c>
      <c r="G320" s="12">
        <v>16749327.49</v>
      </c>
      <c r="H320" s="12">
        <v>18613486.300000001</v>
      </c>
      <c r="I32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20" s="14">
        <f>IF(Tabela3[[#This Row],[Receitas 2006]]-Tabela3[[#This Row],[Despesas 2006]]&lt;0,Tabela3[[#This Row],[Receitas 2006]]-Tabela3[[#This Row],[Despesas 2006]],Tabela3[[#This Row],[Receitas 2006]]-Tabela3[[#This Row],[Despesas 2006]])</f>
        <v>-914054.23000000045</v>
      </c>
      <c r="K320" s="12">
        <f>IF(Tabela3[[#This Row],[Receitas 2008]]-Tabela3[[#This Row],[Despesas 2008]]&lt;0,Tabela3[[#This Row],[Receitas 2008]]-Tabela3[[#This Row],[Despesas 2008]],Tabela3[[#This Row],[Receitas 2008]]-Tabela3[[#This Row],[Despesas 2008]])</f>
        <v>124048.95999999903</v>
      </c>
      <c r="L320" s="12">
        <f>IF(Tabela3[[#This Row],[Receitas 2009]]-Tabela3[[#This Row],[Despesas 2009]]&lt;0,Tabela3[[#This Row],[Receitas 2009]]-Tabela3[[#This Row],[Despesas 2009]],Tabela3[[#This Row],[Receitas 2009]]-Tabela3[[#This Row],[Despesas 2009]])</f>
        <v>-200176.4299999997</v>
      </c>
    </row>
    <row r="321" spans="1:12">
      <c r="A321" s="13">
        <v>5886854.9500000002</v>
      </c>
      <c r="B321" s="13">
        <v>6970579.2999999998</v>
      </c>
      <c r="C321" s="13">
        <v>11367323.25</v>
      </c>
      <c r="D321" s="13">
        <v>11298553.619999999</v>
      </c>
      <c r="E321" s="13">
        <v>5694348.75</v>
      </c>
      <c r="F321" s="13">
        <v>7472082.3300000001</v>
      </c>
      <c r="G321" s="13">
        <v>10305245.439999999</v>
      </c>
      <c r="H321" s="13">
        <v>10707149.800000001</v>
      </c>
      <c r="I321" s="13">
        <f>IF(Tabela3[[#This Row],[Receitas 2005]]-Tabela3[[#This Row],[Despesas 2005]]&lt;0,Tabela3[[#This Row],[Receitas 2005]]-Tabela3[[#This Row],[Despesas 2005]],Tabela3[[#This Row],[Receitas 2005]]-Tabela3[[#This Row],[Despesas 2005]])</f>
        <v>192506.20000000019</v>
      </c>
      <c r="J321" s="15">
        <f>IF(Tabela3[[#This Row],[Receitas 2006]]-Tabela3[[#This Row],[Despesas 2006]]&lt;0,Tabela3[[#This Row],[Receitas 2006]]-Tabela3[[#This Row],[Despesas 2006]],Tabela3[[#This Row],[Receitas 2006]]-Tabela3[[#This Row],[Despesas 2006]])</f>
        <v>-501503.03000000026</v>
      </c>
      <c r="K321" s="12">
        <f>IF(Tabela3[[#This Row],[Receitas 2008]]-Tabela3[[#This Row],[Despesas 2008]]&lt;0,Tabela3[[#This Row],[Receitas 2008]]-Tabela3[[#This Row],[Despesas 2008]],Tabela3[[#This Row],[Receitas 2008]]-Tabela3[[#This Row],[Despesas 2008]])</f>
        <v>1062077.8100000005</v>
      </c>
      <c r="L321" s="12">
        <f>IF(Tabela3[[#This Row],[Receitas 2009]]-Tabela3[[#This Row],[Despesas 2009]]&lt;0,Tabela3[[#This Row],[Receitas 2009]]-Tabela3[[#This Row],[Despesas 2009]],Tabela3[[#This Row],[Receitas 2009]]-Tabela3[[#This Row],[Despesas 2009]])</f>
        <v>591403.81999999844</v>
      </c>
    </row>
    <row r="322" spans="1:12">
      <c r="A322" s="12">
        <v>4580374.43</v>
      </c>
      <c r="B322" s="12">
        <v>5113462.3099999996</v>
      </c>
      <c r="C322" s="12">
        <v>6853500.2599999998</v>
      </c>
      <c r="D322" s="12">
        <v>6768771.2599999998</v>
      </c>
      <c r="E322" s="12">
        <v>4122557.67</v>
      </c>
      <c r="F322" s="12">
        <v>5587858.21</v>
      </c>
      <c r="G322" s="12">
        <v>6701922.3499999996</v>
      </c>
      <c r="H322" s="12">
        <v>7040015.71</v>
      </c>
      <c r="I322" s="12">
        <f>IF(Tabela3[[#This Row],[Receitas 2005]]-Tabela3[[#This Row],[Despesas 2005]]&lt;0,Tabela3[[#This Row],[Receitas 2005]]-Tabela3[[#This Row],[Despesas 2005]],Tabela3[[#This Row],[Receitas 2005]]-Tabela3[[#This Row],[Despesas 2005]])</f>
        <v>457816.75999999978</v>
      </c>
      <c r="J322" s="14">
        <f>IF(Tabela3[[#This Row],[Receitas 2006]]-Tabela3[[#This Row],[Despesas 2006]]&lt;0,Tabela3[[#This Row],[Receitas 2006]]-Tabela3[[#This Row],[Despesas 2006]],Tabela3[[#This Row],[Receitas 2006]]-Tabela3[[#This Row],[Despesas 2006]])</f>
        <v>-474395.90000000037</v>
      </c>
      <c r="K322" s="12">
        <f>IF(Tabela3[[#This Row],[Receitas 2008]]-Tabela3[[#This Row],[Despesas 2008]]&lt;0,Tabela3[[#This Row],[Receitas 2008]]-Tabela3[[#This Row],[Despesas 2008]],Tabela3[[#This Row],[Receitas 2008]]-Tabela3[[#This Row],[Despesas 2008]])</f>
        <v>151577.91000000015</v>
      </c>
      <c r="L322" s="12">
        <f>IF(Tabela3[[#This Row],[Receitas 2009]]-Tabela3[[#This Row],[Despesas 2009]]&lt;0,Tabela3[[#This Row],[Receitas 2009]]-Tabela3[[#This Row],[Despesas 2009]],Tabela3[[#This Row],[Receitas 2009]]-Tabela3[[#This Row],[Despesas 2009]])</f>
        <v>-271244.45000000019</v>
      </c>
    </row>
    <row r="323" spans="1:12">
      <c r="A323" s="13">
        <v>13752822</v>
      </c>
      <c r="B323" s="13">
        <v>17837365</v>
      </c>
      <c r="C323" s="13">
        <v>22640343.98</v>
      </c>
      <c r="D323" s="13">
        <v>21360494.289999999</v>
      </c>
      <c r="E323" s="13">
        <v>13148200</v>
      </c>
      <c r="F323" s="13">
        <v>17470430</v>
      </c>
      <c r="G323" s="13">
        <v>23707419.030000001</v>
      </c>
      <c r="H323" s="13">
        <v>20136872.960000001</v>
      </c>
      <c r="I323" s="13">
        <f>IF(Tabela3[[#This Row],[Receitas 2005]]-Tabela3[[#This Row],[Despesas 2005]]&lt;0,Tabela3[[#This Row],[Receitas 2005]]-Tabela3[[#This Row],[Despesas 2005]],Tabela3[[#This Row],[Receitas 2005]]-Tabela3[[#This Row],[Despesas 2005]])</f>
        <v>604622</v>
      </c>
      <c r="J323" s="15">
        <f>IF(Tabela3[[#This Row],[Receitas 2006]]-Tabela3[[#This Row],[Despesas 2006]]&lt;0,Tabela3[[#This Row],[Receitas 2006]]-Tabela3[[#This Row],[Despesas 2006]],Tabela3[[#This Row],[Receitas 2006]]-Tabela3[[#This Row],[Despesas 2006]])</f>
        <v>366935</v>
      </c>
      <c r="K323" s="12">
        <f>IF(Tabela3[[#This Row],[Receitas 2008]]-Tabela3[[#This Row],[Despesas 2008]]&lt;0,Tabela3[[#This Row],[Receitas 2008]]-Tabela3[[#This Row],[Despesas 2008]],Tabela3[[#This Row],[Receitas 2008]]-Tabela3[[#This Row],[Despesas 2008]])</f>
        <v>-1067075.0500000007</v>
      </c>
      <c r="L323" s="12">
        <f>IF(Tabela3[[#This Row],[Receitas 2009]]-Tabela3[[#This Row],[Despesas 2009]]&lt;0,Tabela3[[#This Row],[Receitas 2009]]-Tabela3[[#This Row],[Despesas 2009]],Tabela3[[#This Row],[Receitas 2009]]-Tabela3[[#This Row],[Despesas 2009]])</f>
        <v>1223621.3299999982</v>
      </c>
    </row>
    <row r="324" spans="1:12">
      <c r="A324" s="12">
        <v>6962752.4000000004</v>
      </c>
      <c r="B324" s="12">
        <v>8205860.3600000003</v>
      </c>
      <c r="C324" s="12">
        <v>12143027.869999999</v>
      </c>
      <c r="D324" s="12">
        <v>11308170.99</v>
      </c>
      <c r="E324" s="12">
        <v>6515029.0499999998</v>
      </c>
      <c r="F324" s="12">
        <v>7859209.3600000003</v>
      </c>
      <c r="G324" s="12">
        <v>11668042.99</v>
      </c>
      <c r="H324" s="12">
        <v>11125304.73</v>
      </c>
      <c r="I324" s="12">
        <f>IF(Tabela3[[#This Row],[Receitas 2005]]-Tabela3[[#This Row],[Despesas 2005]]&lt;0,Tabela3[[#This Row],[Receitas 2005]]-Tabela3[[#This Row],[Despesas 2005]],Tabela3[[#This Row],[Receitas 2005]]-Tabela3[[#This Row],[Despesas 2005]])</f>
        <v>447723.35000000056</v>
      </c>
      <c r="J324" s="14">
        <f>IF(Tabela3[[#This Row],[Receitas 2006]]-Tabela3[[#This Row],[Despesas 2006]]&lt;0,Tabela3[[#This Row],[Receitas 2006]]-Tabela3[[#This Row],[Despesas 2006]],Tabela3[[#This Row],[Receitas 2006]]-Tabela3[[#This Row],[Despesas 2006]])</f>
        <v>346651</v>
      </c>
      <c r="K324" s="12">
        <f>IF(Tabela3[[#This Row],[Receitas 2008]]-Tabela3[[#This Row],[Despesas 2008]]&lt;0,Tabela3[[#This Row],[Receitas 2008]]-Tabela3[[#This Row],[Despesas 2008]],Tabela3[[#This Row],[Receitas 2008]]-Tabela3[[#This Row],[Despesas 2008]])</f>
        <v>474984.87999999896</v>
      </c>
      <c r="L324" s="12">
        <f>IF(Tabela3[[#This Row],[Receitas 2009]]-Tabela3[[#This Row],[Despesas 2009]]&lt;0,Tabela3[[#This Row],[Receitas 2009]]-Tabela3[[#This Row],[Despesas 2009]],Tabela3[[#This Row],[Receitas 2009]]-Tabela3[[#This Row],[Despesas 2009]])</f>
        <v>182866.25999999978</v>
      </c>
    </row>
    <row r="325" spans="1:12">
      <c r="A325" s="13">
        <v>4544821.3</v>
      </c>
      <c r="B325" s="13">
        <v>5395310.7199999997</v>
      </c>
      <c r="C325" s="13">
        <v>6805648.1900000004</v>
      </c>
      <c r="D325" s="13">
        <v>6782149.2999999998</v>
      </c>
      <c r="E325" s="13">
        <v>4630595.6399999997</v>
      </c>
      <c r="F325" s="13">
        <v>5366551.68</v>
      </c>
      <c r="G325" s="13">
        <v>6540340.1399999997</v>
      </c>
      <c r="H325" s="13">
        <v>8035233.2999999998</v>
      </c>
      <c r="I325" s="13">
        <f>IF(Tabela3[[#This Row],[Receitas 2005]]-Tabela3[[#This Row],[Despesas 2005]]&lt;0,Tabela3[[#This Row],[Receitas 2005]]-Tabela3[[#This Row],[Despesas 2005]],Tabela3[[#This Row],[Receitas 2005]]-Tabela3[[#This Row],[Despesas 2005]])</f>
        <v>-85774.339999999851</v>
      </c>
      <c r="J325" s="15">
        <f>IF(Tabela3[[#This Row],[Receitas 2006]]-Tabela3[[#This Row],[Despesas 2006]]&lt;0,Tabela3[[#This Row],[Receitas 2006]]-Tabela3[[#This Row],[Despesas 2006]],Tabela3[[#This Row],[Receitas 2006]]-Tabela3[[#This Row],[Despesas 2006]])</f>
        <v>28759.040000000037</v>
      </c>
      <c r="K325" s="12">
        <f>IF(Tabela3[[#This Row],[Receitas 2008]]-Tabela3[[#This Row],[Despesas 2008]]&lt;0,Tabela3[[#This Row],[Receitas 2008]]-Tabela3[[#This Row],[Despesas 2008]],Tabela3[[#This Row],[Receitas 2008]]-Tabela3[[#This Row],[Despesas 2008]])</f>
        <v>265308.05000000075</v>
      </c>
      <c r="L325" s="12">
        <f>IF(Tabela3[[#This Row],[Receitas 2009]]-Tabela3[[#This Row],[Despesas 2009]]&lt;0,Tabela3[[#This Row],[Receitas 2009]]-Tabela3[[#This Row],[Despesas 2009]],Tabela3[[#This Row],[Receitas 2009]]-Tabela3[[#This Row],[Despesas 2009]])</f>
        <v>-1253084</v>
      </c>
    </row>
    <row r="326" spans="1:12">
      <c r="A326" s="12">
        <v>7798078</v>
      </c>
      <c r="B326" s="12" t="s">
        <v>25</v>
      </c>
      <c r="C326" s="12">
        <v>12161496.609999999</v>
      </c>
      <c r="D326" s="12">
        <v>11666564.59</v>
      </c>
      <c r="E326" s="12">
        <v>7037052</v>
      </c>
      <c r="F326" s="12" t="s">
        <v>25</v>
      </c>
      <c r="G326" s="12">
        <v>12138213.9</v>
      </c>
      <c r="H326" s="12">
        <v>10877423.630000001</v>
      </c>
      <c r="I326" s="12">
        <f>IF(Tabela3[[#This Row],[Receitas 2005]]-Tabela3[[#This Row],[Despesas 2005]]&lt;0,Tabela3[[#This Row],[Receitas 2005]]-Tabela3[[#This Row],[Despesas 2005]],Tabela3[[#This Row],[Receitas 2005]]-Tabela3[[#This Row],[Despesas 2005]])</f>
        <v>761026</v>
      </c>
      <c r="J32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26" s="12">
        <f>IF(Tabela3[[#This Row],[Receitas 2008]]-Tabela3[[#This Row],[Despesas 2008]]&lt;0,Tabela3[[#This Row],[Receitas 2008]]-Tabela3[[#This Row],[Despesas 2008]],Tabela3[[#This Row],[Receitas 2008]]-Tabela3[[#This Row],[Despesas 2008]])</f>
        <v>23282.709999999031</v>
      </c>
      <c r="L326" s="12">
        <f>IF(Tabela3[[#This Row],[Receitas 2009]]-Tabela3[[#This Row],[Despesas 2009]]&lt;0,Tabela3[[#This Row],[Receitas 2009]]-Tabela3[[#This Row],[Despesas 2009]],Tabela3[[#This Row],[Receitas 2009]]-Tabela3[[#This Row],[Despesas 2009]])</f>
        <v>789140.95999999903</v>
      </c>
    </row>
    <row r="327" spans="1:12">
      <c r="A327" s="13">
        <v>34592164.18</v>
      </c>
      <c r="B327" s="13" t="s">
        <v>25</v>
      </c>
      <c r="C327" s="13">
        <v>49525937.380000003</v>
      </c>
      <c r="D327" s="13">
        <v>46974532.939999998</v>
      </c>
      <c r="E327" s="13">
        <v>33069841.800000001</v>
      </c>
      <c r="F327" s="13" t="s">
        <v>25</v>
      </c>
      <c r="G327" s="13">
        <v>47487427.990000002</v>
      </c>
      <c r="H327" s="13">
        <v>49317838.390000001</v>
      </c>
      <c r="I327" s="13">
        <f>IF(Tabela3[[#This Row],[Receitas 2005]]-Tabela3[[#This Row],[Despesas 2005]]&lt;0,Tabela3[[#This Row],[Receitas 2005]]-Tabela3[[#This Row],[Despesas 2005]],Tabela3[[#This Row],[Receitas 2005]]-Tabela3[[#This Row],[Despesas 2005]])</f>
        <v>1522322.379999999</v>
      </c>
      <c r="J32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27" s="12">
        <f>IF(Tabela3[[#This Row],[Receitas 2008]]-Tabela3[[#This Row],[Despesas 2008]]&lt;0,Tabela3[[#This Row],[Receitas 2008]]-Tabela3[[#This Row],[Despesas 2008]],Tabela3[[#This Row],[Receitas 2008]]-Tabela3[[#This Row],[Despesas 2008]])</f>
        <v>2038509.3900000006</v>
      </c>
      <c r="L327" s="12">
        <f>IF(Tabela3[[#This Row],[Receitas 2009]]-Tabela3[[#This Row],[Despesas 2009]]&lt;0,Tabela3[[#This Row],[Receitas 2009]]-Tabela3[[#This Row],[Despesas 2009]],Tabela3[[#This Row],[Receitas 2009]]-Tabela3[[#This Row],[Despesas 2009]])</f>
        <v>-2343305.450000003</v>
      </c>
    </row>
    <row r="328" spans="1:12">
      <c r="A328" s="12">
        <v>5157737.5599999996</v>
      </c>
      <c r="B328" s="12">
        <v>6176086.2699999996</v>
      </c>
      <c r="C328" s="12">
        <v>7818465.8899999997</v>
      </c>
      <c r="D328" s="12">
        <v>9729735.9700000007</v>
      </c>
      <c r="E328" s="12">
        <v>5349603.59</v>
      </c>
      <c r="F328" s="12">
        <v>6741501.9800000004</v>
      </c>
      <c r="G328" s="12">
        <v>8334923.9299999997</v>
      </c>
      <c r="H328" s="12">
        <v>9381805.9199999999</v>
      </c>
      <c r="I328" s="12">
        <f>IF(Tabela3[[#This Row],[Receitas 2005]]-Tabela3[[#This Row],[Despesas 2005]]&lt;0,Tabela3[[#This Row],[Receitas 2005]]-Tabela3[[#This Row],[Despesas 2005]],Tabela3[[#This Row],[Receitas 2005]]-Tabela3[[#This Row],[Despesas 2005]])</f>
        <v>-191866.03000000026</v>
      </c>
      <c r="J328" s="14">
        <f>IF(Tabela3[[#This Row],[Receitas 2006]]-Tabela3[[#This Row],[Despesas 2006]]&lt;0,Tabela3[[#This Row],[Receitas 2006]]-Tabela3[[#This Row],[Despesas 2006]],Tabela3[[#This Row],[Receitas 2006]]-Tabela3[[#This Row],[Despesas 2006]])</f>
        <v>-565415.71000000089</v>
      </c>
      <c r="K328" s="12">
        <f>IF(Tabela3[[#This Row],[Receitas 2008]]-Tabela3[[#This Row],[Despesas 2008]]&lt;0,Tabela3[[#This Row],[Receitas 2008]]-Tabela3[[#This Row],[Despesas 2008]],Tabela3[[#This Row],[Receitas 2008]]-Tabela3[[#This Row],[Despesas 2008]])</f>
        <v>-516458.04000000004</v>
      </c>
      <c r="L328" s="12">
        <f>IF(Tabela3[[#This Row],[Receitas 2009]]-Tabela3[[#This Row],[Despesas 2009]]&lt;0,Tabela3[[#This Row],[Receitas 2009]]-Tabela3[[#This Row],[Despesas 2009]],Tabela3[[#This Row],[Receitas 2009]]-Tabela3[[#This Row],[Despesas 2009]])</f>
        <v>347930.05000000075</v>
      </c>
    </row>
    <row r="329" spans="1:12">
      <c r="A329" s="13">
        <v>5342166.2</v>
      </c>
      <c r="B329" s="13">
        <v>6946373.9900000002</v>
      </c>
      <c r="C329" s="13">
        <v>12083434.51</v>
      </c>
      <c r="D329" s="13">
        <v>9773576.8900000006</v>
      </c>
      <c r="E329" s="13">
        <v>4964510.83</v>
      </c>
      <c r="F329" s="13">
        <v>6301105.8899999997</v>
      </c>
      <c r="G329" s="13">
        <v>13996447.08</v>
      </c>
      <c r="H329" s="13">
        <v>10861697.98</v>
      </c>
      <c r="I329" s="13">
        <f>IF(Tabela3[[#This Row],[Receitas 2005]]-Tabela3[[#This Row],[Despesas 2005]]&lt;0,Tabela3[[#This Row],[Receitas 2005]]-Tabela3[[#This Row],[Despesas 2005]],Tabela3[[#This Row],[Receitas 2005]]-Tabela3[[#This Row],[Despesas 2005]])</f>
        <v>377655.37000000011</v>
      </c>
      <c r="J329" s="15">
        <f>IF(Tabela3[[#This Row],[Receitas 2006]]-Tabela3[[#This Row],[Despesas 2006]]&lt;0,Tabela3[[#This Row],[Receitas 2006]]-Tabela3[[#This Row],[Despesas 2006]],Tabela3[[#This Row],[Receitas 2006]]-Tabela3[[#This Row],[Despesas 2006]])</f>
        <v>645268.10000000056</v>
      </c>
      <c r="K329" s="12">
        <f>IF(Tabela3[[#This Row],[Receitas 2008]]-Tabela3[[#This Row],[Despesas 2008]]&lt;0,Tabela3[[#This Row],[Receitas 2008]]-Tabela3[[#This Row],[Despesas 2008]],Tabela3[[#This Row],[Receitas 2008]]-Tabela3[[#This Row],[Despesas 2008]])</f>
        <v>-1913012.5700000003</v>
      </c>
      <c r="L329" s="12">
        <f>IF(Tabela3[[#This Row],[Receitas 2009]]-Tabela3[[#This Row],[Despesas 2009]]&lt;0,Tabela3[[#This Row],[Receitas 2009]]-Tabela3[[#This Row],[Despesas 2009]],Tabela3[[#This Row],[Receitas 2009]]-Tabela3[[#This Row],[Despesas 2009]])</f>
        <v>-1088121.0899999999</v>
      </c>
    </row>
    <row r="330" spans="1:12">
      <c r="A330" s="12" t="s">
        <v>25</v>
      </c>
      <c r="B330" s="12" t="s">
        <v>25</v>
      </c>
      <c r="C330" s="12">
        <v>9805357.0199999996</v>
      </c>
      <c r="D330" s="12">
        <v>9083566.7200000007</v>
      </c>
      <c r="E330" s="12" t="s">
        <v>25</v>
      </c>
      <c r="F330" s="12" t="s">
        <v>25</v>
      </c>
      <c r="G330" s="12">
        <v>10682234.09</v>
      </c>
      <c r="H330" s="12">
        <v>8548892.3699999992</v>
      </c>
      <c r="I33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3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30" s="12">
        <f>IF(Tabela3[[#This Row],[Receitas 2008]]-Tabela3[[#This Row],[Despesas 2008]]&lt;0,Tabela3[[#This Row],[Receitas 2008]]-Tabela3[[#This Row],[Despesas 2008]],Tabela3[[#This Row],[Receitas 2008]]-Tabela3[[#This Row],[Despesas 2008]])</f>
        <v>-876877.0700000003</v>
      </c>
      <c r="L330" s="12">
        <f>IF(Tabela3[[#This Row],[Receitas 2009]]-Tabela3[[#This Row],[Despesas 2009]]&lt;0,Tabela3[[#This Row],[Receitas 2009]]-Tabela3[[#This Row],[Despesas 2009]],Tabela3[[#This Row],[Receitas 2009]]-Tabela3[[#This Row],[Despesas 2009]])</f>
        <v>534674.35000000149</v>
      </c>
    </row>
    <row r="331" spans="1:12">
      <c r="A331" s="13" t="s">
        <v>25</v>
      </c>
      <c r="B331" s="13">
        <v>9918239.9199999999</v>
      </c>
      <c r="C331" s="13">
        <v>12147746.6</v>
      </c>
      <c r="D331" s="13">
        <v>9700735.2799999993</v>
      </c>
      <c r="E331" s="13" t="s">
        <v>25</v>
      </c>
      <c r="F331" s="13">
        <v>10665122.67</v>
      </c>
      <c r="G331" s="13">
        <v>11739247.07</v>
      </c>
      <c r="H331" s="13">
        <v>10473234.66</v>
      </c>
      <c r="I33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31" s="15">
        <f>IF(Tabela3[[#This Row],[Receitas 2006]]-Tabela3[[#This Row],[Despesas 2006]]&lt;0,Tabela3[[#This Row],[Receitas 2006]]-Tabela3[[#This Row],[Despesas 2006]],Tabela3[[#This Row],[Receitas 2006]]-Tabela3[[#This Row],[Despesas 2006]])</f>
        <v>-746882.75</v>
      </c>
      <c r="K331" s="12">
        <f>IF(Tabela3[[#This Row],[Receitas 2008]]-Tabela3[[#This Row],[Despesas 2008]]&lt;0,Tabela3[[#This Row],[Receitas 2008]]-Tabela3[[#This Row],[Despesas 2008]],Tabela3[[#This Row],[Receitas 2008]]-Tabela3[[#This Row],[Despesas 2008]])</f>
        <v>408499.52999999933</v>
      </c>
      <c r="L331" s="12">
        <f>IF(Tabela3[[#This Row],[Receitas 2009]]-Tabela3[[#This Row],[Despesas 2009]]&lt;0,Tabela3[[#This Row],[Receitas 2009]]-Tabela3[[#This Row],[Despesas 2009]],Tabela3[[#This Row],[Receitas 2009]]-Tabela3[[#This Row],[Despesas 2009]])</f>
        <v>-772499.38000000082</v>
      </c>
    </row>
    <row r="332" spans="1:12">
      <c r="A332" s="12">
        <v>4982753.76</v>
      </c>
      <c r="B332" s="12">
        <v>5784804.7000000002</v>
      </c>
      <c r="C332" s="12">
        <v>8291919.29</v>
      </c>
      <c r="D332" s="12">
        <v>8177879.4199999999</v>
      </c>
      <c r="E332" s="12">
        <v>4471722.8899999997</v>
      </c>
      <c r="F332" s="12">
        <v>5495932.9199999999</v>
      </c>
      <c r="G332" s="12">
        <v>7779592.0700000003</v>
      </c>
      <c r="H332" s="12">
        <v>7333366.2800000003</v>
      </c>
      <c r="I332" s="12">
        <f>IF(Tabela3[[#This Row],[Receitas 2005]]-Tabela3[[#This Row],[Despesas 2005]]&lt;0,Tabela3[[#This Row],[Receitas 2005]]-Tabela3[[#This Row],[Despesas 2005]],Tabela3[[#This Row],[Receitas 2005]]-Tabela3[[#This Row],[Despesas 2005]])</f>
        <v>511030.87000000011</v>
      </c>
      <c r="J332" s="14">
        <f>IF(Tabela3[[#This Row],[Receitas 2006]]-Tabela3[[#This Row],[Despesas 2006]]&lt;0,Tabela3[[#This Row],[Receitas 2006]]-Tabela3[[#This Row],[Despesas 2006]],Tabela3[[#This Row],[Receitas 2006]]-Tabela3[[#This Row],[Despesas 2006]])</f>
        <v>288871.78000000026</v>
      </c>
      <c r="K332" s="12">
        <f>IF(Tabela3[[#This Row],[Receitas 2008]]-Tabela3[[#This Row],[Despesas 2008]]&lt;0,Tabela3[[#This Row],[Receitas 2008]]-Tabela3[[#This Row],[Despesas 2008]],Tabela3[[#This Row],[Receitas 2008]]-Tabela3[[#This Row],[Despesas 2008]])</f>
        <v>512327.21999999974</v>
      </c>
      <c r="L332" s="12">
        <f>IF(Tabela3[[#This Row],[Receitas 2009]]-Tabela3[[#This Row],[Despesas 2009]]&lt;0,Tabela3[[#This Row],[Receitas 2009]]-Tabela3[[#This Row],[Despesas 2009]],Tabela3[[#This Row],[Receitas 2009]]-Tabela3[[#This Row],[Despesas 2009]])</f>
        <v>844513.13999999966</v>
      </c>
    </row>
    <row r="333" spans="1:12">
      <c r="A333" s="13">
        <v>5964894.3600000003</v>
      </c>
      <c r="B333" s="13">
        <v>7306828.4199999999</v>
      </c>
      <c r="C333" s="13">
        <v>10445652.26</v>
      </c>
      <c r="D333" s="13">
        <v>11057964.060000001</v>
      </c>
      <c r="E333" s="13">
        <v>5304230.3499999996</v>
      </c>
      <c r="F333" s="13">
        <v>7055033.71</v>
      </c>
      <c r="G333" s="13">
        <v>11102533.98</v>
      </c>
      <c r="H333" s="13">
        <v>10976882.76</v>
      </c>
      <c r="I333" s="13">
        <f>IF(Tabela3[[#This Row],[Receitas 2005]]-Tabela3[[#This Row],[Despesas 2005]]&lt;0,Tabela3[[#This Row],[Receitas 2005]]-Tabela3[[#This Row],[Despesas 2005]],Tabela3[[#This Row],[Receitas 2005]]-Tabela3[[#This Row],[Despesas 2005]])</f>
        <v>660664.01000000071</v>
      </c>
      <c r="J333" s="15">
        <f>IF(Tabela3[[#This Row],[Receitas 2006]]-Tabela3[[#This Row],[Despesas 2006]]&lt;0,Tabela3[[#This Row],[Receitas 2006]]-Tabela3[[#This Row],[Despesas 2006]],Tabela3[[#This Row],[Receitas 2006]]-Tabela3[[#This Row],[Despesas 2006]])</f>
        <v>251794.70999999996</v>
      </c>
      <c r="K333" s="12">
        <f>IF(Tabela3[[#This Row],[Receitas 2008]]-Tabela3[[#This Row],[Despesas 2008]]&lt;0,Tabela3[[#This Row],[Receitas 2008]]-Tabela3[[#This Row],[Despesas 2008]],Tabela3[[#This Row],[Receitas 2008]]-Tabela3[[#This Row],[Despesas 2008]])</f>
        <v>-656881.72000000067</v>
      </c>
      <c r="L333" s="12">
        <f>IF(Tabela3[[#This Row],[Receitas 2009]]-Tabela3[[#This Row],[Despesas 2009]]&lt;0,Tabela3[[#This Row],[Receitas 2009]]-Tabela3[[#This Row],[Despesas 2009]],Tabela3[[#This Row],[Receitas 2009]]-Tabela3[[#This Row],[Despesas 2009]])</f>
        <v>81081.300000000745</v>
      </c>
    </row>
    <row r="334" spans="1:12">
      <c r="A334" s="12">
        <v>4831984.72</v>
      </c>
      <c r="B334" s="12">
        <v>5708706.3300000001</v>
      </c>
      <c r="C334" s="12">
        <v>9504786.2400000002</v>
      </c>
      <c r="D334" s="12">
        <v>7885625.1299999999</v>
      </c>
      <c r="E334" s="12">
        <v>4659685.91</v>
      </c>
      <c r="F334" s="12">
        <v>5705193</v>
      </c>
      <c r="G334" s="12">
        <v>8354292.46</v>
      </c>
      <c r="H334" s="12">
        <v>9091436.8499999996</v>
      </c>
      <c r="I334" s="12">
        <f>IF(Tabela3[[#This Row],[Receitas 2005]]-Tabela3[[#This Row],[Despesas 2005]]&lt;0,Tabela3[[#This Row],[Receitas 2005]]-Tabela3[[#This Row],[Despesas 2005]],Tabela3[[#This Row],[Receitas 2005]]-Tabela3[[#This Row],[Despesas 2005]])</f>
        <v>172298.80999999959</v>
      </c>
      <c r="J334" s="14">
        <f>IF(Tabela3[[#This Row],[Receitas 2006]]-Tabela3[[#This Row],[Despesas 2006]]&lt;0,Tabela3[[#This Row],[Receitas 2006]]-Tabela3[[#This Row],[Despesas 2006]],Tabela3[[#This Row],[Receitas 2006]]-Tabela3[[#This Row],[Despesas 2006]])</f>
        <v>3513.3300000000745</v>
      </c>
      <c r="K334" s="12">
        <f>IF(Tabela3[[#This Row],[Receitas 2008]]-Tabela3[[#This Row],[Despesas 2008]]&lt;0,Tabela3[[#This Row],[Receitas 2008]]-Tabela3[[#This Row],[Despesas 2008]],Tabela3[[#This Row],[Receitas 2008]]-Tabela3[[#This Row],[Despesas 2008]])</f>
        <v>1150493.7800000003</v>
      </c>
      <c r="L334" s="12">
        <f>IF(Tabela3[[#This Row],[Receitas 2009]]-Tabela3[[#This Row],[Despesas 2009]]&lt;0,Tabela3[[#This Row],[Receitas 2009]]-Tabela3[[#This Row],[Despesas 2009]],Tabela3[[#This Row],[Receitas 2009]]-Tabela3[[#This Row],[Despesas 2009]])</f>
        <v>-1205811.7199999997</v>
      </c>
    </row>
    <row r="335" spans="1:12">
      <c r="A335" s="13">
        <v>21236016.859999999</v>
      </c>
      <c r="B335" s="13">
        <v>25770550.109999999</v>
      </c>
      <c r="C335" s="13">
        <v>37011035.590000004</v>
      </c>
      <c r="D335" s="13">
        <v>31712383.129999999</v>
      </c>
      <c r="E335" s="13">
        <v>22477956.640000001</v>
      </c>
      <c r="F335" s="13">
        <v>25574577.030000001</v>
      </c>
      <c r="G335" s="13">
        <v>34658271.469999999</v>
      </c>
      <c r="H335" s="13">
        <v>35328127.299999997</v>
      </c>
      <c r="I335" s="13">
        <f>IF(Tabela3[[#This Row],[Receitas 2005]]-Tabela3[[#This Row],[Despesas 2005]]&lt;0,Tabela3[[#This Row],[Receitas 2005]]-Tabela3[[#This Row],[Despesas 2005]],Tabela3[[#This Row],[Receitas 2005]]-Tabela3[[#This Row],[Despesas 2005]])</f>
        <v>-1241939.7800000012</v>
      </c>
      <c r="J335" s="15">
        <f>IF(Tabela3[[#This Row],[Receitas 2006]]-Tabela3[[#This Row],[Despesas 2006]]&lt;0,Tabela3[[#This Row],[Receitas 2006]]-Tabela3[[#This Row],[Despesas 2006]],Tabela3[[#This Row],[Receitas 2006]]-Tabela3[[#This Row],[Despesas 2006]])</f>
        <v>195973.07999999821</v>
      </c>
      <c r="K335" s="12">
        <f>IF(Tabela3[[#This Row],[Receitas 2008]]-Tabela3[[#This Row],[Despesas 2008]]&lt;0,Tabela3[[#This Row],[Receitas 2008]]-Tabela3[[#This Row],[Despesas 2008]],Tabela3[[#This Row],[Receitas 2008]]-Tabela3[[#This Row],[Despesas 2008]])</f>
        <v>2352764.1200000048</v>
      </c>
      <c r="L335" s="12">
        <f>IF(Tabela3[[#This Row],[Receitas 2009]]-Tabela3[[#This Row],[Despesas 2009]]&lt;0,Tabela3[[#This Row],[Receitas 2009]]-Tabela3[[#This Row],[Despesas 2009]],Tabela3[[#This Row],[Receitas 2009]]-Tabela3[[#This Row],[Despesas 2009]])</f>
        <v>-3615744.1699999981</v>
      </c>
    </row>
    <row r="336" spans="1:12">
      <c r="A336" s="12">
        <v>5326870.76</v>
      </c>
      <c r="B336" s="12">
        <v>5870555.3200000003</v>
      </c>
      <c r="C336" s="12">
        <v>8304764.3300000001</v>
      </c>
      <c r="D336" s="12">
        <v>7917507.5099999998</v>
      </c>
      <c r="E336" s="12">
        <v>4619572.91</v>
      </c>
      <c r="F336" s="12">
        <v>5982033.9299999997</v>
      </c>
      <c r="G336" s="12">
        <v>8862106.6799999997</v>
      </c>
      <c r="H336" s="12">
        <v>7996333.8600000003</v>
      </c>
      <c r="I336" s="12">
        <f>IF(Tabela3[[#This Row],[Receitas 2005]]-Tabela3[[#This Row],[Despesas 2005]]&lt;0,Tabela3[[#This Row],[Receitas 2005]]-Tabela3[[#This Row],[Despesas 2005]],Tabela3[[#This Row],[Receitas 2005]]-Tabela3[[#This Row],[Despesas 2005]])</f>
        <v>707297.84999999963</v>
      </c>
      <c r="J336" s="14">
        <f>IF(Tabela3[[#This Row],[Receitas 2006]]-Tabela3[[#This Row],[Despesas 2006]]&lt;0,Tabela3[[#This Row],[Receitas 2006]]-Tabela3[[#This Row],[Despesas 2006]],Tabela3[[#This Row],[Receitas 2006]]-Tabela3[[#This Row],[Despesas 2006]])</f>
        <v>-111478.6099999994</v>
      </c>
      <c r="K336" s="12">
        <f>IF(Tabela3[[#This Row],[Receitas 2008]]-Tabela3[[#This Row],[Despesas 2008]]&lt;0,Tabela3[[#This Row],[Receitas 2008]]-Tabela3[[#This Row],[Despesas 2008]],Tabela3[[#This Row],[Receitas 2008]]-Tabela3[[#This Row],[Despesas 2008]])</f>
        <v>-557342.34999999963</v>
      </c>
      <c r="L336" s="12">
        <f>IF(Tabela3[[#This Row],[Receitas 2009]]-Tabela3[[#This Row],[Despesas 2009]]&lt;0,Tabela3[[#This Row],[Receitas 2009]]-Tabela3[[#This Row],[Despesas 2009]],Tabela3[[#This Row],[Receitas 2009]]-Tabela3[[#This Row],[Despesas 2009]])</f>
        <v>-78826.350000000559</v>
      </c>
    </row>
    <row r="337" spans="1:12">
      <c r="A337" s="13" t="s">
        <v>25</v>
      </c>
      <c r="B337" s="13">
        <v>5809159.1299999999</v>
      </c>
      <c r="C337" s="13">
        <v>7887248.04</v>
      </c>
      <c r="D337" s="13">
        <v>7744439</v>
      </c>
      <c r="E337" s="13" t="s">
        <v>25</v>
      </c>
      <c r="F337" s="13">
        <v>5888303.7999999998</v>
      </c>
      <c r="G337" s="13">
        <v>7883291.0300000003</v>
      </c>
      <c r="H337" s="13">
        <v>7495136</v>
      </c>
      <c r="I33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37" s="15">
        <f>IF(Tabela3[[#This Row],[Receitas 2006]]-Tabela3[[#This Row],[Despesas 2006]]&lt;0,Tabela3[[#This Row],[Receitas 2006]]-Tabela3[[#This Row],[Despesas 2006]],Tabela3[[#This Row],[Receitas 2006]]-Tabela3[[#This Row],[Despesas 2006]])</f>
        <v>-79144.669999999925</v>
      </c>
      <c r="K337" s="12">
        <f>IF(Tabela3[[#This Row],[Receitas 2008]]-Tabela3[[#This Row],[Despesas 2008]]&lt;0,Tabela3[[#This Row],[Receitas 2008]]-Tabela3[[#This Row],[Despesas 2008]],Tabela3[[#This Row],[Receitas 2008]]-Tabela3[[#This Row],[Despesas 2008]])</f>
        <v>3957.0099999997765</v>
      </c>
      <c r="L337" s="12">
        <f>IF(Tabela3[[#This Row],[Receitas 2009]]-Tabela3[[#This Row],[Despesas 2009]]&lt;0,Tabela3[[#This Row],[Receitas 2009]]-Tabela3[[#This Row],[Despesas 2009]],Tabela3[[#This Row],[Receitas 2009]]-Tabela3[[#This Row],[Despesas 2009]])</f>
        <v>249303</v>
      </c>
    </row>
    <row r="338" spans="1:12">
      <c r="A338" s="12">
        <v>14748991.789999999</v>
      </c>
      <c r="B338" s="12">
        <v>15900787.59</v>
      </c>
      <c r="C338" s="12">
        <v>19824782.530000001</v>
      </c>
      <c r="D338" s="12">
        <v>21955151.579999998</v>
      </c>
      <c r="E338" s="12">
        <v>14632510.18</v>
      </c>
      <c r="F338" s="12">
        <v>16887981.16</v>
      </c>
      <c r="G338" s="12">
        <v>18834595.5</v>
      </c>
      <c r="H338" s="12">
        <v>18794753.969999999</v>
      </c>
      <c r="I338" s="12">
        <f>IF(Tabela3[[#This Row],[Receitas 2005]]-Tabela3[[#This Row],[Despesas 2005]]&lt;0,Tabela3[[#This Row],[Receitas 2005]]-Tabela3[[#This Row],[Despesas 2005]],Tabela3[[#This Row],[Receitas 2005]]-Tabela3[[#This Row],[Despesas 2005]])</f>
        <v>116481.6099999994</v>
      </c>
      <c r="J338" s="14">
        <f>IF(Tabela3[[#This Row],[Receitas 2006]]-Tabela3[[#This Row],[Despesas 2006]]&lt;0,Tabela3[[#This Row],[Receitas 2006]]-Tabela3[[#This Row],[Despesas 2006]],Tabela3[[#This Row],[Receitas 2006]]-Tabela3[[#This Row],[Despesas 2006]])</f>
        <v>-987193.5700000003</v>
      </c>
      <c r="K338" s="12">
        <f>IF(Tabela3[[#This Row],[Receitas 2008]]-Tabela3[[#This Row],[Despesas 2008]]&lt;0,Tabela3[[#This Row],[Receitas 2008]]-Tabela3[[#This Row],[Despesas 2008]],Tabela3[[#This Row],[Receitas 2008]]-Tabela3[[#This Row],[Despesas 2008]])</f>
        <v>990187.03000000119</v>
      </c>
      <c r="L338" s="12">
        <f>IF(Tabela3[[#This Row],[Receitas 2009]]-Tabela3[[#This Row],[Despesas 2009]]&lt;0,Tabela3[[#This Row],[Receitas 2009]]-Tabela3[[#This Row],[Despesas 2009]],Tabela3[[#This Row],[Receitas 2009]]-Tabela3[[#This Row],[Despesas 2009]])</f>
        <v>3160397.6099999994</v>
      </c>
    </row>
    <row r="339" spans="1:12">
      <c r="A339" s="13">
        <v>74614927.680000007</v>
      </c>
      <c r="B339" s="13">
        <v>121133388.84</v>
      </c>
      <c r="C339" s="13">
        <v>154872803.59999999</v>
      </c>
      <c r="D339" s="13">
        <v>147935943.44999999</v>
      </c>
      <c r="E339" s="13">
        <v>73140991.209999993</v>
      </c>
      <c r="F339" s="13">
        <v>116271687.83</v>
      </c>
      <c r="G339" s="13">
        <v>138090360.59999999</v>
      </c>
      <c r="H339" s="13">
        <v>137105942.28999999</v>
      </c>
      <c r="I339" s="13">
        <f>IF(Tabela3[[#This Row],[Receitas 2005]]-Tabela3[[#This Row],[Despesas 2005]]&lt;0,Tabela3[[#This Row],[Receitas 2005]]-Tabela3[[#This Row],[Despesas 2005]],Tabela3[[#This Row],[Receitas 2005]]-Tabela3[[#This Row],[Despesas 2005]])</f>
        <v>1473936.4700000137</v>
      </c>
      <c r="J339" s="15">
        <f>IF(Tabela3[[#This Row],[Receitas 2006]]-Tabela3[[#This Row],[Despesas 2006]]&lt;0,Tabela3[[#This Row],[Receitas 2006]]-Tabela3[[#This Row],[Despesas 2006]],Tabela3[[#This Row],[Receitas 2006]]-Tabela3[[#This Row],[Despesas 2006]])</f>
        <v>4861701.0100000054</v>
      </c>
      <c r="K339" s="12">
        <f>IF(Tabela3[[#This Row],[Receitas 2008]]-Tabela3[[#This Row],[Despesas 2008]]&lt;0,Tabela3[[#This Row],[Receitas 2008]]-Tabela3[[#This Row],[Despesas 2008]],Tabela3[[#This Row],[Receitas 2008]]-Tabela3[[#This Row],[Despesas 2008]])</f>
        <v>16782443</v>
      </c>
      <c r="L339" s="12">
        <f>IF(Tabela3[[#This Row],[Receitas 2009]]-Tabela3[[#This Row],[Despesas 2009]]&lt;0,Tabela3[[#This Row],[Receitas 2009]]-Tabela3[[#This Row],[Despesas 2009]],Tabela3[[#This Row],[Receitas 2009]]-Tabela3[[#This Row],[Despesas 2009]])</f>
        <v>10830001.159999996</v>
      </c>
    </row>
    <row r="340" spans="1:12">
      <c r="A340" s="12">
        <v>3849826.64</v>
      </c>
      <c r="B340" s="12">
        <v>4467148.59</v>
      </c>
      <c r="C340" s="12" t="s">
        <v>25</v>
      </c>
      <c r="D340" s="12" t="s">
        <v>25</v>
      </c>
      <c r="E340" s="12">
        <v>3459474.06</v>
      </c>
      <c r="F340" s="12">
        <v>4400974.6500000004</v>
      </c>
      <c r="G340" s="12" t="s">
        <v>25</v>
      </c>
      <c r="H340" s="12" t="s">
        <v>25</v>
      </c>
      <c r="I340" s="12">
        <f>IF(Tabela3[[#This Row],[Receitas 2005]]-Tabela3[[#This Row],[Despesas 2005]]&lt;0,Tabela3[[#This Row],[Receitas 2005]]-Tabela3[[#This Row],[Despesas 2005]],Tabela3[[#This Row],[Receitas 2005]]-Tabela3[[#This Row],[Despesas 2005]])</f>
        <v>390352.58000000007</v>
      </c>
      <c r="J340" s="14">
        <f>IF(Tabela3[[#This Row],[Receitas 2006]]-Tabela3[[#This Row],[Despesas 2006]]&lt;0,Tabela3[[#This Row],[Receitas 2006]]-Tabela3[[#This Row],[Despesas 2006]],Tabela3[[#This Row],[Receitas 2006]]-Tabela3[[#This Row],[Despesas 2006]])</f>
        <v>66173.939999999478</v>
      </c>
      <c r="K34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340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41" spans="1:12">
      <c r="A341" s="13">
        <v>3878170.66</v>
      </c>
      <c r="B341" s="13">
        <v>4717955.25</v>
      </c>
      <c r="C341" s="13">
        <v>7944312.2699999996</v>
      </c>
      <c r="D341" s="13">
        <v>6253729.3399999999</v>
      </c>
      <c r="E341" s="13">
        <v>3845737.72</v>
      </c>
      <c r="F341" s="13">
        <v>4638949.8</v>
      </c>
      <c r="G341" s="13">
        <v>7703040.4900000002</v>
      </c>
      <c r="H341" s="13">
        <v>6539144.5599999996</v>
      </c>
      <c r="I341" s="13">
        <f>IF(Tabela3[[#This Row],[Receitas 2005]]-Tabela3[[#This Row],[Despesas 2005]]&lt;0,Tabela3[[#This Row],[Receitas 2005]]-Tabela3[[#This Row],[Despesas 2005]],Tabela3[[#This Row],[Receitas 2005]]-Tabela3[[#This Row],[Despesas 2005]])</f>
        <v>32432.939999999944</v>
      </c>
      <c r="J341" s="15">
        <f>IF(Tabela3[[#This Row],[Receitas 2006]]-Tabela3[[#This Row],[Despesas 2006]]&lt;0,Tabela3[[#This Row],[Receitas 2006]]-Tabela3[[#This Row],[Despesas 2006]],Tabela3[[#This Row],[Receitas 2006]]-Tabela3[[#This Row],[Despesas 2006]])</f>
        <v>79005.450000000186</v>
      </c>
      <c r="K341" s="12">
        <f>IF(Tabela3[[#This Row],[Receitas 2008]]-Tabela3[[#This Row],[Despesas 2008]]&lt;0,Tabela3[[#This Row],[Receitas 2008]]-Tabela3[[#This Row],[Despesas 2008]],Tabela3[[#This Row],[Receitas 2008]]-Tabela3[[#This Row],[Despesas 2008]])</f>
        <v>241271.77999999933</v>
      </c>
      <c r="L341" s="12">
        <f>IF(Tabela3[[#This Row],[Receitas 2009]]-Tabela3[[#This Row],[Despesas 2009]]&lt;0,Tabela3[[#This Row],[Receitas 2009]]-Tabela3[[#This Row],[Despesas 2009]],Tabela3[[#This Row],[Receitas 2009]]-Tabela3[[#This Row],[Despesas 2009]])</f>
        <v>-285415.21999999974</v>
      </c>
    </row>
    <row r="342" spans="1:12">
      <c r="A342" s="12">
        <v>4900546.5999999996</v>
      </c>
      <c r="B342" s="12">
        <v>6079163.8300000001</v>
      </c>
      <c r="C342" s="12">
        <v>11401478.800000001</v>
      </c>
      <c r="D342" s="12">
        <v>10777451.970000001</v>
      </c>
      <c r="E342" s="12">
        <v>4828014.01</v>
      </c>
      <c r="F342" s="12">
        <v>6066836.7400000002</v>
      </c>
      <c r="G342" s="12">
        <v>11698480.9</v>
      </c>
      <c r="H342" s="12">
        <v>10763386.5</v>
      </c>
      <c r="I342" s="12">
        <f>IF(Tabela3[[#This Row],[Receitas 2005]]-Tabela3[[#This Row],[Despesas 2005]]&lt;0,Tabela3[[#This Row],[Receitas 2005]]-Tabela3[[#This Row],[Despesas 2005]],Tabela3[[#This Row],[Receitas 2005]]-Tabela3[[#This Row],[Despesas 2005]])</f>
        <v>72532.589999999851</v>
      </c>
      <c r="J342" s="14">
        <f>IF(Tabela3[[#This Row],[Receitas 2006]]-Tabela3[[#This Row],[Despesas 2006]]&lt;0,Tabela3[[#This Row],[Receitas 2006]]-Tabela3[[#This Row],[Despesas 2006]],Tabela3[[#This Row],[Receitas 2006]]-Tabela3[[#This Row],[Despesas 2006]])</f>
        <v>12327.089999999851</v>
      </c>
      <c r="K342" s="12">
        <f>IF(Tabela3[[#This Row],[Receitas 2008]]-Tabela3[[#This Row],[Despesas 2008]]&lt;0,Tabela3[[#This Row],[Receitas 2008]]-Tabela3[[#This Row],[Despesas 2008]],Tabela3[[#This Row],[Receitas 2008]]-Tabela3[[#This Row],[Despesas 2008]])</f>
        <v>-297002.09999999963</v>
      </c>
      <c r="L342" s="12">
        <f>IF(Tabela3[[#This Row],[Receitas 2009]]-Tabela3[[#This Row],[Despesas 2009]]&lt;0,Tabela3[[#This Row],[Receitas 2009]]-Tabela3[[#This Row],[Despesas 2009]],Tabela3[[#This Row],[Receitas 2009]]-Tabela3[[#This Row],[Despesas 2009]])</f>
        <v>14065.470000000671</v>
      </c>
    </row>
    <row r="343" spans="1:12">
      <c r="A343" s="13">
        <v>18241003</v>
      </c>
      <c r="B343" s="13">
        <v>20766551.699999999</v>
      </c>
      <c r="C343" s="13">
        <v>32246909.379999999</v>
      </c>
      <c r="D343" s="13">
        <v>31453039.84</v>
      </c>
      <c r="E343" s="13">
        <v>16129108</v>
      </c>
      <c r="F343" s="13">
        <v>21301147.609999999</v>
      </c>
      <c r="G343" s="13">
        <v>34301975.130000003</v>
      </c>
      <c r="H343" s="13">
        <v>31218953.239999998</v>
      </c>
      <c r="I343" s="13">
        <f>IF(Tabela3[[#This Row],[Receitas 2005]]-Tabela3[[#This Row],[Despesas 2005]]&lt;0,Tabela3[[#This Row],[Receitas 2005]]-Tabela3[[#This Row],[Despesas 2005]],Tabela3[[#This Row],[Receitas 2005]]-Tabela3[[#This Row],[Despesas 2005]])</f>
        <v>2111895</v>
      </c>
      <c r="J343" s="15">
        <f>IF(Tabela3[[#This Row],[Receitas 2006]]-Tabela3[[#This Row],[Despesas 2006]]&lt;0,Tabela3[[#This Row],[Receitas 2006]]-Tabela3[[#This Row],[Despesas 2006]],Tabela3[[#This Row],[Receitas 2006]]-Tabela3[[#This Row],[Despesas 2006]])</f>
        <v>-534595.91000000015</v>
      </c>
      <c r="K343" s="12">
        <f>IF(Tabela3[[#This Row],[Receitas 2008]]-Tabela3[[#This Row],[Despesas 2008]]&lt;0,Tabela3[[#This Row],[Receitas 2008]]-Tabela3[[#This Row],[Despesas 2008]],Tabela3[[#This Row],[Receitas 2008]]-Tabela3[[#This Row],[Despesas 2008]])</f>
        <v>-2055065.7500000037</v>
      </c>
      <c r="L343" s="12">
        <f>IF(Tabela3[[#This Row],[Receitas 2009]]-Tabela3[[#This Row],[Despesas 2009]]&lt;0,Tabela3[[#This Row],[Receitas 2009]]-Tabela3[[#This Row],[Despesas 2009]],Tabela3[[#This Row],[Receitas 2009]]-Tabela3[[#This Row],[Despesas 2009]])</f>
        <v>234086.60000000149</v>
      </c>
    </row>
    <row r="344" spans="1:12">
      <c r="A344" s="12">
        <v>6914616.4900000002</v>
      </c>
      <c r="B344" s="12" t="s">
        <v>25</v>
      </c>
      <c r="C344" s="12">
        <v>10620303.529999999</v>
      </c>
      <c r="D344" s="12">
        <v>11391260.199999999</v>
      </c>
      <c r="E344" s="12">
        <v>5528688.1600000001</v>
      </c>
      <c r="F344" s="12" t="s">
        <v>25</v>
      </c>
      <c r="G344" s="12">
        <v>10619506.66</v>
      </c>
      <c r="H344" s="12">
        <v>11025847.67</v>
      </c>
      <c r="I344" s="12">
        <f>IF(Tabela3[[#This Row],[Receitas 2005]]-Tabela3[[#This Row],[Despesas 2005]]&lt;0,Tabela3[[#This Row],[Receitas 2005]]-Tabela3[[#This Row],[Despesas 2005]],Tabela3[[#This Row],[Receitas 2005]]-Tabela3[[#This Row],[Despesas 2005]])</f>
        <v>1385928.33</v>
      </c>
      <c r="J34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44" s="12">
        <f>IF(Tabela3[[#This Row],[Receitas 2008]]-Tabela3[[#This Row],[Despesas 2008]]&lt;0,Tabela3[[#This Row],[Receitas 2008]]-Tabela3[[#This Row],[Despesas 2008]],Tabela3[[#This Row],[Receitas 2008]]-Tabela3[[#This Row],[Despesas 2008]])</f>
        <v>796.86999999918044</v>
      </c>
      <c r="L344" s="12">
        <f>IF(Tabela3[[#This Row],[Receitas 2009]]-Tabela3[[#This Row],[Despesas 2009]]&lt;0,Tabela3[[#This Row],[Receitas 2009]]-Tabela3[[#This Row],[Despesas 2009]],Tabela3[[#This Row],[Receitas 2009]]-Tabela3[[#This Row],[Despesas 2009]])</f>
        <v>365412.52999999933</v>
      </c>
    </row>
    <row r="345" spans="1:12">
      <c r="A345" s="13">
        <v>7851952</v>
      </c>
      <c r="B345" s="13">
        <v>9704479.0899999999</v>
      </c>
      <c r="C345" s="13" t="s">
        <v>25</v>
      </c>
      <c r="D345" s="13">
        <v>12003670.289999999</v>
      </c>
      <c r="E345" s="13">
        <v>7677101</v>
      </c>
      <c r="F345" s="13">
        <v>10664179.07</v>
      </c>
      <c r="G345" s="13" t="s">
        <v>25</v>
      </c>
      <c r="H345" s="13">
        <v>12663478.560000001</v>
      </c>
      <c r="I345" s="13">
        <f>IF(Tabela3[[#This Row],[Receitas 2005]]-Tabela3[[#This Row],[Despesas 2005]]&lt;0,Tabela3[[#This Row],[Receitas 2005]]-Tabela3[[#This Row],[Despesas 2005]],Tabela3[[#This Row],[Receitas 2005]]-Tabela3[[#This Row],[Despesas 2005]])</f>
        <v>174851</v>
      </c>
      <c r="J345" s="15">
        <f>IF(Tabela3[[#This Row],[Receitas 2006]]-Tabela3[[#This Row],[Despesas 2006]]&lt;0,Tabela3[[#This Row],[Receitas 2006]]-Tabela3[[#This Row],[Despesas 2006]],Tabela3[[#This Row],[Receitas 2006]]-Tabela3[[#This Row],[Despesas 2006]])</f>
        <v>-959699.98000000045</v>
      </c>
      <c r="K345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345" s="12">
        <f>IF(Tabela3[[#This Row],[Receitas 2009]]-Tabela3[[#This Row],[Despesas 2009]]&lt;0,Tabela3[[#This Row],[Receitas 2009]]-Tabela3[[#This Row],[Despesas 2009]],Tabela3[[#This Row],[Receitas 2009]]-Tabela3[[#This Row],[Despesas 2009]])</f>
        <v>-659808.27000000142</v>
      </c>
    </row>
    <row r="346" spans="1:12">
      <c r="A346" s="12">
        <v>6901349.2599999998</v>
      </c>
      <c r="B346" s="12">
        <v>11046813.369999999</v>
      </c>
      <c r="C346" s="12">
        <v>12773030.42</v>
      </c>
      <c r="D346" s="12">
        <v>12990354.460000001</v>
      </c>
      <c r="E346" s="12">
        <v>6801581.3399999999</v>
      </c>
      <c r="F346" s="12">
        <v>9907187.5999999996</v>
      </c>
      <c r="G346" s="12">
        <v>12191626.449999999</v>
      </c>
      <c r="H346" s="12">
        <v>12609682.949999999</v>
      </c>
      <c r="I346" s="12">
        <f>IF(Tabela3[[#This Row],[Receitas 2005]]-Tabela3[[#This Row],[Despesas 2005]]&lt;0,Tabela3[[#This Row],[Receitas 2005]]-Tabela3[[#This Row],[Despesas 2005]],Tabela3[[#This Row],[Receitas 2005]]-Tabela3[[#This Row],[Despesas 2005]])</f>
        <v>99767.919999999925</v>
      </c>
      <c r="J346" s="14">
        <f>IF(Tabela3[[#This Row],[Receitas 2006]]-Tabela3[[#This Row],[Despesas 2006]]&lt;0,Tabela3[[#This Row],[Receitas 2006]]-Tabela3[[#This Row],[Despesas 2006]],Tabela3[[#This Row],[Receitas 2006]]-Tabela3[[#This Row],[Despesas 2006]])</f>
        <v>1139625.7699999996</v>
      </c>
      <c r="K346" s="12">
        <f>IF(Tabela3[[#This Row],[Receitas 2008]]-Tabela3[[#This Row],[Despesas 2008]]&lt;0,Tabela3[[#This Row],[Receitas 2008]]-Tabela3[[#This Row],[Despesas 2008]],Tabela3[[#This Row],[Receitas 2008]]-Tabela3[[#This Row],[Despesas 2008]])</f>
        <v>581403.97000000067</v>
      </c>
      <c r="L346" s="12">
        <f>IF(Tabela3[[#This Row],[Receitas 2009]]-Tabela3[[#This Row],[Despesas 2009]]&lt;0,Tabela3[[#This Row],[Receitas 2009]]-Tabela3[[#This Row],[Despesas 2009]],Tabela3[[#This Row],[Receitas 2009]]-Tabela3[[#This Row],[Despesas 2009]])</f>
        <v>380671.51000000164</v>
      </c>
    </row>
    <row r="347" spans="1:12">
      <c r="A347" s="13">
        <v>6591500.0300000003</v>
      </c>
      <c r="B347" s="13">
        <v>8171149.6500000004</v>
      </c>
      <c r="C347" s="13">
        <v>12688723.42</v>
      </c>
      <c r="D347" s="13">
        <v>13147434.369999999</v>
      </c>
      <c r="E347" s="13">
        <v>6808889.9100000001</v>
      </c>
      <c r="F347" s="13">
        <v>7917528.54</v>
      </c>
      <c r="G347" s="13">
        <v>13879579.050000001</v>
      </c>
      <c r="H347" s="13">
        <v>12544859.380000001</v>
      </c>
      <c r="I347" s="13">
        <f>IF(Tabela3[[#This Row],[Receitas 2005]]-Tabela3[[#This Row],[Despesas 2005]]&lt;0,Tabela3[[#This Row],[Receitas 2005]]-Tabela3[[#This Row],[Despesas 2005]],Tabela3[[#This Row],[Receitas 2005]]-Tabela3[[#This Row],[Despesas 2005]])</f>
        <v>-217389.87999999989</v>
      </c>
      <c r="J347" s="15">
        <f>IF(Tabela3[[#This Row],[Receitas 2006]]-Tabela3[[#This Row],[Despesas 2006]]&lt;0,Tabela3[[#This Row],[Receitas 2006]]-Tabela3[[#This Row],[Despesas 2006]],Tabela3[[#This Row],[Receitas 2006]]-Tabela3[[#This Row],[Despesas 2006]])</f>
        <v>253621.11000000034</v>
      </c>
      <c r="K347" s="12">
        <f>IF(Tabela3[[#This Row],[Receitas 2008]]-Tabela3[[#This Row],[Despesas 2008]]&lt;0,Tabela3[[#This Row],[Receitas 2008]]-Tabela3[[#This Row],[Despesas 2008]],Tabela3[[#This Row],[Receitas 2008]]-Tabela3[[#This Row],[Despesas 2008]])</f>
        <v>-1190855.6300000008</v>
      </c>
      <c r="L347" s="12">
        <f>IF(Tabela3[[#This Row],[Receitas 2009]]-Tabela3[[#This Row],[Despesas 2009]]&lt;0,Tabela3[[#This Row],[Receitas 2009]]-Tabela3[[#This Row],[Despesas 2009]],Tabela3[[#This Row],[Receitas 2009]]-Tabela3[[#This Row],[Despesas 2009]])</f>
        <v>602574.98999999836</v>
      </c>
    </row>
    <row r="348" spans="1:12">
      <c r="A348" s="12">
        <v>4901332.6100000003</v>
      </c>
      <c r="B348" s="12">
        <v>5219795.45</v>
      </c>
      <c r="C348" s="12">
        <v>6880390.8099999996</v>
      </c>
      <c r="D348" s="12">
        <v>7080143.9699999997</v>
      </c>
      <c r="E348" s="12">
        <v>4908147.76</v>
      </c>
      <c r="F348" s="12">
        <v>5159958.3600000003</v>
      </c>
      <c r="G348" s="12">
        <v>6926450.9199999999</v>
      </c>
      <c r="H348" s="12">
        <v>6871378.3300000001</v>
      </c>
      <c r="I348" s="12">
        <f>IF(Tabela3[[#This Row],[Receitas 2005]]-Tabela3[[#This Row],[Despesas 2005]]&lt;0,Tabela3[[#This Row],[Receitas 2005]]-Tabela3[[#This Row],[Despesas 2005]],Tabela3[[#This Row],[Receitas 2005]]-Tabela3[[#This Row],[Despesas 2005]])</f>
        <v>-6815.1499999994412</v>
      </c>
      <c r="J348" s="14">
        <f>IF(Tabela3[[#This Row],[Receitas 2006]]-Tabela3[[#This Row],[Despesas 2006]]&lt;0,Tabela3[[#This Row],[Receitas 2006]]-Tabela3[[#This Row],[Despesas 2006]],Tabela3[[#This Row],[Receitas 2006]]-Tabela3[[#This Row],[Despesas 2006]])</f>
        <v>59837.089999999851</v>
      </c>
      <c r="K348" s="12">
        <f>IF(Tabela3[[#This Row],[Receitas 2008]]-Tabela3[[#This Row],[Despesas 2008]]&lt;0,Tabela3[[#This Row],[Receitas 2008]]-Tabela3[[#This Row],[Despesas 2008]],Tabela3[[#This Row],[Receitas 2008]]-Tabela3[[#This Row],[Despesas 2008]])</f>
        <v>-46060.110000000335</v>
      </c>
      <c r="L348" s="12">
        <f>IF(Tabela3[[#This Row],[Receitas 2009]]-Tabela3[[#This Row],[Despesas 2009]]&lt;0,Tabela3[[#This Row],[Receitas 2009]]-Tabela3[[#This Row],[Despesas 2009]],Tabela3[[#This Row],[Receitas 2009]]-Tabela3[[#This Row],[Despesas 2009]])</f>
        <v>208765.63999999966</v>
      </c>
    </row>
    <row r="349" spans="1:12">
      <c r="A349" s="13" t="s">
        <v>25</v>
      </c>
      <c r="B349" s="13">
        <v>6267545.4400000004</v>
      </c>
      <c r="C349" s="13">
        <v>7949057.0499999998</v>
      </c>
      <c r="D349" s="13">
        <v>7666379.29</v>
      </c>
      <c r="E349" s="13" t="s">
        <v>25</v>
      </c>
      <c r="F349" s="13">
        <v>6527923.5899999999</v>
      </c>
      <c r="G349" s="13">
        <v>8026786.9299999997</v>
      </c>
      <c r="H349" s="13">
        <v>7785370.8099999996</v>
      </c>
      <c r="I34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49" s="15">
        <f>IF(Tabela3[[#This Row],[Receitas 2006]]-Tabela3[[#This Row],[Despesas 2006]]&lt;0,Tabela3[[#This Row],[Receitas 2006]]-Tabela3[[#This Row],[Despesas 2006]],Tabela3[[#This Row],[Receitas 2006]]-Tabela3[[#This Row],[Despesas 2006]])</f>
        <v>-260378.14999999944</v>
      </c>
      <c r="K349" s="12">
        <f>IF(Tabela3[[#This Row],[Receitas 2008]]-Tabela3[[#This Row],[Despesas 2008]]&lt;0,Tabela3[[#This Row],[Receitas 2008]]-Tabela3[[#This Row],[Despesas 2008]],Tabela3[[#This Row],[Receitas 2008]]-Tabela3[[#This Row],[Despesas 2008]])</f>
        <v>-77729.879999999888</v>
      </c>
      <c r="L349" s="12">
        <f>IF(Tabela3[[#This Row],[Receitas 2009]]-Tabela3[[#This Row],[Despesas 2009]]&lt;0,Tabela3[[#This Row],[Receitas 2009]]-Tabela3[[#This Row],[Despesas 2009]],Tabela3[[#This Row],[Receitas 2009]]-Tabela3[[#This Row],[Despesas 2009]])</f>
        <v>-118991.51999999955</v>
      </c>
    </row>
    <row r="350" spans="1:12">
      <c r="A350" s="12">
        <v>5437670.8200000003</v>
      </c>
      <c r="B350" s="12">
        <v>6959810.71</v>
      </c>
      <c r="C350" s="12">
        <v>8690098.7899999991</v>
      </c>
      <c r="D350" s="12">
        <v>9298403.7100000009</v>
      </c>
      <c r="E350" s="12">
        <v>5836619.1799999997</v>
      </c>
      <c r="F350" s="12">
        <v>6680333.8300000001</v>
      </c>
      <c r="G350" s="12">
        <v>8467533.1600000001</v>
      </c>
      <c r="H350" s="12">
        <v>9201757.75</v>
      </c>
      <c r="I350" s="12">
        <f>IF(Tabela3[[#This Row],[Receitas 2005]]-Tabela3[[#This Row],[Despesas 2005]]&lt;0,Tabela3[[#This Row],[Receitas 2005]]-Tabela3[[#This Row],[Despesas 2005]],Tabela3[[#This Row],[Receitas 2005]]-Tabela3[[#This Row],[Despesas 2005]])</f>
        <v>-398948.3599999994</v>
      </c>
      <c r="J350" s="14">
        <f>IF(Tabela3[[#This Row],[Receitas 2006]]-Tabela3[[#This Row],[Despesas 2006]]&lt;0,Tabela3[[#This Row],[Receitas 2006]]-Tabela3[[#This Row],[Despesas 2006]],Tabela3[[#This Row],[Receitas 2006]]-Tabela3[[#This Row],[Despesas 2006]])</f>
        <v>279476.87999999989</v>
      </c>
      <c r="K350" s="12">
        <f>IF(Tabela3[[#This Row],[Receitas 2008]]-Tabela3[[#This Row],[Despesas 2008]]&lt;0,Tabela3[[#This Row],[Receitas 2008]]-Tabela3[[#This Row],[Despesas 2008]],Tabela3[[#This Row],[Receitas 2008]]-Tabela3[[#This Row],[Despesas 2008]])</f>
        <v>222565.62999999896</v>
      </c>
      <c r="L350" s="12">
        <f>IF(Tabela3[[#This Row],[Receitas 2009]]-Tabela3[[#This Row],[Despesas 2009]]&lt;0,Tabela3[[#This Row],[Receitas 2009]]-Tabela3[[#This Row],[Despesas 2009]],Tabela3[[#This Row],[Receitas 2009]]-Tabela3[[#This Row],[Despesas 2009]])</f>
        <v>96645.960000000894</v>
      </c>
    </row>
    <row r="351" spans="1:12">
      <c r="A351" s="13">
        <v>10233604.800000001</v>
      </c>
      <c r="B351" s="13">
        <v>11974052</v>
      </c>
      <c r="C351" s="13">
        <v>16516384.890000001</v>
      </c>
      <c r="D351" s="13" t="s">
        <v>25</v>
      </c>
      <c r="E351" s="13">
        <v>9853853.7899999991</v>
      </c>
      <c r="F351" s="13">
        <v>11450949</v>
      </c>
      <c r="G351" s="13">
        <v>16170755.09</v>
      </c>
      <c r="H351" s="13" t="s">
        <v>25</v>
      </c>
      <c r="I351" s="13">
        <f>IF(Tabela3[[#This Row],[Receitas 2005]]-Tabela3[[#This Row],[Despesas 2005]]&lt;0,Tabela3[[#This Row],[Receitas 2005]]-Tabela3[[#This Row],[Despesas 2005]],Tabela3[[#This Row],[Receitas 2005]]-Tabela3[[#This Row],[Despesas 2005]])</f>
        <v>379751.01000000164</v>
      </c>
      <c r="J351" s="15">
        <f>IF(Tabela3[[#This Row],[Receitas 2006]]-Tabela3[[#This Row],[Despesas 2006]]&lt;0,Tabela3[[#This Row],[Receitas 2006]]-Tabela3[[#This Row],[Despesas 2006]],Tabela3[[#This Row],[Receitas 2006]]-Tabela3[[#This Row],[Despesas 2006]])</f>
        <v>523103</v>
      </c>
      <c r="K351" s="12">
        <f>IF(Tabela3[[#This Row],[Receitas 2008]]-Tabela3[[#This Row],[Despesas 2008]]&lt;0,Tabela3[[#This Row],[Receitas 2008]]-Tabela3[[#This Row],[Despesas 2008]],Tabela3[[#This Row],[Receitas 2008]]-Tabela3[[#This Row],[Despesas 2008]])</f>
        <v>345629.80000000075</v>
      </c>
      <c r="L351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52" spans="1:12">
      <c r="A352" s="12">
        <v>3754452.81</v>
      </c>
      <c r="B352" s="12">
        <v>4101180.92</v>
      </c>
      <c r="C352" s="12">
        <v>5962896.3499999996</v>
      </c>
      <c r="D352" s="12">
        <v>5921179.1399999997</v>
      </c>
      <c r="E352" s="12">
        <v>3597587.71</v>
      </c>
      <c r="F352" s="12">
        <v>4180912.55</v>
      </c>
      <c r="G352" s="12">
        <v>5853152.2800000003</v>
      </c>
      <c r="H352" s="12">
        <v>6038143.0499999998</v>
      </c>
      <c r="I352" s="12">
        <f>IF(Tabela3[[#This Row],[Receitas 2005]]-Tabela3[[#This Row],[Despesas 2005]]&lt;0,Tabela3[[#This Row],[Receitas 2005]]-Tabela3[[#This Row],[Despesas 2005]],Tabela3[[#This Row],[Receitas 2005]]-Tabela3[[#This Row],[Despesas 2005]])</f>
        <v>156865.10000000009</v>
      </c>
      <c r="J352" s="14">
        <f>IF(Tabela3[[#This Row],[Receitas 2006]]-Tabela3[[#This Row],[Despesas 2006]]&lt;0,Tabela3[[#This Row],[Receitas 2006]]-Tabela3[[#This Row],[Despesas 2006]],Tabela3[[#This Row],[Receitas 2006]]-Tabela3[[#This Row],[Despesas 2006]])</f>
        <v>-79731.629999999888</v>
      </c>
      <c r="K352" s="12">
        <f>IF(Tabela3[[#This Row],[Receitas 2008]]-Tabela3[[#This Row],[Despesas 2008]]&lt;0,Tabela3[[#This Row],[Receitas 2008]]-Tabela3[[#This Row],[Despesas 2008]],Tabela3[[#This Row],[Receitas 2008]]-Tabela3[[#This Row],[Despesas 2008]])</f>
        <v>109744.06999999937</v>
      </c>
      <c r="L352" s="12">
        <f>IF(Tabela3[[#This Row],[Receitas 2009]]-Tabela3[[#This Row],[Despesas 2009]]&lt;0,Tabela3[[#This Row],[Receitas 2009]]-Tabela3[[#This Row],[Despesas 2009]],Tabela3[[#This Row],[Receitas 2009]]-Tabela3[[#This Row],[Despesas 2009]])</f>
        <v>-116963.91000000015</v>
      </c>
    </row>
    <row r="353" spans="1:12">
      <c r="A353" s="13">
        <v>12494096.810000001</v>
      </c>
      <c r="B353" s="13">
        <v>14150739</v>
      </c>
      <c r="C353" s="13">
        <v>20132988.57</v>
      </c>
      <c r="D353" s="13">
        <v>19907278.239999998</v>
      </c>
      <c r="E353" s="13">
        <v>12330279.4</v>
      </c>
      <c r="F353" s="13">
        <v>14101883</v>
      </c>
      <c r="G353" s="13">
        <v>20087497.030000001</v>
      </c>
      <c r="H353" s="13">
        <v>21375260.789999999</v>
      </c>
      <c r="I353" s="13">
        <f>IF(Tabela3[[#This Row],[Receitas 2005]]-Tabela3[[#This Row],[Despesas 2005]]&lt;0,Tabela3[[#This Row],[Receitas 2005]]-Tabela3[[#This Row],[Despesas 2005]],Tabela3[[#This Row],[Receitas 2005]]-Tabela3[[#This Row],[Despesas 2005]])</f>
        <v>163817.41000000015</v>
      </c>
      <c r="J353" s="15">
        <f>IF(Tabela3[[#This Row],[Receitas 2006]]-Tabela3[[#This Row],[Despesas 2006]]&lt;0,Tabela3[[#This Row],[Receitas 2006]]-Tabela3[[#This Row],[Despesas 2006]],Tabela3[[#This Row],[Receitas 2006]]-Tabela3[[#This Row],[Despesas 2006]])</f>
        <v>48856</v>
      </c>
      <c r="K353" s="12">
        <f>IF(Tabela3[[#This Row],[Receitas 2008]]-Tabela3[[#This Row],[Despesas 2008]]&lt;0,Tabela3[[#This Row],[Receitas 2008]]-Tabela3[[#This Row],[Despesas 2008]],Tabela3[[#This Row],[Receitas 2008]]-Tabela3[[#This Row],[Despesas 2008]])</f>
        <v>45491.539999999106</v>
      </c>
      <c r="L353" s="12">
        <f>IF(Tabela3[[#This Row],[Receitas 2009]]-Tabela3[[#This Row],[Despesas 2009]]&lt;0,Tabela3[[#This Row],[Receitas 2009]]-Tabela3[[#This Row],[Despesas 2009]],Tabela3[[#This Row],[Receitas 2009]]-Tabela3[[#This Row],[Despesas 2009]])</f>
        <v>-1467982.5500000007</v>
      </c>
    </row>
    <row r="354" spans="1:12">
      <c r="A354" s="12">
        <v>5834215.1200000001</v>
      </c>
      <c r="B354" s="12">
        <v>6971008.7800000003</v>
      </c>
      <c r="C354" s="12">
        <v>8568663.0999999996</v>
      </c>
      <c r="D354" s="12">
        <v>8871284.7799999993</v>
      </c>
      <c r="E354" s="12">
        <v>5721696.5</v>
      </c>
      <c r="F354" s="12">
        <v>7011189.9100000001</v>
      </c>
      <c r="G354" s="12">
        <v>9861469.4499999993</v>
      </c>
      <c r="H354" s="12">
        <v>9087143.9800000004</v>
      </c>
      <c r="I354" s="12">
        <f>IF(Tabela3[[#This Row],[Receitas 2005]]-Tabela3[[#This Row],[Despesas 2005]]&lt;0,Tabela3[[#This Row],[Receitas 2005]]-Tabela3[[#This Row],[Despesas 2005]],Tabela3[[#This Row],[Receitas 2005]]-Tabela3[[#This Row],[Despesas 2005]])</f>
        <v>112518.62000000011</v>
      </c>
      <c r="J354" s="14">
        <f>IF(Tabela3[[#This Row],[Receitas 2006]]-Tabela3[[#This Row],[Despesas 2006]]&lt;0,Tabela3[[#This Row],[Receitas 2006]]-Tabela3[[#This Row],[Despesas 2006]],Tabela3[[#This Row],[Receitas 2006]]-Tabela3[[#This Row],[Despesas 2006]])</f>
        <v>-40181.129999999888</v>
      </c>
      <c r="K354" s="12">
        <f>IF(Tabela3[[#This Row],[Receitas 2008]]-Tabela3[[#This Row],[Despesas 2008]]&lt;0,Tabela3[[#This Row],[Receitas 2008]]-Tabela3[[#This Row],[Despesas 2008]],Tabela3[[#This Row],[Receitas 2008]]-Tabela3[[#This Row],[Despesas 2008]])</f>
        <v>-1292806.3499999996</v>
      </c>
      <c r="L354" s="12">
        <f>IF(Tabela3[[#This Row],[Receitas 2009]]-Tabela3[[#This Row],[Despesas 2009]]&lt;0,Tabela3[[#This Row],[Receitas 2009]]-Tabela3[[#This Row],[Despesas 2009]],Tabela3[[#This Row],[Receitas 2009]]-Tabela3[[#This Row],[Despesas 2009]])</f>
        <v>-215859.20000000112</v>
      </c>
    </row>
    <row r="355" spans="1:12">
      <c r="A355" s="13" t="s">
        <v>25</v>
      </c>
      <c r="B355" s="13">
        <v>6276868</v>
      </c>
      <c r="C355" s="13">
        <v>8910865.1699999999</v>
      </c>
      <c r="D355" s="13">
        <v>7962816.5099999998</v>
      </c>
      <c r="E355" s="13" t="s">
        <v>25</v>
      </c>
      <c r="F355" s="13">
        <v>6435715</v>
      </c>
      <c r="G355" s="13">
        <v>9111048.5399999991</v>
      </c>
      <c r="H355" s="13">
        <v>8072974.5599999996</v>
      </c>
      <c r="I35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55" s="15">
        <f>IF(Tabela3[[#This Row],[Receitas 2006]]-Tabela3[[#This Row],[Despesas 2006]]&lt;0,Tabela3[[#This Row],[Receitas 2006]]-Tabela3[[#This Row],[Despesas 2006]],Tabela3[[#This Row],[Receitas 2006]]-Tabela3[[#This Row],[Despesas 2006]])</f>
        <v>-158847</v>
      </c>
      <c r="K355" s="12">
        <f>IF(Tabela3[[#This Row],[Receitas 2008]]-Tabela3[[#This Row],[Despesas 2008]]&lt;0,Tabela3[[#This Row],[Receitas 2008]]-Tabela3[[#This Row],[Despesas 2008]],Tabela3[[#This Row],[Receitas 2008]]-Tabela3[[#This Row],[Despesas 2008]])</f>
        <v>-200183.36999999918</v>
      </c>
      <c r="L355" s="12">
        <f>IF(Tabela3[[#This Row],[Receitas 2009]]-Tabela3[[#This Row],[Despesas 2009]]&lt;0,Tabela3[[#This Row],[Receitas 2009]]-Tabela3[[#This Row],[Despesas 2009]],Tabela3[[#This Row],[Receitas 2009]]-Tabela3[[#This Row],[Despesas 2009]])</f>
        <v>-110158.04999999981</v>
      </c>
    </row>
    <row r="356" spans="1:12">
      <c r="A356" s="12">
        <v>8164338.6200000001</v>
      </c>
      <c r="B356" s="12">
        <v>8708894</v>
      </c>
      <c r="C356" s="12">
        <v>12050568.199999999</v>
      </c>
      <c r="D356" s="12">
        <v>12258171.949999999</v>
      </c>
      <c r="E356" s="12">
        <v>7463149.4100000001</v>
      </c>
      <c r="F356" s="12">
        <v>8869802</v>
      </c>
      <c r="G356" s="12">
        <v>11842049.699999999</v>
      </c>
      <c r="H356" s="12">
        <v>12631231.57</v>
      </c>
      <c r="I356" s="12">
        <f>IF(Tabela3[[#This Row],[Receitas 2005]]-Tabela3[[#This Row],[Despesas 2005]]&lt;0,Tabela3[[#This Row],[Receitas 2005]]-Tabela3[[#This Row],[Despesas 2005]],Tabela3[[#This Row],[Receitas 2005]]-Tabela3[[#This Row],[Despesas 2005]])</f>
        <v>701189.21</v>
      </c>
      <c r="J356" s="14">
        <f>IF(Tabela3[[#This Row],[Receitas 2006]]-Tabela3[[#This Row],[Despesas 2006]]&lt;0,Tabela3[[#This Row],[Receitas 2006]]-Tabela3[[#This Row],[Despesas 2006]],Tabela3[[#This Row],[Receitas 2006]]-Tabela3[[#This Row],[Despesas 2006]])</f>
        <v>-160908</v>
      </c>
      <c r="K356" s="12">
        <f>IF(Tabela3[[#This Row],[Receitas 2008]]-Tabela3[[#This Row],[Despesas 2008]]&lt;0,Tabela3[[#This Row],[Receitas 2008]]-Tabela3[[#This Row],[Despesas 2008]],Tabela3[[#This Row],[Receitas 2008]]-Tabela3[[#This Row],[Despesas 2008]])</f>
        <v>208518.5</v>
      </c>
      <c r="L356" s="12">
        <f>IF(Tabela3[[#This Row],[Receitas 2009]]-Tabela3[[#This Row],[Despesas 2009]]&lt;0,Tabela3[[#This Row],[Receitas 2009]]-Tabela3[[#This Row],[Despesas 2009]],Tabela3[[#This Row],[Receitas 2009]]-Tabela3[[#This Row],[Despesas 2009]])</f>
        <v>-373059.62000000104</v>
      </c>
    </row>
    <row r="357" spans="1:12">
      <c r="A357" s="13">
        <v>8953613</v>
      </c>
      <c r="B357" s="13">
        <v>10451489</v>
      </c>
      <c r="C357" s="13">
        <v>17862962.289999999</v>
      </c>
      <c r="D357" s="13">
        <v>17953209.039999999</v>
      </c>
      <c r="E357" s="13">
        <v>8729560</v>
      </c>
      <c r="F357" s="13">
        <v>11086335</v>
      </c>
      <c r="G357" s="13">
        <v>16054947.529999999</v>
      </c>
      <c r="H357" s="13">
        <v>17857129.210000001</v>
      </c>
      <c r="I357" s="13">
        <f>IF(Tabela3[[#This Row],[Receitas 2005]]-Tabela3[[#This Row],[Despesas 2005]]&lt;0,Tabela3[[#This Row],[Receitas 2005]]-Tabela3[[#This Row],[Despesas 2005]],Tabela3[[#This Row],[Receitas 2005]]-Tabela3[[#This Row],[Despesas 2005]])</f>
        <v>224053</v>
      </c>
      <c r="J357" s="15">
        <f>IF(Tabela3[[#This Row],[Receitas 2006]]-Tabela3[[#This Row],[Despesas 2006]]&lt;0,Tabela3[[#This Row],[Receitas 2006]]-Tabela3[[#This Row],[Despesas 2006]],Tabela3[[#This Row],[Receitas 2006]]-Tabela3[[#This Row],[Despesas 2006]])</f>
        <v>-634846</v>
      </c>
      <c r="K357" s="12">
        <f>IF(Tabela3[[#This Row],[Receitas 2008]]-Tabela3[[#This Row],[Despesas 2008]]&lt;0,Tabela3[[#This Row],[Receitas 2008]]-Tabela3[[#This Row],[Despesas 2008]],Tabela3[[#This Row],[Receitas 2008]]-Tabela3[[#This Row],[Despesas 2008]])</f>
        <v>1808014.7599999998</v>
      </c>
      <c r="L357" s="12">
        <f>IF(Tabela3[[#This Row],[Receitas 2009]]-Tabela3[[#This Row],[Despesas 2009]]&lt;0,Tabela3[[#This Row],[Receitas 2009]]-Tabela3[[#This Row],[Despesas 2009]],Tabela3[[#This Row],[Receitas 2009]]-Tabela3[[#This Row],[Despesas 2009]])</f>
        <v>96079.829999998212</v>
      </c>
    </row>
    <row r="358" spans="1:12">
      <c r="A358" s="12">
        <v>277709966.24000001</v>
      </c>
      <c r="B358" s="12">
        <v>325418003.52999997</v>
      </c>
      <c r="C358" s="12">
        <v>395486300.60000002</v>
      </c>
      <c r="D358" s="12">
        <v>466262876.51999998</v>
      </c>
      <c r="E358" s="12">
        <v>260790422.80000001</v>
      </c>
      <c r="F358" s="12">
        <v>335986015.13999999</v>
      </c>
      <c r="G358" s="12">
        <v>385091240</v>
      </c>
      <c r="H358" s="12">
        <v>461441114.68000001</v>
      </c>
      <c r="I358" s="12">
        <f>IF(Tabela3[[#This Row],[Receitas 2005]]-Tabela3[[#This Row],[Despesas 2005]]&lt;0,Tabela3[[#This Row],[Receitas 2005]]-Tabela3[[#This Row],[Despesas 2005]],Tabela3[[#This Row],[Receitas 2005]]-Tabela3[[#This Row],[Despesas 2005]])</f>
        <v>16919543.439999998</v>
      </c>
      <c r="J358" s="14">
        <f>IF(Tabela3[[#This Row],[Receitas 2006]]-Tabela3[[#This Row],[Despesas 2006]]&lt;0,Tabela3[[#This Row],[Receitas 2006]]-Tabela3[[#This Row],[Despesas 2006]],Tabela3[[#This Row],[Receitas 2006]]-Tabela3[[#This Row],[Despesas 2006]])</f>
        <v>-10568011.610000014</v>
      </c>
      <c r="K358" s="12">
        <f>IF(Tabela3[[#This Row],[Receitas 2008]]-Tabela3[[#This Row],[Despesas 2008]]&lt;0,Tabela3[[#This Row],[Receitas 2008]]-Tabela3[[#This Row],[Despesas 2008]],Tabela3[[#This Row],[Receitas 2008]]-Tabela3[[#This Row],[Despesas 2008]])</f>
        <v>10395060.600000024</v>
      </c>
      <c r="L358" s="12">
        <f>IF(Tabela3[[#This Row],[Receitas 2009]]-Tabela3[[#This Row],[Despesas 2009]]&lt;0,Tabela3[[#This Row],[Receitas 2009]]-Tabela3[[#This Row],[Despesas 2009]],Tabela3[[#This Row],[Receitas 2009]]-Tabela3[[#This Row],[Despesas 2009]])</f>
        <v>4821761.8399999738</v>
      </c>
    </row>
    <row r="359" spans="1:12">
      <c r="A359" s="13" t="s">
        <v>25</v>
      </c>
      <c r="B359" s="13" t="s">
        <v>25</v>
      </c>
      <c r="C359" s="13">
        <v>11455427.93</v>
      </c>
      <c r="D359" s="13" t="s">
        <v>25</v>
      </c>
      <c r="E359" s="13" t="s">
        <v>25</v>
      </c>
      <c r="F359" s="13" t="s">
        <v>25</v>
      </c>
      <c r="G359" s="13">
        <v>11429834.710000001</v>
      </c>
      <c r="H359" s="13" t="s">
        <v>25</v>
      </c>
      <c r="I35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5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59" s="12">
        <f>IF(Tabela3[[#This Row],[Receitas 2008]]-Tabela3[[#This Row],[Despesas 2008]]&lt;0,Tabela3[[#This Row],[Receitas 2008]]-Tabela3[[#This Row],[Despesas 2008]],Tabela3[[#This Row],[Receitas 2008]]-Tabela3[[#This Row],[Despesas 2008]])</f>
        <v>25593.219999998808</v>
      </c>
      <c r="L359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60" spans="1:12">
      <c r="A360" s="12">
        <v>6050233.0999999996</v>
      </c>
      <c r="B360" s="12">
        <v>6668928.96</v>
      </c>
      <c r="C360" s="12">
        <v>10039528.689999999</v>
      </c>
      <c r="D360" s="12">
        <v>9492978.1799999997</v>
      </c>
      <c r="E360" s="12">
        <v>5528319.9000000004</v>
      </c>
      <c r="F360" s="12">
        <v>6921167.5</v>
      </c>
      <c r="G360" s="12">
        <v>10440982</v>
      </c>
      <c r="H360" s="12">
        <v>10083999.4</v>
      </c>
      <c r="I360" s="12">
        <f>IF(Tabela3[[#This Row],[Receitas 2005]]-Tabela3[[#This Row],[Despesas 2005]]&lt;0,Tabela3[[#This Row],[Receitas 2005]]-Tabela3[[#This Row],[Despesas 2005]],Tabela3[[#This Row],[Receitas 2005]]-Tabela3[[#This Row],[Despesas 2005]])</f>
        <v>521913.19999999925</v>
      </c>
      <c r="J360" s="14">
        <f>IF(Tabela3[[#This Row],[Receitas 2006]]-Tabela3[[#This Row],[Despesas 2006]]&lt;0,Tabela3[[#This Row],[Receitas 2006]]-Tabela3[[#This Row],[Despesas 2006]],Tabela3[[#This Row],[Receitas 2006]]-Tabela3[[#This Row],[Despesas 2006]])</f>
        <v>-252238.54000000004</v>
      </c>
      <c r="K360" s="12">
        <f>IF(Tabela3[[#This Row],[Receitas 2008]]-Tabela3[[#This Row],[Despesas 2008]]&lt;0,Tabela3[[#This Row],[Receitas 2008]]-Tabela3[[#This Row],[Despesas 2008]],Tabela3[[#This Row],[Receitas 2008]]-Tabela3[[#This Row],[Despesas 2008]])</f>
        <v>-401453.31000000052</v>
      </c>
      <c r="L360" s="12">
        <f>IF(Tabela3[[#This Row],[Receitas 2009]]-Tabela3[[#This Row],[Despesas 2009]]&lt;0,Tabela3[[#This Row],[Receitas 2009]]-Tabela3[[#This Row],[Despesas 2009]],Tabela3[[#This Row],[Receitas 2009]]-Tabela3[[#This Row],[Despesas 2009]])</f>
        <v>-591021.22000000067</v>
      </c>
    </row>
    <row r="361" spans="1:12">
      <c r="A361" s="13">
        <v>6920246.9500000002</v>
      </c>
      <c r="B361" s="13">
        <v>8461360.0500000007</v>
      </c>
      <c r="C361" s="13">
        <v>11792922.74</v>
      </c>
      <c r="D361" s="13">
        <v>13150346.789999999</v>
      </c>
      <c r="E361" s="13">
        <v>6615807.5499999998</v>
      </c>
      <c r="F361" s="13">
        <v>8409763.75</v>
      </c>
      <c r="G361" s="13">
        <v>12293567.24</v>
      </c>
      <c r="H361" s="13">
        <v>13147587.880000001</v>
      </c>
      <c r="I361" s="13">
        <f>IF(Tabela3[[#This Row],[Receitas 2005]]-Tabela3[[#This Row],[Despesas 2005]]&lt;0,Tabela3[[#This Row],[Receitas 2005]]-Tabela3[[#This Row],[Despesas 2005]],Tabela3[[#This Row],[Receitas 2005]]-Tabela3[[#This Row],[Despesas 2005]])</f>
        <v>304439.40000000037</v>
      </c>
      <c r="J361" s="15">
        <f>IF(Tabela3[[#This Row],[Receitas 2006]]-Tabela3[[#This Row],[Despesas 2006]]&lt;0,Tabela3[[#This Row],[Receitas 2006]]-Tabela3[[#This Row],[Despesas 2006]],Tabela3[[#This Row],[Receitas 2006]]-Tabela3[[#This Row],[Despesas 2006]])</f>
        <v>51596.300000000745</v>
      </c>
      <c r="K361" s="12">
        <f>IF(Tabela3[[#This Row],[Receitas 2008]]-Tabela3[[#This Row],[Despesas 2008]]&lt;0,Tabela3[[#This Row],[Receitas 2008]]-Tabela3[[#This Row],[Despesas 2008]],Tabela3[[#This Row],[Receitas 2008]]-Tabela3[[#This Row],[Despesas 2008]])</f>
        <v>-500644.5</v>
      </c>
      <c r="L361" s="12">
        <f>IF(Tabela3[[#This Row],[Receitas 2009]]-Tabela3[[#This Row],[Despesas 2009]]&lt;0,Tabela3[[#This Row],[Receitas 2009]]-Tabela3[[#This Row],[Despesas 2009]],Tabela3[[#This Row],[Receitas 2009]]-Tabela3[[#This Row],[Despesas 2009]])</f>
        <v>2758.9099999982864</v>
      </c>
    </row>
    <row r="362" spans="1:12">
      <c r="A362" s="12" t="s">
        <v>25</v>
      </c>
      <c r="B362" s="12">
        <v>202749384.91</v>
      </c>
      <c r="C362" s="12">
        <v>281723037</v>
      </c>
      <c r="D362" s="12">
        <v>242443228.38999999</v>
      </c>
      <c r="E362" s="12" t="s">
        <v>25</v>
      </c>
      <c r="F362" s="12">
        <v>200693765.63999999</v>
      </c>
      <c r="G362" s="12">
        <v>275246282.19999999</v>
      </c>
      <c r="H362" s="12">
        <v>237662768.37</v>
      </c>
      <c r="I36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62" s="14">
        <f>IF(Tabela3[[#This Row],[Receitas 2006]]-Tabela3[[#This Row],[Despesas 2006]]&lt;0,Tabela3[[#This Row],[Receitas 2006]]-Tabela3[[#This Row],[Despesas 2006]],Tabela3[[#This Row],[Receitas 2006]]-Tabela3[[#This Row],[Despesas 2006]])</f>
        <v>2055619.2700000107</v>
      </c>
      <c r="K362" s="12">
        <f>IF(Tabela3[[#This Row],[Receitas 2008]]-Tabela3[[#This Row],[Despesas 2008]]&lt;0,Tabela3[[#This Row],[Receitas 2008]]-Tabela3[[#This Row],[Despesas 2008]],Tabela3[[#This Row],[Receitas 2008]]-Tabela3[[#This Row],[Despesas 2008]])</f>
        <v>6476754.8000000119</v>
      </c>
      <c r="L362" s="12">
        <f>IF(Tabela3[[#This Row],[Receitas 2009]]-Tabela3[[#This Row],[Despesas 2009]]&lt;0,Tabela3[[#This Row],[Receitas 2009]]-Tabela3[[#This Row],[Despesas 2009]],Tabela3[[#This Row],[Receitas 2009]]-Tabela3[[#This Row],[Despesas 2009]])</f>
        <v>4780460.0199999809</v>
      </c>
    </row>
    <row r="363" spans="1:12">
      <c r="A363" s="13">
        <v>6483972.9699999997</v>
      </c>
      <c r="B363" s="13">
        <v>6939329.9299999997</v>
      </c>
      <c r="C363" s="13">
        <v>12655169.49</v>
      </c>
      <c r="D363" s="13">
        <v>12058582.359999999</v>
      </c>
      <c r="E363" s="13">
        <v>6437347.9299999997</v>
      </c>
      <c r="F363" s="13">
        <v>6889249.3700000001</v>
      </c>
      <c r="G363" s="13">
        <v>12163048.25</v>
      </c>
      <c r="H363" s="13">
        <v>12485935.439999999</v>
      </c>
      <c r="I363" s="13">
        <f>IF(Tabela3[[#This Row],[Receitas 2005]]-Tabela3[[#This Row],[Despesas 2005]]&lt;0,Tabela3[[#This Row],[Receitas 2005]]-Tabela3[[#This Row],[Despesas 2005]],Tabela3[[#This Row],[Receitas 2005]]-Tabela3[[#This Row],[Despesas 2005]])</f>
        <v>46625.040000000037</v>
      </c>
      <c r="J363" s="15">
        <f>IF(Tabela3[[#This Row],[Receitas 2006]]-Tabela3[[#This Row],[Despesas 2006]]&lt;0,Tabela3[[#This Row],[Receitas 2006]]-Tabela3[[#This Row],[Despesas 2006]],Tabela3[[#This Row],[Receitas 2006]]-Tabela3[[#This Row],[Despesas 2006]])</f>
        <v>50080.55999999959</v>
      </c>
      <c r="K363" s="12">
        <f>IF(Tabela3[[#This Row],[Receitas 2008]]-Tabela3[[#This Row],[Despesas 2008]]&lt;0,Tabela3[[#This Row],[Receitas 2008]]-Tabela3[[#This Row],[Despesas 2008]],Tabela3[[#This Row],[Receitas 2008]]-Tabela3[[#This Row],[Despesas 2008]])</f>
        <v>492121.24000000022</v>
      </c>
      <c r="L363" s="12">
        <f>IF(Tabela3[[#This Row],[Receitas 2009]]-Tabela3[[#This Row],[Despesas 2009]]&lt;0,Tabela3[[#This Row],[Receitas 2009]]-Tabela3[[#This Row],[Despesas 2009]],Tabela3[[#This Row],[Receitas 2009]]-Tabela3[[#This Row],[Despesas 2009]])</f>
        <v>-427353.08000000007</v>
      </c>
    </row>
    <row r="364" spans="1:12">
      <c r="A364" s="12">
        <v>64595937.640000001</v>
      </c>
      <c r="B364" s="12">
        <v>71335624.480000004</v>
      </c>
      <c r="C364" s="12">
        <v>108289705</v>
      </c>
      <c r="D364" s="12">
        <v>86469798.290000007</v>
      </c>
      <c r="E364" s="12">
        <v>64395482.32</v>
      </c>
      <c r="F364" s="12">
        <v>74779544.709999993</v>
      </c>
      <c r="G364" s="12">
        <v>98113460</v>
      </c>
      <c r="H364" s="12">
        <v>91622188.900000006</v>
      </c>
      <c r="I364" s="12">
        <f>IF(Tabela3[[#This Row],[Receitas 2005]]-Tabela3[[#This Row],[Despesas 2005]]&lt;0,Tabela3[[#This Row],[Receitas 2005]]-Tabela3[[#This Row],[Despesas 2005]],Tabela3[[#This Row],[Receitas 2005]]-Tabela3[[#This Row],[Despesas 2005]])</f>
        <v>200455.3200000003</v>
      </c>
      <c r="J364" s="14">
        <f>IF(Tabela3[[#This Row],[Receitas 2006]]-Tabela3[[#This Row],[Despesas 2006]]&lt;0,Tabela3[[#This Row],[Receitas 2006]]-Tabela3[[#This Row],[Despesas 2006]],Tabela3[[#This Row],[Receitas 2006]]-Tabela3[[#This Row],[Despesas 2006]])</f>
        <v>-3443920.2299999893</v>
      </c>
      <c r="K364" s="12">
        <f>IF(Tabela3[[#This Row],[Receitas 2008]]-Tabela3[[#This Row],[Despesas 2008]]&lt;0,Tabela3[[#This Row],[Receitas 2008]]-Tabela3[[#This Row],[Despesas 2008]],Tabela3[[#This Row],[Receitas 2008]]-Tabela3[[#This Row],[Despesas 2008]])</f>
        <v>10176245</v>
      </c>
      <c r="L364" s="12">
        <f>IF(Tabela3[[#This Row],[Receitas 2009]]-Tabela3[[#This Row],[Despesas 2009]]&lt;0,Tabela3[[#This Row],[Receitas 2009]]-Tabela3[[#This Row],[Despesas 2009]],Tabela3[[#This Row],[Receitas 2009]]-Tabela3[[#This Row],[Despesas 2009]])</f>
        <v>-5152390.6099999994</v>
      </c>
    </row>
    <row r="365" spans="1:12">
      <c r="A365" s="13">
        <v>4659298.8600000003</v>
      </c>
      <c r="B365" s="13">
        <v>5417435.7999999998</v>
      </c>
      <c r="C365" s="13">
        <v>7609321.9199999999</v>
      </c>
      <c r="D365" s="13">
        <v>7330012.75</v>
      </c>
      <c r="E365" s="13">
        <v>4602552.8899999997</v>
      </c>
      <c r="F365" s="13">
        <v>5314996.24</v>
      </c>
      <c r="G365" s="13">
        <v>7521113.0700000003</v>
      </c>
      <c r="H365" s="13">
        <v>8170244.9400000004</v>
      </c>
      <c r="I365" s="13">
        <f>IF(Tabela3[[#This Row],[Receitas 2005]]-Tabela3[[#This Row],[Despesas 2005]]&lt;0,Tabela3[[#This Row],[Receitas 2005]]-Tabela3[[#This Row],[Despesas 2005]],Tabela3[[#This Row],[Receitas 2005]]-Tabela3[[#This Row],[Despesas 2005]])</f>
        <v>56745.970000000671</v>
      </c>
      <c r="J365" s="15">
        <f>IF(Tabela3[[#This Row],[Receitas 2006]]-Tabela3[[#This Row],[Despesas 2006]]&lt;0,Tabela3[[#This Row],[Receitas 2006]]-Tabela3[[#This Row],[Despesas 2006]],Tabela3[[#This Row],[Receitas 2006]]-Tabela3[[#This Row],[Despesas 2006]])</f>
        <v>102439.55999999959</v>
      </c>
      <c r="K365" s="12">
        <f>IF(Tabela3[[#This Row],[Receitas 2008]]-Tabela3[[#This Row],[Despesas 2008]]&lt;0,Tabela3[[#This Row],[Receitas 2008]]-Tabela3[[#This Row],[Despesas 2008]],Tabela3[[#This Row],[Receitas 2008]]-Tabela3[[#This Row],[Despesas 2008]])</f>
        <v>88208.849999999627</v>
      </c>
      <c r="L365" s="12">
        <f>IF(Tabela3[[#This Row],[Receitas 2009]]-Tabela3[[#This Row],[Despesas 2009]]&lt;0,Tabela3[[#This Row],[Receitas 2009]]-Tabela3[[#This Row],[Despesas 2009]],Tabela3[[#This Row],[Receitas 2009]]-Tabela3[[#This Row],[Despesas 2009]])</f>
        <v>-840232.19000000041</v>
      </c>
    </row>
    <row r="366" spans="1:12">
      <c r="A366" s="12">
        <v>15219819.4</v>
      </c>
      <c r="B366" s="12">
        <v>16954360.82</v>
      </c>
      <c r="C366" s="12">
        <v>26476361.460000001</v>
      </c>
      <c r="D366" s="12">
        <v>25503810.120000001</v>
      </c>
      <c r="E366" s="12">
        <v>14328640.810000001</v>
      </c>
      <c r="F366" s="12">
        <v>15834976.16</v>
      </c>
      <c r="G366" s="12">
        <v>25490495.649999999</v>
      </c>
      <c r="H366" s="12">
        <v>24994202.219999999</v>
      </c>
      <c r="I366" s="12">
        <f>IF(Tabela3[[#This Row],[Receitas 2005]]-Tabela3[[#This Row],[Despesas 2005]]&lt;0,Tabela3[[#This Row],[Receitas 2005]]-Tabela3[[#This Row],[Despesas 2005]],Tabela3[[#This Row],[Receitas 2005]]-Tabela3[[#This Row],[Despesas 2005]])</f>
        <v>891178.58999999985</v>
      </c>
      <c r="J366" s="14">
        <f>IF(Tabela3[[#This Row],[Receitas 2006]]-Tabela3[[#This Row],[Despesas 2006]]&lt;0,Tabela3[[#This Row],[Receitas 2006]]-Tabela3[[#This Row],[Despesas 2006]],Tabela3[[#This Row],[Receitas 2006]]-Tabela3[[#This Row],[Despesas 2006]])</f>
        <v>1119384.6600000001</v>
      </c>
      <c r="K366" s="12">
        <f>IF(Tabela3[[#This Row],[Receitas 2008]]-Tabela3[[#This Row],[Despesas 2008]]&lt;0,Tabela3[[#This Row],[Receitas 2008]]-Tabela3[[#This Row],[Despesas 2008]],Tabela3[[#This Row],[Receitas 2008]]-Tabela3[[#This Row],[Despesas 2008]])</f>
        <v>985865.81000000238</v>
      </c>
      <c r="L366" s="12">
        <f>IF(Tabela3[[#This Row],[Receitas 2009]]-Tabela3[[#This Row],[Despesas 2009]]&lt;0,Tabela3[[#This Row],[Receitas 2009]]-Tabela3[[#This Row],[Despesas 2009]],Tabela3[[#This Row],[Receitas 2009]]-Tabela3[[#This Row],[Despesas 2009]])</f>
        <v>509607.90000000224</v>
      </c>
    </row>
    <row r="367" spans="1:12">
      <c r="A367" s="13">
        <v>8119995.7999999998</v>
      </c>
      <c r="B367" s="13">
        <v>9603146.0700000003</v>
      </c>
      <c r="C367" s="13">
        <v>13505281.27</v>
      </c>
      <c r="D367" s="13">
        <v>14065972.41</v>
      </c>
      <c r="E367" s="13">
        <v>8006195.21</v>
      </c>
      <c r="F367" s="13">
        <v>9554279.0500000007</v>
      </c>
      <c r="G367" s="13">
        <v>13168153.98</v>
      </c>
      <c r="H367" s="13">
        <v>13263593.83</v>
      </c>
      <c r="I367" s="13">
        <f>IF(Tabela3[[#This Row],[Receitas 2005]]-Tabela3[[#This Row],[Despesas 2005]]&lt;0,Tabela3[[#This Row],[Receitas 2005]]-Tabela3[[#This Row],[Despesas 2005]],Tabela3[[#This Row],[Receitas 2005]]-Tabela3[[#This Row],[Despesas 2005]])</f>
        <v>113800.58999999985</v>
      </c>
      <c r="J367" s="15">
        <f>IF(Tabela3[[#This Row],[Receitas 2006]]-Tabela3[[#This Row],[Despesas 2006]]&lt;0,Tabela3[[#This Row],[Receitas 2006]]-Tabela3[[#This Row],[Despesas 2006]],Tabela3[[#This Row],[Receitas 2006]]-Tabela3[[#This Row],[Despesas 2006]])</f>
        <v>48867.019999999553</v>
      </c>
      <c r="K367" s="12">
        <f>IF(Tabela3[[#This Row],[Receitas 2008]]-Tabela3[[#This Row],[Despesas 2008]]&lt;0,Tabela3[[#This Row],[Receitas 2008]]-Tabela3[[#This Row],[Despesas 2008]],Tabela3[[#This Row],[Receitas 2008]]-Tabela3[[#This Row],[Despesas 2008]])</f>
        <v>337127.28999999911</v>
      </c>
      <c r="L367" s="12">
        <f>IF(Tabela3[[#This Row],[Receitas 2009]]-Tabela3[[#This Row],[Despesas 2009]]&lt;0,Tabela3[[#This Row],[Receitas 2009]]-Tabela3[[#This Row],[Despesas 2009]],Tabela3[[#This Row],[Receitas 2009]]-Tabela3[[#This Row],[Despesas 2009]])</f>
        <v>802378.58000000007</v>
      </c>
    </row>
    <row r="368" spans="1:12">
      <c r="A368" s="12">
        <v>7385774.1200000001</v>
      </c>
      <c r="B368" s="12">
        <v>8875532.8800000008</v>
      </c>
      <c r="C368" s="12">
        <v>12336055.49</v>
      </c>
      <c r="D368" s="12">
        <v>11560273.51</v>
      </c>
      <c r="E368" s="12">
        <v>7310053.9299999997</v>
      </c>
      <c r="F368" s="12">
        <v>9210318.8599999994</v>
      </c>
      <c r="G368" s="12">
        <v>13470670.789999999</v>
      </c>
      <c r="H368" s="12">
        <v>11237410.98</v>
      </c>
      <c r="I368" s="12">
        <f>IF(Tabela3[[#This Row],[Receitas 2005]]-Tabela3[[#This Row],[Despesas 2005]]&lt;0,Tabela3[[#This Row],[Receitas 2005]]-Tabela3[[#This Row],[Despesas 2005]],Tabela3[[#This Row],[Receitas 2005]]-Tabela3[[#This Row],[Despesas 2005]])</f>
        <v>75720.19000000041</v>
      </c>
      <c r="J368" s="14">
        <f>IF(Tabela3[[#This Row],[Receitas 2006]]-Tabela3[[#This Row],[Despesas 2006]]&lt;0,Tabela3[[#This Row],[Receitas 2006]]-Tabela3[[#This Row],[Despesas 2006]],Tabela3[[#This Row],[Receitas 2006]]-Tabela3[[#This Row],[Despesas 2006]])</f>
        <v>-334785.97999999858</v>
      </c>
      <c r="K368" s="12">
        <f>IF(Tabela3[[#This Row],[Receitas 2008]]-Tabela3[[#This Row],[Despesas 2008]]&lt;0,Tabela3[[#This Row],[Receitas 2008]]-Tabela3[[#This Row],[Despesas 2008]],Tabela3[[#This Row],[Receitas 2008]]-Tabela3[[#This Row],[Despesas 2008]])</f>
        <v>-1134615.2999999989</v>
      </c>
      <c r="L368" s="12">
        <f>IF(Tabela3[[#This Row],[Receitas 2009]]-Tabela3[[#This Row],[Despesas 2009]]&lt;0,Tabela3[[#This Row],[Receitas 2009]]-Tabela3[[#This Row],[Despesas 2009]],Tabela3[[#This Row],[Receitas 2009]]-Tabela3[[#This Row],[Despesas 2009]])</f>
        <v>322862.52999999933</v>
      </c>
    </row>
    <row r="369" spans="1:12">
      <c r="A369" s="13">
        <v>58309105.219999999</v>
      </c>
      <c r="B369" s="13">
        <v>66721484.759999998</v>
      </c>
      <c r="C369" s="13">
        <v>86245348.340000004</v>
      </c>
      <c r="D369" s="13">
        <v>89327593.510000005</v>
      </c>
      <c r="E369" s="13">
        <v>51332772.609999999</v>
      </c>
      <c r="F369" s="13">
        <v>66854745.810000002</v>
      </c>
      <c r="G369" s="13">
        <v>83684881.849999994</v>
      </c>
      <c r="H369" s="13">
        <v>90319142.390000001</v>
      </c>
      <c r="I369" s="13">
        <f>IF(Tabela3[[#This Row],[Receitas 2005]]-Tabela3[[#This Row],[Despesas 2005]]&lt;0,Tabela3[[#This Row],[Receitas 2005]]-Tabela3[[#This Row],[Despesas 2005]],Tabela3[[#This Row],[Receitas 2005]]-Tabela3[[#This Row],[Despesas 2005]])</f>
        <v>6976332.6099999994</v>
      </c>
      <c r="J369" s="15">
        <f>IF(Tabela3[[#This Row],[Receitas 2006]]-Tabela3[[#This Row],[Despesas 2006]]&lt;0,Tabela3[[#This Row],[Receitas 2006]]-Tabela3[[#This Row],[Despesas 2006]],Tabela3[[#This Row],[Receitas 2006]]-Tabela3[[#This Row],[Despesas 2006]])</f>
        <v>-133261.05000000447</v>
      </c>
      <c r="K369" s="12">
        <f>IF(Tabela3[[#This Row],[Receitas 2008]]-Tabela3[[#This Row],[Despesas 2008]]&lt;0,Tabela3[[#This Row],[Receitas 2008]]-Tabela3[[#This Row],[Despesas 2008]],Tabela3[[#This Row],[Receitas 2008]]-Tabela3[[#This Row],[Despesas 2008]])</f>
        <v>2560466.4900000095</v>
      </c>
      <c r="L369" s="12">
        <f>IF(Tabela3[[#This Row],[Receitas 2009]]-Tabela3[[#This Row],[Despesas 2009]]&lt;0,Tabela3[[#This Row],[Receitas 2009]]-Tabela3[[#This Row],[Despesas 2009]],Tabela3[[#This Row],[Receitas 2009]]-Tabela3[[#This Row],[Despesas 2009]])</f>
        <v>-991548.87999999523</v>
      </c>
    </row>
    <row r="370" spans="1:12">
      <c r="A370" s="12">
        <v>15993172.74</v>
      </c>
      <c r="B370" s="12">
        <v>18656028.670000002</v>
      </c>
      <c r="C370" s="12">
        <v>29848457.879999999</v>
      </c>
      <c r="D370" s="12">
        <v>28426699.969999999</v>
      </c>
      <c r="E370" s="12">
        <v>15151483.710000001</v>
      </c>
      <c r="F370" s="12">
        <v>18236473.43</v>
      </c>
      <c r="G370" s="12">
        <v>28401886.539999999</v>
      </c>
      <c r="H370" s="12">
        <v>28303131.280000001</v>
      </c>
      <c r="I370" s="12">
        <f>IF(Tabela3[[#This Row],[Receitas 2005]]-Tabela3[[#This Row],[Despesas 2005]]&lt;0,Tabela3[[#This Row],[Receitas 2005]]-Tabela3[[#This Row],[Despesas 2005]],Tabela3[[#This Row],[Receitas 2005]]-Tabela3[[#This Row],[Despesas 2005]])</f>
        <v>841689.02999999933</v>
      </c>
      <c r="J370" s="14">
        <f>IF(Tabela3[[#This Row],[Receitas 2006]]-Tabela3[[#This Row],[Despesas 2006]]&lt;0,Tabela3[[#This Row],[Receitas 2006]]-Tabela3[[#This Row],[Despesas 2006]],Tabela3[[#This Row],[Receitas 2006]]-Tabela3[[#This Row],[Despesas 2006]])</f>
        <v>419555.24000000209</v>
      </c>
      <c r="K370" s="12">
        <f>IF(Tabela3[[#This Row],[Receitas 2008]]-Tabela3[[#This Row],[Despesas 2008]]&lt;0,Tabela3[[#This Row],[Receitas 2008]]-Tabela3[[#This Row],[Despesas 2008]],Tabela3[[#This Row],[Receitas 2008]]-Tabela3[[#This Row],[Despesas 2008]])</f>
        <v>1446571.3399999999</v>
      </c>
      <c r="L370" s="12">
        <f>IF(Tabela3[[#This Row],[Receitas 2009]]-Tabela3[[#This Row],[Despesas 2009]]&lt;0,Tabela3[[#This Row],[Receitas 2009]]-Tabela3[[#This Row],[Despesas 2009]],Tabela3[[#This Row],[Receitas 2009]]-Tabela3[[#This Row],[Despesas 2009]])</f>
        <v>123568.68999999762</v>
      </c>
    </row>
    <row r="371" spans="1:12">
      <c r="A371" s="13" t="s">
        <v>25</v>
      </c>
      <c r="B371" s="13" t="s">
        <v>25</v>
      </c>
      <c r="C371" s="13" t="s">
        <v>25</v>
      </c>
      <c r="D371" s="13">
        <v>7771762.4400000004</v>
      </c>
      <c r="E371" s="13" t="s">
        <v>25</v>
      </c>
      <c r="F371" s="13" t="s">
        <v>25</v>
      </c>
      <c r="G371" s="13" t="s">
        <v>25</v>
      </c>
      <c r="H371" s="13">
        <v>8585163.4299999997</v>
      </c>
      <c r="I37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7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71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371" s="12">
        <f>IF(Tabela3[[#This Row],[Receitas 2009]]-Tabela3[[#This Row],[Despesas 2009]]&lt;0,Tabela3[[#This Row],[Receitas 2009]]-Tabela3[[#This Row],[Despesas 2009]],Tabela3[[#This Row],[Receitas 2009]]-Tabela3[[#This Row],[Despesas 2009]])</f>
        <v>-813400.98999999929</v>
      </c>
    </row>
    <row r="372" spans="1:12">
      <c r="A372" s="12" t="s">
        <v>25</v>
      </c>
      <c r="B372" s="12">
        <v>16452022.6</v>
      </c>
      <c r="C372" s="12">
        <v>24092975.66</v>
      </c>
      <c r="D372" s="12">
        <v>23849806.609999999</v>
      </c>
      <c r="E372" s="12" t="s">
        <v>25</v>
      </c>
      <c r="F372" s="12">
        <v>16353194.32</v>
      </c>
      <c r="G372" s="12">
        <v>22659732.91</v>
      </c>
      <c r="H372" s="12">
        <v>24806207.629999999</v>
      </c>
      <c r="I37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72" s="14">
        <f>IF(Tabela3[[#This Row],[Receitas 2006]]-Tabela3[[#This Row],[Despesas 2006]]&lt;0,Tabela3[[#This Row],[Receitas 2006]]-Tabela3[[#This Row],[Despesas 2006]],Tabela3[[#This Row],[Receitas 2006]]-Tabela3[[#This Row],[Despesas 2006]])</f>
        <v>98828.279999999329</v>
      </c>
      <c r="K372" s="12">
        <f>IF(Tabela3[[#This Row],[Receitas 2008]]-Tabela3[[#This Row],[Despesas 2008]]&lt;0,Tabela3[[#This Row],[Receitas 2008]]-Tabela3[[#This Row],[Despesas 2008]],Tabela3[[#This Row],[Receitas 2008]]-Tabela3[[#This Row],[Despesas 2008]])</f>
        <v>1433242.75</v>
      </c>
      <c r="L372" s="12">
        <f>IF(Tabela3[[#This Row],[Receitas 2009]]-Tabela3[[#This Row],[Despesas 2009]]&lt;0,Tabela3[[#This Row],[Receitas 2009]]-Tabela3[[#This Row],[Despesas 2009]],Tabela3[[#This Row],[Receitas 2009]]-Tabela3[[#This Row],[Despesas 2009]])</f>
        <v>-956401.01999999955</v>
      </c>
    </row>
    <row r="373" spans="1:12">
      <c r="A373" s="13" t="s">
        <v>25</v>
      </c>
      <c r="B373" s="13">
        <v>4274357.2699999996</v>
      </c>
      <c r="C373" s="13">
        <v>5636115.2400000002</v>
      </c>
      <c r="D373" s="13">
        <v>5290286.9800000004</v>
      </c>
      <c r="E373" s="13" t="s">
        <v>25</v>
      </c>
      <c r="F373" s="13">
        <v>4599689.4000000004</v>
      </c>
      <c r="G373" s="13">
        <v>5936994.6900000004</v>
      </c>
      <c r="H373" s="13">
        <v>4922696.55</v>
      </c>
      <c r="I37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73" s="15">
        <f>IF(Tabela3[[#This Row],[Receitas 2006]]-Tabela3[[#This Row],[Despesas 2006]]&lt;0,Tabela3[[#This Row],[Receitas 2006]]-Tabela3[[#This Row],[Despesas 2006]],Tabela3[[#This Row],[Receitas 2006]]-Tabela3[[#This Row],[Despesas 2006]])</f>
        <v>-325332.13000000082</v>
      </c>
      <c r="K373" s="12">
        <f>IF(Tabela3[[#This Row],[Receitas 2008]]-Tabela3[[#This Row],[Despesas 2008]]&lt;0,Tabela3[[#This Row],[Receitas 2008]]-Tabela3[[#This Row],[Despesas 2008]],Tabela3[[#This Row],[Receitas 2008]]-Tabela3[[#This Row],[Despesas 2008]])</f>
        <v>-300879.45000000019</v>
      </c>
      <c r="L373" s="12">
        <f>IF(Tabela3[[#This Row],[Receitas 2009]]-Tabela3[[#This Row],[Despesas 2009]]&lt;0,Tabela3[[#This Row],[Receitas 2009]]-Tabela3[[#This Row],[Despesas 2009]],Tabela3[[#This Row],[Receitas 2009]]-Tabela3[[#This Row],[Despesas 2009]])</f>
        <v>367590.43000000063</v>
      </c>
    </row>
    <row r="374" spans="1:12">
      <c r="A374" s="12">
        <v>7813751.7999999998</v>
      </c>
      <c r="B374" s="12">
        <v>9369062.8499999996</v>
      </c>
      <c r="C374" s="12">
        <v>14858554.390000001</v>
      </c>
      <c r="D374" s="12">
        <v>12502580.59</v>
      </c>
      <c r="E374" s="12">
        <v>7650521.7599999998</v>
      </c>
      <c r="F374" s="12">
        <v>9127648.5199999996</v>
      </c>
      <c r="G374" s="12">
        <v>13172325.4</v>
      </c>
      <c r="H374" s="12">
        <v>12492419.460000001</v>
      </c>
      <c r="I374" s="12">
        <f>IF(Tabela3[[#This Row],[Receitas 2005]]-Tabela3[[#This Row],[Despesas 2005]]&lt;0,Tabela3[[#This Row],[Receitas 2005]]-Tabela3[[#This Row],[Despesas 2005]],Tabela3[[#This Row],[Receitas 2005]]-Tabela3[[#This Row],[Despesas 2005]])</f>
        <v>163230.04000000004</v>
      </c>
      <c r="J374" s="14">
        <f>IF(Tabela3[[#This Row],[Receitas 2006]]-Tabela3[[#This Row],[Despesas 2006]]&lt;0,Tabela3[[#This Row],[Receitas 2006]]-Tabela3[[#This Row],[Despesas 2006]],Tabela3[[#This Row],[Receitas 2006]]-Tabela3[[#This Row],[Despesas 2006]])</f>
        <v>241414.33000000007</v>
      </c>
      <c r="K374" s="12">
        <f>IF(Tabela3[[#This Row],[Receitas 2008]]-Tabela3[[#This Row],[Despesas 2008]]&lt;0,Tabela3[[#This Row],[Receitas 2008]]-Tabela3[[#This Row],[Despesas 2008]],Tabela3[[#This Row],[Receitas 2008]]-Tabela3[[#This Row],[Despesas 2008]])</f>
        <v>1686228.9900000002</v>
      </c>
      <c r="L374" s="12">
        <f>IF(Tabela3[[#This Row],[Receitas 2009]]-Tabela3[[#This Row],[Despesas 2009]]&lt;0,Tabela3[[#This Row],[Receitas 2009]]-Tabela3[[#This Row],[Despesas 2009]],Tabela3[[#This Row],[Receitas 2009]]-Tabela3[[#This Row],[Despesas 2009]])</f>
        <v>10161.129999998957</v>
      </c>
    </row>
    <row r="375" spans="1:12">
      <c r="A375" s="13">
        <v>9509096.6799999997</v>
      </c>
      <c r="B375" s="13">
        <v>10597419.34</v>
      </c>
      <c r="C375" s="13">
        <v>17827645.710000001</v>
      </c>
      <c r="D375" s="13" t="s">
        <v>25</v>
      </c>
      <c r="E375" s="13">
        <v>8883034.7200000007</v>
      </c>
      <c r="F375" s="13">
        <v>11156209.199999999</v>
      </c>
      <c r="G375" s="13">
        <v>17827161.82</v>
      </c>
      <c r="H375" s="13" t="s">
        <v>25</v>
      </c>
      <c r="I375" s="13">
        <f>IF(Tabela3[[#This Row],[Receitas 2005]]-Tabela3[[#This Row],[Despesas 2005]]&lt;0,Tabela3[[#This Row],[Receitas 2005]]-Tabela3[[#This Row],[Despesas 2005]],Tabela3[[#This Row],[Receitas 2005]]-Tabela3[[#This Row],[Despesas 2005]])</f>
        <v>626061.95999999903</v>
      </c>
      <c r="J375" s="15">
        <f>IF(Tabela3[[#This Row],[Receitas 2006]]-Tabela3[[#This Row],[Despesas 2006]]&lt;0,Tabela3[[#This Row],[Receitas 2006]]-Tabela3[[#This Row],[Despesas 2006]],Tabela3[[#This Row],[Receitas 2006]]-Tabela3[[#This Row],[Despesas 2006]])</f>
        <v>-558789.8599999994</v>
      </c>
      <c r="K375" s="12">
        <f>IF(Tabela3[[#This Row],[Receitas 2008]]-Tabela3[[#This Row],[Despesas 2008]]&lt;0,Tabela3[[#This Row],[Receitas 2008]]-Tabela3[[#This Row],[Despesas 2008]],Tabela3[[#This Row],[Receitas 2008]]-Tabela3[[#This Row],[Despesas 2008]])</f>
        <v>483.89000000059605</v>
      </c>
      <c r="L375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76" spans="1:12">
      <c r="A376" s="12">
        <v>11546019.369999999</v>
      </c>
      <c r="B376" s="12">
        <v>13115422.02</v>
      </c>
      <c r="C376" s="12">
        <v>18083013.530000001</v>
      </c>
      <c r="D376" s="12">
        <v>17160240.079999998</v>
      </c>
      <c r="E376" s="12">
        <v>11033870.67</v>
      </c>
      <c r="F376" s="12">
        <v>13336213.42</v>
      </c>
      <c r="G376" s="12">
        <v>17379983.050000001</v>
      </c>
      <c r="H376" s="12">
        <v>18379338.469999999</v>
      </c>
      <c r="I376" s="12">
        <f>IF(Tabela3[[#This Row],[Receitas 2005]]-Tabela3[[#This Row],[Despesas 2005]]&lt;0,Tabela3[[#This Row],[Receitas 2005]]-Tabela3[[#This Row],[Despesas 2005]],Tabela3[[#This Row],[Receitas 2005]]-Tabela3[[#This Row],[Despesas 2005]])</f>
        <v>512148.69999999925</v>
      </c>
      <c r="J376" s="14">
        <f>IF(Tabela3[[#This Row],[Receitas 2006]]-Tabela3[[#This Row],[Despesas 2006]]&lt;0,Tabela3[[#This Row],[Receitas 2006]]-Tabela3[[#This Row],[Despesas 2006]],Tabela3[[#This Row],[Receitas 2006]]-Tabela3[[#This Row],[Despesas 2006]])</f>
        <v>-220791.40000000037</v>
      </c>
      <c r="K376" s="12">
        <f>IF(Tabela3[[#This Row],[Receitas 2008]]-Tabela3[[#This Row],[Despesas 2008]]&lt;0,Tabela3[[#This Row],[Receitas 2008]]-Tabela3[[#This Row],[Despesas 2008]],Tabela3[[#This Row],[Receitas 2008]]-Tabela3[[#This Row],[Despesas 2008]])</f>
        <v>703030.48000000045</v>
      </c>
      <c r="L376" s="12">
        <f>IF(Tabela3[[#This Row],[Receitas 2009]]-Tabela3[[#This Row],[Despesas 2009]]&lt;0,Tabela3[[#This Row],[Receitas 2009]]-Tabela3[[#This Row],[Despesas 2009]],Tabela3[[#This Row],[Receitas 2009]]-Tabela3[[#This Row],[Despesas 2009]])</f>
        <v>-1219098.3900000006</v>
      </c>
    </row>
    <row r="377" spans="1:12">
      <c r="A377" s="13" t="s">
        <v>25</v>
      </c>
      <c r="B377" s="13">
        <v>8105378.9800000004</v>
      </c>
      <c r="C377" s="13">
        <v>10711634.119999999</v>
      </c>
      <c r="D377" s="13">
        <v>10319939.16</v>
      </c>
      <c r="E377" s="13" t="s">
        <v>25</v>
      </c>
      <c r="F377" s="13">
        <v>8056090.4500000002</v>
      </c>
      <c r="G377" s="13">
        <v>10306378.300000001</v>
      </c>
      <c r="H377" s="13">
        <v>11229714.58</v>
      </c>
      <c r="I37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77" s="15">
        <f>IF(Tabela3[[#This Row],[Receitas 2006]]-Tabela3[[#This Row],[Despesas 2006]]&lt;0,Tabela3[[#This Row],[Receitas 2006]]-Tabela3[[#This Row],[Despesas 2006]],Tabela3[[#This Row],[Receitas 2006]]-Tabela3[[#This Row],[Despesas 2006]])</f>
        <v>49288.530000000261</v>
      </c>
      <c r="K377" s="12">
        <f>IF(Tabela3[[#This Row],[Receitas 2008]]-Tabela3[[#This Row],[Despesas 2008]]&lt;0,Tabela3[[#This Row],[Receitas 2008]]-Tabela3[[#This Row],[Despesas 2008]],Tabela3[[#This Row],[Receitas 2008]]-Tabela3[[#This Row],[Despesas 2008]])</f>
        <v>405255.81999999844</v>
      </c>
      <c r="L377" s="12">
        <f>IF(Tabela3[[#This Row],[Receitas 2009]]-Tabela3[[#This Row],[Despesas 2009]]&lt;0,Tabela3[[#This Row],[Receitas 2009]]-Tabela3[[#This Row],[Despesas 2009]],Tabela3[[#This Row],[Receitas 2009]]-Tabela3[[#This Row],[Despesas 2009]])</f>
        <v>-909775.41999999993</v>
      </c>
    </row>
    <row r="378" spans="1:12">
      <c r="A378" s="12">
        <v>9964759.6400000006</v>
      </c>
      <c r="B378" s="12">
        <v>12092847.970000001</v>
      </c>
      <c r="C378" s="12">
        <v>17413635.129999999</v>
      </c>
      <c r="D378" s="12">
        <v>18139016.82</v>
      </c>
      <c r="E378" s="12">
        <v>9309883.4800000004</v>
      </c>
      <c r="F378" s="12">
        <v>12394417.359999999</v>
      </c>
      <c r="G378" s="12">
        <v>16685290.960000001</v>
      </c>
      <c r="H378" s="12">
        <v>18669690.190000001</v>
      </c>
      <c r="I378" s="12">
        <f>IF(Tabela3[[#This Row],[Receitas 2005]]-Tabela3[[#This Row],[Despesas 2005]]&lt;0,Tabela3[[#This Row],[Receitas 2005]]-Tabela3[[#This Row],[Despesas 2005]],Tabela3[[#This Row],[Receitas 2005]]-Tabela3[[#This Row],[Despesas 2005]])</f>
        <v>654876.16000000015</v>
      </c>
      <c r="J378" s="14">
        <f>IF(Tabela3[[#This Row],[Receitas 2006]]-Tabela3[[#This Row],[Despesas 2006]]&lt;0,Tabela3[[#This Row],[Receitas 2006]]-Tabela3[[#This Row],[Despesas 2006]],Tabela3[[#This Row],[Receitas 2006]]-Tabela3[[#This Row],[Despesas 2006]])</f>
        <v>-301569.38999999873</v>
      </c>
      <c r="K378" s="12">
        <f>IF(Tabela3[[#This Row],[Receitas 2008]]-Tabela3[[#This Row],[Despesas 2008]]&lt;0,Tabela3[[#This Row],[Receitas 2008]]-Tabela3[[#This Row],[Despesas 2008]],Tabela3[[#This Row],[Receitas 2008]]-Tabela3[[#This Row],[Despesas 2008]])</f>
        <v>728344.16999999806</v>
      </c>
      <c r="L378" s="12">
        <f>IF(Tabela3[[#This Row],[Receitas 2009]]-Tabela3[[#This Row],[Despesas 2009]]&lt;0,Tabela3[[#This Row],[Receitas 2009]]-Tabela3[[#This Row],[Despesas 2009]],Tabela3[[#This Row],[Receitas 2009]]-Tabela3[[#This Row],[Despesas 2009]])</f>
        <v>-530673.37000000104</v>
      </c>
    </row>
    <row r="379" spans="1:12">
      <c r="A379" s="13">
        <v>11902752.890000001</v>
      </c>
      <c r="B379" s="13">
        <v>14008680.720000001</v>
      </c>
      <c r="C379" s="13">
        <v>22498831.379999999</v>
      </c>
      <c r="D379" s="13">
        <v>21806363.440000001</v>
      </c>
      <c r="E379" s="13">
        <v>11821445.01</v>
      </c>
      <c r="F379" s="13">
        <v>13928101.439999999</v>
      </c>
      <c r="G379" s="13">
        <v>18782548.809999999</v>
      </c>
      <c r="H379" s="13">
        <v>22182857.079999998</v>
      </c>
      <c r="I379" s="13">
        <f>IF(Tabela3[[#This Row],[Receitas 2005]]-Tabela3[[#This Row],[Despesas 2005]]&lt;0,Tabela3[[#This Row],[Receitas 2005]]-Tabela3[[#This Row],[Despesas 2005]],Tabela3[[#This Row],[Receitas 2005]]-Tabela3[[#This Row],[Despesas 2005]])</f>
        <v>81307.88000000082</v>
      </c>
      <c r="J379" s="15">
        <f>IF(Tabela3[[#This Row],[Receitas 2006]]-Tabela3[[#This Row],[Despesas 2006]]&lt;0,Tabela3[[#This Row],[Receitas 2006]]-Tabela3[[#This Row],[Despesas 2006]],Tabela3[[#This Row],[Receitas 2006]]-Tabela3[[#This Row],[Despesas 2006]])</f>
        <v>80579.280000001192</v>
      </c>
      <c r="K379" s="12">
        <f>IF(Tabela3[[#This Row],[Receitas 2008]]-Tabela3[[#This Row],[Despesas 2008]]&lt;0,Tabela3[[#This Row],[Receitas 2008]]-Tabela3[[#This Row],[Despesas 2008]],Tabela3[[#This Row],[Receitas 2008]]-Tabela3[[#This Row],[Despesas 2008]])</f>
        <v>3716282.5700000003</v>
      </c>
      <c r="L379" s="12">
        <f>IF(Tabela3[[#This Row],[Receitas 2009]]-Tabela3[[#This Row],[Despesas 2009]]&lt;0,Tabela3[[#This Row],[Receitas 2009]]-Tabela3[[#This Row],[Despesas 2009]],Tabela3[[#This Row],[Receitas 2009]]-Tabela3[[#This Row],[Despesas 2009]])</f>
        <v>-376493.63999999687</v>
      </c>
    </row>
    <row r="380" spans="1:12">
      <c r="A380" s="12">
        <v>12381381.689999999</v>
      </c>
      <c r="B380" s="12">
        <v>13427220.98</v>
      </c>
      <c r="C380" s="12">
        <v>17989029.039999999</v>
      </c>
      <c r="D380" s="12">
        <v>17683136.73</v>
      </c>
      <c r="E380" s="12">
        <v>11831466.23</v>
      </c>
      <c r="F380" s="12">
        <v>13657567.789999999</v>
      </c>
      <c r="G380" s="12">
        <v>16578503.460000001</v>
      </c>
      <c r="H380" s="12">
        <v>18935554.210000001</v>
      </c>
      <c r="I380" s="12">
        <f>IF(Tabela3[[#This Row],[Receitas 2005]]-Tabela3[[#This Row],[Despesas 2005]]&lt;0,Tabela3[[#This Row],[Receitas 2005]]-Tabela3[[#This Row],[Despesas 2005]],Tabela3[[#This Row],[Receitas 2005]]-Tabela3[[#This Row],[Despesas 2005]])</f>
        <v>549915.45999999903</v>
      </c>
      <c r="J380" s="14">
        <f>IF(Tabela3[[#This Row],[Receitas 2006]]-Tabela3[[#This Row],[Despesas 2006]]&lt;0,Tabela3[[#This Row],[Receitas 2006]]-Tabela3[[#This Row],[Despesas 2006]],Tabela3[[#This Row],[Receitas 2006]]-Tabela3[[#This Row],[Despesas 2006]])</f>
        <v>-230346.80999999866</v>
      </c>
      <c r="K380" s="12">
        <f>IF(Tabela3[[#This Row],[Receitas 2008]]-Tabela3[[#This Row],[Despesas 2008]]&lt;0,Tabela3[[#This Row],[Receitas 2008]]-Tabela3[[#This Row],[Despesas 2008]],Tabela3[[#This Row],[Receitas 2008]]-Tabela3[[#This Row],[Despesas 2008]])</f>
        <v>1410525.5799999982</v>
      </c>
      <c r="L380" s="12">
        <f>IF(Tabela3[[#This Row],[Receitas 2009]]-Tabela3[[#This Row],[Despesas 2009]]&lt;0,Tabela3[[#This Row],[Receitas 2009]]-Tabela3[[#This Row],[Despesas 2009]],Tabela3[[#This Row],[Receitas 2009]]-Tabela3[[#This Row],[Despesas 2009]])</f>
        <v>-1252417.4800000004</v>
      </c>
    </row>
    <row r="381" spans="1:12">
      <c r="A381" s="13">
        <v>6699288.9900000002</v>
      </c>
      <c r="B381" s="13">
        <v>7655407</v>
      </c>
      <c r="C381" s="13">
        <v>12243619.85</v>
      </c>
      <c r="D381" s="13">
        <v>12729801.59</v>
      </c>
      <c r="E381" s="13">
        <v>6697713.9199999999</v>
      </c>
      <c r="F381" s="13">
        <v>7313639</v>
      </c>
      <c r="G381" s="13">
        <v>10928346.9</v>
      </c>
      <c r="H381" s="13">
        <v>12264916.65</v>
      </c>
      <c r="I381" s="13">
        <f>IF(Tabela3[[#This Row],[Receitas 2005]]-Tabela3[[#This Row],[Despesas 2005]]&lt;0,Tabela3[[#This Row],[Receitas 2005]]-Tabela3[[#This Row],[Despesas 2005]],Tabela3[[#This Row],[Receitas 2005]]-Tabela3[[#This Row],[Despesas 2005]])</f>
        <v>1575.070000000298</v>
      </c>
      <c r="J381" s="15">
        <f>IF(Tabela3[[#This Row],[Receitas 2006]]-Tabela3[[#This Row],[Despesas 2006]]&lt;0,Tabela3[[#This Row],[Receitas 2006]]-Tabela3[[#This Row],[Despesas 2006]],Tabela3[[#This Row],[Receitas 2006]]-Tabela3[[#This Row],[Despesas 2006]])</f>
        <v>341768</v>
      </c>
      <c r="K381" s="12">
        <f>IF(Tabela3[[#This Row],[Receitas 2008]]-Tabela3[[#This Row],[Despesas 2008]]&lt;0,Tabela3[[#This Row],[Receitas 2008]]-Tabela3[[#This Row],[Despesas 2008]],Tabela3[[#This Row],[Receitas 2008]]-Tabela3[[#This Row],[Despesas 2008]])</f>
        <v>1315272.9499999993</v>
      </c>
      <c r="L381" s="12">
        <f>IF(Tabela3[[#This Row],[Receitas 2009]]-Tabela3[[#This Row],[Despesas 2009]]&lt;0,Tabela3[[#This Row],[Receitas 2009]]-Tabela3[[#This Row],[Despesas 2009]],Tabela3[[#This Row],[Receitas 2009]]-Tabela3[[#This Row],[Despesas 2009]])</f>
        <v>464884.93999999948</v>
      </c>
    </row>
    <row r="382" spans="1:12">
      <c r="A382" s="12">
        <v>9925775.5800000001</v>
      </c>
      <c r="B382" s="12">
        <v>12912309.85</v>
      </c>
      <c r="C382" s="12">
        <v>21756365.100000001</v>
      </c>
      <c r="D382" s="12" t="s">
        <v>25</v>
      </c>
      <c r="E382" s="12">
        <v>8917355.4299999997</v>
      </c>
      <c r="F382" s="12">
        <v>13310628.869999999</v>
      </c>
      <c r="G382" s="12">
        <v>21005587.300000001</v>
      </c>
      <c r="H382" s="12" t="s">
        <v>25</v>
      </c>
      <c r="I382" s="12">
        <f>IF(Tabela3[[#This Row],[Receitas 2005]]-Tabela3[[#This Row],[Despesas 2005]]&lt;0,Tabela3[[#This Row],[Receitas 2005]]-Tabela3[[#This Row],[Despesas 2005]],Tabela3[[#This Row],[Receitas 2005]]-Tabela3[[#This Row],[Despesas 2005]])</f>
        <v>1008420.1500000004</v>
      </c>
      <c r="J382" s="14">
        <f>IF(Tabela3[[#This Row],[Receitas 2006]]-Tabela3[[#This Row],[Despesas 2006]]&lt;0,Tabela3[[#This Row],[Receitas 2006]]-Tabela3[[#This Row],[Despesas 2006]],Tabela3[[#This Row],[Receitas 2006]]-Tabela3[[#This Row],[Despesas 2006]])</f>
        <v>-398319.01999999955</v>
      </c>
      <c r="K382" s="12">
        <f>IF(Tabela3[[#This Row],[Receitas 2008]]-Tabela3[[#This Row],[Despesas 2008]]&lt;0,Tabela3[[#This Row],[Receitas 2008]]-Tabela3[[#This Row],[Despesas 2008]],Tabela3[[#This Row],[Receitas 2008]]-Tabela3[[#This Row],[Despesas 2008]])</f>
        <v>750777.80000000075</v>
      </c>
      <c r="L382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83" spans="1:12">
      <c r="A383" s="13">
        <v>21349416.370000001</v>
      </c>
      <c r="B383" s="13" t="s">
        <v>25</v>
      </c>
      <c r="C383" s="13">
        <v>26465227.870000001</v>
      </c>
      <c r="D383" s="13">
        <v>26226721.719999999</v>
      </c>
      <c r="E383" s="13">
        <v>21324601.41</v>
      </c>
      <c r="F383" s="13" t="s">
        <v>25</v>
      </c>
      <c r="G383" s="13">
        <v>26416942.300000001</v>
      </c>
      <c r="H383" s="13">
        <v>27162966.469999999</v>
      </c>
      <c r="I383" s="13">
        <f>IF(Tabela3[[#This Row],[Receitas 2005]]-Tabela3[[#This Row],[Despesas 2005]]&lt;0,Tabela3[[#This Row],[Receitas 2005]]-Tabela3[[#This Row],[Despesas 2005]],Tabela3[[#This Row],[Receitas 2005]]-Tabela3[[#This Row],[Despesas 2005]])</f>
        <v>24814.960000000894</v>
      </c>
      <c r="J38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83" s="12">
        <f>IF(Tabela3[[#This Row],[Receitas 2008]]-Tabela3[[#This Row],[Despesas 2008]]&lt;0,Tabela3[[#This Row],[Receitas 2008]]-Tabela3[[#This Row],[Despesas 2008]],Tabela3[[#This Row],[Receitas 2008]]-Tabela3[[#This Row],[Despesas 2008]])</f>
        <v>48285.570000000298</v>
      </c>
      <c r="L383" s="12">
        <f>IF(Tabela3[[#This Row],[Receitas 2009]]-Tabela3[[#This Row],[Despesas 2009]]&lt;0,Tabela3[[#This Row],[Receitas 2009]]-Tabela3[[#This Row],[Despesas 2009]],Tabela3[[#This Row],[Receitas 2009]]-Tabela3[[#This Row],[Despesas 2009]])</f>
        <v>-936244.75</v>
      </c>
    </row>
    <row r="384" spans="1:12">
      <c r="A384" s="12">
        <v>73818109.519999996</v>
      </c>
      <c r="B384" s="12">
        <v>86267608.900000006</v>
      </c>
      <c r="C384" s="12">
        <v>115791546.8</v>
      </c>
      <c r="D384" s="12">
        <v>112602150.43000001</v>
      </c>
      <c r="E384" s="12">
        <v>63873084.109999999</v>
      </c>
      <c r="F384" s="12">
        <v>87323818.290000007</v>
      </c>
      <c r="G384" s="12">
        <v>95610481.819999993</v>
      </c>
      <c r="H384" s="12">
        <v>118297202.97</v>
      </c>
      <c r="I384" s="12">
        <f>IF(Tabela3[[#This Row],[Receitas 2005]]-Tabela3[[#This Row],[Despesas 2005]]&lt;0,Tabela3[[#This Row],[Receitas 2005]]-Tabela3[[#This Row],[Despesas 2005]],Tabela3[[#This Row],[Receitas 2005]]-Tabela3[[#This Row],[Despesas 2005]])</f>
        <v>9945025.4099999964</v>
      </c>
      <c r="J384" s="14">
        <f>IF(Tabela3[[#This Row],[Receitas 2006]]-Tabela3[[#This Row],[Despesas 2006]]&lt;0,Tabela3[[#This Row],[Receitas 2006]]-Tabela3[[#This Row],[Despesas 2006]],Tabela3[[#This Row],[Receitas 2006]]-Tabela3[[#This Row],[Despesas 2006]])</f>
        <v>-1056209.3900000006</v>
      </c>
      <c r="K384" s="12">
        <f>IF(Tabela3[[#This Row],[Receitas 2008]]-Tabela3[[#This Row],[Despesas 2008]]&lt;0,Tabela3[[#This Row],[Receitas 2008]]-Tabela3[[#This Row],[Despesas 2008]],Tabela3[[#This Row],[Receitas 2008]]-Tabela3[[#This Row],[Despesas 2008]])</f>
        <v>20181064.980000004</v>
      </c>
      <c r="L384" s="12">
        <f>IF(Tabela3[[#This Row],[Receitas 2009]]-Tabela3[[#This Row],[Despesas 2009]]&lt;0,Tabela3[[#This Row],[Receitas 2009]]-Tabela3[[#This Row],[Despesas 2009]],Tabela3[[#This Row],[Receitas 2009]]-Tabela3[[#This Row],[Despesas 2009]])</f>
        <v>-5695052.5399999917</v>
      </c>
    </row>
    <row r="385" spans="1:12">
      <c r="A385" s="13" t="s">
        <v>25</v>
      </c>
      <c r="B385" s="13" t="s">
        <v>25</v>
      </c>
      <c r="C385" s="13" t="s">
        <v>25</v>
      </c>
      <c r="D385" s="13">
        <v>6127825.8099999996</v>
      </c>
      <c r="E385" s="13" t="s">
        <v>25</v>
      </c>
      <c r="F385" s="13" t="s">
        <v>25</v>
      </c>
      <c r="G385" s="13" t="s">
        <v>25</v>
      </c>
      <c r="H385" s="13">
        <v>6635098.5999999996</v>
      </c>
      <c r="I38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8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85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385" s="12">
        <f>IF(Tabela3[[#This Row],[Receitas 2009]]-Tabela3[[#This Row],[Despesas 2009]]&lt;0,Tabela3[[#This Row],[Receitas 2009]]-Tabela3[[#This Row],[Despesas 2009]],Tabela3[[#This Row],[Receitas 2009]]-Tabela3[[#This Row],[Despesas 2009]])</f>
        <v>-507272.79000000004</v>
      </c>
    </row>
    <row r="386" spans="1:12">
      <c r="A386" s="12">
        <v>7659682.8099999996</v>
      </c>
      <c r="B386" s="12">
        <v>8700203</v>
      </c>
      <c r="C386" s="12">
        <v>13831001.42</v>
      </c>
      <c r="D386" s="12">
        <v>13465501.59</v>
      </c>
      <c r="E386" s="12">
        <v>7373465.6500000004</v>
      </c>
      <c r="F386" s="12">
        <v>9238690.5299999993</v>
      </c>
      <c r="G386" s="12">
        <v>13231867.76</v>
      </c>
      <c r="H386" s="12">
        <v>13744348.970000001</v>
      </c>
      <c r="I386" s="12">
        <f>IF(Tabela3[[#This Row],[Receitas 2005]]-Tabela3[[#This Row],[Despesas 2005]]&lt;0,Tabela3[[#This Row],[Receitas 2005]]-Tabela3[[#This Row],[Despesas 2005]],Tabela3[[#This Row],[Receitas 2005]]-Tabela3[[#This Row],[Despesas 2005]])</f>
        <v>286217.15999999922</v>
      </c>
      <c r="J386" s="14">
        <f>IF(Tabela3[[#This Row],[Receitas 2006]]-Tabela3[[#This Row],[Despesas 2006]]&lt;0,Tabela3[[#This Row],[Receitas 2006]]-Tabela3[[#This Row],[Despesas 2006]],Tabela3[[#This Row],[Receitas 2006]]-Tabela3[[#This Row],[Despesas 2006]])</f>
        <v>-538487.52999999933</v>
      </c>
      <c r="K386" s="12">
        <f>IF(Tabela3[[#This Row],[Receitas 2008]]-Tabela3[[#This Row],[Despesas 2008]]&lt;0,Tabela3[[#This Row],[Receitas 2008]]-Tabela3[[#This Row],[Despesas 2008]],Tabela3[[#This Row],[Receitas 2008]]-Tabela3[[#This Row],[Despesas 2008]])</f>
        <v>599133.66000000015</v>
      </c>
      <c r="L386" s="12">
        <f>IF(Tabela3[[#This Row],[Receitas 2009]]-Tabela3[[#This Row],[Despesas 2009]]&lt;0,Tabela3[[#This Row],[Receitas 2009]]-Tabela3[[#This Row],[Despesas 2009]],Tabela3[[#This Row],[Receitas 2009]]-Tabela3[[#This Row],[Despesas 2009]])</f>
        <v>-278847.38000000082</v>
      </c>
    </row>
    <row r="387" spans="1:12">
      <c r="A387" s="13">
        <v>5453769.8200000003</v>
      </c>
      <c r="B387" s="13">
        <v>6481497.0999999996</v>
      </c>
      <c r="C387" s="13">
        <v>8690051.6799999997</v>
      </c>
      <c r="D387" s="13">
        <v>8520961.75</v>
      </c>
      <c r="E387" s="13">
        <v>5407391.8200000003</v>
      </c>
      <c r="F387" s="13">
        <v>6510066.21</v>
      </c>
      <c r="G387" s="13">
        <v>8445617.7300000004</v>
      </c>
      <c r="H387" s="13">
        <v>9537006.2300000004</v>
      </c>
      <c r="I387" s="13">
        <f>IF(Tabela3[[#This Row],[Receitas 2005]]-Tabela3[[#This Row],[Despesas 2005]]&lt;0,Tabela3[[#This Row],[Receitas 2005]]-Tabela3[[#This Row],[Despesas 2005]],Tabela3[[#This Row],[Receitas 2005]]-Tabela3[[#This Row],[Despesas 2005]])</f>
        <v>46378</v>
      </c>
      <c r="J387" s="15">
        <f>IF(Tabela3[[#This Row],[Receitas 2006]]-Tabela3[[#This Row],[Despesas 2006]]&lt;0,Tabela3[[#This Row],[Receitas 2006]]-Tabela3[[#This Row],[Despesas 2006]],Tabela3[[#This Row],[Receitas 2006]]-Tabela3[[#This Row],[Despesas 2006]])</f>
        <v>-28569.110000000335</v>
      </c>
      <c r="K387" s="12">
        <f>IF(Tabela3[[#This Row],[Receitas 2008]]-Tabela3[[#This Row],[Despesas 2008]]&lt;0,Tabela3[[#This Row],[Receitas 2008]]-Tabela3[[#This Row],[Despesas 2008]],Tabela3[[#This Row],[Receitas 2008]]-Tabela3[[#This Row],[Despesas 2008]])</f>
        <v>244433.94999999925</v>
      </c>
      <c r="L387" s="12">
        <f>IF(Tabela3[[#This Row],[Receitas 2009]]-Tabela3[[#This Row],[Despesas 2009]]&lt;0,Tabela3[[#This Row],[Receitas 2009]]-Tabela3[[#This Row],[Despesas 2009]],Tabela3[[#This Row],[Receitas 2009]]-Tabela3[[#This Row],[Despesas 2009]])</f>
        <v>-1016044.4800000004</v>
      </c>
    </row>
    <row r="388" spans="1:12">
      <c r="A388" s="12">
        <v>81445920.030000001</v>
      </c>
      <c r="B388" s="12">
        <v>89410090</v>
      </c>
      <c r="C388" s="12">
        <v>119000541</v>
      </c>
      <c r="D388" s="12">
        <v>122763042</v>
      </c>
      <c r="E388" s="12">
        <v>80726992.730000004</v>
      </c>
      <c r="F388" s="12">
        <v>88478190</v>
      </c>
      <c r="G388" s="12">
        <v>122738599</v>
      </c>
      <c r="H388" s="12">
        <v>129607742</v>
      </c>
      <c r="I388" s="12">
        <f>IF(Tabela3[[#This Row],[Receitas 2005]]-Tabela3[[#This Row],[Despesas 2005]]&lt;0,Tabela3[[#This Row],[Receitas 2005]]-Tabela3[[#This Row],[Despesas 2005]],Tabela3[[#This Row],[Receitas 2005]]-Tabela3[[#This Row],[Despesas 2005]])</f>
        <v>718927.29999999702</v>
      </c>
      <c r="J388" s="14">
        <f>IF(Tabela3[[#This Row],[Receitas 2006]]-Tabela3[[#This Row],[Despesas 2006]]&lt;0,Tabela3[[#This Row],[Receitas 2006]]-Tabela3[[#This Row],[Despesas 2006]],Tabela3[[#This Row],[Receitas 2006]]-Tabela3[[#This Row],[Despesas 2006]])</f>
        <v>931900</v>
      </c>
      <c r="K388" s="12">
        <f>IF(Tabela3[[#This Row],[Receitas 2008]]-Tabela3[[#This Row],[Despesas 2008]]&lt;0,Tabela3[[#This Row],[Receitas 2008]]-Tabela3[[#This Row],[Despesas 2008]],Tabela3[[#This Row],[Receitas 2008]]-Tabela3[[#This Row],[Despesas 2008]])</f>
        <v>-3738058</v>
      </c>
      <c r="L388" s="12">
        <f>IF(Tabela3[[#This Row],[Receitas 2009]]-Tabela3[[#This Row],[Despesas 2009]]&lt;0,Tabela3[[#This Row],[Receitas 2009]]-Tabela3[[#This Row],[Despesas 2009]],Tabela3[[#This Row],[Receitas 2009]]-Tabela3[[#This Row],[Despesas 2009]])</f>
        <v>-6844700</v>
      </c>
    </row>
    <row r="389" spans="1:12">
      <c r="A389" s="13">
        <v>4375627.0999999996</v>
      </c>
      <c r="B389" s="13">
        <v>5362732.55</v>
      </c>
      <c r="C389" s="13">
        <v>6878774.0199999996</v>
      </c>
      <c r="D389" s="13">
        <v>6629043.1399999997</v>
      </c>
      <c r="E389" s="13">
        <v>4316571.1399999997</v>
      </c>
      <c r="F389" s="13">
        <v>5151617.6399999997</v>
      </c>
      <c r="G389" s="13">
        <v>6300230.5800000001</v>
      </c>
      <c r="H389" s="13">
        <v>6936435.6699999999</v>
      </c>
      <c r="I389" s="13">
        <f>IF(Tabela3[[#This Row],[Receitas 2005]]-Tabela3[[#This Row],[Despesas 2005]]&lt;0,Tabela3[[#This Row],[Receitas 2005]]-Tabela3[[#This Row],[Despesas 2005]],Tabela3[[#This Row],[Receitas 2005]]-Tabela3[[#This Row],[Despesas 2005]])</f>
        <v>59055.959999999963</v>
      </c>
      <c r="J389" s="15">
        <f>IF(Tabela3[[#This Row],[Receitas 2006]]-Tabela3[[#This Row],[Despesas 2006]]&lt;0,Tabela3[[#This Row],[Receitas 2006]]-Tabela3[[#This Row],[Despesas 2006]],Tabela3[[#This Row],[Receitas 2006]]-Tabela3[[#This Row],[Despesas 2006]])</f>
        <v>211114.91000000015</v>
      </c>
      <c r="K389" s="12">
        <f>IF(Tabela3[[#This Row],[Receitas 2008]]-Tabela3[[#This Row],[Despesas 2008]]&lt;0,Tabela3[[#This Row],[Receitas 2008]]-Tabela3[[#This Row],[Despesas 2008]],Tabela3[[#This Row],[Receitas 2008]]-Tabela3[[#This Row],[Despesas 2008]])</f>
        <v>578543.43999999948</v>
      </c>
      <c r="L389" s="12">
        <f>IF(Tabela3[[#This Row],[Receitas 2009]]-Tabela3[[#This Row],[Despesas 2009]]&lt;0,Tabela3[[#This Row],[Receitas 2009]]-Tabela3[[#This Row],[Despesas 2009]],Tabela3[[#This Row],[Receitas 2009]]-Tabela3[[#This Row],[Despesas 2009]])</f>
        <v>-307392.53000000026</v>
      </c>
    </row>
    <row r="390" spans="1:12">
      <c r="A390" s="12">
        <v>49999554.539999999</v>
      </c>
      <c r="B390" s="12">
        <v>55783785.700000003</v>
      </c>
      <c r="C390" s="12">
        <v>71428406.579999998</v>
      </c>
      <c r="D390" s="12">
        <v>66333876.43</v>
      </c>
      <c r="E390" s="12">
        <v>48864693.450000003</v>
      </c>
      <c r="F390" s="12">
        <v>57798691.409999996</v>
      </c>
      <c r="G390" s="12">
        <v>68910579.25</v>
      </c>
      <c r="H390" s="12">
        <v>69994469.900000006</v>
      </c>
      <c r="I390" s="12">
        <f>IF(Tabela3[[#This Row],[Receitas 2005]]-Tabela3[[#This Row],[Despesas 2005]]&lt;0,Tabela3[[#This Row],[Receitas 2005]]-Tabela3[[#This Row],[Despesas 2005]],Tabela3[[#This Row],[Receitas 2005]]-Tabela3[[#This Row],[Despesas 2005]])</f>
        <v>1134861.0899999961</v>
      </c>
      <c r="J390" s="14">
        <f>IF(Tabela3[[#This Row],[Receitas 2006]]-Tabela3[[#This Row],[Despesas 2006]]&lt;0,Tabela3[[#This Row],[Receitas 2006]]-Tabela3[[#This Row],[Despesas 2006]],Tabela3[[#This Row],[Receitas 2006]]-Tabela3[[#This Row],[Despesas 2006]])</f>
        <v>-2014905.7099999934</v>
      </c>
      <c r="K390" s="12">
        <f>IF(Tabela3[[#This Row],[Receitas 2008]]-Tabela3[[#This Row],[Despesas 2008]]&lt;0,Tabela3[[#This Row],[Receitas 2008]]-Tabela3[[#This Row],[Despesas 2008]],Tabela3[[#This Row],[Receitas 2008]]-Tabela3[[#This Row],[Despesas 2008]])</f>
        <v>2517827.3299999982</v>
      </c>
      <c r="L390" s="12">
        <f>IF(Tabela3[[#This Row],[Receitas 2009]]-Tabela3[[#This Row],[Despesas 2009]]&lt;0,Tabela3[[#This Row],[Receitas 2009]]-Tabela3[[#This Row],[Despesas 2009]],Tabela3[[#This Row],[Receitas 2009]]-Tabela3[[#This Row],[Despesas 2009]])</f>
        <v>-3660593.4700000063</v>
      </c>
    </row>
    <row r="391" spans="1:12">
      <c r="A391" s="13" t="s">
        <v>25</v>
      </c>
      <c r="B391" s="13">
        <v>5328412.34</v>
      </c>
      <c r="C391" s="13">
        <v>7328466.6100000003</v>
      </c>
      <c r="D391" s="13">
        <v>7770258.6500000004</v>
      </c>
      <c r="E391" s="13" t="s">
        <v>25</v>
      </c>
      <c r="F391" s="13">
        <v>5429878.6600000001</v>
      </c>
      <c r="G391" s="13">
        <v>7294518.0499999998</v>
      </c>
      <c r="H391" s="13">
        <v>7846414.8700000001</v>
      </c>
      <c r="I39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91" s="15">
        <f>IF(Tabela3[[#This Row],[Receitas 2006]]-Tabela3[[#This Row],[Despesas 2006]]&lt;0,Tabela3[[#This Row],[Receitas 2006]]-Tabela3[[#This Row],[Despesas 2006]],Tabela3[[#This Row],[Receitas 2006]]-Tabela3[[#This Row],[Despesas 2006]])</f>
        <v>-101466.3200000003</v>
      </c>
      <c r="K391" s="12">
        <f>IF(Tabela3[[#This Row],[Receitas 2008]]-Tabela3[[#This Row],[Despesas 2008]]&lt;0,Tabela3[[#This Row],[Receitas 2008]]-Tabela3[[#This Row],[Despesas 2008]],Tabela3[[#This Row],[Receitas 2008]]-Tabela3[[#This Row],[Despesas 2008]])</f>
        <v>33948.560000000522</v>
      </c>
      <c r="L391" s="12">
        <f>IF(Tabela3[[#This Row],[Receitas 2009]]-Tabela3[[#This Row],[Despesas 2009]]&lt;0,Tabela3[[#This Row],[Receitas 2009]]-Tabela3[[#This Row],[Despesas 2009]],Tabela3[[#This Row],[Receitas 2009]]-Tabela3[[#This Row],[Despesas 2009]])</f>
        <v>-76156.219999999739</v>
      </c>
    </row>
    <row r="392" spans="1:12">
      <c r="A392" s="12">
        <v>10339260.48</v>
      </c>
      <c r="B392" s="12">
        <v>12203735.98</v>
      </c>
      <c r="C392" s="12">
        <v>17774752.640000001</v>
      </c>
      <c r="D392" s="12">
        <v>19263346.18</v>
      </c>
      <c r="E392" s="12">
        <v>9911279.3399999999</v>
      </c>
      <c r="F392" s="12">
        <v>12216220.6</v>
      </c>
      <c r="G392" s="12">
        <v>17323339.809999999</v>
      </c>
      <c r="H392" s="12">
        <v>22820910.75</v>
      </c>
      <c r="I392" s="12">
        <f>IF(Tabela3[[#This Row],[Receitas 2005]]-Tabela3[[#This Row],[Despesas 2005]]&lt;0,Tabela3[[#This Row],[Receitas 2005]]-Tabela3[[#This Row],[Despesas 2005]],Tabela3[[#This Row],[Receitas 2005]]-Tabela3[[#This Row],[Despesas 2005]])</f>
        <v>427981.1400000006</v>
      </c>
      <c r="J392" s="14">
        <f>IF(Tabela3[[#This Row],[Receitas 2006]]-Tabela3[[#This Row],[Despesas 2006]]&lt;0,Tabela3[[#This Row],[Receitas 2006]]-Tabela3[[#This Row],[Despesas 2006]],Tabela3[[#This Row],[Receitas 2006]]-Tabela3[[#This Row],[Despesas 2006]])</f>
        <v>-12484.61999999918</v>
      </c>
      <c r="K392" s="12">
        <f>IF(Tabela3[[#This Row],[Receitas 2008]]-Tabela3[[#This Row],[Despesas 2008]]&lt;0,Tabela3[[#This Row],[Receitas 2008]]-Tabela3[[#This Row],[Despesas 2008]],Tabela3[[#This Row],[Receitas 2008]]-Tabela3[[#This Row],[Despesas 2008]])</f>
        <v>451412.83000000194</v>
      </c>
      <c r="L392" s="12">
        <f>IF(Tabela3[[#This Row],[Receitas 2009]]-Tabela3[[#This Row],[Despesas 2009]]&lt;0,Tabela3[[#This Row],[Receitas 2009]]-Tabela3[[#This Row],[Despesas 2009]],Tabela3[[#This Row],[Receitas 2009]]-Tabela3[[#This Row],[Despesas 2009]])</f>
        <v>-3557564.5700000003</v>
      </c>
    </row>
    <row r="393" spans="1:12">
      <c r="A393" s="13" t="s">
        <v>25</v>
      </c>
      <c r="B393" s="13" t="s">
        <v>25</v>
      </c>
      <c r="C393" s="13">
        <v>12070611.82</v>
      </c>
      <c r="D393" s="13">
        <v>11876294.220000001</v>
      </c>
      <c r="E393" s="13" t="s">
        <v>25</v>
      </c>
      <c r="F393" s="13" t="s">
        <v>25</v>
      </c>
      <c r="G393" s="13">
        <v>11948182.449999999</v>
      </c>
      <c r="H393" s="13">
        <v>11728174.470000001</v>
      </c>
      <c r="I39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9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93" s="12">
        <f>IF(Tabela3[[#This Row],[Receitas 2008]]-Tabela3[[#This Row],[Despesas 2008]]&lt;0,Tabela3[[#This Row],[Receitas 2008]]-Tabela3[[#This Row],[Despesas 2008]],Tabela3[[#This Row],[Receitas 2008]]-Tabela3[[#This Row],[Despesas 2008]])</f>
        <v>122429.37000000104</v>
      </c>
      <c r="L393" s="12">
        <f>IF(Tabela3[[#This Row],[Receitas 2009]]-Tabela3[[#This Row],[Despesas 2009]]&lt;0,Tabela3[[#This Row],[Receitas 2009]]-Tabela3[[#This Row],[Despesas 2009]],Tabela3[[#This Row],[Receitas 2009]]-Tabela3[[#This Row],[Despesas 2009]])</f>
        <v>148119.75</v>
      </c>
    </row>
    <row r="394" spans="1:12">
      <c r="A394" s="12">
        <v>5551372.5099999998</v>
      </c>
      <c r="B394" s="12" t="s">
        <v>25</v>
      </c>
      <c r="C394" s="12">
        <v>8954546.0600000005</v>
      </c>
      <c r="D394" s="12" t="s">
        <v>25</v>
      </c>
      <c r="E394" s="12">
        <v>5503235.6900000004</v>
      </c>
      <c r="F394" s="12" t="s">
        <v>25</v>
      </c>
      <c r="G394" s="12">
        <v>8911049.0899999999</v>
      </c>
      <c r="H394" s="12" t="s">
        <v>25</v>
      </c>
      <c r="I394" s="12">
        <f>IF(Tabela3[[#This Row],[Receitas 2005]]-Tabela3[[#This Row],[Despesas 2005]]&lt;0,Tabela3[[#This Row],[Receitas 2005]]-Tabela3[[#This Row],[Despesas 2005]],Tabela3[[#This Row],[Receitas 2005]]-Tabela3[[#This Row],[Despesas 2005]])</f>
        <v>48136.819999999367</v>
      </c>
      <c r="J39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94" s="12">
        <f>IF(Tabela3[[#This Row],[Receitas 2008]]-Tabela3[[#This Row],[Despesas 2008]]&lt;0,Tabela3[[#This Row],[Receitas 2008]]-Tabela3[[#This Row],[Despesas 2008]],Tabela3[[#This Row],[Receitas 2008]]-Tabela3[[#This Row],[Despesas 2008]])</f>
        <v>43496.970000000671</v>
      </c>
      <c r="L394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395" spans="1:12">
      <c r="A395" s="13">
        <v>18480504.359999999</v>
      </c>
      <c r="B395" s="13" t="s">
        <v>25</v>
      </c>
      <c r="C395" s="13">
        <v>24923693.670000002</v>
      </c>
      <c r="D395" s="13">
        <v>27073565.629999999</v>
      </c>
      <c r="E395" s="13">
        <v>15926466.050000001</v>
      </c>
      <c r="F395" s="13" t="s">
        <v>25</v>
      </c>
      <c r="G395" s="13">
        <v>24259288.66</v>
      </c>
      <c r="H395" s="13">
        <v>26163944.18</v>
      </c>
      <c r="I395" s="13">
        <f>IF(Tabela3[[#This Row],[Receitas 2005]]-Tabela3[[#This Row],[Despesas 2005]]&lt;0,Tabela3[[#This Row],[Receitas 2005]]-Tabela3[[#This Row],[Despesas 2005]],Tabela3[[#This Row],[Receitas 2005]]-Tabela3[[#This Row],[Despesas 2005]])</f>
        <v>2554038.3099999987</v>
      </c>
      <c r="J39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95" s="12">
        <f>IF(Tabela3[[#This Row],[Receitas 2008]]-Tabela3[[#This Row],[Despesas 2008]]&lt;0,Tabela3[[#This Row],[Receitas 2008]]-Tabela3[[#This Row],[Despesas 2008]],Tabela3[[#This Row],[Receitas 2008]]-Tabela3[[#This Row],[Despesas 2008]])</f>
        <v>664405.01000000164</v>
      </c>
      <c r="L395" s="12">
        <f>IF(Tabela3[[#This Row],[Receitas 2009]]-Tabela3[[#This Row],[Despesas 2009]]&lt;0,Tabela3[[#This Row],[Receitas 2009]]-Tabela3[[#This Row],[Despesas 2009]],Tabela3[[#This Row],[Receitas 2009]]-Tabela3[[#This Row],[Despesas 2009]])</f>
        <v>909621.44999999925</v>
      </c>
    </row>
    <row r="396" spans="1:12">
      <c r="A396" s="12">
        <v>4070091.38</v>
      </c>
      <c r="B396" s="12">
        <v>4568644.47</v>
      </c>
      <c r="C396" s="12">
        <v>6975899.6200000001</v>
      </c>
      <c r="D396" s="12">
        <v>6870443.4400000004</v>
      </c>
      <c r="E396" s="12">
        <v>4058609.79</v>
      </c>
      <c r="F396" s="12">
        <v>4383472.09</v>
      </c>
      <c r="G396" s="12">
        <v>6860920.0700000003</v>
      </c>
      <c r="H396" s="12">
        <v>6848334.1100000003</v>
      </c>
      <c r="I396" s="12">
        <f>IF(Tabela3[[#This Row],[Receitas 2005]]-Tabela3[[#This Row],[Despesas 2005]]&lt;0,Tabela3[[#This Row],[Receitas 2005]]-Tabela3[[#This Row],[Despesas 2005]],Tabela3[[#This Row],[Receitas 2005]]-Tabela3[[#This Row],[Despesas 2005]])</f>
        <v>11481.589999999851</v>
      </c>
      <c r="J396" s="14">
        <f>IF(Tabela3[[#This Row],[Receitas 2006]]-Tabela3[[#This Row],[Despesas 2006]]&lt;0,Tabela3[[#This Row],[Receitas 2006]]-Tabela3[[#This Row],[Despesas 2006]],Tabela3[[#This Row],[Receitas 2006]]-Tabela3[[#This Row],[Despesas 2006]])</f>
        <v>185172.37999999989</v>
      </c>
      <c r="K396" s="12">
        <f>IF(Tabela3[[#This Row],[Receitas 2008]]-Tabela3[[#This Row],[Despesas 2008]]&lt;0,Tabela3[[#This Row],[Receitas 2008]]-Tabela3[[#This Row],[Despesas 2008]],Tabela3[[#This Row],[Receitas 2008]]-Tabela3[[#This Row],[Despesas 2008]])</f>
        <v>114979.54999999981</v>
      </c>
      <c r="L396" s="12">
        <f>IF(Tabela3[[#This Row],[Receitas 2009]]-Tabela3[[#This Row],[Despesas 2009]]&lt;0,Tabela3[[#This Row],[Receitas 2009]]-Tabela3[[#This Row],[Despesas 2009]],Tabela3[[#This Row],[Receitas 2009]]-Tabela3[[#This Row],[Despesas 2009]])</f>
        <v>22109.330000000075</v>
      </c>
    </row>
    <row r="397" spans="1:12">
      <c r="A397" s="13">
        <v>18400565.52</v>
      </c>
      <c r="B397" s="13">
        <v>21448400.84</v>
      </c>
      <c r="C397" s="13">
        <v>29480523.68</v>
      </c>
      <c r="D397" s="13">
        <v>37779568.630000003</v>
      </c>
      <c r="E397" s="13">
        <v>18483367.32</v>
      </c>
      <c r="F397" s="13">
        <v>21502436.350000001</v>
      </c>
      <c r="G397" s="13">
        <v>31928406.870000001</v>
      </c>
      <c r="H397" s="13">
        <v>37681173.240000002</v>
      </c>
      <c r="I397" s="13">
        <f>IF(Tabela3[[#This Row],[Receitas 2005]]-Tabela3[[#This Row],[Despesas 2005]]&lt;0,Tabela3[[#This Row],[Receitas 2005]]-Tabela3[[#This Row],[Despesas 2005]],Tabela3[[#This Row],[Receitas 2005]]-Tabela3[[#This Row],[Despesas 2005]])</f>
        <v>-82801.800000000745</v>
      </c>
      <c r="J397" s="15">
        <f>IF(Tabela3[[#This Row],[Receitas 2006]]-Tabela3[[#This Row],[Despesas 2006]]&lt;0,Tabela3[[#This Row],[Receitas 2006]]-Tabela3[[#This Row],[Despesas 2006]],Tabela3[[#This Row],[Receitas 2006]]-Tabela3[[#This Row],[Despesas 2006]])</f>
        <v>-54035.510000001639</v>
      </c>
      <c r="K397" s="12">
        <f>IF(Tabela3[[#This Row],[Receitas 2008]]-Tabela3[[#This Row],[Despesas 2008]]&lt;0,Tabela3[[#This Row],[Receitas 2008]]-Tabela3[[#This Row],[Despesas 2008]],Tabela3[[#This Row],[Receitas 2008]]-Tabela3[[#This Row],[Despesas 2008]])</f>
        <v>-2447883.1900000013</v>
      </c>
      <c r="L397" s="12">
        <f>IF(Tabela3[[#This Row],[Receitas 2009]]-Tabela3[[#This Row],[Despesas 2009]]&lt;0,Tabela3[[#This Row],[Receitas 2009]]-Tabela3[[#This Row],[Despesas 2009]],Tabela3[[#This Row],[Receitas 2009]]-Tabela3[[#This Row],[Despesas 2009]])</f>
        <v>98395.390000000596</v>
      </c>
    </row>
    <row r="398" spans="1:12">
      <c r="A398" s="12" t="s">
        <v>25</v>
      </c>
      <c r="B398" s="12" t="s">
        <v>25</v>
      </c>
      <c r="C398" s="12">
        <v>9257373.9199999999</v>
      </c>
      <c r="D398" s="12">
        <v>7339970.25</v>
      </c>
      <c r="E398" s="12" t="s">
        <v>25</v>
      </c>
      <c r="F398" s="12" t="s">
        <v>25</v>
      </c>
      <c r="G398" s="12">
        <v>8436510.7899999991</v>
      </c>
      <c r="H398" s="12">
        <v>8099086.3200000003</v>
      </c>
      <c r="I39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39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398" s="12">
        <f>IF(Tabela3[[#This Row],[Receitas 2008]]-Tabela3[[#This Row],[Despesas 2008]]&lt;0,Tabela3[[#This Row],[Receitas 2008]]-Tabela3[[#This Row],[Despesas 2008]],Tabela3[[#This Row],[Receitas 2008]]-Tabela3[[#This Row],[Despesas 2008]])</f>
        <v>820863.13000000082</v>
      </c>
      <c r="L398" s="12">
        <f>IF(Tabela3[[#This Row],[Receitas 2009]]-Tabela3[[#This Row],[Despesas 2009]]&lt;0,Tabela3[[#This Row],[Receitas 2009]]-Tabela3[[#This Row],[Despesas 2009]],Tabela3[[#This Row],[Receitas 2009]]-Tabela3[[#This Row],[Despesas 2009]])</f>
        <v>-759116.0700000003</v>
      </c>
    </row>
    <row r="399" spans="1:12">
      <c r="A399" s="13">
        <v>43986906.07</v>
      </c>
      <c r="B399" s="13">
        <v>42698515.68</v>
      </c>
      <c r="C399" s="13">
        <v>70948507.109999999</v>
      </c>
      <c r="D399" s="13">
        <v>61238600.18</v>
      </c>
      <c r="E399" s="13">
        <v>41110174.5</v>
      </c>
      <c r="F399" s="13">
        <v>40732934.18</v>
      </c>
      <c r="G399" s="13">
        <v>71707454.799999997</v>
      </c>
      <c r="H399" s="13">
        <v>61889930.93</v>
      </c>
      <c r="I399" s="13">
        <f>IF(Tabela3[[#This Row],[Receitas 2005]]-Tabela3[[#This Row],[Despesas 2005]]&lt;0,Tabela3[[#This Row],[Receitas 2005]]-Tabela3[[#This Row],[Despesas 2005]],Tabela3[[#This Row],[Receitas 2005]]-Tabela3[[#This Row],[Despesas 2005]])</f>
        <v>2876731.5700000003</v>
      </c>
      <c r="J399" s="15">
        <f>IF(Tabela3[[#This Row],[Receitas 2006]]-Tabela3[[#This Row],[Despesas 2006]]&lt;0,Tabela3[[#This Row],[Receitas 2006]]-Tabela3[[#This Row],[Despesas 2006]],Tabela3[[#This Row],[Receitas 2006]]-Tabela3[[#This Row],[Despesas 2006]])</f>
        <v>1965581.5</v>
      </c>
      <c r="K399" s="12">
        <f>IF(Tabela3[[#This Row],[Receitas 2008]]-Tabela3[[#This Row],[Despesas 2008]]&lt;0,Tabela3[[#This Row],[Receitas 2008]]-Tabela3[[#This Row],[Despesas 2008]],Tabela3[[#This Row],[Receitas 2008]]-Tabela3[[#This Row],[Despesas 2008]])</f>
        <v>-758947.68999999762</v>
      </c>
      <c r="L399" s="12">
        <f>IF(Tabela3[[#This Row],[Receitas 2009]]-Tabela3[[#This Row],[Despesas 2009]]&lt;0,Tabela3[[#This Row],[Receitas 2009]]-Tabela3[[#This Row],[Despesas 2009]],Tabela3[[#This Row],[Receitas 2009]]-Tabela3[[#This Row],[Despesas 2009]])</f>
        <v>-651330.75</v>
      </c>
    </row>
    <row r="400" spans="1:12">
      <c r="A400" s="12">
        <v>30321556.039999999</v>
      </c>
      <c r="B400" s="12">
        <v>33304093.25</v>
      </c>
      <c r="C400" s="12" t="s">
        <v>25</v>
      </c>
      <c r="D400" s="12">
        <v>45406716.140000001</v>
      </c>
      <c r="E400" s="12">
        <v>28949221.16</v>
      </c>
      <c r="F400" s="12">
        <v>32225313.690000001</v>
      </c>
      <c r="G400" s="12" t="s">
        <v>25</v>
      </c>
      <c r="H400" s="12">
        <v>47755621.039999999</v>
      </c>
      <c r="I400" s="12">
        <f>IF(Tabela3[[#This Row],[Receitas 2005]]-Tabela3[[#This Row],[Despesas 2005]]&lt;0,Tabela3[[#This Row],[Receitas 2005]]-Tabela3[[#This Row],[Despesas 2005]],Tabela3[[#This Row],[Receitas 2005]]-Tabela3[[#This Row],[Despesas 2005]])</f>
        <v>1372334.879999999</v>
      </c>
      <c r="J400" s="14">
        <f>IF(Tabela3[[#This Row],[Receitas 2006]]-Tabela3[[#This Row],[Despesas 2006]]&lt;0,Tabela3[[#This Row],[Receitas 2006]]-Tabela3[[#This Row],[Despesas 2006]],Tabela3[[#This Row],[Receitas 2006]]-Tabela3[[#This Row],[Despesas 2006]])</f>
        <v>1078779.5599999987</v>
      </c>
      <c r="K40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00" s="12">
        <f>IF(Tabela3[[#This Row],[Receitas 2009]]-Tabela3[[#This Row],[Despesas 2009]]&lt;0,Tabela3[[#This Row],[Receitas 2009]]-Tabela3[[#This Row],[Despesas 2009]],Tabela3[[#This Row],[Receitas 2009]]-Tabela3[[#This Row],[Despesas 2009]])</f>
        <v>-2348904.8999999985</v>
      </c>
    </row>
    <row r="401" spans="1:12">
      <c r="A401" s="13">
        <v>4428978.7699999996</v>
      </c>
      <c r="B401" s="13">
        <v>5971457.4800000004</v>
      </c>
      <c r="C401" s="13">
        <v>6996836.2000000002</v>
      </c>
      <c r="D401" s="13">
        <v>6877870.7999999998</v>
      </c>
      <c r="E401" s="13">
        <v>4186889.56</v>
      </c>
      <c r="F401" s="13">
        <v>5725216.8600000003</v>
      </c>
      <c r="G401" s="13">
        <v>6380328.9100000001</v>
      </c>
      <c r="H401" s="13">
        <v>7011343.8799999999</v>
      </c>
      <c r="I401" s="13">
        <f>IF(Tabela3[[#This Row],[Receitas 2005]]-Tabela3[[#This Row],[Despesas 2005]]&lt;0,Tabela3[[#This Row],[Receitas 2005]]-Tabela3[[#This Row],[Despesas 2005]],Tabela3[[#This Row],[Receitas 2005]]-Tabela3[[#This Row],[Despesas 2005]])</f>
        <v>242089.2099999995</v>
      </c>
      <c r="J401" s="15">
        <f>IF(Tabela3[[#This Row],[Receitas 2006]]-Tabela3[[#This Row],[Despesas 2006]]&lt;0,Tabela3[[#This Row],[Receitas 2006]]-Tabela3[[#This Row],[Despesas 2006]],Tabela3[[#This Row],[Receitas 2006]]-Tabela3[[#This Row],[Despesas 2006]])</f>
        <v>246240.62000000011</v>
      </c>
      <c r="K401" s="12">
        <f>IF(Tabela3[[#This Row],[Receitas 2008]]-Tabela3[[#This Row],[Despesas 2008]]&lt;0,Tabela3[[#This Row],[Receitas 2008]]-Tabela3[[#This Row],[Despesas 2008]],Tabela3[[#This Row],[Receitas 2008]]-Tabela3[[#This Row],[Despesas 2008]])</f>
        <v>616507.29</v>
      </c>
      <c r="L401" s="12">
        <f>IF(Tabela3[[#This Row],[Receitas 2009]]-Tabela3[[#This Row],[Despesas 2009]]&lt;0,Tabela3[[#This Row],[Receitas 2009]]-Tabela3[[#This Row],[Despesas 2009]],Tabela3[[#This Row],[Receitas 2009]]-Tabela3[[#This Row],[Despesas 2009]])</f>
        <v>-133473.08000000007</v>
      </c>
    </row>
    <row r="402" spans="1:12">
      <c r="A402" s="12" t="s">
        <v>25</v>
      </c>
      <c r="B402" s="12">
        <v>7153841.5899999999</v>
      </c>
      <c r="C402" s="12">
        <v>9173919.4800000004</v>
      </c>
      <c r="D402" s="12">
        <v>8826111.3300000001</v>
      </c>
      <c r="E402" s="12" t="s">
        <v>25</v>
      </c>
      <c r="F402" s="12">
        <v>6986778.3200000003</v>
      </c>
      <c r="G402" s="12">
        <v>9079542.0800000001</v>
      </c>
      <c r="H402" s="12">
        <v>9034346.1899999995</v>
      </c>
      <c r="I40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02" s="14">
        <f>IF(Tabela3[[#This Row],[Receitas 2006]]-Tabela3[[#This Row],[Despesas 2006]]&lt;0,Tabela3[[#This Row],[Receitas 2006]]-Tabela3[[#This Row],[Despesas 2006]],Tabela3[[#This Row],[Receitas 2006]]-Tabela3[[#This Row],[Despesas 2006]])</f>
        <v>167063.26999999955</v>
      </c>
      <c r="K402" s="12">
        <f>IF(Tabela3[[#This Row],[Receitas 2008]]-Tabela3[[#This Row],[Despesas 2008]]&lt;0,Tabela3[[#This Row],[Receitas 2008]]-Tabela3[[#This Row],[Despesas 2008]],Tabela3[[#This Row],[Receitas 2008]]-Tabela3[[#This Row],[Despesas 2008]])</f>
        <v>94377.400000000373</v>
      </c>
      <c r="L402" s="12">
        <f>IF(Tabela3[[#This Row],[Receitas 2009]]-Tabela3[[#This Row],[Despesas 2009]]&lt;0,Tabela3[[#This Row],[Receitas 2009]]-Tabela3[[#This Row],[Despesas 2009]],Tabela3[[#This Row],[Receitas 2009]]-Tabela3[[#This Row],[Despesas 2009]])</f>
        <v>-208234.8599999994</v>
      </c>
    </row>
    <row r="403" spans="1:12">
      <c r="A403" s="13" t="s">
        <v>25</v>
      </c>
      <c r="B403" s="13">
        <v>4616495.8600000003</v>
      </c>
      <c r="C403" s="13" t="s">
        <v>25</v>
      </c>
      <c r="D403" s="13">
        <v>16059556.939999999</v>
      </c>
      <c r="E403" s="13" t="s">
        <v>25</v>
      </c>
      <c r="F403" s="13">
        <v>4417973.0999999996</v>
      </c>
      <c r="G403" s="13" t="s">
        <v>25</v>
      </c>
      <c r="H403" s="13">
        <v>11608652.4</v>
      </c>
      <c r="I40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03" s="15">
        <f>IF(Tabela3[[#This Row],[Receitas 2006]]-Tabela3[[#This Row],[Despesas 2006]]&lt;0,Tabela3[[#This Row],[Receitas 2006]]-Tabela3[[#This Row],[Despesas 2006]],Tabela3[[#This Row],[Receitas 2006]]-Tabela3[[#This Row],[Despesas 2006]])</f>
        <v>198522.76000000071</v>
      </c>
      <c r="K403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03" s="12">
        <f>IF(Tabela3[[#This Row],[Receitas 2009]]-Tabela3[[#This Row],[Despesas 2009]]&lt;0,Tabela3[[#This Row],[Receitas 2009]]-Tabela3[[#This Row],[Despesas 2009]],Tabela3[[#This Row],[Receitas 2009]]-Tabela3[[#This Row],[Despesas 2009]])</f>
        <v>4450904.5399999991</v>
      </c>
    </row>
    <row r="404" spans="1:12">
      <c r="A404" s="12" t="s">
        <v>25</v>
      </c>
      <c r="B404" s="12">
        <v>5568299.96</v>
      </c>
      <c r="C404" s="12">
        <v>10083929.310000001</v>
      </c>
      <c r="D404" s="12">
        <v>10650796.109999999</v>
      </c>
      <c r="E404" s="12" t="s">
        <v>25</v>
      </c>
      <c r="F404" s="12">
        <v>6266520.9299999997</v>
      </c>
      <c r="G404" s="12">
        <v>9395326.25</v>
      </c>
      <c r="H404" s="12">
        <v>12175249.859999999</v>
      </c>
      <c r="I40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04" s="14">
        <f>IF(Tabela3[[#This Row],[Receitas 2006]]-Tabela3[[#This Row],[Despesas 2006]]&lt;0,Tabela3[[#This Row],[Receitas 2006]]-Tabela3[[#This Row],[Despesas 2006]],Tabela3[[#This Row],[Receitas 2006]]-Tabela3[[#This Row],[Despesas 2006]])</f>
        <v>-698220.96999999974</v>
      </c>
      <c r="K404" s="12">
        <f>IF(Tabela3[[#This Row],[Receitas 2008]]-Tabela3[[#This Row],[Despesas 2008]]&lt;0,Tabela3[[#This Row],[Receitas 2008]]-Tabela3[[#This Row],[Despesas 2008]],Tabela3[[#This Row],[Receitas 2008]]-Tabela3[[#This Row],[Despesas 2008]])</f>
        <v>688603.06000000052</v>
      </c>
      <c r="L404" s="12">
        <f>IF(Tabela3[[#This Row],[Receitas 2009]]-Tabela3[[#This Row],[Despesas 2009]]&lt;0,Tabela3[[#This Row],[Receitas 2009]]-Tabela3[[#This Row],[Despesas 2009]],Tabela3[[#This Row],[Receitas 2009]]-Tabela3[[#This Row],[Despesas 2009]])</f>
        <v>-1524453.75</v>
      </c>
    </row>
    <row r="405" spans="1:12">
      <c r="A405" s="13">
        <v>8501126.3699999992</v>
      </c>
      <c r="B405" s="13">
        <v>10433990.85</v>
      </c>
      <c r="C405" s="13">
        <v>14526506.25</v>
      </c>
      <c r="D405" s="13">
        <v>16840208.59</v>
      </c>
      <c r="E405" s="13">
        <v>7917290.4100000001</v>
      </c>
      <c r="F405" s="13">
        <v>10185049.51</v>
      </c>
      <c r="G405" s="13">
        <v>14005256.66</v>
      </c>
      <c r="H405" s="13">
        <v>15379009.41</v>
      </c>
      <c r="I405" s="13">
        <f>IF(Tabela3[[#This Row],[Receitas 2005]]-Tabela3[[#This Row],[Despesas 2005]]&lt;0,Tabela3[[#This Row],[Receitas 2005]]-Tabela3[[#This Row],[Despesas 2005]],Tabela3[[#This Row],[Receitas 2005]]-Tabela3[[#This Row],[Despesas 2005]])</f>
        <v>583835.95999999903</v>
      </c>
      <c r="J405" s="15">
        <f>IF(Tabela3[[#This Row],[Receitas 2006]]-Tabela3[[#This Row],[Despesas 2006]]&lt;0,Tabela3[[#This Row],[Receitas 2006]]-Tabela3[[#This Row],[Despesas 2006]],Tabela3[[#This Row],[Receitas 2006]]-Tabela3[[#This Row],[Despesas 2006]])</f>
        <v>248941.33999999985</v>
      </c>
      <c r="K405" s="12">
        <f>IF(Tabela3[[#This Row],[Receitas 2008]]-Tabela3[[#This Row],[Despesas 2008]]&lt;0,Tabela3[[#This Row],[Receitas 2008]]-Tabela3[[#This Row],[Despesas 2008]],Tabela3[[#This Row],[Receitas 2008]]-Tabela3[[#This Row],[Despesas 2008]])</f>
        <v>521249.58999999985</v>
      </c>
      <c r="L405" s="12">
        <f>IF(Tabela3[[#This Row],[Receitas 2009]]-Tabela3[[#This Row],[Despesas 2009]]&lt;0,Tabela3[[#This Row],[Receitas 2009]]-Tabela3[[#This Row],[Despesas 2009]],Tabela3[[#This Row],[Receitas 2009]]-Tabela3[[#This Row],[Despesas 2009]])</f>
        <v>1461199.1799999997</v>
      </c>
    </row>
    <row r="406" spans="1:12">
      <c r="A406" s="12">
        <v>6765767.0300000003</v>
      </c>
      <c r="B406" s="12">
        <v>7428729.4000000004</v>
      </c>
      <c r="C406" s="12">
        <v>9142704.4900000002</v>
      </c>
      <c r="D406" s="12">
        <v>8934549.0600000005</v>
      </c>
      <c r="E406" s="12">
        <v>6158890.0599999996</v>
      </c>
      <c r="F406" s="12">
        <v>7426552.5199999996</v>
      </c>
      <c r="G406" s="12">
        <v>9304776.9399999995</v>
      </c>
      <c r="H406" s="12">
        <v>9032689.4600000009</v>
      </c>
      <c r="I406" s="12">
        <f>IF(Tabela3[[#This Row],[Receitas 2005]]-Tabela3[[#This Row],[Despesas 2005]]&lt;0,Tabela3[[#This Row],[Receitas 2005]]-Tabela3[[#This Row],[Despesas 2005]],Tabela3[[#This Row],[Receitas 2005]]-Tabela3[[#This Row],[Despesas 2005]])</f>
        <v>606876.97000000067</v>
      </c>
      <c r="J406" s="14">
        <f>IF(Tabela3[[#This Row],[Receitas 2006]]-Tabela3[[#This Row],[Despesas 2006]]&lt;0,Tabela3[[#This Row],[Receitas 2006]]-Tabela3[[#This Row],[Despesas 2006]],Tabela3[[#This Row],[Receitas 2006]]-Tabela3[[#This Row],[Despesas 2006]])</f>
        <v>2176.8800000008196</v>
      </c>
      <c r="K406" s="12">
        <f>IF(Tabela3[[#This Row],[Receitas 2008]]-Tabela3[[#This Row],[Despesas 2008]]&lt;0,Tabela3[[#This Row],[Receitas 2008]]-Tabela3[[#This Row],[Despesas 2008]],Tabela3[[#This Row],[Receitas 2008]]-Tabela3[[#This Row],[Despesas 2008]])</f>
        <v>-162072.44999999925</v>
      </c>
      <c r="L406" s="12">
        <f>IF(Tabela3[[#This Row],[Receitas 2009]]-Tabela3[[#This Row],[Despesas 2009]]&lt;0,Tabela3[[#This Row],[Receitas 2009]]-Tabela3[[#This Row],[Despesas 2009]],Tabela3[[#This Row],[Receitas 2009]]-Tabela3[[#This Row],[Despesas 2009]])</f>
        <v>-98140.400000000373</v>
      </c>
    </row>
    <row r="407" spans="1:12">
      <c r="A407" s="13">
        <v>5265357.38</v>
      </c>
      <c r="B407" s="13">
        <v>6557007.7000000002</v>
      </c>
      <c r="C407" s="13">
        <v>8398299.0399999991</v>
      </c>
      <c r="D407" s="13">
        <v>7699349.75</v>
      </c>
      <c r="E407" s="13">
        <v>5256130.51</v>
      </c>
      <c r="F407" s="13">
        <v>6388253.1200000001</v>
      </c>
      <c r="G407" s="13">
        <v>8936549.8100000005</v>
      </c>
      <c r="H407" s="13">
        <v>7956189.7300000004</v>
      </c>
      <c r="I407" s="13">
        <f>IF(Tabela3[[#This Row],[Receitas 2005]]-Tabela3[[#This Row],[Despesas 2005]]&lt;0,Tabela3[[#This Row],[Receitas 2005]]-Tabela3[[#This Row],[Despesas 2005]],Tabela3[[#This Row],[Receitas 2005]]-Tabela3[[#This Row],[Despesas 2005]])</f>
        <v>9226.8700000001118</v>
      </c>
      <c r="J407" s="15">
        <f>IF(Tabela3[[#This Row],[Receitas 2006]]-Tabela3[[#This Row],[Despesas 2006]]&lt;0,Tabela3[[#This Row],[Receitas 2006]]-Tabela3[[#This Row],[Despesas 2006]],Tabela3[[#This Row],[Receitas 2006]]-Tabela3[[#This Row],[Despesas 2006]])</f>
        <v>168754.58000000007</v>
      </c>
      <c r="K407" s="12">
        <f>IF(Tabela3[[#This Row],[Receitas 2008]]-Tabela3[[#This Row],[Despesas 2008]]&lt;0,Tabela3[[#This Row],[Receitas 2008]]-Tabela3[[#This Row],[Despesas 2008]],Tabela3[[#This Row],[Receitas 2008]]-Tabela3[[#This Row],[Despesas 2008]])</f>
        <v>-538250.77000000142</v>
      </c>
      <c r="L407" s="12">
        <f>IF(Tabela3[[#This Row],[Receitas 2009]]-Tabela3[[#This Row],[Despesas 2009]]&lt;0,Tabela3[[#This Row],[Receitas 2009]]-Tabela3[[#This Row],[Despesas 2009]],Tabela3[[#This Row],[Receitas 2009]]-Tabela3[[#This Row],[Despesas 2009]])</f>
        <v>-256839.98000000045</v>
      </c>
    </row>
    <row r="408" spans="1:12">
      <c r="A408" s="12">
        <v>12013660.300000001</v>
      </c>
      <c r="B408" s="12">
        <v>13523959.52</v>
      </c>
      <c r="C408" s="12">
        <v>22213571.390000001</v>
      </c>
      <c r="D408" s="12">
        <v>26310311.170000002</v>
      </c>
      <c r="E408" s="12">
        <v>10522271.609999999</v>
      </c>
      <c r="F408" s="12">
        <v>14139856.199999999</v>
      </c>
      <c r="G408" s="12">
        <v>22768452.059999999</v>
      </c>
      <c r="H408" s="12">
        <v>26168755.289999999</v>
      </c>
      <c r="I408" s="12">
        <f>IF(Tabela3[[#This Row],[Receitas 2005]]-Tabela3[[#This Row],[Despesas 2005]]&lt;0,Tabela3[[#This Row],[Receitas 2005]]-Tabela3[[#This Row],[Despesas 2005]],Tabela3[[#This Row],[Receitas 2005]]-Tabela3[[#This Row],[Despesas 2005]])</f>
        <v>1491388.6900000013</v>
      </c>
      <c r="J408" s="14">
        <f>IF(Tabela3[[#This Row],[Receitas 2006]]-Tabela3[[#This Row],[Despesas 2006]]&lt;0,Tabela3[[#This Row],[Receitas 2006]]-Tabela3[[#This Row],[Despesas 2006]],Tabela3[[#This Row],[Receitas 2006]]-Tabela3[[#This Row],[Despesas 2006]])</f>
        <v>-615896.6799999997</v>
      </c>
      <c r="K408" s="12">
        <f>IF(Tabela3[[#This Row],[Receitas 2008]]-Tabela3[[#This Row],[Despesas 2008]]&lt;0,Tabela3[[#This Row],[Receitas 2008]]-Tabela3[[#This Row],[Despesas 2008]],Tabela3[[#This Row],[Receitas 2008]]-Tabela3[[#This Row],[Despesas 2008]])</f>
        <v>-554880.66999999806</v>
      </c>
      <c r="L408" s="12">
        <f>IF(Tabela3[[#This Row],[Receitas 2009]]-Tabela3[[#This Row],[Despesas 2009]]&lt;0,Tabela3[[#This Row],[Receitas 2009]]-Tabela3[[#This Row],[Despesas 2009]],Tabela3[[#This Row],[Receitas 2009]]-Tabela3[[#This Row],[Despesas 2009]])</f>
        <v>141555.88000000268</v>
      </c>
    </row>
    <row r="409" spans="1:12">
      <c r="A409" s="13">
        <v>4600124.25</v>
      </c>
      <c r="B409" s="13" t="s">
        <v>25</v>
      </c>
      <c r="C409" s="13">
        <v>7190501.2699999996</v>
      </c>
      <c r="D409" s="13">
        <v>7666988.8399999999</v>
      </c>
      <c r="E409" s="13">
        <v>4241818.66</v>
      </c>
      <c r="F409" s="13" t="s">
        <v>25</v>
      </c>
      <c r="G409" s="13">
        <v>7161487.4100000001</v>
      </c>
      <c r="H409" s="13">
        <v>7910508.6299999999</v>
      </c>
      <c r="I409" s="13">
        <f>IF(Tabela3[[#This Row],[Receitas 2005]]-Tabela3[[#This Row],[Despesas 2005]]&lt;0,Tabela3[[#This Row],[Receitas 2005]]-Tabela3[[#This Row],[Despesas 2005]],Tabela3[[#This Row],[Receitas 2005]]-Tabela3[[#This Row],[Despesas 2005]])</f>
        <v>358305.58999999985</v>
      </c>
      <c r="J40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09" s="12">
        <f>IF(Tabela3[[#This Row],[Receitas 2008]]-Tabela3[[#This Row],[Despesas 2008]]&lt;0,Tabela3[[#This Row],[Receitas 2008]]-Tabela3[[#This Row],[Despesas 2008]],Tabela3[[#This Row],[Receitas 2008]]-Tabela3[[#This Row],[Despesas 2008]])</f>
        <v>29013.859999999404</v>
      </c>
      <c r="L409" s="12">
        <f>IF(Tabela3[[#This Row],[Receitas 2009]]-Tabela3[[#This Row],[Despesas 2009]]&lt;0,Tabela3[[#This Row],[Receitas 2009]]-Tabela3[[#This Row],[Despesas 2009]],Tabela3[[#This Row],[Receitas 2009]]-Tabela3[[#This Row],[Despesas 2009]])</f>
        <v>-243519.79000000004</v>
      </c>
    </row>
    <row r="410" spans="1:12">
      <c r="A410" s="12">
        <v>9679440.3300000001</v>
      </c>
      <c r="B410" s="12">
        <v>10542643.609999999</v>
      </c>
      <c r="C410" s="12">
        <v>15845475.58</v>
      </c>
      <c r="D410" s="12">
        <v>16045314.970000001</v>
      </c>
      <c r="E410" s="12">
        <v>9031438</v>
      </c>
      <c r="F410" s="12">
        <v>11348951.699999999</v>
      </c>
      <c r="G410" s="12">
        <v>15071829.93</v>
      </c>
      <c r="H410" s="12">
        <v>16712194.25</v>
      </c>
      <c r="I410" s="12">
        <f>IF(Tabela3[[#This Row],[Receitas 2005]]-Tabela3[[#This Row],[Despesas 2005]]&lt;0,Tabela3[[#This Row],[Receitas 2005]]-Tabela3[[#This Row],[Despesas 2005]],Tabela3[[#This Row],[Receitas 2005]]-Tabela3[[#This Row],[Despesas 2005]])</f>
        <v>648002.33000000007</v>
      </c>
      <c r="J410" s="14">
        <f>IF(Tabela3[[#This Row],[Receitas 2006]]-Tabela3[[#This Row],[Despesas 2006]]&lt;0,Tabela3[[#This Row],[Receitas 2006]]-Tabela3[[#This Row],[Despesas 2006]],Tabela3[[#This Row],[Receitas 2006]]-Tabela3[[#This Row],[Despesas 2006]])</f>
        <v>-806308.08999999985</v>
      </c>
      <c r="K410" s="12">
        <f>IF(Tabela3[[#This Row],[Receitas 2008]]-Tabela3[[#This Row],[Despesas 2008]]&lt;0,Tabela3[[#This Row],[Receitas 2008]]-Tabela3[[#This Row],[Despesas 2008]],Tabela3[[#This Row],[Receitas 2008]]-Tabela3[[#This Row],[Despesas 2008]])</f>
        <v>773645.65000000037</v>
      </c>
      <c r="L410" s="12">
        <f>IF(Tabela3[[#This Row],[Receitas 2009]]-Tabela3[[#This Row],[Despesas 2009]]&lt;0,Tabela3[[#This Row],[Receitas 2009]]-Tabela3[[#This Row],[Despesas 2009]],Tabela3[[#This Row],[Receitas 2009]]-Tabela3[[#This Row],[Despesas 2009]])</f>
        <v>-666879.27999999933</v>
      </c>
    </row>
    <row r="411" spans="1:12">
      <c r="A411" s="13">
        <v>4607334.1500000004</v>
      </c>
      <c r="B411" s="13">
        <v>5357875.25</v>
      </c>
      <c r="C411" s="13">
        <v>9037337.7799999993</v>
      </c>
      <c r="D411" s="13">
        <v>8506146.0700000003</v>
      </c>
      <c r="E411" s="13">
        <v>4393839.32</v>
      </c>
      <c r="F411" s="13">
        <v>5321412.05</v>
      </c>
      <c r="G411" s="13">
        <v>8742997.9299999997</v>
      </c>
      <c r="H411" s="13">
        <v>8547673.0600000005</v>
      </c>
      <c r="I411" s="13">
        <f>IF(Tabela3[[#This Row],[Receitas 2005]]-Tabela3[[#This Row],[Despesas 2005]]&lt;0,Tabela3[[#This Row],[Receitas 2005]]-Tabela3[[#This Row],[Despesas 2005]],Tabela3[[#This Row],[Receitas 2005]]-Tabela3[[#This Row],[Despesas 2005]])</f>
        <v>213494.83000000007</v>
      </c>
      <c r="J411" s="15">
        <f>IF(Tabela3[[#This Row],[Receitas 2006]]-Tabela3[[#This Row],[Despesas 2006]]&lt;0,Tabela3[[#This Row],[Receitas 2006]]-Tabela3[[#This Row],[Despesas 2006]],Tabela3[[#This Row],[Receitas 2006]]-Tabela3[[#This Row],[Despesas 2006]])</f>
        <v>36463.200000000186</v>
      </c>
      <c r="K411" s="12">
        <f>IF(Tabela3[[#This Row],[Receitas 2008]]-Tabela3[[#This Row],[Despesas 2008]]&lt;0,Tabela3[[#This Row],[Receitas 2008]]-Tabela3[[#This Row],[Despesas 2008]],Tabela3[[#This Row],[Receitas 2008]]-Tabela3[[#This Row],[Despesas 2008]])</f>
        <v>294339.84999999963</v>
      </c>
      <c r="L411" s="12">
        <f>IF(Tabela3[[#This Row],[Receitas 2009]]-Tabela3[[#This Row],[Despesas 2009]]&lt;0,Tabela3[[#This Row],[Receitas 2009]]-Tabela3[[#This Row],[Despesas 2009]],Tabela3[[#This Row],[Receitas 2009]]-Tabela3[[#This Row],[Despesas 2009]])</f>
        <v>-41526.990000000224</v>
      </c>
    </row>
    <row r="412" spans="1:12">
      <c r="A412" s="12">
        <v>75259825.379999995</v>
      </c>
      <c r="B412" s="12" t="s">
        <v>25</v>
      </c>
      <c r="C412" s="12">
        <v>111715346</v>
      </c>
      <c r="D412" s="12">
        <v>109488288</v>
      </c>
      <c r="E412" s="12">
        <v>71430508.299999997</v>
      </c>
      <c r="F412" s="12" t="s">
        <v>25</v>
      </c>
      <c r="G412" s="12">
        <v>110178184</v>
      </c>
      <c r="H412" s="12">
        <v>115738650</v>
      </c>
      <c r="I412" s="12">
        <f>IF(Tabela3[[#This Row],[Receitas 2005]]-Tabela3[[#This Row],[Despesas 2005]]&lt;0,Tabela3[[#This Row],[Receitas 2005]]-Tabela3[[#This Row],[Despesas 2005]],Tabela3[[#This Row],[Receitas 2005]]-Tabela3[[#This Row],[Despesas 2005]])</f>
        <v>3829317.0799999982</v>
      </c>
      <c r="J41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12" s="12">
        <f>IF(Tabela3[[#This Row],[Receitas 2008]]-Tabela3[[#This Row],[Despesas 2008]]&lt;0,Tabela3[[#This Row],[Receitas 2008]]-Tabela3[[#This Row],[Despesas 2008]],Tabela3[[#This Row],[Receitas 2008]]-Tabela3[[#This Row],[Despesas 2008]])</f>
        <v>1537162</v>
      </c>
      <c r="L412" s="12">
        <f>IF(Tabela3[[#This Row],[Receitas 2009]]-Tabela3[[#This Row],[Despesas 2009]]&lt;0,Tabela3[[#This Row],[Receitas 2009]]-Tabela3[[#This Row],[Despesas 2009]],Tabela3[[#This Row],[Receitas 2009]]-Tabela3[[#This Row],[Despesas 2009]])</f>
        <v>-6250362</v>
      </c>
    </row>
    <row r="413" spans="1:12">
      <c r="A413" s="13">
        <v>30713579.620000001</v>
      </c>
      <c r="B413" s="13">
        <v>30841118.469999999</v>
      </c>
      <c r="C413" s="13">
        <v>51022042.850000001</v>
      </c>
      <c r="D413" s="13">
        <v>49651041.18</v>
      </c>
      <c r="E413" s="13">
        <v>30846270.280000001</v>
      </c>
      <c r="F413" s="13">
        <v>31108062.899999999</v>
      </c>
      <c r="G413" s="13">
        <v>49347899.240000002</v>
      </c>
      <c r="H413" s="13">
        <v>49411222.409999996</v>
      </c>
      <c r="I413" s="13">
        <f>IF(Tabela3[[#This Row],[Receitas 2005]]-Tabela3[[#This Row],[Despesas 2005]]&lt;0,Tabela3[[#This Row],[Receitas 2005]]-Tabela3[[#This Row],[Despesas 2005]],Tabela3[[#This Row],[Receitas 2005]]-Tabela3[[#This Row],[Despesas 2005]])</f>
        <v>-132690.66000000015</v>
      </c>
      <c r="J413" s="15">
        <f>IF(Tabela3[[#This Row],[Receitas 2006]]-Tabela3[[#This Row],[Despesas 2006]]&lt;0,Tabela3[[#This Row],[Receitas 2006]]-Tabela3[[#This Row],[Despesas 2006]],Tabela3[[#This Row],[Receitas 2006]]-Tabela3[[#This Row],[Despesas 2006]])</f>
        <v>-266944.4299999997</v>
      </c>
      <c r="K413" s="12">
        <f>IF(Tabela3[[#This Row],[Receitas 2008]]-Tabela3[[#This Row],[Despesas 2008]]&lt;0,Tabela3[[#This Row],[Receitas 2008]]-Tabela3[[#This Row],[Despesas 2008]],Tabela3[[#This Row],[Receitas 2008]]-Tabela3[[#This Row],[Despesas 2008]])</f>
        <v>1674143.6099999994</v>
      </c>
      <c r="L413" s="12">
        <f>IF(Tabela3[[#This Row],[Receitas 2009]]-Tabela3[[#This Row],[Despesas 2009]]&lt;0,Tabela3[[#This Row],[Receitas 2009]]-Tabela3[[#This Row],[Despesas 2009]],Tabela3[[#This Row],[Receitas 2009]]-Tabela3[[#This Row],[Despesas 2009]])</f>
        <v>239818.77000000328</v>
      </c>
    </row>
    <row r="414" spans="1:12">
      <c r="A414" s="12">
        <v>4441730.4400000004</v>
      </c>
      <c r="B414" s="12">
        <v>5292675.4000000004</v>
      </c>
      <c r="C414" s="12">
        <v>7424851.29</v>
      </c>
      <c r="D414" s="12">
        <v>7833308.9199999999</v>
      </c>
      <c r="E414" s="12">
        <v>4804160.21</v>
      </c>
      <c r="F414" s="12">
        <v>5802592.0800000001</v>
      </c>
      <c r="G414" s="12">
        <v>7036778.7999999998</v>
      </c>
      <c r="H414" s="12">
        <v>7541363.8200000003</v>
      </c>
      <c r="I414" s="12">
        <f>IF(Tabela3[[#This Row],[Receitas 2005]]-Tabela3[[#This Row],[Despesas 2005]]&lt;0,Tabela3[[#This Row],[Receitas 2005]]-Tabela3[[#This Row],[Despesas 2005]],Tabela3[[#This Row],[Receitas 2005]]-Tabela3[[#This Row],[Despesas 2005]])</f>
        <v>-362429.76999999955</v>
      </c>
      <c r="J414" s="14">
        <f>IF(Tabela3[[#This Row],[Receitas 2006]]-Tabela3[[#This Row],[Despesas 2006]]&lt;0,Tabela3[[#This Row],[Receitas 2006]]-Tabela3[[#This Row],[Despesas 2006]],Tabela3[[#This Row],[Receitas 2006]]-Tabela3[[#This Row],[Despesas 2006]])</f>
        <v>-509916.6799999997</v>
      </c>
      <c r="K414" s="12">
        <f>IF(Tabela3[[#This Row],[Receitas 2008]]-Tabela3[[#This Row],[Despesas 2008]]&lt;0,Tabela3[[#This Row],[Receitas 2008]]-Tabela3[[#This Row],[Despesas 2008]],Tabela3[[#This Row],[Receitas 2008]]-Tabela3[[#This Row],[Despesas 2008]])</f>
        <v>388072.49000000022</v>
      </c>
      <c r="L414" s="12">
        <f>IF(Tabela3[[#This Row],[Receitas 2009]]-Tabela3[[#This Row],[Despesas 2009]]&lt;0,Tabela3[[#This Row],[Receitas 2009]]-Tabela3[[#This Row],[Despesas 2009]],Tabela3[[#This Row],[Receitas 2009]]-Tabela3[[#This Row],[Despesas 2009]])</f>
        <v>291945.09999999963</v>
      </c>
    </row>
    <row r="415" spans="1:12">
      <c r="A415" s="13">
        <v>4636360.3499999996</v>
      </c>
      <c r="B415" s="13">
        <v>5839445.7199999997</v>
      </c>
      <c r="C415" s="13">
        <v>9946529.0399999991</v>
      </c>
      <c r="D415" s="13">
        <v>10252622.710000001</v>
      </c>
      <c r="E415" s="13">
        <v>4805897.0199999996</v>
      </c>
      <c r="F415" s="13">
        <v>5988743.1500000004</v>
      </c>
      <c r="G415" s="13">
        <v>9263620.25</v>
      </c>
      <c r="H415" s="13">
        <v>10714239.119999999</v>
      </c>
      <c r="I415" s="13">
        <f>IF(Tabela3[[#This Row],[Receitas 2005]]-Tabela3[[#This Row],[Despesas 2005]]&lt;0,Tabela3[[#This Row],[Receitas 2005]]-Tabela3[[#This Row],[Despesas 2005]],Tabela3[[#This Row],[Receitas 2005]]-Tabela3[[#This Row],[Despesas 2005]])</f>
        <v>-169536.66999999993</v>
      </c>
      <c r="J415" s="15">
        <f>IF(Tabela3[[#This Row],[Receitas 2006]]-Tabela3[[#This Row],[Despesas 2006]]&lt;0,Tabela3[[#This Row],[Receitas 2006]]-Tabela3[[#This Row],[Despesas 2006]],Tabela3[[#This Row],[Receitas 2006]]-Tabela3[[#This Row],[Despesas 2006]])</f>
        <v>-149297.43000000063</v>
      </c>
      <c r="K415" s="12">
        <f>IF(Tabela3[[#This Row],[Receitas 2008]]-Tabela3[[#This Row],[Despesas 2008]]&lt;0,Tabela3[[#This Row],[Receitas 2008]]-Tabela3[[#This Row],[Despesas 2008]],Tabela3[[#This Row],[Receitas 2008]]-Tabela3[[#This Row],[Despesas 2008]])</f>
        <v>682908.78999999911</v>
      </c>
      <c r="L415" s="12">
        <f>IF(Tabela3[[#This Row],[Receitas 2009]]-Tabela3[[#This Row],[Despesas 2009]]&lt;0,Tabela3[[#This Row],[Receitas 2009]]-Tabela3[[#This Row],[Despesas 2009]],Tabela3[[#This Row],[Receitas 2009]]-Tabela3[[#This Row],[Despesas 2009]])</f>
        <v>-461616.40999999829</v>
      </c>
    </row>
    <row r="416" spans="1:12">
      <c r="A416" s="12">
        <v>4595202.13</v>
      </c>
      <c r="B416" s="12">
        <v>5350228.3899999997</v>
      </c>
      <c r="C416" s="12">
        <v>7684778.04</v>
      </c>
      <c r="D416" s="12">
        <v>8094391.4100000001</v>
      </c>
      <c r="E416" s="12">
        <v>4647520.59</v>
      </c>
      <c r="F416" s="12">
        <v>5487213.9299999997</v>
      </c>
      <c r="G416" s="12">
        <v>6551540.0599999996</v>
      </c>
      <c r="H416" s="12">
        <v>7939742.4699999997</v>
      </c>
      <c r="I416" s="12">
        <f>IF(Tabela3[[#This Row],[Receitas 2005]]-Tabela3[[#This Row],[Despesas 2005]]&lt;0,Tabela3[[#This Row],[Receitas 2005]]-Tabela3[[#This Row],[Despesas 2005]],Tabela3[[#This Row],[Receitas 2005]]-Tabela3[[#This Row],[Despesas 2005]])</f>
        <v>-52318.459999999963</v>
      </c>
      <c r="J416" s="14">
        <f>IF(Tabela3[[#This Row],[Receitas 2006]]-Tabela3[[#This Row],[Despesas 2006]]&lt;0,Tabela3[[#This Row],[Receitas 2006]]-Tabela3[[#This Row],[Despesas 2006]],Tabela3[[#This Row],[Receitas 2006]]-Tabela3[[#This Row],[Despesas 2006]])</f>
        <v>-136985.54000000004</v>
      </c>
      <c r="K416" s="12">
        <f>IF(Tabela3[[#This Row],[Receitas 2008]]-Tabela3[[#This Row],[Despesas 2008]]&lt;0,Tabela3[[#This Row],[Receitas 2008]]-Tabela3[[#This Row],[Despesas 2008]],Tabela3[[#This Row],[Receitas 2008]]-Tabela3[[#This Row],[Despesas 2008]])</f>
        <v>1133237.9800000004</v>
      </c>
      <c r="L416" s="12">
        <f>IF(Tabela3[[#This Row],[Receitas 2009]]-Tabela3[[#This Row],[Despesas 2009]]&lt;0,Tabela3[[#This Row],[Receitas 2009]]-Tabela3[[#This Row],[Despesas 2009]],Tabela3[[#This Row],[Receitas 2009]]-Tabela3[[#This Row],[Despesas 2009]])</f>
        <v>154648.94000000041</v>
      </c>
    </row>
    <row r="417" spans="1:12">
      <c r="A417" s="13">
        <v>4628979.49</v>
      </c>
      <c r="B417" s="13">
        <v>5121242.1399999997</v>
      </c>
      <c r="C417" s="13">
        <v>6407289.4500000002</v>
      </c>
      <c r="D417" s="13">
        <v>6096828.25</v>
      </c>
      <c r="E417" s="13">
        <v>4481089.83</v>
      </c>
      <c r="F417" s="13">
        <v>5212080.6500000004</v>
      </c>
      <c r="G417" s="13">
        <v>6502029</v>
      </c>
      <c r="H417" s="13">
        <v>5859425.4500000002</v>
      </c>
      <c r="I417" s="13">
        <f>IF(Tabela3[[#This Row],[Receitas 2005]]-Tabela3[[#This Row],[Despesas 2005]]&lt;0,Tabela3[[#This Row],[Receitas 2005]]-Tabela3[[#This Row],[Despesas 2005]],Tabela3[[#This Row],[Receitas 2005]]-Tabela3[[#This Row],[Despesas 2005]])</f>
        <v>147889.66000000015</v>
      </c>
      <c r="J417" s="15">
        <f>IF(Tabela3[[#This Row],[Receitas 2006]]-Tabela3[[#This Row],[Despesas 2006]]&lt;0,Tabela3[[#This Row],[Receitas 2006]]-Tabela3[[#This Row],[Despesas 2006]],Tabela3[[#This Row],[Receitas 2006]]-Tabela3[[#This Row],[Despesas 2006]])</f>
        <v>-90838.510000000708</v>
      </c>
      <c r="K417" s="12">
        <f>IF(Tabela3[[#This Row],[Receitas 2008]]-Tabela3[[#This Row],[Despesas 2008]]&lt;0,Tabela3[[#This Row],[Receitas 2008]]-Tabela3[[#This Row],[Despesas 2008]],Tabela3[[#This Row],[Receitas 2008]]-Tabela3[[#This Row],[Despesas 2008]])</f>
        <v>-94739.549999999814</v>
      </c>
      <c r="L417" s="12">
        <f>IF(Tabela3[[#This Row],[Receitas 2009]]-Tabela3[[#This Row],[Despesas 2009]]&lt;0,Tabela3[[#This Row],[Receitas 2009]]-Tabela3[[#This Row],[Despesas 2009]],Tabela3[[#This Row],[Receitas 2009]]-Tabela3[[#This Row],[Despesas 2009]])</f>
        <v>237402.79999999981</v>
      </c>
    </row>
    <row r="418" spans="1:12">
      <c r="A418" s="12">
        <v>4307013.66</v>
      </c>
      <c r="B418" s="12">
        <v>5087571</v>
      </c>
      <c r="C418" s="12">
        <v>7212805.5800000001</v>
      </c>
      <c r="D418" s="12">
        <v>7249234.4299999997</v>
      </c>
      <c r="E418" s="12">
        <v>4231345.92</v>
      </c>
      <c r="F418" s="12">
        <v>5623140</v>
      </c>
      <c r="G418" s="12">
        <v>7319154.6399999997</v>
      </c>
      <c r="H418" s="12">
        <v>7186035.9400000004</v>
      </c>
      <c r="I418" s="12">
        <f>IF(Tabela3[[#This Row],[Receitas 2005]]-Tabela3[[#This Row],[Despesas 2005]]&lt;0,Tabela3[[#This Row],[Receitas 2005]]-Tabela3[[#This Row],[Despesas 2005]],Tabela3[[#This Row],[Receitas 2005]]-Tabela3[[#This Row],[Despesas 2005]])</f>
        <v>75667.740000000224</v>
      </c>
      <c r="J418" s="14">
        <f>IF(Tabela3[[#This Row],[Receitas 2006]]-Tabela3[[#This Row],[Despesas 2006]]&lt;0,Tabela3[[#This Row],[Receitas 2006]]-Tabela3[[#This Row],[Despesas 2006]],Tabela3[[#This Row],[Receitas 2006]]-Tabela3[[#This Row],[Despesas 2006]])</f>
        <v>-535569</v>
      </c>
      <c r="K418" s="12">
        <f>IF(Tabela3[[#This Row],[Receitas 2008]]-Tabela3[[#This Row],[Despesas 2008]]&lt;0,Tabela3[[#This Row],[Receitas 2008]]-Tabela3[[#This Row],[Despesas 2008]],Tabela3[[#This Row],[Receitas 2008]]-Tabela3[[#This Row],[Despesas 2008]])</f>
        <v>-106349.05999999959</v>
      </c>
      <c r="L418" s="12">
        <f>IF(Tabela3[[#This Row],[Receitas 2009]]-Tabela3[[#This Row],[Despesas 2009]]&lt;0,Tabela3[[#This Row],[Receitas 2009]]-Tabela3[[#This Row],[Despesas 2009]],Tabela3[[#This Row],[Receitas 2009]]-Tabela3[[#This Row],[Despesas 2009]])</f>
        <v>63198.489999999292</v>
      </c>
    </row>
    <row r="419" spans="1:12">
      <c r="A419" s="13">
        <v>4772050.6399999997</v>
      </c>
      <c r="B419" s="13">
        <v>5975178.0999999996</v>
      </c>
      <c r="C419" s="13">
        <v>7330328.5300000003</v>
      </c>
      <c r="D419" s="13">
        <v>6797824.3600000003</v>
      </c>
      <c r="E419" s="13">
        <v>4297965.9400000004</v>
      </c>
      <c r="F419" s="13">
        <v>5755949.25</v>
      </c>
      <c r="G419" s="13">
        <v>6790565.1100000003</v>
      </c>
      <c r="H419" s="13">
        <v>7668935.54</v>
      </c>
      <c r="I419" s="13">
        <f>IF(Tabela3[[#This Row],[Receitas 2005]]-Tabela3[[#This Row],[Despesas 2005]]&lt;0,Tabela3[[#This Row],[Receitas 2005]]-Tabela3[[#This Row],[Despesas 2005]],Tabela3[[#This Row],[Receitas 2005]]-Tabela3[[#This Row],[Despesas 2005]])</f>
        <v>474084.69999999925</v>
      </c>
      <c r="J419" s="15">
        <f>IF(Tabela3[[#This Row],[Receitas 2006]]-Tabela3[[#This Row],[Despesas 2006]]&lt;0,Tabela3[[#This Row],[Receitas 2006]]-Tabela3[[#This Row],[Despesas 2006]],Tabela3[[#This Row],[Receitas 2006]]-Tabela3[[#This Row],[Despesas 2006]])</f>
        <v>219228.84999999963</v>
      </c>
      <c r="K419" s="12">
        <f>IF(Tabela3[[#This Row],[Receitas 2008]]-Tabela3[[#This Row],[Despesas 2008]]&lt;0,Tabela3[[#This Row],[Receitas 2008]]-Tabela3[[#This Row],[Despesas 2008]],Tabela3[[#This Row],[Receitas 2008]]-Tabela3[[#This Row],[Despesas 2008]])</f>
        <v>539763.41999999993</v>
      </c>
      <c r="L419" s="12">
        <f>IF(Tabela3[[#This Row],[Receitas 2009]]-Tabela3[[#This Row],[Despesas 2009]]&lt;0,Tabela3[[#This Row],[Receitas 2009]]-Tabela3[[#This Row],[Despesas 2009]],Tabela3[[#This Row],[Receitas 2009]]-Tabela3[[#This Row],[Despesas 2009]])</f>
        <v>-871111.1799999997</v>
      </c>
    </row>
    <row r="420" spans="1:12">
      <c r="A420" s="12">
        <v>24985975.440000001</v>
      </c>
      <c r="B420" s="12">
        <v>29333757.219999999</v>
      </c>
      <c r="C420" s="12">
        <v>41677634.850000001</v>
      </c>
      <c r="D420" s="12">
        <v>39407448.829999998</v>
      </c>
      <c r="E420" s="12">
        <v>24438942.420000002</v>
      </c>
      <c r="F420" s="12">
        <v>30343454.050000001</v>
      </c>
      <c r="G420" s="12">
        <v>39662585.060000002</v>
      </c>
      <c r="H420" s="12">
        <v>41784449.210000001</v>
      </c>
      <c r="I420" s="12">
        <f>IF(Tabela3[[#This Row],[Receitas 2005]]-Tabela3[[#This Row],[Despesas 2005]]&lt;0,Tabela3[[#This Row],[Receitas 2005]]-Tabela3[[#This Row],[Despesas 2005]],Tabela3[[#This Row],[Receitas 2005]]-Tabela3[[#This Row],[Despesas 2005]])</f>
        <v>547033.01999999955</v>
      </c>
      <c r="J420" s="14">
        <f>IF(Tabela3[[#This Row],[Receitas 2006]]-Tabela3[[#This Row],[Despesas 2006]]&lt;0,Tabela3[[#This Row],[Receitas 2006]]-Tabela3[[#This Row],[Despesas 2006]],Tabela3[[#This Row],[Receitas 2006]]-Tabela3[[#This Row],[Despesas 2006]])</f>
        <v>-1009696.8300000019</v>
      </c>
      <c r="K420" s="12">
        <f>IF(Tabela3[[#This Row],[Receitas 2008]]-Tabela3[[#This Row],[Despesas 2008]]&lt;0,Tabela3[[#This Row],[Receitas 2008]]-Tabela3[[#This Row],[Despesas 2008]],Tabela3[[#This Row],[Receitas 2008]]-Tabela3[[#This Row],[Despesas 2008]])</f>
        <v>2015049.7899999991</v>
      </c>
      <c r="L420" s="12">
        <f>IF(Tabela3[[#This Row],[Receitas 2009]]-Tabela3[[#This Row],[Despesas 2009]]&lt;0,Tabela3[[#This Row],[Receitas 2009]]-Tabela3[[#This Row],[Despesas 2009]],Tabela3[[#This Row],[Receitas 2009]]-Tabela3[[#This Row],[Despesas 2009]])</f>
        <v>-2377000.3800000027</v>
      </c>
    </row>
    <row r="421" spans="1:12">
      <c r="A421" s="13">
        <v>467538341.36000001</v>
      </c>
      <c r="B421" s="13">
        <v>516710282.63</v>
      </c>
      <c r="C421" s="13">
        <v>659335586.60000002</v>
      </c>
      <c r="D421" s="13">
        <v>731379703.23000002</v>
      </c>
      <c r="E421" s="13">
        <v>449387996.38999999</v>
      </c>
      <c r="F421" s="13">
        <v>533692214.19</v>
      </c>
      <c r="G421" s="13">
        <v>660703775.20000005</v>
      </c>
      <c r="H421" s="13">
        <v>688319701.14999998</v>
      </c>
      <c r="I421" s="13">
        <f>IF(Tabela3[[#This Row],[Receitas 2005]]-Tabela3[[#This Row],[Despesas 2005]]&lt;0,Tabela3[[#This Row],[Receitas 2005]]-Tabela3[[#This Row],[Despesas 2005]],Tabela3[[#This Row],[Receitas 2005]]-Tabela3[[#This Row],[Despesas 2005]])</f>
        <v>18150344.970000029</v>
      </c>
      <c r="J421" s="15">
        <f>IF(Tabela3[[#This Row],[Receitas 2006]]-Tabela3[[#This Row],[Despesas 2006]]&lt;0,Tabela3[[#This Row],[Receitas 2006]]-Tabela3[[#This Row],[Despesas 2006]],Tabela3[[#This Row],[Receitas 2006]]-Tabela3[[#This Row],[Despesas 2006]])</f>
        <v>-16981931.560000002</v>
      </c>
      <c r="K421" s="12">
        <f>IF(Tabela3[[#This Row],[Receitas 2008]]-Tabela3[[#This Row],[Despesas 2008]]&lt;0,Tabela3[[#This Row],[Receitas 2008]]-Tabela3[[#This Row],[Despesas 2008]],Tabela3[[#This Row],[Receitas 2008]]-Tabela3[[#This Row],[Despesas 2008]])</f>
        <v>-1368188.6000000238</v>
      </c>
      <c r="L421" s="12">
        <f>IF(Tabela3[[#This Row],[Receitas 2009]]-Tabela3[[#This Row],[Despesas 2009]]&lt;0,Tabela3[[#This Row],[Receitas 2009]]-Tabela3[[#This Row],[Despesas 2009]],Tabela3[[#This Row],[Receitas 2009]]-Tabela3[[#This Row],[Despesas 2009]])</f>
        <v>43060002.080000043</v>
      </c>
    </row>
    <row r="422" spans="1:12">
      <c r="A422" s="12" t="s">
        <v>25</v>
      </c>
      <c r="B422" s="12">
        <v>4869443.08</v>
      </c>
      <c r="C422" s="12">
        <v>7059893.8499999996</v>
      </c>
      <c r="D422" s="12">
        <v>6118887.0099999998</v>
      </c>
      <c r="E422" s="12" t="s">
        <v>25</v>
      </c>
      <c r="F422" s="12">
        <v>4832131.99</v>
      </c>
      <c r="G422" s="12">
        <v>6705698.0199999996</v>
      </c>
      <c r="H422" s="12">
        <v>6769261.5499999998</v>
      </c>
      <c r="I42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22" s="14">
        <f>IF(Tabela3[[#This Row],[Receitas 2006]]-Tabela3[[#This Row],[Despesas 2006]]&lt;0,Tabela3[[#This Row],[Receitas 2006]]-Tabela3[[#This Row],[Despesas 2006]],Tabela3[[#This Row],[Receitas 2006]]-Tabela3[[#This Row],[Despesas 2006]])</f>
        <v>37311.089999999851</v>
      </c>
      <c r="K422" s="12">
        <f>IF(Tabela3[[#This Row],[Receitas 2008]]-Tabela3[[#This Row],[Despesas 2008]]&lt;0,Tabela3[[#This Row],[Receitas 2008]]-Tabela3[[#This Row],[Despesas 2008]],Tabela3[[#This Row],[Receitas 2008]]-Tabela3[[#This Row],[Despesas 2008]])</f>
        <v>354195.83000000007</v>
      </c>
      <c r="L422" s="12">
        <f>IF(Tabela3[[#This Row],[Receitas 2009]]-Tabela3[[#This Row],[Despesas 2009]]&lt;0,Tabela3[[#This Row],[Receitas 2009]]-Tabela3[[#This Row],[Despesas 2009]],Tabela3[[#This Row],[Receitas 2009]]-Tabela3[[#This Row],[Despesas 2009]])</f>
        <v>-650374.54</v>
      </c>
    </row>
    <row r="423" spans="1:12">
      <c r="A423" s="13">
        <v>5529449.2699999996</v>
      </c>
      <c r="B423" s="13" t="s">
        <v>25</v>
      </c>
      <c r="C423" s="13">
        <v>9848629.3399999999</v>
      </c>
      <c r="D423" s="13">
        <v>9421432.9700000007</v>
      </c>
      <c r="E423" s="13">
        <v>5527939.79</v>
      </c>
      <c r="F423" s="13" t="s">
        <v>25</v>
      </c>
      <c r="G423" s="13">
        <v>9680811.5899999999</v>
      </c>
      <c r="H423" s="13">
        <v>10009835.380000001</v>
      </c>
      <c r="I423" s="13">
        <f>IF(Tabela3[[#This Row],[Receitas 2005]]-Tabela3[[#This Row],[Despesas 2005]]&lt;0,Tabela3[[#This Row],[Receitas 2005]]-Tabela3[[#This Row],[Despesas 2005]],Tabela3[[#This Row],[Receitas 2005]]-Tabela3[[#This Row],[Despesas 2005]])</f>
        <v>1509.4799999995157</v>
      </c>
      <c r="J42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23" s="12">
        <f>IF(Tabela3[[#This Row],[Receitas 2008]]-Tabela3[[#This Row],[Despesas 2008]]&lt;0,Tabela3[[#This Row],[Receitas 2008]]-Tabela3[[#This Row],[Despesas 2008]],Tabela3[[#This Row],[Receitas 2008]]-Tabela3[[#This Row],[Despesas 2008]])</f>
        <v>167817.75</v>
      </c>
      <c r="L423" s="12">
        <f>IF(Tabela3[[#This Row],[Receitas 2009]]-Tabela3[[#This Row],[Despesas 2009]]&lt;0,Tabela3[[#This Row],[Receitas 2009]]-Tabela3[[#This Row],[Despesas 2009]],Tabela3[[#This Row],[Receitas 2009]]-Tabela3[[#This Row],[Despesas 2009]])</f>
        <v>-588402.41000000015</v>
      </c>
    </row>
    <row r="424" spans="1:12">
      <c r="A424" s="12">
        <v>4860256.58</v>
      </c>
      <c r="B424" s="12">
        <v>6174749.4400000004</v>
      </c>
      <c r="C424" s="12">
        <v>7884421.8300000001</v>
      </c>
      <c r="D424" s="12">
        <v>7386044.3200000003</v>
      </c>
      <c r="E424" s="12">
        <v>4306702.53</v>
      </c>
      <c r="F424" s="12">
        <v>6275953.71</v>
      </c>
      <c r="G424" s="12">
        <v>6728376.8799999999</v>
      </c>
      <c r="H424" s="12">
        <v>8183819.8200000003</v>
      </c>
      <c r="I424" s="12">
        <f>IF(Tabela3[[#This Row],[Receitas 2005]]-Tabela3[[#This Row],[Despesas 2005]]&lt;0,Tabela3[[#This Row],[Receitas 2005]]-Tabela3[[#This Row],[Despesas 2005]],Tabela3[[#This Row],[Receitas 2005]]-Tabela3[[#This Row],[Despesas 2005]])</f>
        <v>553554.04999999981</v>
      </c>
      <c r="J424" s="14">
        <f>IF(Tabela3[[#This Row],[Receitas 2006]]-Tabela3[[#This Row],[Despesas 2006]]&lt;0,Tabela3[[#This Row],[Receitas 2006]]-Tabela3[[#This Row],[Despesas 2006]],Tabela3[[#This Row],[Receitas 2006]]-Tabela3[[#This Row],[Despesas 2006]])</f>
        <v>-101204.26999999955</v>
      </c>
      <c r="K424" s="12">
        <f>IF(Tabela3[[#This Row],[Receitas 2008]]-Tabela3[[#This Row],[Despesas 2008]]&lt;0,Tabela3[[#This Row],[Receitas 2008]]-Tabela3[[#This Row],[Despesas 2008]],Tabela3[[#This Row],[Receitas 2008]]-Tabela3[[#This Row],[Despesas 2008]])</f>
        <v>1156044.9500000002</v>
      </c>
      <c r="L424" s="12">
        <f>IF(Tabela3[[#This Row],[Receitas 2009]]-Tabela3[[#This Row],[Despesas 2009]]&lt;0,Tabela3[[#This Row],[Receitas 2009]]-Tabela3[[#This Row],[Despesas 2009]],Tabela3[[#This Row],[Receitas 2009]]-Tabela3[[#This Row],[Despesas 2009]])</f>
        <v>-797775.5</v>
      </c>
    </row>
    <row r="425" spans="1:12">
      <c r="A425" s="13">
        <v>9110385.6300000008</v>
      </c>
      <c r="B425" s="13">
        <v>10094366.699999999</v>
      </c>
      <c r="C425" s="13">
        <v>14963833.060000001</v>
      </c>
      <c r="D425" s="13">
        <v>15901149.73</v>
      </c>
      <c r="E425" s="13">
        <v>8795546.7200000007</v>
      </c>
      <c r="F425" s="13">
        <v>10176513.189999999</v>
      </c>
      <c r="G425" s="13">
        <v>14582255.48</v>
      </c>
      <c r="H425" s="13">
        <v>16135668.6</v>
      </c>
      <c r="I425" s="13">
        <f>IF(Tabela3[[#This Row],[Receitas 2005]]-Tabela3[[#This Row],[Despesas 2005]]&lt;0,Tabela3[[#This Row],[Receitas 2005]]-Tabela3[[#This Row],[Despesas 2005]],Tabela3[[#This Row],[Receitas 2005]]-Tabela3[[#This Row],[Despesas 2005]])</f>
        <v>314838.91000000015</v>
      </c>
      <c r="J425" s="15">
        <f>IF(Tabela3[[#This Row],[Receitas 2006]]-Tabela3[[#This Row],[Despesas 2006]]&lt;0,Tabela3[[#This Row],[Receitas 2006]]-Tabela3[[#This Row],[Despesas 2006]],Tabela3[[#This Row],[Receitas 2006]]-Tabela3[[#This Row],[Despesas 2006]])</f>
        <v>-82146.490000000224</v>
      </c>
      <c r="K425" s="12">
        <f>IF(Tabela3[[#This Row],[Receitas 2008]]-Tabela3[[#This Row],[Despesas 2008]]&lt;0,Tabela3[[#This Row],[Receitas 2008]]-Tabela3[[#This Row],[Despesas 2008]],Tabela3[[#This Row],[Receitas 2008]]-Tabela3[[#This Row],[Despesas 2008]])</f>
        <v>381577.58000000007</v>
      </c>
      <c r="L425" s="12">
        <f>IF(Tabela3[[#This Row],[Receitas 2009]]-Tabela3[[#This Row],[Despesas 2009]]&lt;0,Tabela3[[#This Row],[Receitas 2009]]-Tabela3[[#This Row],[Despesas 2009]],Tabela3[[#This Row],[Receitas 2009]]-Tabela3[[#This Row],[Despesas 2009]])</f>
        <v>-234518.86999999918</v>
      </c>
    </row>
    <row r="426" spans="1:12">
      <c r="A426" s="12">
        <v>5897774</v>
      </c>
      <c r="B426" s="12">
        <v>7411648</v>
      </c>
      <c r="C426" s="12">
        <v>10424526</v>
      </c>
      <c r="D426" s="12">
        <v>10409305</v>
      </c>
      <c r="E426" s="12">
        <v>5504885</v>
      </c>
      <c r="F426" s="12">
        <v>7793126</v>
      </c>
      <c r="G426" s="12">
        <v>9647085</v>
      </c>
      <c r="H426" s="12">
        <v>10798073</v>
      </c>
      <c r="I426" s="12">
        <f>IF(Tabela3[[#This Row],[Receitas 2005]]-Tabela3[[#This Row],[Despesas 2005]]&lt;0,Tabela3[[#This Row],[Receitas 2005]]-Tabela3[[#This Row],[Despesas 2005]],Tabela3[[#This Row],[Receitas 2005]]-Tabela3[[#This Row],[Despesas 2005]])</f>
        <v>392889</v>
      </c>
      <c r="J426" s="14">
        <f>IF(Tabela3[[#This Row],[Receitas 2006]]-Tabela3[[#This Row],[Despesas 2006]]&lt;0,Tabela3[[#This Row],[Receitas 2006]]-Tabela3[[#This Row],[Despesas 2006]],Tabela3[[#This Row],[Receitas 2006]]-Tabela3[[#This Row],[Despesas 2006]])</f>
        <v>-381478</v>
      </c>
      <c r="K426" s="12">
        <f>IF(Tabela3[[#This Row],[Receitas 2008]]-Tabela3[[#This Row],[Despesas 2008]]&lt;0,Tabela3[[#This Row],[Receitas 2008]]-Tabela3[[#This Row],[Despesas 2008]],Tabela3[[#This Row],[Receitas 2008]]-Tabela3[[#This Row],[Despesas 2008]])</f>
        <v>777441</v>
      </c>
      <c r="L426" s="12">
        <f>IF(Tabela3[[#This Row],[Receitas 2009]]-Tabela3[[#This Row],[Despesas 2009]]&lt;0,Tabela3[[#This Row],[Receitas 2009]]-Tabela3[[#This Row],[Despesas 2009]],Tabela3[[#This Row],[Receitas 2009]]-Tabela3[[#This Row],[Despesas 2009]])</f>
        <v>-388768</v>
      </c>
    </row>
    <row r="427" spans="1:12">
      <c r="A427" s="13">
        <v>28086379.960000001</v>
      </c>
      <c r="B427" s="13">
        <v>37066314.07</v>
      </c>
      <c r="C427" s="13">
        <v>45431744.659999996</v>
      </c>
      <c r="D427" s="13">
        <v>54673873.200000003</v>
      </c>
      <c r="E427" s="13">
        <v>25461314.760000002</v>
      </c>
      <c r="F427" s="13">
        <v>32585522.260000002</v>
      </c>
      <c r="G427" s="13">
        <v>46177219.140000001</v>
      </c>
      <c r="H427" s="13">
        <v>46144661.93</v>
      </c>
      <c r="I427" s="13">
        <f>IF(Tabela3[[#This Row],[Receitas 2005]]-Tabela3[[#This Row],[Despesas 2005]]&lt;0,Tabela3[[#This Row],[Receitas 2005]]-Tabela3[[#This Row],[Despesas 2005]],Tabela3[[#This Row],[Receitas 2005]]-Tabela3[[#This Row],[Despesas 2005]])</f>
        <v>2625065.1999999993</v>
      </c>
      <c r="J427" s="15">
        <f>IF(Tabela3[[#This Row],[Receitas 2006]]-Tabela3[[#This Row],[Despesas 2006]]&lt;0,Tabela3[[#This Row],[Receitas 2006]]-Tabela3[[#This Row],[Despesas 2006]],Tabela3[[#This Row],[Receitas 2006]]-Tabela3[[#This Row],[Despesas 2006]])</f>
        <v>4480791.8099999987</v>
      </c>
      <c r="K427" s="12">
        <f>IF(Tabela3[[#This Row],[Receitas 2008]]-Tabela3[[#This Row],[Despesas 2008]]&lt;0,Tabela3[[#This Row],[Receitas 2008]]-Tabela3[[#This Row],[Despesas 2008]],Tabela3[[#This Row],[Receitas 2008]]-Tabela3[[#This Row],[Despesas 2008]])</f>
        <v>-745474.48000000417</v>
      </c>
      <c r="L427" s="12">
        <f>IF(Tabela3[[#This Row],[Receitas 2009]]-Tabela3[[#This Row],[Despesas 2009]]&lt;0,Tabela3[[#This Row],[Receitas 2009]]-Tabela3[[#This Row],[Despesas 2009]],Tabela3[[#This Row],[Receitas 2009]]-Tabela3[[#This Row],[Despesas 2009]])</f>
        <v>8529211.2700000033</v>
      </c>
    </row>
    <row r="428" spans="1:12">
      <c r="A428" s="12">
        <v>4929322.55</v>
      </c>
      <c r="B428" s="12">
        <v>5373438.1699999999</v>
      </c>
      <c r="C428" s="12">
        <v>8488430.1099999994</v>
      </c>
      <c r="D428" s="12">
        <v>6658671.4100000001</v>
      </c>
      <c r="E428" s="12">
        <v>4929293.1900000004</v>
      </c>
      <c r="F428" s="12">
        <v>5327651.21</v>
      </c>
      <c r="G428" s="12">
        <v>8753975.4199999999</v>
      </c>
      <c r="H428" s="12">
        <v>7035191.3899999997</v>
      </c>
      <c r="I428" s="12">
        <f>IF(Tabela3[[#This Row],[Receitas 2005]]-Tabela3[[#This Row],[Despesas 2005]]&lt;0,Tabela3[[#This Row],[Receitas 2005]]-Tabela3[[#This Row],[Despesas 2005]],Tabela3[[#This Row],[Receitas 2005]]-Tabela3[[#This Row],[Despesas 2005]])</f>
        <v>29.359999999403954</v>
      </c>
      <c r="J428" s="14">
        <f>IF(Tabela3[[#This Row],[Receitas 2006]]-Tabela3[[#This Row],[Despesas 2006]]&lt;0,Tabela3[[#This Row],[Receitas 2006]]-Tabela3[[#This Row],[Despesas 2006]],Tabela3[[#This Row],[Receitas 2006]]-Tabela3[[#This Row],[Despesas 2006]])</f>
        <v>45786.959999999963</v>
      </c>
      <c r="K428" s="12">
        <f>IF(Tabela3[[#This Row],[Receitas 2008]]-Tabela3[[#This Row],[Despesas 2008]]&lt;0,Tabela3[[#This Row],[Receitas 2008]]-Tabela3[[#This Row],[Despesas 2008]],Tabela3[[#This Row],[Receitas 2008]]-Tabela3[[#This Row],[Despesas 2008]])</f>
        <v>-265545.31000000052</v>
      </c>
      <c r="L428" s="12">
        <f>IF(Tabela3[[#This Row],[Receitas 2009]]-Tabela3[[#This Row],[Despesas 2009]]&lt;0,Tabela3[[#This Row],[Receitas 2009]]-Tabela3[[#This Row],[Despesas 2009]],Tabela3[[#This Row],[Receitas 2009]]-Tabela3[[#This Row],[Despesas 2009]])</f>
        <v>-376519.97999999952</v>
      </c>
    </row>
    <row r="429" spans="1:12">
      <c r="A429" s="13">
        <v>7702127.3700000001</v>
      </c>
      <c r="B429" s="13">
        <v>8350392.4500000002</v>
      </c>
      <c r="C429" s="13">
        <v>12288182.09</v>
      </c>
      <c r="D429" s="13">
        <v>12823175.449999999</v>
      </c>
      <c r="E429" s="13">
        <v>7631745.0099999998</v>
      </c>
      <c r="F429" s="13">
        <v>8380383.3399999999</v>
      </c>
      <c r="G429" s="13">
        <v>12453460.09</v>
      </c>
      <c r="H429" s="13">
        <v>12746448.17</v>
      </c>
      <c r="I429" s="13">
        <f>IF(Tabela3[[#This Row],[Receitas 2005]]-Tabela3[[#This Row],[Despesas 2005]]&lt;0,Tabela3[[#This Row],[Receitas 2005]]-Tabela3[[#This Row],[Despesas 2005]],Tabela3[[#This Row],[Receitas 2005]]-Tabela3[[#This Row],[Despesas 2005]])</f>
        <v>70382.360000000335</v>
      </c>
      <c r="J429" s="15">
        <f>IF(Tabela3[[#This Row],[Receitas 2006]]-Tabela3[[#This Row],[Despesas 2006]]&lt;0,Tabela3[[#This Row],[Receitas 2006]]-Tabela3[[#This Row],[Despesas 2006]],Tabela3[[#This Row],[Receitas 2006]]-Tabela3[[#This Row],[Despesas 2006]])</f>
        <v>-29990.889999999665</v>
      </c>
      <c r="K429" s="12">
        <f>IF(Tabela3[[#This Row],[Receitas 2008]]-Tabela3[[#This Row],[Despesas 2008]]&lt;0,Tabela3[[#This Row],[Receitas 2008]]-Tabela3[[#This Row],[Despesas 2008]],Tabela3[[#This Row],[Receitas 2008]]-Tabela3[[#This Row],[Despesas 2008]])</f>
        <v>-165278</v>
      </c>
      <c r="L429" s="12">
        <f>IF(Tabela3[[#This Row],[Receitas 2009]]-Tabela3[[#This Row],[Despesas 2009]]&lt;0,Tabela3[[#This Row],[Receitas 2009]]-Tabela3[[#This Row],[Despesas 2009]],Tabela3[[#This Row],[Receitas 2009]]-Tabela3[[#This Row],[Despesas 2009]])</f>
        <v>76727.279999999329</v>
      </c>
    </row>
    <row r="430" spans="1:12">
      <c r="A430" s="12">
        <v>11769230.34</v>
      </c>
      <c r="B430" s="12">
        <v>12234903.6</v>
      </c>
      <c r="C430" s="12">
        <v>18971038.579999998</v>
      </c>
      <c r="D430" s="12">
        <v>20780639.73</v>
      </c>
      <c r="E430" s="12">
        <v>11280235.01</v>
      </c>
      <c r="F430" s="12">
        <v>12316668.5</v>
      </c>
      <c r="G430" s="12">
        <v>18293371.289999999</v>
      </c>
      <c r="H430" s="12">
        <v>20280976.82</v>
      </c>
      <c r="I430" s="12">
        <f>IF(Tabela3[[#This Row],[Receitas 2005]]-Tabela3[[#This Row],[Despesas 2005]]&lt;0,Tabela3[[#This Row],[Receitas 2005]]-Tabela3[[#This Row],[Despesas 2005]],Tabela3[[#This Row],[Receitas 2005]]-Tabela3[[#This Row],[Despesas 2005]])</f>
        <v>488995.33000000007</v>
      </c>
      <c r="J430" s="14">
        <f>IF(Tabela3[[#This Row],[Receitas 2006]]-Tabela3[[#This Row],[Despesas 2006]]&lt;0,Tabela3[[#This Row],[Receitas 2006]]-Tabela3[[#This Row],[Despesas 2006]],Tabela3[[#This Row],[Receitas 2006]]-Tabela3[[#This Row],[Despesas 2006]])</f>
        <v>-81764.900000000373</v>
      </c>
      <c r="K430" s="12">
        <f>IF(Tabela3[[#This Row],[Receitas 2008]]-Tabela3[[#This Row],[Despesas 2008]]&lt;0,Tabela3[[#This Row],[Receitas 2008]]-Tabela3[[#This Row],[Despesas 2008]],Tabela3[[#This Row],[Receitas 2008]]-Tabela3[[#This Row],[Despesas 2008]])</f>
        <v>677667.28999999911</v>
      </c>
      <c r="L430" s="12">
        <f>IF(Tabela3[[#This Row],[Receitas 2009]]-Tabela3[[#This Row],[Despesas 2009]]&lt;0,Tabela3[[#This Row],[Receitas 2009]]-Tabela3[[#This Row],[Despesas 2009]],Tabela3[[#This Row],[Receitas 2009]]-Tabela3[[#This Row],[Despesas 2009]])</f>
        <v>499662.91000000015</v>
      </c>
    </row>
    <row r="431" spans="1:12">
      <c r="A431" s="13" t="s">
        <v>25</v>
      </c>
      <c r="B431" s="13">
        <v>6940550</v>
      </c>
      <c r="C431" s="13">
        <v>10243557.26</v>
      </c>
      <c r="D431" s="13">
        <v>8299552.0800000001</v>
      </c>
      <c r="E431" s="13" t="s">
        <v>25</v>
      </c>
      <c r="F431" s="13">
        <v>6880550</v>
      </c>
      <c r="G431" s="13">
        <v>10118620.15</v>
      </c>
      <c r="H431" s="13">
        <v>9891265.8200000003</v>
      </c>
      <c r="I43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31" s="15">
        <f>IF(Tabela3[[#This Row],[Receitas 2006]]-Tabela3[[#This Row],[Despesas 2006]]&lt;0,Tabela3[[#This Row],[Receitas 2006]]-Tabela3[[#This Row],[Despesas 2006]],Tabela3[[#This Row],[Receitas 2006]]-Tabela3[[#This Row],[Despesas 2006]])</f>
        <v>60000</v>
      </c>
      <c r="K431" s="12">
        <f>IF(Tabela3[[#This Row],[Receitas 2008]]-Tabela3[[#This Row],[Despesas 2008]]&lt;0,Tabela3[[#This Row],[Receitas 2008]]-Tabela3[[#This Row],[Despesas 2008]],Tabela3[[#This Row],[Receitas 2008]]-Tabela3[[#This Row],[Despesas 2008]])</f>
        <v>124937.1099999994</v>
      </c>
      <c r="L431" s="12">
        <f>IF(Tabela3[[#This Row],[Receitas 2009]]-Tabela3[[#This Row],[Despesas 2009]]&lt;0,Tabela3[[#This Row],[Receitas 2009]]-Tabela3[[#This Row],[Despesas 2009]],Tabela3[[#This Row],[Receitas 2009]]-Tabela3[[#This Row],[Despesas 2009]])</f>
        <v>-1591713.7400000002</v>
      </c>
    </row>
    <row r="432" spans="1:12">
      <c r="A432" s="12" t="s">
        <v>25</v>
      </c>
      <c r="B432" s="12">
        <v>41346768</v>
      </c>
      <c r="C432" s="12">
        <v>63194113.359999999</v>
      </c>
      <c r="D432" s="12">
        <v>73404044.890000001</v>
      </c>
      <c r="E432" s="12" t="s">
        <v>25</v>
      </c>
      <c r="F432" s="12">
        <v>40923360</v>
      </c>
      <c r="G432" s="12">
        <v>63803607.119999997</v>
      </c>
      <c r="H432" s="12">
        <v>76486936.989999995</v>
      </c>
      <c r="I43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32" s="14">
        <f>IF(Tabela3[[#This Row],[Receitas 2006]]-Tabela3[[#This Row],[Despesas 2006]]&lt;0,Tabela3[[#This Row],[Receitas 2006]]-Tabela3[[#This Row],[Despesas 2006]],Tabela3[[#This Row],[Receitas 2006]]-Tabela3[[#This Row],[Despesas 2006]])</f>
        <v>423408</v>
      </c>
      <c r="K432" s="12">
        <f>IF(Tabela3[[#This Row],[Receitas 2008]]-Tabela3[[#This Row],[Despesas 2008]]&lt;0,Tabela3[[#This Row],[Receitas 2008]]-Tabela3[[#This Row],[Despesas 2008]],Tabela3[[#This Row],[Receitas 2008]]-Tabela3[[#This Row],[Despesas 2008]])</f>
        <v>-609493.75999999791</v>
      </c>
      <c r="L432" s="12">
        <f>IF(Tabela3[[#This Row],[Receitas 2009]]-Tabela3[[#This Row],[Despesas 2009]]&lt;0,Tabela3[[#This Row],[Receitas 2009]]-Tabela3[[#This Row],[Despesas 2009]],Tabela3[[#This Row],[Receitas 2009]]-Tabela3[[#This Row],[Despesas 2009]])</f>
        <v>-3082892.099999994</v>
      </c>
    </row>
    <row r="433" spans="1:12">
      <c r="A433" s="13">
        <v>10962058</v>
      </c>
      <c r="B433" s="13">
        <v>12847434</v>
      </c>
      <c r="C433" s="13">
        <v>18935457.09</v>
      </c>
      <c r="D433" s="13">
        <v>18821133.75</v>
      </c>
      <c r="E433" s="13">
        <v>10742565</v>
      </c>
      <c r="F433" s="13">
        <v>12647337</v>
      </c>
      <c r="G433" s="13">
        <v>18829929.129999999</v>
      </c>
      <c r="H433" s="13">
        <v>21330673.309999999</v>
      </c>
      <c r="I433" s="13">
        <f>IF(Tabela3[[#This Row],[Receitas 2005]]-Tabela3[[#This Row],[Despesas 2005]]&lt;0,Tabela3[[#This Row],[Receitas 2005]]-Tabela3[[#This Row],[Despesas 2005]],Tabela3[[#This Row],[Receitas 2005]]-Tabela3[[#This Row],[Despesas 2005]])</f>
        <v>219493</v>
      </c>
      <c r="J433" s="15">
        <f>IF(Tabela3[[#This Row],[Receitas 2006]]-Tabela3[[#This Row],[Despesas 2006]]&lt;0,Tabela3[[#This Row],[Receitas 2006]]-Tabela3[[#This Row],[Despesas 2006]],Tabela3[[#This Row],[Receitas 2006]]-Tabela3[[#This Row],[Despesas 2006]])</f>
        <v>200097</v>
      </c>
      <c r="K433" s="12">
        <f>IF(Tabela3[[#This Row],[Receitas 2008]]-Tabela3[[#This Row],[Despesas 2008]]&lt;0,Tabela3[[#This Row],[Receitas 2008]]-Tabela3[[#This Row],[Despesas 2008]],Tabela3[[#This Row],[Receitas 2008]]-Tabela3[[#This Row],[Despesas 2008]])</f>
        <v>105527.96000000089</v>
      </c>
      <c r="L433" s="12">
        <f>IF(Tabela3[[#This Row],[Receitas 2009]]-Tabela3[[#This Row],[Despesas 2009]]&lt;0,Tabela3[[#This Row],[Receitas 2009]]-Tabela3[[#This Row],[Despesas 2009]],Tabela3[[#This Row],[Receitas 2009]]-Tabela3[[#This Row],[Despesas 2009]])</f>
        <v>-2509539.5599999987</v>
      </c>
    </row>
    <row r="434" spans="1:12">
      <c r="A434" s="12">
        <v>13636162.550000001</v>
      </c>
      <c r="B434" s="12" t="s">
        <v>25</v>
      </c>
      <c r="C434" s="12">
        <v>21566746.609999999</v>
      </c>
      <c r="D434" s="12">
        <v>22086571.109999999</v>
      </c>
      <c r="E434" s="12">
        <v>13376517.16</v>
      </c>
      <c r="F434" s="12" t="s">
        <v>25</v>
      </c>
      <c r="G434" s="12">
        <v>19151356.100000001</v>
      </c>
      <c r="H434" s="12">
        <v>21066643.859999999</v>
      </c>
      <c r="I434" s="12">
        <f>IF(Tabela3[[#This Row],[Receitas 2005]]-Tabela3[[#This Row],[Despesas 2005]]&lt;0,Tabela3[[#This Row],[Receitas 2005]]-Tabela3[[#This Row],[Despesas 2005]],Tabela3[[#This Row],[Receitas 2005]]-Tabela3[[#This Row],[Despesas 2005]])</f>
        <v>259645.3900000006</v>
      </c>
      <c r="J43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34" s="12">
        <f>IF(Tabela3[[#This Row],[Receitas 2008]]-Tabela3[[#This Row],[Despesas 2008]]&lt;0,Tabela3[[#This Row],[Receitas 2008]]-Tabela3[[#This Row],[Despesas 2008]],Tabela3[[#This Row],[Receitas 2008]]-Tabela3[[#This Row],[Despesas 2008]])</f>
        <v>2415390.5099999979</v>
      </c>
      <c r="L434" s="12">
        <f>IF(Tabela3[[#This Row],[Receitas 2009]]-Tabela3[[#This Row],[Despesas 2009]]&lt;0,Tabela3[[#This Row],[Receitas 2009]]-Tabela3[[#This Row],[Despesas 2009]],Tabela3[[#This Row],[Receitas 2009]]-Tabela3[[#This Row],[Despesas 2009]])</f>
        <v>1019927.25</v>
      </c>
    </row>
    <row r="435" spans="1:12">
      <c r="A435" s="13">
        <v>3833935.31</v>
      </c>
      <c r="B435" s="13">
        <v>4390243.55</v>
      </c>
      <c r="C435" s="13">
        <v>5940882.5499999998</v>
      </c>
      <c r="D435" s="13">
        <v>5557878.4000000004</v>
      </c>
      <c r="E435" s="13">
        <v>3746534.79</v>
      </c>
      <c r="F435" s="13">
        <v>4252749.1500000004</v>
      </c>
      <c r="G435" s="13">
        <v>5990055.4100000001</v>
      </c>
      <c r="H435" s="13">
        <v>5833997.5300000003</v>
      </c>
      <c r="I435" s="13">
        <f>IF(Tabela3[[#This Row],[Receitas 2005]]-Tabela3[[#This Row],[Despesas 2005]]&lt;0,Tabela3[[#This Row],[Receitas 2005]]-Tabela3[[#This Row],[Despesas 2005]],Tabela3[[#This Row],[Receitas 2005]]-Tabela3[[#This Row],[Despesas 2005]])</f>
        <v>87400.520000000019</v>
      </c>
      <c r="J435" s="15">
        <f>IF(Tabela3[[#This Row],[Receitas 2006]]-Tabela3[[#This Row],[Despesas 2006]]&lt;0,Tabela3[[#This Row],[Receitas 2006]]-Tabela3[[#This Row],[Despesas 2006]],Tabela3[[#This Row],[Receitas 2006]]-Tabela3[[#This Row],[Despesas 2006]])</f>
        <v>137494.39999999944</v>
      </c>
      <c r="K435" s="12">
        <f>IF(Tabela3[[#This Row],[Receitas 2008]]-Tabela3[[#This Row],[Despesas 2008]]&lt;0,Tabela3[[#This Row],[Receitas 2008]]-Tabela3[[#This Row],[Despesas 2008]],Tabela3[[#This Row],[Receitas 2008]]-Tabela3[[#This Row],[Despesas 2008]])</f>
        <v>-49172.860000000335</v>
      </c>
      <c r="L435" s="12">
        <f>IF(Tabela3[[#This Row],[Receitas 2009]]-Tabela3[[#This Row],[Despesas 2009]]&lt;0,Tabela3[[#This Row],[Receitas 2009]]-Tabela3[[#This Row],[Despesas 2009]],Tabela3[[#This Row],[Receitas 2009]]-Tabela3[[#This Row],[Despesas 2009]])</f>
        <v>-276119.12999999989</v>
      </c>
    </row>
    <row r="436" spans="1:12">
      <c r="A436" s="12">
        <v>4853432.68</v>
      </c>
      <c r="B436" s="12">
        <v>5649885.2999999998</v>
      </c>
      <c r="C436" s="12">
        <v>9010420.3499999996</v>
      </c>
      <c r="D436" s="12">
        <v>8834478.2899999991</v>
      </c>
      <c r="E436" s="12">
        <v>4462325.67</v>
      </c>
      <c r="F436" s="12">
        <v>5728965.4699999997</v>
      </c>
      <c r="G436" s="12">
        <v>9207920.8499999996</v>
      </c>
      <c r="H436" s="12">
        <v>8933207.6099999994</v>
      </c>
      <c r="I436" s="12">
        <f>IF(Tabela3[[#This Row],[Receitas 2005]]-Tabela3[[#This Row],[Despesas 2005]]&lt;0,Tabela3[[#This Row],[Receitas 2005]]-Tabela3[[#This Row],[Despesas 2005]],Tabela3[[#This Row],[Receitas 2005]]-Tabela3[[#This Row],[Despesas 2005]])</f>
        <v>391107.00999999978</v>
      </c>
      <c r="J436" s="14">
        <f>IF(Tabela3[[#This Row],[Receitas 2006]]-Tabela3[[#This Row],[Despesas 2006]]&lt;0,Tabela3[[#This Row],[Receitas 2006]]-Tabela3[[#This Row],[Despesas 2006]],Tabela3[[#This Row],[Receitas 2006]]-Tabela3[[#This Row],[Despesas 2006]])</f>
        <v>-79080.169999999925</v>
      </c>
      <c r="K436" s="12">
        <f>IF(Tabela3[[#This Row],[Receitas 2008]]-Tabela3[[#This Row],[Despesas 2008]]&lt;0,Tabela3[[#This Row],[Receitas 2008]]-Tabela3[[#This Row],[Despesas 2008]],Tabela3[[#This Row],[Receitas 2008]]-Tabela3[[#This Row],[Despesas 2008]])</f>
        <v>-197500.5</v>
      </c>
      <c r="L436" s="12">
        <f>IF(Tabela3[[#This Row],[Receitas 2009]]-Tabela3[[#This Row],[Despesas 2009]]&lt;0,Tabela3[[#This Row],[Receitas 2009]]-Tabela3[[#This Row],[Despesas 2009]],Tabela3[[#This Row],[Receitas 2009]]-Tabela3[[#This Row],[Despesas 2009]])</f>
        <v>-98729.320000000298</v>
      </c>
    </row>
    <row r="437" spans="1:12">
      <c r="A437" s="13" t="s">
        <v>25</v>
      </c>
      <c r="B437" s="13" t="s">
        <v>25</v>
      </c>
      <c r="C437" s="13">
        <v>11187911</v>
      </c>
      <c r="D437" s="13">
        <v>10611848.1</v>
      </c>
      <c r="E437" s="13" t="s">
        <v>25</v>
      </c>
      <c r="F437" s="13" t="s">
        <v>25</v>
      </c>
      <c r="G437" s="13">
        <v>11602336</v>
      </c>
      <c r="H437" s="13">
        <v>10400699.039999999</v>
      </c>
      <c r="I43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3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37" s="12">
        <f>IF(Tabela3[[#This Row],[Receitas 2008]]-Tabela3[[#This Row],[Despesas 2008]]&lt;0,Tabela3[[#This Row],[Receitas 2008]]-Tabela3[[#This Row],[Despesas 2008]],Tabela3[[#This Row],[Receitas 2008]]-Tabela3[[#This Row],[Despesas 2008]])</f>
        <v>-414425</v>
      </c>
      <c r="L437" s="12">
        <f>IF(Tabela3[[#This Row],[Receitas 2009]]-Tabela3[[#This Row],[Despesas 2009]]&lt;0,Tabela3[[#This Row],[Receitas 2009]]-Tabela3[[#This Row],[Despesas 2009]],Tabela3[[#This Row],[Receitas 2009]]-Tabela3[[#This Row],[Despesas 2009]])</f>
        <v>211149.06000000052</v>
      </c>
    </row>
    <row r="438" spans="1:12">
      <c r="A438" s="12">
        <v>65372925.079999998</v>
      </c>
      <c r="B438" s="12">
        <v>72620760.680000007</v>
      </c>
      <c r="C438" s="12">
        <v>120900989.59999999</v>
      </c>
      <c r="D438" s="12">
        <v>113885502.5</v>
      </c>
      <c r="E438" s="12">
        <v>60576454.560000002</v>
      </c>
      <c r="F438" s="12">
        <v>74606144.030000001</v>
      </c>
      <c r="G438" s="12">
        <v>112121308.09999999</v>
      </c>
      <c r="H438" s="12">
        <v>117231935.47</v>
      </c>
      <c r="I438" s="12">
        <f>IF(Tabela3[[#This Row],[Receitas 2005]]-Tabela3[[#This Row],[Despesas 2005]]&lt;0,Tabela3[[#This Row],[Receitas 2005]]-Tabela3[[#This Row],[Despesas 2005]],Tabela3[[#This Row],[Receitas 2005]]-Tabela3[[#This Row],[Despesas 2005]])</f>
        <v>4796470.5199999958</v>
      </c>
      <c r="J438" s="14">
        <f>IF(Tabela3[[#This Row],[Receitas 2006]]-Tabela3[[#This Row],[Despesas 2006]]&lt;0,Tabela3[[#This Row],[Receitas 2006]]-Tabela3[[#This Row],[Despesas 2006]],Tabela3[[#This Row],[Receitas 2006]]-Tabela3[[#This Row],[Despesas 2006]])</f>
        <v>-1985383.349999994</v>
      </c>
      <c r="K438" s="12">
        <f>IF(Tabela3[[#This Row],[Receitas 2008]]-Tabela3[[#This Row],[Despesas 2008]]&lt;0,Tabela3[[#This Row],[Receitas 2008]]-Tabela3[[#This Row],[Despesas 2008]],Tabela3[[#This Row],[Receitas 2008]]-Tabela3[[#This Row],[Despesas 2008]])</f>
        <v>8779681.5</v>
      </c>
      <c r="L438" s="12">
        <f>IF(Tabela3[[#This Row],[Receitas 2009]]-Tabela3[[#This Row],[Despesas 2009]]&lt;0,Tabela3[[#This Row],[Receitas 2009]]-Tabela3[[#This Row],[Despesas 2009]],Tabela3[[#This Row],[Receitas 2009]]-Tabela3[[#This Row],[Despesas 2009]])</f>
        <v>-3346432.9699999988</v>
      </c>
    </row>
    <row r="439" spans="1:12">
      <c r="A439" s="13">
        <v>3836766.84</v>
      </c>
      <c r="B439" s="13">
        <v>4468059.12</v>
      </c>
      <c r="C439" s="13">
        <v>5852384.5599999996</v>
      </c>
      <c r="D439" s="13">
        <v>6190498.0499999998</v>
      </c>
      <c r="E439" s="13">
        <v>3555445.39</v>
      </c>
      <c r="F439" s="13">
        <v>4355290.2300000004</v>
      </c>
      <c r="G439" s="13">
        <v>5820278.0800000001</v>
      </c>
      <c r="H439" s="13">
        <v>6180994.2800000003</v>
      </c>
      <c r="I439" s="13">
        <f>IF(Tabela3[[#This Row],[Receitas 2005]]-Tabela3[[#This Row],[Despesas 2005]]&lt;0,Tabela3[[#This Row],[Receitas 2005]]-Tabela3[[#This Row],[Despesas 2005]],Tabela3[[#This Row],[Receitas 2005]]-Tabela3[[#This Row],[Despesas 2005]])</f>
        <v>281321.44999999972</v>
      </c>
      <c r="J439" s="15">
        <f>IF(Tabela3[[#This Row],[Receitas 2006]]-Tabela3[[#This Row],[Despesas 2006]]&lt;0,Tabela3[[#This Row],[Receitas 2006]]-Tabela3[[#This Row],[Despesas 2006]],Tabela3[[#This Row],[Receitas 2006]]-Tabela3[[#This Row],[Despesas 2006]])</f>
        <v>112768.88999999966</v>
      </c>
      <c r="K439" s="12">
        <f>IF(Tabela3[[#This Row],[Receitas 2008]]-Tabela3[[#This Row],[Despesas 2008]]&lt;0,Tabela3[[#This Row],[Receitas 2008]]-Tabela3[[#This Row],[Despesas 2008]],Tabela3[[#This Row],[Receitas 2008]]-Tabela3[[#This Row],[Despesas 2008]])</f>
        <v>32106.479999999516</v>
      </c>
      <c r="L439" s="12">
        <f>IF(Tabela3[[#This Row],[Receitas 2009]]-Tabela3[[#This Row],[Despesas 2009]]&lt;0,Tabela3[[#This Row],[Receitas 2009]]-Tabela3[[#This Row],[Despesas 2009]],Tabela3[[#This Row],[Receitas 2009]]-Tabela3[[#This Row],[Despesas 2009]])</f>
        <v>9503.769999999553</v>
      </c>
    </row>
    <row r="440" spans="1:12">
      <c r="A440" s="12" t="s">
        <v>25</v>
      </c>
      <c r="B440" s="12">
        <v>4984549.9000000004</v>
      </c>
      <c r="C440" s="12">
        <v>7910869</v>
      </c>
      <c r="D440" s="12">
        <v>7787045.7599999998</v>
      </c>
      <c r="E440" s="12" t="s">
        <v>25</v>
      </c>
      <c r="F440" s="12">
        <v>5258890.0999999996</v>
      </c>
      <c r="G440" s="12">
        <v>7934486.9900000002</v>
      </c>
      <c r="H440" s="12">
        <v>7388312.29</v>
      </c>
      <c r="I44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40" s="14">
        <f>IF(Tabela3[[#This Row],[Receitas 2006]]-Tabela3[[#This Row],[Despesas 2006]]&lt;0,Tabela3[[#This Row],[Receitas 2006]]-Tabela3[[#This Row],[Despesas 2006]],Tabela3[[#This Row],[Receitas 2006]]-Tabela3[[#This Row],[Despesas 2006]])</f>
        <v>-274340.19999999925</v>
      </c>
      <c r="K440" s="12">
        <f>IF(Tabela3[[#This Row],[Receitas 2008]]-Tabela3[[#This Row],[Despesas 2008]]&lt;0,Tabela3[[#This Row],[Receitas 2008]]-Tabela3[[#This Row],[Despesas 2008]],Tabela3[[#This Row],[Receitas 2008]]-Tabela3[[#This Row],[Despesas 2008]])</f>
        <v>-23617.990000000224</v>
      </c>
      <c r="L440" s="12">
        <f>IF(Tabela3[[#This Row],[Receitas 2009]]-Tabela3[[#This Row],[Despesas 2009]]&lt;0,Tabela3[[#This Row],[Receitas 2009]]-Tabela3[[#This Row],[Despesas 2009]],Tabela3[[#This Row],[Receitas 2009]]-Tabela3[[#This Row],[Despesas 2009]])</f>
        <v>398733.46999999974</v>
      </c>
    </row>
    <row r="441" spans="1:12">
      <c r="A441" s="13">
        <v>27520490.07</v>
      </c>
      <c r="B441" s="13">
        <v>30458844.829999998</v>
      </c>
      <c r="C441" s="13">
        <v>39218316.289999999</v>
      </c>
      <c r="D441" s="13">
        <v>42657165.539999999</v>
      </c>
      <c r="E441" s="13">
        <v>27388615.670000002</v>
      </c>
      <c r="F441" s="13">
        <v>31233962.210000001</v>
      </c>
      <c r="G441" s="13">
        <v>40956398.640000001</v>
      </c>
      <c r="H441" s="13">
        <v>44573075.649999999</v>
      </c>
      <c r="I441" s="13">
        <f>IF(Tabela3[[#This Row],[Receitas 2005]]-Tabela3[[#This Row],[Despesas 2005]]&lt;0,Tabela3[[#This Row],[Receitas 2005]]-Tabela3[[#This Row],[Despesas 2005]],Tabela3[[#This Row],[Receitas 2005]]-Tabela3[[#This Row],[Despesas 2005]])</f>
        <v>131874.39999999851</v>
      </c>
      <c r="J441" s="15">
        <f>IF(Tabela3[[#This Row],[Receitas 2006]]-Tabela3[[#This Row],[Despesas 2006]]&lt;0,Tabela3[[#This Row],[Receitas 2006]]-Tabela3[[#This Row],[Despesas 2006]],Tabela3[[#This Row],[Receitas 2006]]-Tabela3[[#This Row],[Despesas 2006]])</f>
        <v>-775117.38000000268</v>
      </c>
      <c r="K441" s="12">
        <f>IF(Tabela3[[#This Row],[Receitas 2008]]-Tabela3[[#This Row],[Despesas 2008]]&lt;0,Tabela3[[#This Row],[Receitas 2008]]-Tabela3[[#This Row],[Despesas 2008]],Tabela3[[#This Row],[Receitas 2008]]-Tabela3[[#This Row],[Despesas 2008]])</f>
        <v>-1738082.3500000015</v>
      </c>
      <c r="L441" s="12">
        <f>IF(Tabela3[[#This Row],[Receitas 2009]]-Tabela3[[#This Row],[Despesas 2009]]&lt;0,Tabela3[[#This Row],[Receitas 2009]]-Tabela3[[#This Row],[Despesas 2009]],Tabela3[[#This Row],[Receitas 2009]]-Tabela3[[#This Row],[Despesas 2009]])</f>
        <v>-1915910.1099999994</v>
      </c>
    </row>
    <row r="442" spans="1:12">
      <c r="A442" s="12">
        <v>4660307.42</v>
      </c>
      <c r="B442" s="12">
        <v>5370002.1799999997</v>
      </c>
      <c r="C442" s="12">
        <v>7302794.96</v>
      </c>
      <c r="D442" s="12">
        <v>6995862.8600000003</v>
      </c>
      <c r="E442" s="12">
        <v>4508429.71</v>
      </c>
      <c r="F442" s="12">
        <v>5316061.1500000004</v>
      </c>
      <c r="G442" s="12">
        <v>7204358.7599999998</v>
      </c>
      <c r="H442" s="12">
        <v>8064220.79</v>
      </c>
      <c r="I442" s="12">
        <f>IF(Tabela3[[#This Row],[Receitas 2005]]-Tabela3[[#This Row],[Despesas 2005]]&lt;0,Tabela3[[#This Row],[Receitas 2005]]-Tabela3[[#This Row],[Despesas 2005]],Tabela3[[#This Row],[Receitas 2005]]-Tabela3[[#This Row],[Despesas 2005]])</f>
        <v>151877.70999999996</v>
      </c>
      <c r="J442" s="14">
        <f>IF(Tabela3[[#This Row],[Receitas 2006]]-Tabela3[[#This Row],[Despesas 2006]]&lt;0,Tabela3[[#This Row],[Receitas 2006]]-Tabela3[[#This Row],[Despesas 2006]],Tabela3[[#This Row],[Receitas 2006]]-Tabela3[[#This Row],[Despesas 2006]])</f>
        <v>53941.029999999329</v>
      </c>
      <c r="K442" s="12">
        <f>IF(Tabela3[[#This Row],[Receitas 2008]]-Tabela3[[#This Row],[Despesas 2008]]&lt;0,Tabela3[[#This Row],[Receitas 2008]]-Tabela3[[#This Row],[Despesas 2008]],Tabela3[[#This Row],[Receitas 2008]]-Tabela3[[#This Row],[Despesas 2008]])</f>
        <v>98436.200000000186</v>
      </c>
      <c r="L442" s="12">
        <f>IF(Tabela3[[#This Row],[Receitas 2009]]-Tabela3[[#This Row],[Despesas 2009]]&lt;0,Tabela3[[#This Row],[Receitas 2009]]-Tabela3[[#This Row],[Despesas 2009]],Tabela3[[#This Row],[Receitas 2009]]-Tabela3[[#This Row],[Despesas 2009]])</f>
        <v>-1068357.9299999997</v>
      </c>
    </row>
    <row r="443" spans="1:12">
      <c r="A443" s="13">
        <v>10837024.050000001</v>
      </c>
      <c r="B443" s="13">
        <v>13531819.33</v>
      </c>
      <c r="C443" s="13">
        <v>17216083.449999999</v>
      </c>
      <c r="D443" s="13">
        <v>17644254.75</v>
      </c>
      <c r="E443" s="13">
        <v>9370980.7200000007</v>
      </c>
      <c r="F443" s="13">
        <v>14857730.199999999</v>
      </c>
      <c r="G443" s="13">
        <v>18005331.48</v>
      </c>
      <c r="H443" s="13">
        <v>16910913.460000001</v>
      </c>
      <c r="I443" s="13">
        <f>IF(Tabela3[[#This Row],[Receitas 2005]]-Tabela3[[#This Row],[Despesas 2005]]&lt;0,Tabela3[[#This Row],[Receitas 2005]]-Tabela3[[#This Row],[Despesas 2005]],Tabela3[[#This Row],[Receitas 2005]]-Tabela3[[#This Row],[Despesas 2005]])</f>
        <v>1466043.33</v>
      </c>
      <c r="J443" s="15">
        <f>IF(Tabela3[[#This Row],[Receitas 2006]]-Tabela3[[#This Row],[Despesas 2006]]&lt;0,Tabela3[[#This Row],[Receitas 2006]]-Tabela3[[#This Row],[Despesas 2006]],Tabela3[[#This Row],[Receitas 2006]]-Tabela3[[#This Row],[Despesas 2006]])</f>
        <v>-1325910.8699999992</v>
      </c>
      <c r="K443" s="12">
        <f>IF(Tabela3[[#This Row],[Receitas 2008]]-Tabela3[[#This Row],[Despesas 2008]]&lt;0,Tabela3[[#This Row],[Receitas 2008]]-Tabela3[[#This Row],[Despesas 2008]],Tabela3[[#This Row],[Receitas 2008]]-Tabela3[[#This Row],[Despesas 2008]])</f>
        <v>-789248.03000000119</v>
      </c>
      <c r="L443" s="12">
        <f>IF(Tabela3[[#This Row],[Receitas 2009]]-Tabela3[[#This Row],[Despesas 2009]]&lt;0,Tabela3[[#This Row],[Receitas 2009]]-Tabela3[[#This Row],[Despesas 2009]],Tabela3[[#This Row],[Receitas 2009]]-Tabela3[[#This Row],[Despesas 2009]])</f>
        <v>733341.28999999911</v>
      </c>
    </row>
    <row r="444" spans="1:12">
      <c r="A444" s="12">
        <v>10376250.220000001</v>
      </c>
      <c r="B444" s="12">
        <v>11562441.18</v>
      </c>
      <c r="C444" s="12">
        <v>15603168.51</v>
      </c>
      <c r="D444" s="12">
        <v>15547413.710000001</v>
      </c>
      <c r="E444" s="12">
        <v>10313245.51</v>
      </c>
      <c r="F444" s="12">
        <v>11080430.640000001</v>
      </c>
      <c r="G444" s="12">
        <v>13763840.92</v>
      </c>
      <c r="H444" s="12">
        <v>15520880.310000001</v>
      </c>
      <c r="I444" s="12">
        <f>IF(Tabela3[[#This Row],[Receitas 2005]]-Tabela3[[#This Row],[Despesas 2005]]&lt;0,Tabela3[[#This Row],[Receitas 2005]]-Tabela3[[#This Row],[Despesas 2005]],Tabela3[[#This Row],[Receitas 2005]]-Tabela3[[#This Row],[Despesas 2005]])</f>
        <v>63004.710000000894</v>
      </c>
      <c r="J444" s="14">
        <f>IF(Tabela3[[#This Row],[Receitas 2006]]-Tabela3[[#This Row],[Despesas 2006]]&lt;0,Tabela3[[#This Row],[Receitas 2006]]-Tabela3[[#This Row],[Despesas 2006]],Tabela3[[#This Row],[Receitas 2006]]-Tabela3[[#This Row],[Despesas 2006]])</f>
        <v>482010.53999999911</v>
      </c>
      <c r="K444" s="12">
        <f>IF(Tabela3[[#This Row],[Receitas 2008]]-Tabela3[[#This Row],[Despesas 2008]]&lt;0,Tabela3[[#This Row],[Receitas 2008]]-Tabela3[[#This Row],[Despesas 2008]],Tabela3[[#This Row],[Receitas 2008]]-Tabela3[[#This Row],[Despesas 2008]])</f>
        <v>1839327.5899999999</v>
      </c>
      <c r="L444" s="12">
        <f>IF(Tabela3[[#This Row],[Receitas 2009]]-Tabela3[[#This Row],[Despesas 2009]]&lt;0,Tabela3[[#This Row],[Receitas 2009]]-Tabela3[[#This Row],[Despesas 2009]],Tabela3[[#This Row],[Receitas 2009]]-Tabela3[[#This Row],[Despesas 2009]])</f>
        <v>26533.400000000373</v>
      </c>
    </row>
    <row r="445" spans="1:12">
      <c r="A445" s="13" t="s">
        <v>25</v>
      </c>
      <c r="B445" s="13">
        <v>6184198.8700000001</v>
      </c>
      <c r="C445" s="13">
        <v>9295638.5</v>
      </c>
      <c r="D445" s="13">
        <v>9899800.75</v>
      </c>
      <c r="E445" s="13" t="s">
        <v>25</v>
      </c>
      <c r="F445" s="13">
        <v>5809021.9000000004</v>
      </c>
      <c r="G445" s="13">
        <v>9649553.5</v>
      </c>
      <c r="H445" s="13">
        <v>9703151.8000000007</v>
      </c>
      <c r="I44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45" s="15">
        <f>IF(Tabela3[[#This Row],[Receitas 2006]]-Tabela3[[#This Row],[Despesas 2006]]&lt;0,Tabela3[[#This Row],[Receitas 2006]]-Tabela3[[#This Row],[Despesas 2006]],Tabela3[[#This Row],[Receitas 2006]]-Tabela3[[#This Row],[Despesas 2006]])</f>
        <v>375176.96999999974</v>
      </c>
      <c r="K445" s="12">
        <f>IF(Tabela3[[#This Row],[Receitas 2008]]-Tabela3[[#This Row],[Despesas 2008]]&lt;0,Tabela3[[#This Row],[Receitas 2008]]-Tabela3[[#This Row],[Despesas 2008]],Tabela3[[#This Row],[Receitas 2008]]-Tabela3[[#This Row],[Despesas 2008]])</f>
        <v>-353915</v>
      </c>
      <c r="L445" s="12">
        <f>IF(Tabela3[[#This Row],[Receitas 2009]]-Tabela3[[#This Row],[Despesas 2009]]&lt;0,Tabela3[[#This Row],[Receitas 2009]]-Tabela3[[#This Row],[Despesas 2009]],Tabela3[[#This Row],[Receitas 2009]]-Tabela3[[#This Row],[Despesas 2009]])</f>
        <v>196648.94999999925</v>
      </c>
    </row>
    <row r="446" spans="1:12">
      <c r="A446" s="12">
        <v>4802435.9800000004</v>
      </c>
      <c r="B446" s="12">
        <v>5574279.7599999998</v>
      </c>
      <c r="C446" s="12">
        <v>7664293.5999999996</v>
      </c>
      <c r="D446" s="12">
        <v>7421274.7400000002</v>
      </c>
      <c r="E446" s="12">
        <v>4541216.24</v>
      </c>
      <c r="F446" s="12">
        <v>5223794.47</v>
      </c>
      <c r="G446" s="12">
        <v>7555675.1200000001</v>
      </c>
      <c r="H446" s="12">
        <v>8071872.96</v>
      </c>
      <c r="I446" s="12">
        <f>IF(Tabela3[[#This Row],[Receitas 2005]]-Tabela3[[#This Row],[Despesas 2005]]&lt;0,Tabela3[[#This Row],[Receitas 2005]]-Tabela3[[#This Row],[Despesas 2005]],Tabela3[[#This Row],[Receitas 2005]]-Tabela3[[#This Row],[Despesas 2005]])</f>
        <v>261219.74000000022</v>
      </c>
      <c r="J446" s="14">
        <f>IF(Tabela3[[#This Row],[Receitas 2006]]-Tabela3[[#This Row],[Despesas 2006]]&lt;0,Tabela3[[#This Row],[Receitas 2006]]-Tabela3[[#This Row],[Despesas 2006]],Tabela3[[#This Row],[Receitas 2006]]-Tabela3[[#This Row],[Despesas 2006]])</f>
        <v>350485.29000000004</v>
      </c>
      <c r="K446" s="12">
        <f>IF(Tabela3[[#This Row],[Receitas 2008]]-Tabela3[[#This Row],[Despesas 2008]]&lt;0,Tabela3[[#This Row],[Receitas 2008]]-Tabela3[[#This Row],[Despesas 2008]],Tabela3[[#This Row],[Receitas 2008]]-Tabela3[[#This Row],[Despesas 2008]])</f>
        <v>108618.47999999952</v>
      </c>
      <c r="L446" s="12">
        <f>IF(Tabela3[[#This Row],[Receitas 2009]]-Tabela3[[#This Row],[Despesas 2009]]&lt;0,Tabela3[[#This Row],[Receitas 2009]]-Tabela3[[#This Row],[Despesas 2009]],Tabela3[[#This Row],[Receitas 2009]]-Tabela3[[#This Row],[Despesas 2009]])</f>
        <v>-650598.21999999974</v>
      </c>
    </row>
    <row r="447" spans="1:12">
      <c r="A447" s="13">
        <v>4399519.5</v>
      </c>
      <c r="B447" s="13">
        <v>4922619.1399999997</v>
      </c>
      <c r="C447" s="13">
        <v>7045123.4500000002</v>
      </c>
      <c r="D447" s="13">
        <v>7344608.4800000004</v>
      </c>
      <c r="E447" s="13">
        <v>4392544.01</v>
      </c>
      <c r="F447" s="13">
        <v>4917100.01</v>
      </c>
      <c r="G447" s="13">
        <v>7072101.6500000004</v>
      </c>
      <c r="H447" s="13">
        <v>8179642.0800000001</v>
      </c>
      <c r="I447" s="13">
        <f>IF(Tabela3[[#This Row],[Receitas 2005]]-Tabela3[[#This Row],[Despesas 2005]]&lt;0,Tabela3[[#This Row],[Receitas 2005]]-Tabela3[[#This Row],[Despesas 2005]],Tabela3[[#This Row],[Receitas 2005]]-Tabela3[[#This Row],[Despesas 2005]])</f>
        <v>6975.4900000002235</v>
      </c>
      <c r="J447" s="15">
        <f>IF(Tabela3[[#This Row],[Receitas 2006]]-Tabela3[[#This Row],[Despesas 2006]]&lt;0,Tabela3[[#This Row],[Receitas 2006]]-Tabela3[[#This Row],[Despesas 2006]],Tabela3[[#This Row],[Receitas 2006]]-Tabela3[[#This Row],[Despesas 2006]])</f>
        <v>5519.1299999998882</v>
      </c>
      <c r="K447" s="12">
        <f>IF(Tabela3[[#This Row],[Receitas 2008]]-Tabela3[[#This Row],[Despesas 2008]]&lt;0,Tabela3[[#This Row],[Receitas 2008]]-Tabela3[[#This Row],[Despesas 2008]],Tabela3[[#This Row],[Receitas 2008]]-Tabela3[[#This Row],[Despesas 2008]])</f>
        <v>-26978.200000000186</v>
      </c>
      <c r="L447" s="12">
        <f>IF(Tabela3[[#This Row],[Receitas 2009]]-Tabela3[[#This Row],[Despesas 2009]]&lt;0,Tabela3[[#This Row],[Receitas 2009]]-Tabela3[[#This Row],[Despesas 2009]],Tabela3[[#This Row],[Receitas 2009]]-Tabela3[[#This Row],[Despesas 2009]])</f>
        <v>-835033.59999999963</v>
      </c>
    </row>
    <row r="448" spans="1:12">
      <c r="A448" s="12">
        <v>4386612.83</v>
      </c>
      <c r="B448" s="12">
        <v>5184673.04</v>
      </c>
      <c r="C448" s="12">
        <v>8147456.46</v>
      </c>
      <c r="D448" s="12">
        <v>7221220.7699999996</v>
      </c>
      <c r="E448" s="12">
        <v>4104483.14</v>
      </c>
      <c r="F448" s="12">
        <v>4476680.74</v>
      </c>
      <c r="G448" s="12">
        <v>7352058.5999999996</v>
      </c>
      <c r="H448" s="12">
        <v>6711422.75</v>
      </c>
      <c r="I448" s="12">
        <f>IF(Tabela3[[#This Row],[Receitas 2005]]-Tabela3[[#This Row],[Despesas 2005]]&lt;0,Tabela3[[#This Row],[Receitas 2005]]-Tabela3[[#This Row],[Despesas 2005]],Tabela3[[#This Row],[Receitas 2005]]-Tabela3[[#This Row],[Despesas 2005]])</f>
        <v>282129.68999999994</v>
      </c>
      <c r="J448" s="14">
        <f>IF(Tabela3[[#This Row],[Receitas 2006]]-Tabela3[[#This Row],[Despesas 2006]]&lt;0,Tabela3[[#This Row],[Receitas 2006]]-Tabela3[[#This Row],[Despesas 2006]],Tabela3[[#This Row],[Receitas 2006]]-Tabela3[[#This Row],[Despesas 2006]])</f>
        <v>707992.29999999981</v>
      </c>
      <c r="K448" s="12">
        <f>IF(Tabela3[[#This Row],[Receitas 2008]]-Tabela3[[#This Row],[Despesas 2008]]&lt;0,Tabela3[[#This Row],[Receitas 2008]]-Tabela3[[#This Row],[Despesas 2008]],Tabela3[[#This Row],[Receitas 2008]]-Tabela3[[#This Row],[Despesas 2008]])</f>
        <v>795397.86000000034</v>
      </c>
      <c r="L448" s="12">
        <f>IF(Tabela3[[#This Row],[Receitas 2009]]-Tabela3[[#This Row],[Despesas 2009]]&lt;0,Tabela3[[#This Row],[Receitas 2009]]-Tabela3[[#This Row],[Despesas 2009]],Tabela3[[#This Row],[Receitas 2009]]-Tabela3[[#This Row],[Despesas 2009]])</f>
        <v>509798.01999999955</v>
      </c>
    </row>
    <row r="449" spans="1:12">
      <c r="A449" s="13">
        <v>11988377.99</v>
      </c>
      <c r="B449" s="13">
        <v>13572527.109999999</v>
      </c>
      <c r="C449" s="13">
        <v>20325440.050000001</v>
      </c>
      <c r="D449" s="13">
        <v>19324578.23</v>
      </c>
      <c r="E449" s="13">
        <v>11777430.859999999</v>
      </c>
      <c r="F449" s="13">
        <v>13545147.949999999</v>
      </c>
      <c r="G449" s="13">
        <v>20260960.640000001</v>
      </c>
      <c r="H449" s="13">
        <v>18942094.27</v>
      </c>
      <c r="I449" s="13">
        <f>IF(Tabela3[[#This Row],[Receitas 2005]]-Tabela3[[#This Row],[Despesas 2005]]&lt;0,Tabela3[[#This Row],[Receitas 2005]]-Tabela3[[#This Row],[Despesas 2005]],Tabela3[[#This Row],[Receitas 2005]]-Tabela3[[#This Row],[Despesas 2005]])</f>
        <v>210947.13000000082</v>
      </c>
      <c r="J449" s="15">
        <f>IF(Tabela3[[#This Row],[Receitas 2006]]-Tabela3[[#This Row],[Despesas 2006]]&lt;0,Tabela3[[#This Row],[Receitas 2006]]-Tabela3[[#This Row],[Despesas 2006]],Tabela3[[#This Row],[Receitas 2006]]-Tabela3[[#This Row],[Despesas 2006]])</f>
        <v>27379.160000000149</v>
      </c>
      <c r="K449" s="12">
        <f>IF(Tabela3[[#This Row],[Receitas 2008]]-Tabela3[[#This Row],[Despesas 2008]]&lt;0,Tabela3[[#This Row],[Receitas 2008]]-Tabela3[[#This Row],[Despesas 2008]],Tabela3[[#This Row],[Receitas 2008]]-Tabela3[[#This Row],[Despesas 2008]])</f>
        <v>64479.410000000149</v>
      </c>
      <c r="L449" s="12">
        <f>IF(Tabela3[[#This Row],[Receitas 2009]]-Tabela3[[#This Row],[Despesas 2009]]&lt;0,Tabela3[[#This Row],[Receitas 2009]]-Tabela3[[#This Row],[Despesas 2009]],Tabela3[[#This Row],[Receitas 2009]]-Tabela3[[#This Row],[Despesas 2009]])</f>
        <v>382483.96000000089</v>
      </c>
    </row>
    <row r="450" spans="1:12">
      <c r="A450" s="12" t="s">
        <v>25</v>
      </c>
      <c r="B450" s="12">
        <v>5759024.9000000004</v>
      </c>
      <c r="C450" s="12">
        <v>8162308.7300000004</v>
      </c>
      <c r="D450" s="12">
        <v>7917623.4699999997</v>
      </c>
      <c r="E450" s="12" t="s">
        <v>25</v>
      </c>
      <c r="F450" s="12">
        <v>6025159.2000000002</v>
      </c>
      <c r="G450" s="12">
        <v>8872149.4900000002</v>
      </c>
      <c r="H450" s="12">
        <v>8465733.5</v>
      </c>
      <c r="I45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50" s="14">
        <f>IF(Tabela3[[#This Row],[Receitas 2006]]-Tabela3[[#This Row],[Despesas 2006]]&lt;0,Tabela3[[#This Row],[Receitas 2006]]-Tabela3[[#This Row],[Despesas 2006]],Tabela3[[#This Row],[Receitas 2006]]-Tabela3[[#This Row],[Despesas 2006]])</f>
        <v>-266134.29999999981</v>
      </c>
      <c r="K450" s="12">
        <f>IF(Tabela3[[#This Row],[Receitas 2008]]-Tabela3[[#This Row],[Despesas 2008]]&lt;0,Tabela3[[#This Row],[Receitas 2008]]-Tabela3[[#This Row],[Despesas 2008]],Tabela3[[#This Row],[Receitas 2008]]-Tabela3[[#This Row],[Despesas 2008]])</f>
        <v>-709840.75999999978</v>
      </c>
      <c r="L450" s="12">
        <f>IF(Tabela3[[#This Row],[Receitas 2009]]-Tabela3[[#This Row],[Despesas 2009]]&lt;0,Tabela3[[#This Row],[Receitas 2009]]-Tabela3[[#This Row],[Despesas 2009]],Tabela3[[#This Row],[Receitas 2009]]-Tabela3[[#This Row],[Despesas 2009]])</f>
        <v>-548110.03000000026</v>
      </c>
    </row>
    <row r="451" spans="1:12">
      <c r="A451" s="13">
        <v>28508422</v>
      </c>
      <c r="B451" s="13">
        <v>27708388.609999999</v>
      </c>
      <c r="C451" s="13">
        <v>35972775.939999998</v>
      </c>
      <c r="D451" s="13">
        <v>36458049.5</v>
      </c>
      <c r="E451" s="13">
        <v>23664917.100000001</v>
      </c>
      <c r="F451" s="13">
        <v>26604916.91</v>
      </c>
      <c r="G451" s="13">
        <v>35242820.710000001</v>
      </c>
      <c r="H451" s="13">
        <v>39764909.549999997</v>
      </c>
      <c r="I451" s="13">
        <f>IF(Tabela3[[#This Row],[Receitas 2005]]-Tabela3[[#This Row],[Despesas 2005]]&lt;0,Tabela3[[#This Row],[Receitas 2005]]-Tabela3[[#This Row],[Despesas 2005]],Tabela3[[#This Row],[Receitas 2005]]-Tabela3[[#This Row],[Despesas 2005]])</f>
        <v>4843504.8999999985</v>
      </c>
      <c r="J451" s="15">
        <f>IF(Tabela3[[#This Row],[Receitas 2006]]-Tabela3[[#This Row],[Despesas 2006]]&lt;0,Tabela3[[#This Row],[Receitas 2006]]-Tabela3[[#This Row],[Despesas 2006]],Tabela3[[#This Row],[Receitas 2006]]-Tabela3[[#This Row],[Despesas 2006]])</f>
        <v>1103471.6999999993</v>
      </c>
      <c r="K451" s="12">
        <f>IF(Tabela3[[#This Row],[Receitas 2008]]-Tabela3[[#This Row],[Despesas 2008]]&lt;0,Tabela3[[#This Row],[Receitas 2008]]-Tabela3[[#This Row],[Despesas 2008]],Tabela3[[#This Row],[Receitas 2008]]-Tabela3[[#This Row],[Despesas 2008]])</f>
        <v>729955.22999999672</v>
      </c>
      <c r="L451" s="12">
        <f>IF(Tabela3[[#This Row],[Receitas 2009]]-Tabela3[[#This Row],[Despesas 2009]]&lt;0,Tabela3[[#This Row],[Receitas 2009]]-Tabela3[[#This Row],[Despesas 2009]],Tabela3[[#This Row],[Receitas 2009]]-Tabela3[[#This Row],[Despesas 2009]])</f>
        <v>-3306860.049999997</v>
      </c>
    </row>
    <row r="452" spans="1:12">
      <c r="A452" s="12">
        <v>4508721.29</v>
      </c>
      <c r="B452" s="12">
        <v>5648796.3799999999</v>
      </c>
      <c r="C452" s="12">
        <v>8119384.8300000001</v>
      </c>
      <c r="D452" s="12">
        <v>6966207.21</v>
      </c>
      <c r="E452" s="12">
        <v>4401159.71</v>
      </c>
      <c r="F452" s="12">
        <v>5513180.5800000001</v>
      </c>
      <c r="G452" s="12">
        <v>8037004.4699999997</v>
      </c>
      <c r="H452" s="12">
        <v>7372442.4400000004</v>
      </c>
      <c r="I452" s="12">
        <f>IF(Tabela3[[#This Row],[Receitas 2005]]-Tabela3[[#This Row],[Despesas 2005]]&lt;0,Tabela3[[#This Row],[Receitas 2005]]-Tabela3[[#This Row],[Despesas 2005]],Tabela3[[#This Row],[Receitas 2005]]-Tabela3[[#This Row],[Despesas 2005]])</f>
        <v>107561.58000000007</v>
      </c>
      <c r="J452" s="14">
        <f>IF(Tabela3[[#This Row],[Receitas 2006]]-Tabela3[[#This Row],[Despesas 2006]]&lt;0,Tabela3[[#This Row],[Receitas 2006]]-Tabela3[[#This Row],[Despesas 2006]],Tabela3[[#This Row],[Receitas 2006]]-Tabela3[[#This Row],[Despesas 2006]])</f>
        <v>135615.79999999981</v>
      </c>
      <c r="K452" s="12">
        <f>IF(Tabela3[[#This Row],[Receitas 2008]]-Tabela3[[#This Row],[Despesas 2008]]&lt;0,Tabela3[[#This Row],[Receitas 2008]]-Tabela3[[#This Row],[Despesas 2008]],Tabela3[[#This Row],[Receitas 2008]]-Tabela3[[#This Row],[Despesas 2008]])</f>
        <v>82380.360000000335</v>
      </c>
      <c r="L452" s="12">
        <f>IF(Tabela3[[#This Row],[Receitas 2009]]-Tabela3[[#This Row],[Despesas 2009]]&lt;0,Tabela3[[#This Row],[Receitas 2009]]-Tabela3[[#This Row],[Despesas 2009]],Tabela3[[#This Row],[Receitas 2009]]-Tabela3[[#This Row],[Despesas 2009]])</f>
        <v>-406235.23000000045</v>
      </c>
    </row>
    <row r="453" spans="1:12">
      <c r="A453" s="13">
        <v>13288101.220000001</v>
      </c>
      <c r="B453" s="13">
        <v>13930111.24</v>
      </c>
      <c r="C453" s="13">
        <v>19220842.370000001</v>
      </c>
      <c r="D453" s="13">
        <v>19745347.449999999</v>
      </c>
      <c r="E453" s="13">
        <v>12987396.539999999</v>
      </c>
      <c r="F453" s="13">
        <v>13927405.199999999</v>
      </c>
      <c r="G453" s="13">
        <v>18308819.539999999</v>
      </c>
      <c r="H453" s="13">
        <v>20371197.309999999</v>
      </c>
      <c r="I453" s="13">
        <f>IF(Tabela3[[#This Row],[Receitas 2005]]-Tabela3[[#This Row],[Despesas 2005]]&lt;0,Tabela3[[#This Row],[Receitas 2005]]-Tabela3[[#This Row],[Despesas 2005]],Tabela3[[#This Row],[Receitas 2005]]-Tabela3[[#This Row],[Despesas 2005]])</f>
        <v>300704.68000000156</v>
      </c>
      <c r="J453" s="15">
        <f>IF(Tabela3[[#This Row],[Receitas 2006]]-Tabela3[[#This Row],[Despesas 2006]]&lt;0,Tabela3[[#This Row],[Receitas 2006]]-Tabela3[[#This Row],[Despesas 2006]],Tabela3[[#This Row],[Receitas 2006]]-Tabela3[[#This Row],[Despesas 2006]])</f>
        <v>2706.0400000009686</v>
      </c>
      <c r="K453" s="12">
        <f>IF(Tabela3[[#This Row],[Receitas 2008]]-Tabela3[[#This Row],[Despesas 2008]]&lt;0,Tabela3[[#This Row],[Receitas 2008]]-Tabela3[[#This Row],[Despesas 2008]],Tabela3[[#This Row],[Receitas 2008]]-Tabela3[[#This Row],[Despesas 2008]])</f>
        <v>912022.83000000194</v>
      </c>
      <c r="L453" s="12">
        <f>IF(Tabela3[[#This Row],[Receitas 2009]]-Tabela3[[#This Row],[Despesas 2009]]&lt;0,Tabela3[[#This Row],[Receitas 2009]]-Tabela3[[#This Row],[Despesas 2009]],Tabela3[[#This Row],[Receitas 2009]]-Tabela3[[#This Row],[Despesas 2009]])</f>
        <v>-625849.8599999994</v>
      </c>
    </row>
    <row r="454" spans="1:12">
      <c r="A454" s="12">
        <v>5006479.0599999996</v>
      </c>
      <c r="B454" s="12">
        <v>5677042.46</v>
      </c>
      <c r="C454" s="12" t="s">
        <v>25</v>
      </c>
      <c r="D454" s="12">
        <v>7578694.7999999998</v>
      </c>
      <c r="E454" s="12">
        <v>5015892.74</v>
      </c>
      <c r="F454" s="12">
        <v>5784411.6799999997</v>
      </c>
      <c r="G454" s="12" t="s">
        <v>25</v>
      </c>
      <c r="H454" s="12">
        <v>8301171.9100000001</v>
      </c>
      <c r="I454" s="12">
        <f>IF(Tabela3[[#This Row],[Receitas 2005]]-Tabela3[[#This Row],[Despesas 2005]]&lt;0,Tabela3[[#This Row],[Receitas 2005]]-Tabela3[[#This Row],[Despesas 2005]],Tabela3[[#This Row],[Receitas 2005]]-Tabela3[[#This Row],[Despesas 2005]])</f>
        <v>-9413.6800000006333</v>
      </c>
      <c r="J454" s="14">
        <f>IF(Tabela3[[#This Row],[Receitas 2006]]-Tabela3[[#This Row],[Despesas 2006]]&lt;0,Tabela3[[#This Row],[Receitas 2006]]-Tabela3[[#This Row],[Despesas 2006]],Tabela3[[#This Row],[Receitas 2006]]-Tabela3[[#This Row],[Despesas 2006]])</f>
        <v>-107369.21999999974</v>
      </c>
      <c r="K454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54" s="12">
        <f>IF(Tabela3[[#This Row],[Receitas 2009]]-Tabela3[[#This Row],[Despesas 2009]]&lt;0,Tabela3[[#This Row],[Receitas 2009]]-Tabela3[[#This Row],[Despesas 2009]],Tabela3[[#This Row],[Receitas 2009]]-Tabela3[[#This Row],[Despesas 2009]])</f>
        <v>-722477.11000000034</v>
      </c>
    </row>
    <row r="455" spans="1:12">
      <c r="A455" s="13">
        <v>12331675.82</v>
      </c>
      <c r="B455" s="13" t="s">
        <v>25</v>
      </c>
      <c r="C455" s="13">
        <v>20708109.18</v>
      </c>
      <c r="D455" s="13">
        <v>19044365.75</v>
      </c>
      <c r="E455" s="13">
        <v>10995161.890000001</v>
      </c>
      <c r="F455" s="13" t="s">
        <v>25</v>
      </c>
      <c r="G455" s="13">
        <v>19863528.59</v>
      </c>
      <c r="H455" s="13">
        <v>20466013.030000001</v>
      </c>
      <c r="I455" s="13">
        <f>IF(Tabela3[[#This Row],[Receitas 2005]]-Tabela3[[#This Row],[Despesas 2005]]&lt;0,Tabela3[[#This Row],[Receitas 2005]]-Tabela3[[#This Row],[Despesas 2005]],Tabela3[[#This Row],[Receitas 2005]]-Tabela3[[#This Row],[Despesas 2005]])</f>
        <v>1336513.9299999997</v>
      </c>
      <c r="J45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55" s="12">
        <f>IF(Tabela3[[#This Row],[Receitas 2008]]-Tabela3[[#This Row],[Despesas 2008]]&lt;0,Tabela3[[#This Row],[Receitas 2008]]-Tabela3[[#This Row],[Despesas 2008]],Tabela3[[#This Row],[Receitas 2008]]-Tabela3[[#This Row],[Despesas 2008]])</f>
        <v>844580.58999999985</v>
      </c>
      <c r="L455" s="12">
        <f>IF(Tabela3[[#This Row],[Receitas 2009]]-Tabela3[[#This Row],[Despesas 2009]]&lt;0,Tabela3[[#This Row],[Receitas 2009]]-Tabela3[[#This Row],[Despesas 2009]],Tabela3[[#This Row],[Receitas 2009]]-Tabela3[[#This Row],[Despesas 2009]])</f>
        <v>-1421647.2800000012</v>
      </c>
    </row>
    <row r="456" spans="1:12">
      <c r="A456" s="12">
        <v>47767194.490000002</v>
      </c>
      <c r="B456" s="12">
        <v>56365391.810000002</v>
      </c>
      <c r="C456" s="12" t="s">
        <v>25</v>
      </c>
      <c r="D456" s="12" t="s">
        <v>25</v>
      </c>
      <c r="E456" s="12">
        <v>47762810.539999999</v>
      </c>
      <c r="F456" s="12">
        <v>55380065.899999999</v>
      </c>
      <c r="G456" s="12" t="s">
        <v>25</v>
      </c>
      <c r="H456" s="12" t="s">
        <v>25</v>
      </c>
      <c r="I456" s="12">
        <f>IF(Tabela3[[#This Row],[Receitas 2005]]-Tabela3[[#This Row],[Despesas 2005]]&lt;0,Tabela3[[#This Row],[Receitas 2005]]-Tabela3[[#This Row],[Despesas 2005]],Tabela3[[#This Row],[Receitas 2005]]-Tabela3[[#This Row],[Despesas 2005]])</f>
        <v>4383.9500000029802</v>
      </c>
      <c r="J456" s="14">
        <f>IF(Tabela3[[#This Row],[Receitas 2006]]-Tabela3[[#This Row],[Despesas 2006]]&lt;0,Tabela3[[#This Row],[Receitas 2006]]-Tabela3[[#This Row],[Despesas 2006]],Tabela3[[#This Row],[Receitas 2006]]-Tabela3[[#This Row],[Despesas 2006]])</f>
        <v>985325.91000000387</v>
      </c>
      <c r="K45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56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57" spans="1:12">
      <c r="A457" s="13">
        <v>12559423.85</v>
      </c>
      <c r="B457" s="13" t="s">
        <v>25</v>
      </c>
      <c r="C457" s="13">
        <v>20680773.890000001</v>
      </c>
      <c r="D457" s="13">
        <v>22028987.710000001</v>
      </c>
      <c r="E457" s="13">
        <v>12181587.57</v>
      </c>
      <c r="F457" s="13" t="s">
        <v>25</v>
      </c>
      <c r="G457" s="13">
        <v>21016861.379999999</v>
      </c>
      <c r="H457" s="13">
        <v>21741443.25</v>
      </c>
      <c r="I457" s="13">
        <f>IF(Tabela3[[#This Row],[Receitas 2005]]-Tabela3[[#This Row],[Despesas 2005]]&lt;0,Tabela3[[#This Row],[Receitas 2005]]-Tabela3[[#This Row],[Despesas 2005]],Tabela3[[#This Row],[Receitas 2005]]-Tabela3[[#This Row],[Despesas 2005]])</f>
        <v>377836.27999999933</v>
      </c>
      <c r="J45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57" s="12">
        <f>IF(Tabela3[[#This Row],[Receitas 2008]]-Tabela3[[#This Row],[Despesas 2008]]&lt;0,Tabela3[[#This Row],[Receitas 2008]]-Tabela3[[#This Row],[Despesas 2008]],Tabela3[[#This Row],[Receitas 2008]]-Tabela3[[#This Row],[Despesas 2008]])</f>
        <v>-336087.48999999836</v>
      </c>
      <c r="L457" s="12">
        <f>IF(Tabela3[[#This Row],[Receitas 2009]]-Tabela3[[#This Row],[Despesas 2009]]&lt;0,Tabela3[[#This Row],[Receitas 2009]]-Tabela3[[#This Row],[Despesas 2009]],Tabela3[[#This Row],[Receitas 2009]]-Tabela3[[#This Row],[Despesas 2009]])</f>
        <v>287544.46000000089</v>
      </c>
    </row>
    <row r="458" spans="1:12">
      <c r="A458" s="12" t="s">
        <v>25</v>
      </c>
      <c r="B458" s="12">
        <v>22213295.940000001</v>
      </c>
      <c r="C458" s="12">
        <v>32668420.079999998</v>
      </c>
      <c r="D458" s="12">
        <v>32716807.809999999</v>
      </c>
      <c r="E458" s="12" t="s">
        <v>25</v>
      </c>
      <c r="F458" s="12">
        <v>21895357.350000001</v>
      </c>
      <c r="G458" s="12">
        <v>30003720.440000001</v>
      </c>
      <c r="H458" s="12">
        <v>32772242.460000001</v>
      </c>
      <c r="I45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58" s="14">
        <f>IF(Tabela3[[#This Row],[Receitas 2006]]-Tabela3[[#This Row],[Despesas 2006]]&lt;0,Tabela3[[#This Row],[Receitas 2006]]-Tabela3[[#This Row],[Despesas 2006]],Tabela3[[#This Row],[Receitas 2006]]-Tabela3[[#This Row],[Despesas 2006]])</f>
        <v>317938.58999999985</v>
      </c>
      <c r="K458" s="12">
        <f>IF(Tabela3[[#This Row],[Receitas 2008]]-Tabela3[[#This Row],[Despesas 2008]]&lt;0,Tabela3[[#This Row],[Receitas 2008]]-Tabela3[[#This Row],[Despesas 2008]],Tabela3[[#This Row],[Receitas 2008]]-Tabela3[[#This Row],[Despesas 2008]])</f>
        <v>2664699.6399999969</v>
      </c>
      <c r="L458" s="12">
        <f>IF(Tabela3[[#This Row],[Receitas 2009]]-Tabela3[[#This Row],[Despesas 2009]]&lt;0,Tabela3[[#This Row],[Receitas 2009]]-Tabela3[[#This Row],[Despesas 2009]],Tabela3[[#This Row],[Receitas 2009]]-Tabela3[[#This Row],[Despesas 2009]])</f>
        <v>-55434.650000002235</v>
      </c>
    </row>
    <row r="459" spans="1:12">
      <c r="A459" s="13">
        <v>5179795.41</v>
      </c>
      <c r="B459" s="13">
        <v>6499499.7199999997</v>
      </c>
      <c r="C459" s="13">
        <v>8783684.8399999999</v>
      </c>
      <c r="D459" s="13">
        <v>8964273.9100000001</v>
      </c>
      <c r="E459" s="13">
        <v>5173912.7</v>
      </c>
      <c r="F459" s="13">
        <v>6339188.0899999999</v>
      </c>
      <c r="G459" s="13">
        <v>9260903.3699999992</v>
      </c>
      <c r="H459" s="13">
        <v>9182727.3699999992</v>
      </c>
      <c r="I459" s="13">
        <f>IF(Tabela3[[#This Row],[Receitas 2005]]-Tabela3[[#This Row],[Despesas 2005]]&lt;0,Tabela3[[#This Row],[Receitas 2005]]-Tabela3[[#This Row],[Despesas 2005]],Tabela3[[#This Row],[Receitas 2005]]-Tabela3[[#This Row],[Despesas 2005]])</f>
        <v>5882.7099999999627</v>
      </c>
      <c r="J459" s="15">
        <f>IF(Tabela3[[#This Row],[Receitas 2006]]-Tabela3[[#This Row],[Despesas 2006]]&lt;0,Tabela3[[#This Row],[Receitas 2006]]-Tabela3[[#This Row],[Despesas 2006]],Tabela3[[#This Row],[Receitas 2006]]-Tabela3[[#This Row],[Despesas 2006]])</f>
        <v>160311.62999999989</v>
      </c>
      <c r="K459" s="12">
        <f>IF(Tabela3[[#This Row],[Receitas 2008]]-Tabela3[[#This Row],[Despesas 2008]]&lt;0,Tabela3[[#This Row],[Receitas 2008]]-Tabela3[[#This Row],[Despesas 2008]],Tabela3[[#This Row],[Receitas 2008]]-Tabela3[[#This Row],[Despesas 2008]])</f>
        <v>-477218.52999999933</v>
      </c>
      <c r="L459" s="12">
        <f>IF(Tabela3[[#This Row],[Receitas 2009]]-Tabela3[[#This Row],[Despesas 2009]]&lt;0,Tabela3[[#This Row],[Receitas 2009]]-Tabela3[[#This Row],[Despesas 2009]],Tabela3[[#This Row],[Receitas 2009]]-Tabela3[[#This Row],[Despesas 2009]])</f>
        <v>-218453.45999999903</v>
      </c>
    </row>
    <row r="460" spans="1:12">
      <c r="A460" s="12">
        <v>46356230.5</v>
      </c>
      <c r="B460" s="12">
        <v>7529071.5</v>
      </c>
      <c r="C460" s="12">
        <v>11567179.99</v>
      </c>
      <c r="D460" s="12">
        <v>10941827.310000001</v>
      </c>
      <c r="E460" s="12">
        <v>5857758.9100000001</v>
      </c>
      <c r="F460" s="12">
        <v>6977051.29</v>
      </c>
      <c r="G460" s="12">
        <v>10889621.6</v>
      </c>
      <c r="H460" s="12">
        <v>11739061.390000001</v>
      </c>
      <c r="I460" s="12">
        <f>IF(Tabela3[[#This Row],[Receitas 2005]]-Tabela3[[#This Row],[Despesas 2005]]&lt;0,Tabela3[[#This Row],[Receitas 2005]]-Tabela3[[#This Row],[Despesas 2005]],Tabela3[[#This Row],[Receitas 2005]]-Tabela3[[#This Row],[Despesas 2005]])</f>
        <v>40498471.590000004</v>
      </c>
      <c r="J460" s="14">
        <f>IF(Tabela3[[#This Row],[Receitas 2006]]-Tabela3[[#This Row],[Despesas 2006]]&lt;0,Tabela3[[#This Row],[Receitas 2006]]-Tabela3[[#This Row],[Despesas 2006]],Tabela3[[#This Row],[Receitas 2006]]-Tabela3[[#This Row],[Despesas 2006]])</f>
        <v>552020.21</v>
      </c>
      <c r="K460" s="12">
        <f>IF(Tabela3[[#This Row],[Receitas 2008]]-Tabela3[[#This Row],[Despesas 2008]]&lt;0,Tabela3[[#This Row],[Receitas 2008]]-Tabela3[[#This Row],[Despesas 2008]],Tabela3[[#This Row],[Receitas 2008]]-Tabela3[[#This Row],[Despesas 2008]])</f>
        <v>677558.3900000006</v>
      </c>
      <c r="L460" s="12">
        <f>IF(Tabela3[[#This Row],[Receitas 2009]]-Tabela3[[#This Row],[Despesas 2009]]&lt;0,Tabela3[[#This Row],[Receitas 2009]]-Tabela3[[#This Row],[Despesas 2009]],Tabela3[[#This Row],[Receitas 2009]]-Tabela3[[#This Row],[Despesas 2009]])</f>
        <v>-797234.08000000007</v>
      </c>
    </row>
    <row r="461" spans="1:12">
      <c r="A461" s="13">
        <v>8689516.4900000002</v>
      </c>
      <c r="B461" s="13">
        <v>9634756.0199999996</v>
      </c>
      <c r="C461" s="13">
        <v>12765065.140000001</v>
      </c>
      <c r="D461" s="13">
        <v>13304871.43</v>
      </c>
      <c r="E461" s="13">
        <v>8243930.7400000002</v>
      </c>
      <c r="F461" s="13">
        <v>9388291.4100000001</v>
      </c>
      <c r="G461" s="13">
        <v>12775030.779999999</v>
      </c>
      <c r="H461" s="13">
        <v>12978273.359999999</v>
      </c>
      <c r="I461" s="13">
        <f>IF(Tabela3[[#This Row],[Receitas 2005]]-Tabela3[[#This Row],[Despesas 2005]]&lt;0,Tabela3[[#This Row],[Receitas 2005]]-Tabela3[[#This Row],[Despesas 2005]],Tabela3[[#This Row],[Receitas 2005]]-Tabela3[[#This Row],[Despesas 2005]])</f>
        <v>445585.75</v>
      </c>
      <c r="J461" s="15">
        <f>IF(Tabela3[[#This Row],[Receitas 2006]]-Tabela3[[#This Row],[Despesas 2006]]&lt;0,Tabela3[[#This Row],[Receitas 2006]]-Tabela3[[#This Row],[Despesas 2006]],Tabela3[[#This Row],[Receitas 2006]]-Tabela3[[#This Row],[Despesas 2006]])</f>
        <v>246464.6099999994</v>
      </c>
      <c r="K461" s="12">
        <f>IF(Tabela3[[#This Row],[Receitas 2008]]-Tabela3[[#This Row],[Despesas 2008]]&lt;0,Tabela3[[#This Row],[Receitas 2008]]-Tabela3[[#This Row],[Despesas 2008]],Tabela3[[#This Row],[Receitas 2008]]-Tabela3[[#This Row],[Despesas 2008]])</f>
        <v>-9965.6399999987334</v>
      </c>
      <c r="L461" s="12">
        <f>IF(Tabela3[[#This Row],[Receitas 2009]]-Tabela3[[#This Row],[Despesas 2009]]&lt;0,Tabela3[[#This Row],[Receitas 2009]]-Tabela3[[#This Row],[Despesas 2009]],Tabela3[[#This Row],[Receitas 2009]]-Tabela3[[#This Row],[Despesas 2009]])</f>
        <v>326598.0700000003</v>
      </c>
    </row>
    <row r="462" spans="1:12">
      <c r="A462" s="12" t="s">
        <v>25</v>
      </c>
      <c r="B462" s="12">
        <v>93198503.040000007</v>
      </c>
      <c r="C462" s="12">
        <v>164027515.40000001</v>
      </c>
      <c r="D462" s="12">
        <v>138584089.94</v>
      </c>
      <c r="E462" s="12" t="s">
        <v>25</v>
      </c>
      <c r="F462" s="12">
        <v>86297187.430000007</v>
      </c>
      <c r="G462" s="12">
        <v>183273678.80000001</v>
      </c>
      <c r="H462" s="12">
        <v>136804928.34</v>
      </c>
      <c r="I46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62" s="14">
        <f>IF(Tabela3[[#This Row],[Receitas 2006]]-Tabela3[[#This Row],[Despesas 2006]]&lt;0,Tabela3[[#This Row],[Receitas 2006]]-Tabela3[[#This Row],[Despesas 2006]],Tabela3[[#This Row],[Receitas 2006]]-Tabela3[[#This Row],[Despesas 2006]])</f>
        <v>6901315.6099999994</v>
      </c>
      <c r="K462" s="12">
        <f>IF(Tabela3[[#This Row],[Receitas 2008]]-Tabela3[[#This Row],[Despesas 2008]]&lt;0,Tabela3[[#This Row],[Receitas 2008]]-Tabela3[[#This Row],[Despesas 2008]],Tabela3[[#This Row],[Receitas 2008]]-Tabela3[[#This Row],[Despesas 2008]])</f>
        <v>-19246163.400000006</v>
      </c>
      <c r="L462" s="12">
        <f>IF(Tabela3[[#This Row],[Receitas 2009]]-Tabela3[[#This Row],[Despesas 2009]]&lt;0,Tabela3[[#This Row],[Receitas 2009]]-Tabela3[[#This Row],[Despesas 2009]],Tabela3[[#This Row],[Receitas 2009]]-Tabela3[[#This Row],[Despesas 2009]])</f>
        <v>1779161.599999994</v>
      </c>
    </row>
    <row r="463" spans="1:12">
      <c r="A463" s="13" t="s">
        <v>25</v>
      </c>
      <c r="B463" s="13">
        <v>5969284.4400000004</v>
      </c>
      <c r="C463" s="13">
        <v>9506004.7300000004</v>
      </c>
      <c r="D463" s="13">
        <v>9157407.6400000006</v>
      </c>
      <c r="E463" s="13" t="s">
        <v>25</v>
      </c>
      <c r="F463" s="13">
        <v>5681732.1699999999</v>
      </c>
      <c r="G463" s="13">
        <v>8673456</v>
      </c>
      <c r="H463" s="13">
        <v>10095939.65</v>
      </c>
      <c r="I46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63" s="15">
        <f>IF(Tabela3[[#This Row],[Receitas 2006]]-Tabela3[[#This Row],[Despesas 2006]]&lt;0,Tabela3[[#This Row],[Receitas 2006]]-Tabela3[[#This Row],[Despesas 2006]],Tabela3[[#This Row],[Receitas 2006]]-Tabela3[[#This Row],[Despesas 2006]])</f>
        <v>287552.27000000048</v>
      </c>
      <c r="K463" s="12">
        <f>IF(Tabela3[[#This Row],[Receitas 2008]]-Tabela3[[#This Row],[Despesas 2008]]&lt;0,Tabela3[[#This Row],[Receitas 2008]]-Tabela3[[#This Row],[Despesas 2008]],Tabela3[[#This Row],[Receitas 2008]]-Tabela3[[#This Row],[Despesas 2008]])</f>
        <v>832548.73000000045</v>
      </c>
      <c r="L463" s="12">
        <f>IF(Tabela3[[#This Row],[Receitas 2009]]-Tabela3[[#This Row],[Despesas 2009]]&lt;0,Tabela3[[#This Row],[Receitas 2009]]-Tabela3[[#This Row],[Despesas 2009]],Tabela3[[#This Row],[Receitas 2009]]-Tabela3[[#This Row],[Despesas 2009]])</f>
        <v>-938532.00999999978</v>
      </c>
    </row>
    <row r="464" spans="1:12">
      <c r="A464" s="12">
        <v>6824999.7800000003</v>
      </c>
      <c r="B464" s="12">
        <v>9020374.4100000001</v>
      </c>
      <c r="C464" s="12">
        <v>11681836.529999999</v>
      </c>
      <c r="D464" s="12">
        <v>10764650.26</v>
      </c>
      <c r="E464" s="12">
        <v>6596665.1299999999</v>
      </c>
      <c r="F464" s="12">
        <v>8662222.1799999997</v>
      </c>
      <c r="G464" s="12">
        <v>12054285.060000001</v>
      </c>
      <c r="H464" s="12">
        <v>13812838.07</v>
      </c>
      <c r="I464" s="12">
        <f>IF(Tabela3[[#This Row],[Receitas 2005]]-Tabela3[[#This Row],[Despesas 2005]]&lt;0,Tabela3[[#This Row],[Receitas 2005]]-Tabela3[[#This Row],[Despesas 2005]],Tabela3[[#This Row],[Receitas 2005]]-Tabela3[[#This Row],[Despesas 2005]])</f>
        <v>228334.65000000037</v>
      </c>
      <c r="J464" s="14">
        <f>IF(Tabela3[[#This Row],[Receitas 2006]]-Tabela3[[#This Row],[Despesas 2006]]&lt;0,Tabela3[[#This Row],[Receitas 2006]]-Tabela3[[#This Row],[Despesas 2006]],Tabela3[[#This Row],[Receitas 2006]]-Tabela3[[#This Row],[Despesas 2006]])</f>
        <v>358152.23000000045</v>
      </c>
      <c r="K464" s="12">
        <f>IF(Tabela3[[#This Row],[Receitas 2008]]-Tabela3[[#This Row],[Despesas 2008]]&lt;0,Tabela3[[#This Row],[Receitas 2008]]-Tabela3[[#This Row],[Despesas 2008]],Tabela3[[#This Row],[Receitas 2008]]-Tabela3[[#This Row],[Despesas 2008]])</f>
        <v>-372448.53000000119</v>
      </c>
      <c r="L464" s="12">
        <f>IF(Tabela3[[#This Row],[Receitas 2009]]-Tabela3[[#This Row],[Despesas 2009]]&lt;0,Tabela3[[#This Row],[Receitas 2009]]-Tabela3[[#This Row],[Despesas 2009]],Tabela3[[#This Row],[Receitas 2009]]-Tabela3[[#This Row],[Despesas 2009]])</f>
        <v>-3048187.8100000005</v>
      </c>
    </row>
    <row r="465" spans="1:12">
      <c r="A465" s="13">
        <v>3971762.49</v>
      </c>
      <c r="B465" s="13">
        <v>4772108.96</v>
      </c>
      <c r="C465" s="13">
        <v>6237661.8899999997</v>
      </c>
      <c r="D465" s="13">
        <v>6020339.1100000003</v>
      </c>
      <c r="E465" s="13">
        <v>4014733.18</v>
      </c>
      <c r="F465" s="13">
        <v>4728177.01</v>
      </c>
      <c r="G465" s="13">
        <v>6232238.1799999997</v>
      </c>
      <c r="H465" s="13">
        <v>6223547.8399999999</v>
      </c>
      <c r="I465" s="13">
        <f>IF(Tabela3[[#This Row],[Receitas 2005]]-Tabela3[[#This Row],[Despesas 2005]]&lt;0,Tabela3[[#This Row],[Receitas 2005]]-Tabela3[[#This Row],[Despesas 2005]],Tabela3[[#This Row],[Receitas 2005]]-Tabela3[[#This Row],[Despesas 2005]])</f>
        <v>-42970.689999999944</v>
      </c>
      <c r="J465" s="15">
        <f>IF(Tabela3[[#This Row],[Receitas 2006]]-Tabela3[[#This Row],[Despesas 2006]]&lt;0,Tabela3[[#This Row],[Receitas 2006]]-Tabela3[[#This Row],[Despesas 2006]],Tabela3[[#This Row],[Receitas 2006]]-Tabela3[[#This Row],[Despesas 2006]])</f>
        <v>43931.950000000186</v>
      </c>
      <c r="K465" s="12">
        <f>IF(Tabela3[[#This Row],[Receitas 2008]]-Tabela3[[#This Row],[Despesas 2008]]&lt;0,Tabela3[[#This Row],[Receitas 2008]]-Tabela3[[#This Row],[Despesas 2008]],Tabela3[[#This Row],[Receitas 2008]]-Tabela3[[#This Row],[Despesas 2008]])</f>
        <v>5423.7099999999627</v>
      </c>
      <c r="L465" s="12">
        <f>IF(Tabela3[[#This Row],[Receitas 2009]]-Tabela3[[#This Row],[Despesas 2009]]&lt;0,Tabela3[[#This Row],[Receitas 2009]]-Tabela3[[#This Row],[Despesas 2009]],Tabela3[[#This Row],[Receitas 2009]]-Tabela3[[#This Row],[Despesas 2009]])</f>
        <v>-203208.72999999952</v>
      </c>
    </row>
    <row r="466" spans="1:12">
      <c r="A466" s="12">
        <v>4253907.1399999997</v>
      </c>
      <c r="B466" s="12">
        <v>5408256.9100000001</v>
      </c>
      <c r="C466" s="12">
        <v>8526652.9399999995</v>
      </c>
      <c r="D466" s="12">
        <v>7526680.9000000004</v>
      </c>
      <c r="E466" s="12">
        <v>4248431.03</v>
      </c>
      <c r="F466" s="12">
        <v>5512968.5499999998</v>
      </c>
      <c r="G466" s="12">
        <v>8903781.5800000001</v>
      </c>
      <c r="H466" s="12">
        <v>7895065.2800000003</v>
      </c>
      <c r="I466" s="12">
        <f>IF(Tabela3[[#This Row],[Receitas 2005]]-Tabela3[[#This Row],[Despesas 2005]]&lt;0,Tabela3[[#This Row],[Receitas 2005]]-Tabela3[[#This Row],[Despesas 2005]],Tabela3[[#This Row],[Receitas 2005]]-Tabela3[[#This Row],[Despesas 2005]])</f>
        <v>5476.109999999404</v>
      </c>
      <c r="J466" s="14">
        <f>IF(Tabela3[[#This Row],[Receitas 2006]]-Tabela3[[#This Row],[Despesas 2006]]&lt;0,Tabela3[[#This Row],[Receitas 2006]]-Tabela3[[#This Row],[Despesas 2006]],Tabela3[[#This Row],[Receitas 2006]]-Tabela3[[#This Row],[Despesas 2006]])</f>
        <v>-104711.63999999966</v>
      </c>
      <c r="K466" s="12">
        <f>IF(Tabela3[[#This Row],[Receitas 2008]]-Tabela3[[#This Row],[Despesas 2008]]&lt;0,Tabela3[[#This Row],[Receitas 2008]]-Tabela3[[#This Row],[Despesas 2008]],Tabela3[[#This Row],[Receitas 2008]]-Tabela3[[#This Row],[Despesas 2008]])</f>
        <v>-377128.6400000006</v>
      </c>
      <c r="L466" s="12">
        <f>IF(Tabela3[[#This Row],[Receitas 2009]]-Tabela3[[#This Row],[Despesas 2009]]&lt;0,Tabela3[[#This Row],[Receitas 2009]]-Tabela3[[#This Row],[Despesas 2009]],Tabela3[[#This Row],[Receitas 2009]]-Tabela3[[#This Row],[Despesas 2009]])</f>
        <v>-368384.37999999989</v>
      </c>
    </row>
    <row r="467" spans="1:12">
      <c r="A467" s="13" t="s">
        <v>25</v>
      </c>
      <c r="B467" s="13">
        <v>4080597.47</v>
      </c>
      <c r="C467" s="13">
        <v>5966154.8600000003</v>
      </c>
      <c r="D467" s="13">
        <v>5684337.8899999997</v>
      </c>
      <c r="E467" s="13" t="s">
        <v>25</v>
      </c>
      <c r="F467" s="13">
        <v>4262832.29</v>
      </c>
      <c r="G467" s="13">
        <v>5747972.5599999996</v>
      </c>
      <c r="H467" s="13">
        <v>5673981.7800000003</v>
      </c>
      <c r="I46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67" s="15">
        <f>IF(Tabela3[[#This Row],[Receitas 2006]]-Tabela3[[#This Row],[Despesas 2006]]&lt;0,Tabela3[[#This Row],[Receitas 2006]]-Tabela3[[#This Row],[Despesas 2006]],Tabela3[[#This Row],[Receitas 2006]]-Tabela3[[#This Row],[Despesas 2006]])</f>
        <v>-182234.81999999983</v>
      </c>
      <c r="K467" s="12">
        <f>IF(Tabela3[[#This Row],[Receitas 2008]]-Tabela3[[#This Row],[Despesas 2008]]&lt;0,Tabela3[[#This Row],[Receitas 2008]]-Tabela3[[#This Row],[Despesas 2008]],Tabela3[[#This Row],[Receitas 2008]]-Tabela3[[#This Row],[Despesas 2008]])</f>
        <v>218182.30000000075</v>
      </c>
      <c r="L467" s="12">
        <f>IF(Tabela3[[#This Row],[Receitas 2009]]-Tabela3[[#This Row],[Despesas 2009]]&lt;0,Tabela3[[#This Row],[Receitas 2009]]-Tabela3[[#This Row],[Despesas 2009]],Tabela3[[#This Row],[Receitas 2009]]-Tabela3[[#This Row],[Despesas 2009]])</f>
        <v>10356.109999999404</v>
      </c>
    </row>
    <row r="468" spans="1:12">
      <c r="A468" s="12" t="s">
        <v>25</v>
      </c>
      <c r="B468" s="12">
        <v>11082687.83</v>
      </c>
      <c r="C468" s="12">
        <v>17980537.460000001</v>
      </c>
      <c r="D468" s="12">
        <v>16878932.989999998</v>
      </c>
      <c r="E468" s="12" t="s">
        <v>25</v>
      </c>
      <c r="F468" s="12">
        <v>11990349.380000001</v>
      </c>
      <c r="G468" s="12">
        <v>15161992.34</v>
      </c>
      <c r="H468" s="12">
        <v>16957206.73</v>
      </c>
      <c r="I46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68" s="14">
        <f>IF(Tabela3[[#This Row],[Receitas 2006]]-Tabela3[[#This Row],[Despesas 2006]]&lt;0,Tabela3[[#This Row],[Receitas 2006]]-Tabela3[[#This Row],[Despesas 2006]],Tabela3[[#This Row],[Receitas 2006]]-Tabela3[[#This Row],[Despesas 2006]])</f>
        <v>-907661.55000000075</v>
      </c>
      <c r="K468" s="12">
        <f>IF(Tabela3[[#This Row],[Receitas 2008]]-Tabela3[[#This Row],[Despesas 2008]]&lt;0,Tabela3[[#This Row],[Receitas 2008]]-Tabela3[[#This Row],[Despesas 2008]],Tabela3[[#This Row],[Receitas 2008]]-Tabela3[[#This Row],[Despesas 2008]])</f>
        <v>2818545.120000001</v>
      </c>
      <c r="L468" s="12">
        <f>IF(Tabela3[[#This Row],[Receitas 2009]]-Tabela3[[#This Row],[Despesas 2009]]&lt;0,Tabela3[[#This Row],[Receitas 2009]]-Tabela3[[#This Row],[Despesas 2009]],Tabela3[[#This Row],[Receitas 2009]]-Tabela3[[#This Row],[Despesas 2009]])</f>
        <v>-78273.740000002086</v>
      </c>
    </row>
    <row r="469" spans="1:12">
      <c r="A469" s="13" t="s">
        <v>25</v>
      </c>
      <c r="B469" s="13">
        <v>5669754.7699999996</v>
      </c>
      <c r="C469" s="13">
        <v>7866564.4800000004</v>
      </c>
      <c r="D469" s="13">
        <v>8491443.1799999997</v>
      </c>
      <c r="E469" s="13" t="s">
        <v>25</v>
      </c>
      <c r="F469" s="13">
        <v>6235451.4100000001</v>
      </c>
      <c r="G469" s="13">
        <v>7435393.9100000001</v>
      </c>
      <c r="H469" s="13">
        <v>9010914.1999999993</v>
      </c>
      <c r="I46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69" s="15">
        <f>IF(Tabela3[[#This Row],[Receitas 2006]]-Tabela3[[#This Row],[Despesas 2006]]&lt;0,Tabela3[[#This Row],[Receitas 2006]]-Tabela3[[#This Row],[Despesas 2006]],Tabela3[[#This Row],[Receitas 2006]]-Tabela3[[#This Row],[Despesas 2006]])</f>
        <v>-565696.6400000006</v>
      </c>
      <c r="K469" s="12">
        <f>IF(Tabela3[[#This Row],[Receitas 2008]]-Tabela3[[#This Row],[Despesas 2008]]&lt;0,Tabela3[[#This Row],[Receitas 2008]]-Tabela3[[#This Row],[Despesas 2008]],Tabela3[[#This Row],[Receitas 2008]]-Tabela3[[#This Row],[Despesas 2008]])</f>
        <v>431170.5700000003</v>
      </c>
      <c r="L469" s="12">
        <f>IF(Tabela3[[#This Row],[Receitas 2009]]-Tabela3[[#This Row],[Despesas 2009]]&lt;0,Tabela3[[#This Row],[Receitas 2009]]-Tabela3[[#This Row],[Despesas 2009]],Tabela3[[#This Row],[Receitas 2009]]-Tabela3[[#This Row],[Despesas 2009]])</f>
        <v>-519471.01999999955</v>
      </c>
    </row>
    <row r="470" spans="1:12">
      <c r="A470" s="12">
        <v>4814948.9800000004</v>
      </c>
      <c r="B470" s="12" t="s">
        <v>25</v>
      </c>
      <c r="C470" s="12" t="s">
        <v>25</v>
      </c>
      <c r="D470" s="12">
        <v>8359657.1399999997</v>
      </c>
      <c r="E470" s="12">
        <v>4728972.8899999997</v>
      </c>
      <c r="F470" s="12" t="s">
        <v>25</v>
      </c>
      <c r="G470" s="12" t="s">
        <v>25</v>
      </c>
      <c r="H470" s="12">
        <v>8160574.8899999997</v>
      </c>
      <c r="I470" s="12">
        <f>IF(Tabela3[[#This Row],[Receitas 2005]]-Tabela3[[#This Row],[Despesas 2005]]&lt;0,Tabela3[[#This Row],[Receitas 2005]]-Tabela3[[#This Row],[Despesas 2005]],Tabela3[[#This Row],[Receitas 2005]]-Tabela3[[#This Row],[Despesas 2005]])</f>
        <v>85976.090000000782</v>
      </c>
      <c r="J47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7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70" s="12">
        <f>IF(Tabela3[[#This Row],[Receitas 2009]]-Tabela3[[#This Row],[Despesas 2009]]&lt;0,Tabela3[[#This Row],[Receitas 2009]]-Tabela3[[#This Row],[Despesas 2009]],Tabela3[[#This Row],[Receitas 2009]]-Tabela3[[#This Row],[Despesas 2009]])</f>
        <v>199082.25</v>
      </c>
    </row>
    <row r="471" spans="1:12">
      <c r="A471" s="13">
        <v>4500181.6399999997</v>
      </c>
      <c r="B471" s="13">
        <v>5505141.2300000004</v>
      </c>
      <c r="C471" s="13">
        <v>7838189.8700000001</v>
      </c>
      <c r="D471" s="13">
        <v>7208780.3499999996</v>
      </c>
      <c r="E471" s="13">
        <v>4591207.1100000003</v>
      </c>
      <c r="F471" s="13">
        <v>5390529.2999999998</v>
      </c>
      <c r="G471" s="13">
        <v>7508555.8600000003</v>
      </c>
      <c r="H471" s="13">
        <v>7025712.8799999999</v>
      </c>
      <c r="I471" s="13">
        <f>IF(Tabela3[[#This Row],[Receitas 2005]]-Tabela3[[#This Row],[Despesas 2005]]&lt;0,Tabela3[[#This Row],[Receitas 2005]]-Tabela3[[#This Row],[Despesas 2005]],Tabela3[[#This Row],[Receitas 2005]]-Tabela3[[#This Row],[Despesas 2005]])</f>
        <v>-91025.470000000671</v>
      </c>
      <c r="J471" s="15">
        <f>IF(Tabela3[[#This Row],[Receitas 2006]]-Tabela3[[#This Row],[Despesas 2006]]&lt;0,Tabela3[[#This Row],[Receitas 2006]]-Tabela3[[#This Row],[Despesas 2006]],Tabela3[[#This Row],[Receitas 2006]]-Tabela3[[#This Row],[Despesas 2006]])</f>
        <v>114611.93000000063</v>
      </c>
      <c r="K471" s="12">
        <f>IF(Tabela3[[#This Row],[Receitas 2008]]-Tabela3[[#This Row],[Despesas 2008]]&lt;0,Tabela3[[#This Row],[Receitas 2008]]-Tabela3[[#This Row],[Despesas 2008]],Tabela3[[#This Row],[Receitas 2008]]-Tabela3[[#This Row],[Despesas 2008]])</f>
        <v>329634.00999999978</v>
      </c>
      <c r="L471" s="12">
        <f>IF(Tabela3[[#This Row],[Receitas 2009]]-Tabela3[[#This Row],[Despesas 2009]]&lt;0,Tabela3[[#This Row],[Receitas 2009]]-Tabela3[[#This Row],[Despesas 2009]],Tabela3[[#This Row],[Receitas 2009]]-Tabela3[[#This Row],[Despesas 2009]])</f>
        <v>183067.46999999974</v>
      </c>
    </row>
    <row r="472" spans="1:12">
      <c r="A472" s="12">
        <v>16250158.08</v>
      </c>
      <c r="B472" s="12">
        <v>19167741.379999999</v>
      </c>
      <c r="C472" s="12">
        <v>27599113.059999999</v>
      </c>
      <c r="D472" s="12">
        <v>27821542.059999999</v>
      </c>
      <c r="E472" s="12">
        <v>15695374.49</v>
      </c>
      <c r="F472" s="12">
        <v>19098663.739999998</v>
      </c>
      <c r="G472" s="12">
        <v>27592022.16</v>
      </c>
      <c r="H472" s="12">
        <v>27067483.649999999</v>
      </c>
      <c r="I472" s="12">
        <f>IF(Tabela3[[#This Row],[Receitas 2005]]-Tabela3[[#This Row],[Despesas 2005]]&lt;0,Tabela3[[#This Row],[Receitas 2005]]-Tabela3[[#This Row],[Despesas 2005]],Tabela3[[#This Row],[Receitas 2005]]-Tabela3[[#This Row],[Despesas 2005]])</f>
        <v>554783.58999999985</v>
      </c>
      <c r="J472" s="14">
        <f>IF(Tabela3[[#This Row],[Receitas 2006]]-Tabela3[[#This Row],[Despesas 2006]]&lt;0,Tabela3[[#This Row],[Receitas 2006]]-Tabela3[[#This Row],[Despesas 2006]],Tabela3[[#This Row],[Receitas 2006]]-Tabela3[[#This Row],[Despesas 2006]])</f>
        <v>69077.640000000596</v>
      </c>
      <c r="K472" s="12">
        <f>IF(Tabela3[[#This Row],[Receitas 2008]]-Tabela3[[#This Row],[Despesas 2008]]&lt;0,Tabela3[[#This Row],[Receitas 2008]]-Tabela3[[#This Row],[Despesas 2008]],Tabela3[[#This Row],[Receitas 2008]]-Tabela3[[#This Row],[Despesas 2008]])</f>
        <v>7090.8999999985099</v>
      </c>
      <c r="L472" s="12">
        <f>IF(Tabela3[[#This Row],[Receitas 2009]]-Tabela3[[#This Row],[Despesas 2009]]&lt;0,Tabela3[[#This Row],[Receitas 2009]]-Tabela3[[#This Row],[Despesas 2009]],Tabela3[[#This Row],[Receitas 2009]]-Tabela3[[#This Row],[Despesas 2009]])</f>
        <v>754058.41000000015</v>
      </c>
    </row>
    <row r="473" spans="1:12">
      <c r="A473" s="13">
        <v>13099220.109999999</v>
      </c>
      <c r="B473" s="13">
        <v>17092615.640000001</v>
      </c>
      <c r="C473" s="13">
        <v>30594242.449999999</v>
      </c>
      <c r="D473" s="13">
        <v>28894725.539999999</v>
      </c>
      <c r="E473" s="13">
        <v>12276425.92</v>
      </c>
      <c r="F473" s="13">
        <v>17889046.129999999</v>
      </c>
      <c r="G473" s="13">
        <v>27270064.460000001</v>
      </c>
      <c r="H473" s="13">
        <v>28705701.550000001</v>
      </c>
      <c r="I473" s="13">
        <f>IF(Tabela3[[#This Row],[Receitas 2005]]-Tabela3[[#This Row],[Despesas 2005]]&lt;0,Tabela3[[#This Row],[Receitas 2005]]-Tabela3[[#This Row],[Despesas 2005]],Tabela3[[#This Row],[Receitas 2005]]-Tabela3[[#This Row],[Despesas 2005]])</f>
        <v>822794.18999999948</v>
      </c>
      <c r="J473" s="15">
        <f>IF(Tabela3[[#This Row],[Receitas 2006]]-Tabela3[[#This Row],[Despesas 2006]]&lt;0,Tabela3[[#This Row],[Receitas 2006]]-Tabela3[[#This Row],[Despesas 2006]],Tabela3[[#This Row],[Receitas 2006]]-Tabela3[[#This Row],[Despesas 2006]])</f>
        <v>-796430.48999999836</v>
      </c>
      <c r="K473" s="12">
        <f>IF(Tabela3[[#This Row],[Receitas 2008]]-Tabela3[[#This Row],[Despesas 2008]]&lt;0,Tabela3[[#This Row],[Receitas 2008]]-Tabela3[[#This Row],[Despesas 2008]],Tabela3[[#This Row],[Receitas 2008]]-Tabela3[[#This Row],[Despesas 2008]])</f>
        <v>3324177.9899999984</v>
      </c>
      <c r="L473" s="12">
        <f>IF(Tabela3[[#This Row],[Receitas 2009]]-Tabela3[[#This Row],[Despesas 2009]]&lt;0,Tabela3[[#This Row],[Receitas 2009]]-Tabela3[[#This Row],[Despesas 2009]],Tabela3[[#This Row],[Receitas 2009]]-Tabela3[[#This Row],[Despesas 2009]])</f>
        <v>189023.98999999836</v>
      </c>
    </row>
    <row r="474" spans="1:12">
      <c r="A474" s="12">
        <v>7170460.8700000001</v>
      </c>
      <c r="B474" s="12">
        <v>9185234.0899999999</v>
      </c>
      <c r="C474" s="12">
        <v>11926258.949999999</v>
      </c>
      <c r="D474" s="12">
        <v>16626633.18</v>
      </c>
      <c r="E474" s="12">
        <v>7108244.7800000003</v>
      </c>
      <c r="F474" s="12">
        <v>8274157.71</v>
      </c>
      <c r="G474" s="12">
        <v>11926258.949999999</v>
      </c>
      <c r="H474" s="12">
        <v>10703789.73</v>
      </c>
      <c r="I474" s="12">
        <f>IF(Tabela3[[#This Row],[Receitas 2005]]-Tabela3[[#This Row],[Despesas 2005]]&lt;0,Tabela3[[#This Row],[Receitas 2005]]-Tabela3[[#This Row],[Despesas 2005]],Tabela3[[#This Row],[Receitas 2005]]-Tabela3[[#This Row],[Despesas 2005]])</f>
        <v>62216.089999999851</v>
      </c>
      <c r="J474" s="14">
        <f>IF(Tabela3[[#This Row],[Receitas 2006]]-Tabela3[[#This Row],[Despesas 2006]]&lt;0,Tabela3[[#This Row],[Receitas 2006]]-Tabela3[[#This Row],[Despesas 2006]],Tabela3[[#This Row],[Receitas 2006]]-Tabela3[[#This Row],[Despesas 2006]])</f>
        <v>911076.37999999989</v>
      </c>
      <c r="K474" s="12">
        <f>IF(Tabela3[[#This Row],[Receitas 2008]]-Tabela3[[#This Row],[Despesas 2008]]&lt;0,Tabela3[[#This Row],[Receitas 2008]]-Tabela3[[#This Row],[Despesas 2008]],Tabela3[[#This Row],[Receitas 2008]]-Tabela3[[#This Row],[Despesas 2008]])</f>
        <v>0</v>
      </c>
      <c r="L474" s="12">
        <f>IF(Tabela3[[#This Row],[Receitas 2009]]-Tabela3[[#This Row],[Despesas 2009]]&lt;0,Tabela3[[#This Row],[Receitas 2009]]-Tabela3[[#This Row],[Despesas 2009]],Tabela3[[#This Row],[Receitas 2009]]-Tabela3[[#This Row],[Despesas 2009]])</f>
        <v>5922843.4499999993</v>
      </c>
    </row>
    <row r="475" spans="1:12">
      <c r="A475" s="13">
        <v>10394872.689999999</v>
      </c>
      <c r="B475" s="13">
        <v>12481870.91</v>
      </c>
      <c r="C475" s="13">
        <v>16756002.699999999</v>
      </c>
      <c r="D475" s="13">
        <v>15844085.699999999</v>
      </c>
      <c r="E475" s="13">
        <v>9163060.7799999993</v>
      </c>
      <c r="F475" s="13">
        <v>11093804.67</v>
      </c>
      <c r="G475" s="13">
        <v>17831604.309999999</v>
      </c>
      <c r="H475" s="13">
        <v>17124984.02</v>
      </c>
      <c r="I475" s="13">
        <f>IF(Tabela3[[#This Row],[Receitas 2005]]-Tabela3[[#This Row],[Despesas 2005]]&lt;0,Tabela3[[#This Row],[Receitas 2005]]-Tabela3[[#This Row],[Despesas 2005]],Tabela3[[#This Row],[Receitas 2005]]-Tabela3[[#This Row],[Despesas 2005]])</f>
        <v>1231811.9100000001</v>
      </c>
      <c r="J475" s="15">
        <f>IF(Tabela3[[#This Row],[Receitas 2006]]-Tabela3[[#This Row],[Despesas 2006]]&lt;0,Tabela3[[#This Row],[Receitas 2006]]-Tabela3[[#This Row],[Despesas 2006]],Tabela3[[#This Row],[Receitas 2006]]-Tabela3[[#This Row],[Despesas 2006]])</f>
        <v>1388066.2400000002</v>
      </c>
      <c r="K475" s="12">
        <f>IF(Tabela3[[#This Row],[Receitas 2008]]-Tabela3[[#This Row],[Despesas 2008]]&lt;0,Tabela3[[#This Row],[Receitas 2008]]-Tabela3[[#This Row],[Despesas 2008]],Tabela3[[#This Row],[Receitas 2008]]-Tabela3[[#This Row],[Despesas 2008]])</f>
        <v>-1075601.6099999994</v>
      </c>
      <c r="L475" s="12">
        <f>IF(Tabela3[[#This Row],[Receitas 2009]]-Tabela3[[#This Row],[Despesas 2009]]&lt;0,Tabela3[[#This Row],[Receitas 2009]]-Tabela3[[#This Row],[Despesas 2009]],Tabela3[[#This Row],[Receitas 2009]]-Tabela3[[#This Row],[Despesas 2009]])</f>
        <v>-1280898.3200000003</v>
      </c>
    </row>
    <row r="476" spans="1:12">
      <c r="A476" s="12" t="s">
        <v>25</v>
      </c>
      <c r="B476" s="12">
        <v>9654378.7200000007</v>
      </c>
      <c r="C476" s="12" t="s">
        <v>25</v>
      </c>
      <c r="D476" s="12">
        <v>10576796.970000001</v>
      </c>
      <c r="E476" s="12" t="s">
        <v>25</v>
      </c>
      <c r="F476" s="12">
        <v>9637260.2699999996</v>
      </c>
      <c r="G476" s="12" t="s">
        <v>25</v>
      </c>
      <c r="H476" s="12">
        <v>11310038.390000001</v>
      </c>
      <c r="I47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76" s="14">
        <f>IF(Tabela3[[#This Row],[Receitas 2006]]-Tabela3[[#This Row],[Despesas 2006]]&lt;0,Tabela3[[#This Row],[Receitas 2006]]-Tabela3[[#This Row],[Despesas 2006]],Tabela3[[#This Row],[Receitas 2006]]-Tabela3[[#This Row],[Despesas 2006]])</f>
        <v>17118.450000001118</v>
      </c>
      <c r="K47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76" s="12">
        <f>IF(Tabela3[[#This Row],[Receitas 2009]]-Tabela3[[#This Row],[Despesas 2009]]&lt;0,Tabela3[[#This Row],[Receitas 2009]]-Tabela3[[#This Row],[Despesas 2009]],Tabela3[[#This Row],[Receitas 2009]]-Tabela3[[#This Row],[Despesas 2009]])</f>
        <v>-733241.41999999993</v>
      </c>
    </row>
    <row r="477" spans="1:12">
      <c r="A477" s="13">
        <v>24982952.620000001</v>
      </c>
      <c r="B477" s="13" t="s">
        <v>25</v>
      </c>
      <c r="C477" s="13">
        <v>35679486.039999999</v>
      </c>
      <c r="D477" s="13">
        <v>37079494.789999999</v>
      </c>
      <c r="E477" s="13">
        <v>24611179.07</v>
      </c>
      <c r="F477" s="13" t="s">
        <v>25</v>
      </c>
      <c r="G477" s="13">
        <v>36811949.170000002</v>
      </c>
      <c r="H477" s="13">
        <v>36845074.479999997</v>
      </c>
      <c r="I477" s="13">
        <f>IF(Tabela3[[#This Row],[Receitas 2005]]-Tabela3[[#This Row],[Despesas 2005]]&lt;0,Tabela3[[#This Row],[Receitas 2005]]-Tabela3[[#This Row],[Despesas 2005]],Tabela3[[#This Row],[Receitas 2005]]-Tabela3[[#This Row],[Despesas 2005]])</f>
        <v>371773.55000000075</v>
      </c>
      <c r="J47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77" s="12">
        <f>IF(Tabela3[[#This Row],[Receitas 2008]]-Tabela3[[#This Row],[Despesas 2008]]&lt;0,Tabela3[[#This Row],[Receitas 2008]]-Tabela3[[#This Row],[Despesas 2008]],Tabela3[[#This Row],[Receitas 2008]]-Tabela3[[#This Row],[Despesas 2008]])</f>
        <v>-1132463.1300000027</v>
      </c>
      <c r="L477" s="12">
        <f>IF(Tabela3[[#This Row],[Receitas 2009]]-Tabela3[[#This Row],[Despesas 2009]]&lt;0,Tabela3[[#This Row],[Receitas 2009]]-Tabela3[[#This Row],[Despesas 2009]],Tabela3[[#This Row],[Receitas 2009]]-Tabela3[[#This Row],[Despesas 2009]])</f>
        <v>234420.31000000238</v>
      </c>
    </row>
    <row r="478" spans="1:12">
      <c r="A478" s="12">
        <v>4841092.46</v>
      </c>
      <c r="B478" s="12">
        <v>5403034.4400000004</v>
      </c>
      <c r="C478" s="12">
        <v>8843909.8599999994</v>
      </c>
      <c r="D478" s="12">
        <v>7130257.71</v>
      </c>
      <c r="E478" s="12">
        <v>4740574.6100000003</v>
      </c>
      <c r="F478" s="12">
        <v>5445735.9299999997</v>
      </c>
      <c r="G478" s="12">
        <v>8321241.29</v>
      </c>
      <c r="H478" s="12">
        <v>7634120.2199999997</v>
      </c>
      <c r="I478" s="12">
        <f>IF(Tabela3[[#This Row],[Receitas 2005]]-Tabela3[[#This Row],[Despesas 2005]]&lt;0,Tabela3[[#This Row],[Receitas 2005]]-Tabela3[[#This Row],[Despesas 2005]],Tabela3[[#This Row],[Receitas 2005]]-Tabela3[[#This Row],[Despesas 2005]])</f>
        <v>100517.84999999963</v>
      </c>
      <c r="J478" s="14">
        <f>IF(Tabela3[[#This Row],[Receitas 2006]]-Tabela3[[#This Row],[Despesas 2006]]&lt;0,Tabela3[[#This Row],[Receitas 2006]]-Tabela3[[#This Row],[Despesas 2006]],Tabela3[[#This Row],[Receitas 2006]]-Tabela3[[#This Row],[Despesas 2006]])</f>
        <v>-42701.489999999292</v>
      </c>
      <c r="K478" s="12">
        <f>IF(Tabela3[[#This Row],[Receitas 2008]]-Tabela3[[#This Row],[Despesas 2008]]&lt;0,Tabela3[[#This Row],[Receitas 2008]]-Tabela3[[#This Row],[Despesas 2008]],Tabela3[[#This Row],[Receitas 2008]]-Tabela3[[#This Row],[Despesas 2008]])</f>
        <v>522668.56999999937</v>
      </c>
      <c r="L478" s="12">
        <f>IF(Tabela3[[#This Row],[Receitas 2009]]-Tabela3[[#This Row],[Despesas 2009]]&lt;0,Tabela3[[#This Row],[Receitas 2009]]-Tabela3[[#This Row],[Despesas 2009]],Tabela3[[#This Row],[Receitas 2009]]-Tabela3[[#This Row],[Despesas 2009]])</f>
        <v>-503862.50999999978</v>
      </c>
    </row>
    <row r="479" spans="1:12">
      <c r="A479" s="13">
        <v>4553133.63</v>
      </c>
      <c r="B479" s="13">
        <v>5091868</v>
      </c>
      <c r="C479" s="13">
        <v>7404186</v>
      </c>
      <c r="D479" s="13">
        <v>7338671</v>
      </c>
      <c r="E479" s="13">
        <v>4487071.8899999997</v>
      </c>
      <c r="F479" s="13">
        <v>5286186</v>
      </c>
      <c r="G479" s="13">
        <v>7551036</v>
      </c>
      <c r="H479" s="13">
        <v>7367150</v>
      </c>
      <c r="I479" s="13">
        <f>IF(Tabela3[[#This Row],[Receitas 2005]]-Tabela3[[#This Row],[Despesas 2005]]&lt;0,Tabela3[[#This Row],[Receitas 2005]]-Tabela3[[#This Row],[Despesas 2005]],Tabela3[[#This Row],[Receitas 2005]]-Tabela3[[#This Row],[Despesas 2005]])</f>
        <v>66061.740000000224</v>
      </c>
      <c r="J479" s="15">
        <f>IF(Tabela3[[#This Row],[Receitas 2006]]-Tabela3[[#This Row],[Despesas 2006]]&lt;0,Tabela3[[#This Row],[Receitas 2006]]-Tabela3[[#This Row],[Despesas 2006]],Tabela3[[#This Row],[Receitas 2006]]-Tabela3[[#This Row],[Despesas 2006]])</f>
        <v>-194318</v>
      </c>
      <c r="K479" s="12">
        <f>IF(Tabela3[[#This Row],[Receitas 2008]]-Tabela3[[#This Row],[Despesas 2008]]&lt;0,Tabela3[[#This Row],[Receitas 2008]]-Tabela3[[#This Row],[Despesas 2008]],Tabela3[[#This Row],[Receitas 2008]]-Tabela3[[#This Row],[Despesas 2008]])</f>
        <v>-146850</v>
      </c>
      <c r="L479" s="12">
        <f>IF(Tabela3[[#This Row],[Receitas 2009]]-Tabela3[[#This Row],[Despesas 2009]]&lt;0,Tabela3[[#This Row],[Receitas 2009]]-Tabela3[[#This Row],[Despesas 2009]],Tabela3[[#This Row],[Receitas 2009]]-Tabela3[[#This Row],[Despesas 2009]])</f>
        <v>-28479</v>
      </c>
    </row>
    <row r="480" spans="1:12">
      <c r="A480" s="12">
        <v>10941636.800000001</v>
      </c>
      <c r="B480" s="12" t="s">
        <v>25</v>
      </c>
      <c r="C480" s="12">
        <v>18347535.030000001</v>
      </c>
      <c r="D480" s="12">
        <v>16992502.43</v>
      </c>
      <c r="E480" s="12">
        <v>10269122.279999999</v>
      </c>
      <c r="F480" s="12" t="s">
        <v>25</v>
      </c>
      <c r="G480" s="12">
        <v>18342977.100000001</v>
      </c>
      <c r="H480" s="12">
        <v>16880523.82</v>
      </c>
      <c r="I480" s="12">
        <f>IF(Tabela3[[#This Row],[Receitas 2005]]-Tabela3[[#This Row],[Despesas 2005]]&lt;0,Tabela3[[#This Row],[Receitas 2005]]-Tabela3[[#This Row],[Despesas 2005]],Tabela3[[#This Row],[Receitas 2005]]-Tabela3[[#This Row],[Despesas 2005]])</f>
        <v>672514.52000000142</v>
      </c>
      <c r="J48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80" s="12">
        <f>IF(Tabela3[[#This Row],[Receitas 2008]]-Tabela3[[#This Row],[Despesas 2008]]&lt;0,Tabela3[[#This Row],[Receitas 2008]]-Tabela3[[#This Row],[Despesas 2008]],Tabela3[[#This Row],[Receitas 2008]]-Tabela3[[#This Row],[Despesas 2008]])</f>
        <v>4557.929999999702</v>
      </c>
      <c r="L480" s="12">
        <f>IF(Tabela3[[#This Row],[Receitas 2009]]-Tabela3[[#This Row],[Despesas 2009]]&lt;0,Tabela3[[#This Row],[Receitas 2009]]-Tabela3[[#This Row],[Despesas 2009]],Tabela3[[#This Row],[Receitas 2009]]-Tabela3[[#This Row],[Despesas 2009]])</f>
        <v>111978.6099999994</v>
      </c>
    </row>
    <row r="481" spans="1:12">
      <c r="A481" s="13">
        <v>5476.72</v>
      </c>
      <c r="B481" s="13">
        <v>6313576.1200000001</v>
      </c>
      <c r="C481" s="13">
        <v>8308034.9000000004</v>
      </c>
      <c r="D481" s="13">
        <v>7938629.29</v>
      </c>
      <c r="E481" s="13">
        <v>5365.52</v>
      </c>
      <c r="F481" s="13">
        <v>6136726.96</v>
      </c>
      <c r="G481" s="13">
        <v>7703672.0800000001</v>
      </c>
      <c r="H481" s="13">
        <v>8765520.1799999997</v>
      </c>
      <c r="I481" s="13">
        <f>IF(Tabela3[[#This Row],[Receitas 2005]]-Tabela3[[#This Row],[Despesas 2005]]&lt;0,Tabela3[[#This Row],[Receitas 2005]]-Tabela3[[#This Row],[Despesas 2005]],Tabela3[[#This Row],[Receitas 2005]]-Tabela3[[#This Row],[Despesas 2005]])</f>
        <v>111.19999999999982</v>
      </c>
      <c r="J481" s="15">
        <f>IF(Tabela3[[#This Row],[Receitas 2006]]-Tabela3[[#This Row],[Despesas 2006]]&lt;0,Tabela3[[#This Row],[Receitas 2006]]-Tabela3[[#This Row],[Despesas 2006]],Tabela3[[#This Row],[Receitas 2006]]-Tabela3[[#This Row],[Despesas 2006]])</f>
        <v>176849.16000000015</v>
      </c>
      <c r="K481" s="12">
        <f>IF(Tabela3[[#This Row],[Receitas 2008]]-Tabela3[[#This Row],[Despesas 2008]]&lt;0,Tabela3[[#This Row],[Receitas 2008]]-Tabela3[[#This Row],[Despesas 2008]],Tabela3[[#This Row],[Receitas 2008]]-Tabela3[[#This Row],[Despesas 2008]])</f>
        <v>604362.8200000003</v>
      </c>
      <c r="L481" s="12">
        <f>IF(Tabela3[[#This Row],[Receitas 2009]]-Tabela3[[#This Row],[Despesas 2009]]&lt;0,Tabela3[[#This Row],[Receitas 2009]]-Tabela3[[#This Row],[Despesas 2009]],Tabela3[[#This Row],[Receitas 2009]]-Tabela3[[#This Row],[Despesas 2009]])</f>
        <v>-826890.88999999966</v>
      </c>
    </row>
    <row r="482" spans="1:12">
      <c r="A482" s="12">
        <v>5463616.4100000001</v>
      </c>
      <c r="B482" s="12" t="s">
        <v>25</v>
      </c>
      <c r="C482" s="12">
        <v>9871621.4100000001</v>
      </c>
      <c r="D482" s="12">
        <v>10291626.060000001</v>
      </c>
      <c r="E482" s="12">
        <v>4818002.37</v>
      </c>
      <c r="F482" s="12" t="s">
        <v>25</v>
      </c>
      <c r="G482" s="12">
        <v>9887749.4299999997</v>
      </c>
      <c r="H482" s="12">
        <v>9767497.1300000008</v>
      </c>
      <c r="I482" s="12">
        <f>IF(Tabela3[[#This Row],[Receitas 2005]]-Tabela3[[#This Row],[Despesas 2005]]&lt;0,Tabela3[[#This Row],[Receitas 2005]]-Tabela3[[#This Row],[Despesas 2005]],Tabela3[[#This Row],[Receitas 2005]]-Tabela3[[#This Row],[Despesas 2005]])</f>
        <v>645614.04</v>
      </c>
      <c r="J48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82" s="12">
        <f>IF(Tabela3[[#This Row],[Receitas 2008]]-Tabela3[[#This Row],[Despesas 2008]]&lt;0,Tabela3[[#This Row],[Receitas 2008]]-Tabela3[[#This Row],[Despesas 2008]],Tabela3[[#This Row],[Receitas 2008]]-Tabela3[[#This Row],[Despesas 2008]])</f>
        <v>-16128.019999999553</v>
      </c>
      <c r="L482" s="12">
        <f>IF(Tabela3[[#This Row],[Receitas 2009]]-Tabela3[[#This Row],[Despesas 2009]]&lt;0,Tabela3[[#This Row],[Receitas 2009]]-Tabela3[[#This Row],[Despesas 2009]],Tabela3[[#This Row],[Receitas 2009]]-Tabela3[[#This Row],[Despesas 2009]])</f>
        <v>524128.9299999997</v>
      </c>
    </row>
    <row r="483" spans="1:12">
      <c r="A483" s="13" t="s">
        <v>25</v>
      </c>
      <c r="B483" s="13">
        <v>5443156.5800000001</v>
      </c>
      <c r="C483" s="13" t="s">
        <v>25</v>
      </c>
      <c r="D483" s="13" t="s">
        <v>25</v>
      </c>
      <c r="E483" s="13" t="s">
        <v>25</v>
      </c>
      <c r="F483" s="13">
        <v>5702688.3600000003</v>
      </c>
      <c r="G483" s="13" t="s">
        <v>25</v>
      </c>
      <c r="H483" s="13" t="s">
        <v>25</v>
      </c>
      <c r="I48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83" s="15">
        <f>IF(Tabela3[[#This Row],[Receitas 2006]]-Tabela3[[#This Row],[Despesas 2006]]&lt;0,Tabela3[[#This Row],[Receitas 2006]]-Tabela3[[#This Row],[Despesas 2006]],Tabela3[[#This Row],[Receitas 2006]]-Tabela3[[#This Row],[Despesas 2006]])</f>
        <v>-259531.78000000026</v>
      </c>
      <c r="K483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83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484" spans="1:12">
      <c r="A484" s="12">
        <v>16200639.32</v>
      </c>
      <c r="B484" s="12">
        <v>17273121.550000001</v>
      </c>
      <c r="C484" s="12">
        <v>26393196.91</v>
      </c>
      <c r="D484" s="12">
        <v>25836309.48</v>
      </c>
      <c r="E484" s="12">
        <v>16302313.35</v>
      </c>
      <c r="F484" s="12">
        <v>18165003.280000001</v>
      </c>
      <c r="G484" s="12">
        <v>26037725.359999999</v>
      </c>
      <c r="H484" s="12">
        <v>26199694.129999999</v>
      </c>
      <c r="I484" s="12">
        <f>IF(Tabela3[[#This Row],[Receitas 2005]]-Tabela3[[#This Row],[Despesas 2005]]&lt;0,Tabela3[[#This Row],[Receitas 2005]]-Tabela3[[#This Row],[Despesas 2005]],Tabela3[[#This Row],[Receitas 2005]]-Tabela3[[#This Row],[Despesas 2005]])</f>
        <v>-101674.02999999933</v>
      </c>
      <c r="J484" s="14">
        <f>IF(Tabela3[[#This Row],[Receitas 2006]]-Tabela3[[#This Row],[Despesas 2006]]&lt;0,Tabela3[[#This Row],[Receitas 2006]]-Tabela3[[#This Row],[Despesas 2006]],Tabela3[[#This Row],[Receitas 2006]]-Tabela3[[#This Row],[Despesas 2006]])</f>
        <v>-891881.73000000045</v>
      </c>
      <c r="K484" s="12">
        <f>IF(Tabela3[[#This Row],[Receitas 2008]]-Tabela3[[#This Row],[Despesas 2008]]&lt;0,Tabela3[[#This Row],[Receitas 2008]]-Tabela3[[#This Row],[Despesas 2008]],Tabela3[[#This Row],[Receitas 2008]]-Tabela3[[#This Row],[Despesas 2008]])</f>
        <v>355471.55000000075</v>
      </c>
      <c r="L484" s="12">
        <f>IF(Tabela3[[#This Row],[Receitas 2009]]-Tabela3[[#This Row],[Despesas 2009]]&lt;0,Tabela3[[#This Row],[Receitas 2009]]-Tabela3[[#This Row],[Despesas 2009]],Tabela3[[#This Row],[Receitas 2009]]-Tabela3[[#This Row],[Despesas 2009]])</f>
        <v>-363384.64999999851</v>
      </c>
    </row>
    <row r="485" spans="1:12">
      <c r="A485" s="13">
        <v>4566831.8</v>
      </c>
      <c r="B485" s="13">
        <v>5353326.5599999996</v>
      </c>
      <c r="C485" s="13">
        <v>7377554.4000000004</v>
      </c>
      <c r="D485" s="13">
        <v>7428913.7599999998</v>
      </c>
      <c r="E485" s="13">
        <v>4505120.6900000004</v>
      </c>
      <c r="F485" s="13">
        <v>4865107.0199999996</v>
      </c>
      <c r="G485" s="13">
        <v>6751700.9100000001</v>
      </c>
      <c r="H485" s="13">
        <v>8487913.9499999993</v>
      </c>
      <c r="I485" s="13">
        <f>IF(Tabela3[[#This Row],[Receitas 2005]]-Tabela3[[#This Row],[Despesas 2005]]&lt;0,Tabela3[[#This Row],[Receitas 2005]]-Tabela3[[#This Row],[Despesas 2005]],Tabela3[[#This Row],[Receitas 2005]]-Tabela3[[#This Row],[Despesas 2005]])</f>
        <v>61711.109999999404</v>
      </c>
      <c r="J485" s="15">
        <f>IF(Tabela3[[#This Row],[Receitas 2006]]-Tabela3[[#This Row],[Despesas 2006]]&lt;0,Tabela3[[#This Row],[Receitas 2006]]-Tabela3[[#This Row],[Despesas 2006]],Tabela3[[#This Row],[Receitas 2006]]-Tabela3[[#This Row],[Despesas 2006]])</f>
        <v>488219.54000000004</v>
      </c>
      <c r="K485" s="12">
        <f>IF(Tabela3[[#This Row],[Receitas 2008]]-Tabela3[[#This Row],[Despesas 2008]]&lt;0,Tabela3[[#This Row],[Receitas 2008]]-Tabela3[[#This Row],[Despesas 2008]],Tabela3[[#This Row],[Receitas 2008]]-Tabela3[[#This Row],[Despesas 2008]])</f>
        <v>625853.49000000022</v>
      </c>
      <c r="L485" s="12">
        <f>IF(Tabela3[[#This Row],[Receitas 2009]]-Tabela3[[#This Row],[Despesas 2009]]&lt;0,Tabela3[[#This Row],[Receitas 2009]]-Tabela3[[#This Row],[Despesas 2009]],Tabela3[[#This Row],[Receitas 2009]]-Tabela3[[#This Row],[Despesas 2009]])</f>
        <v>-1059000.1899999995</v>
      </c>
    </row>
    <row r="486" spans="1:12">
      <c r="A486" s="12">
        <v>9415648.75</v>
      </c>
      <c r="B486" s="12">
        <v>10496749.93</v>
      </c>
      <c r="C486" s="12">
        <v>14410077.99</v>
      </c>
      <c r="D486" s="12">
        <v>13498669.82</v>
      </c>
      <c r="E486" s="12">
        <v>9083352.3000000007</v>
      </c>
      <c r="F486" s="12">
        <v>10446660.65</v>
      </c>
      <c r="G486" s="12">
        <v>14433747.810000001</v>
      </c>
      <c r="H486" s="12">
        <v>12660477.82</v>
      </c>
      <c r="I486" s="12">
        <f>IF(Tabela3[[#This Row],[Receitas 2005]]-Tabela3[[#This Row],[Despesas 2005]]&lt;0,Tabela3[[#This Row],[Receitas 2005]]-Tabela3[[#This Row],[Despesas 2005]],Tabela3[[#This Row],[Receitas 2005]]-Tabela3[[#This Row],[Despesas 2005]])</f>
        <v>332296.44999999925</v>
      </c>
      <c r="J486" s="14">
        <f>IF(Tabela3[[#This Row],[Receitas 2006]]-Tabela3[[#This Row],[Despesas 2006]]&lt;0,Tabela3[[#This Row],[Receitas 2006]]-Tabela3[[#This Row],[Despesas 2006]],Tabela3[[#This Row],[Receitas 2006]]-Tabela3[[#This Row],[Despesas 2006]])</f>
        <v>50089.279999999329</v>
      </c>
      <c r="K486" s="12">
        <f>IF(Tabela3[[#This Row],[Receitas 2008]]-Tabela3[[#This Row],[Despesas 2008]]&lt;0,Tabela3[[#This Row],[Receitas 2008]]-Tabela3[[#This Row],[Despesas 2008]],Tabela3[[#This Row],[Receitas 2008]]-Tabela3[[#This Row],[Despesas 2008]])</f>
        <v>-23669.820000000298</v>
      </c>
      <c r="L486" s="12">
        <f>IF(Tabela3[[#This Row],[Receitas 2009]]-Tabela3[[#This Row],[Despesas 2009]]&lt;0,Tabela3[[#This Row],[Receitas 2009]]-Tabela3[[#This Row],[Despesas 2009]],Tabela3[[#This Row],[Receitas 2009]]-Tabela3[[#This Row],[Despesas 2009]])</f>
        <v>838192</v>
      </c>
    </row>
    <row r="487" spans="1:12">
      <c r="A487" s="13" t="s">
        <v>25</v>
      </c>
      <c r="B487" s="13">
        <v>7469686.9199999999</v>
      </c>
      <c r="C487" s="13">
        <v>11918143.720000001</v>
      </c>
      <c r="D487" s="13">
        <v>12155742.869999999</v>
      </c>
      <c r="E487" s="13" t="s">
        <v>25</v>
      </c>
      <c r="F487" s="13">
        <v>7658713.2300000004</v>
      </c>
      <c r="G487" s="13">
        <v>11798687.48</v>
      </c>
      <c r="H487" s="13">
        <v>12855115.949999999</v>
      </c>
      <c r="I48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87" s="15">
        <f>IF(Tabela3[[#This Row],[Receitas 2006]]-Tabela3[[#This Row],[Despesas 2006]]&lt;0,Tabela3[[#This Row],[Receitas 2006]]-Tabela3[[#This Row],[Despesas 2006]],Tabela3[[#This Row],[Receitas 2006]]-Tabela3[[#This Row],[Despesas 2006]])</f>
        <v>-189026.31000000052</v>
      </c>
      <c r="K487" s="12">
        <f>IF(Tabela3[[#This Row],[Receitas 2008]]-Tabela3[[#This Row],[Despesas 2008]]&lt;0,Tabela3[[#This Row],[Receitas 2008]]-Tabela3[[#This Row],[Despesas 2008]],Tabela3[[#This Row],[Receitas 2008]]-Tabela3[[#This Row],[Despesas 2008]])</f>
        <v>119456.24000000022</v>
      </c>
      <c r="L487" s="12">
        <f>IF(Tabela3[[#This Row],[Receitas 2009]]-Tabela3[[#This Row],[Despesas 2009]]&lt;0,Tabela3[[#This Row],[Receitas 2009]]-Tabela3[[#This Row],[Despesas 2009]],Tabela3[[#This Row],[Receitas 2009]]-Tabela3[[#This Row],[Despesas 2009]])</f>
        <v>-699373.08000000007</v>
      </c>
    </row>
    <row r="488" spans="1:12">
      <c r="A488" s="12">
        <v>8294911.7300000004</v>
      </c>
      <c r="B488" s="12" t="s">
        <v>25</v>
      </c>
      <c r="C488" s="12">
        <v>15811786.199999999</v>
      </c>
      <c r="D488" s="12">
        <v>11530676.470000001</v>
      </c>
      <c r="E488" s="12">
        <v>8936945.6199999992</v>
      </c>
      <c r="F488" s="12" t="s">
        <v>25</v>
      </c>
      <c r="G488" s="12">
        <v>16324130.07</v>
      </c>
      <c r="H488" s="12">
        <v>13994005.970000001</v>
      </c>
      <c r="I488" s="12">
        <f>IF(Tabela3[[#This Row],[Receitas 2005]]-Tabela3[[#This Row],[Despesas 2005]]&lt;0,Tabela3[[#This Row],[Receitas 2005]]-Tabela3[[#This Row],[Despesas 2005]],Tabela3[[#This Row],[Receitas 2005]]-Tabela3[[#This Row],[Despesas 2005]])</f>
        <v>-642033.88999999873</v>
      </c>
      <c r="J48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88" s="12">
        <f>IF(Tabela3[[#This Row],[Receitas 2008]]-Tabela3[[#This Row],[Despesas 2008]]&lt;0,Tabela3[[#This Row],[Receitas 2008]]-Tabela3[[#This Row],[Despesas 2008]],Tabela3[[#This Row],[Receitas 2008]]-Tabela3[[#This Row],[Despesas 2008]])</f>
        <v>-512343.87000000104</v>
      </c>
      <c r="L488" s="12">
        <f>IF(Tabela3[[#This Row],[Receitas 2009]]-Tabela3[[#This Row],[Despesas 2009]]&lt;0,Tabela3[[#This Row],[Receitas 2009]]-Tabela3[[#This Row],[Despesas 2009]],Tabela3[[#This Row],[Receitas 2009]]-Tabela3[[#This Row],[Despesas 2009]])</f>
        <v>-2463329.5</v>
      </c>
    </row>
    <row r="489" spans="1:12">
      <c r="A489" s="13">
        <v>5419679.5700000003</v>
      </c>
      <c r="B489" s="13">
        <v>5394437.3200000003</v>
      </c>
      <c r="C489" s="13">
        <v>7546981.2000000002</v>
      </c>
      <c r="D489" s="13">
        <v>6971094.2300000004</v>
      </c>
      <c r="E489" s="13">
        <v>4835745.37</v>
      </c>
      <c r="F489" s="13">
        <v>6198524.8099999996</v>
      </c>
      <c r="G489" s="13">
        <v>7579507.9100000001</v>
      </c>
      <c r="H489" s="13">
        <v>7267890.0300000003</v>
      </c>
      <c r="I489" s="13">
        <f>IF(Tabela3[[#This Row],[Receitas 2005]]-Tabela3[[#This Row],[Despesas 2005]]&lt;0,Tabela3[[#This Row],[Receitas 2005]]-Tabela3[[#This Row],[Despesas 2005]],Tabela3[[#This Row],[Receitas 2005]]-Tabela3[[#This Row],[Despesas 2005]])</f>
        <v>583934.20000000019</v>
      </c>
      <c r="J489" s="15">
        <f>IF(Tabela3[[#This Row],[Receitas 2006]]-Tabela3[[#This Row],[Despesas 2006]]&lt;0,Tabela3[[#This Row],[Receitas 2006]]-Tabela3[[#This Row],[Despesas 2006]],Tabela3[[#This Row],[Receitas 2006]]-Tabela3[[#This Row],[Despesas 2006]])</f>
        <v>-804087.48999999929</v>
      </c>
      <c r="K489" s="12">
        <f>IF(Tabela3[[#This Row],[Receitas 2008]]-Tabela3[[#This Row],[Despesas 2008]]&lt;0,Tabela3[[#This Row],[Receitas 2008]]-Tabela3[[#This Row],[Despesas 2008]],Tabela3[[#This Row],[Receitas 2008]]-Tabela3[[#This Row],[Despesas 2008]])</f>
        <v>-32526.709999999963</v>
      </c>
      <c r="L489" s="12">
        <f>IF(Tabela3[[#This Row],[Receitas 2009]]-Tabela3[[#This Row],[Despesas 2009]]&lt;0,Tabela3[[#This Row],[Receitas 2009]]-Tabela3[[#This Row],[Despesas 2009]],Tabela3[[#This Row],[Receitas 2009]]-Tabela3[[#This Row],[Despesas 2009]])</f>
        <v>-296795.79999999981</v>
      </c>
    </row>
    <row r="490" spans="1:12">
      <c r="A490" s="12" t="s">
        <v>25</v>
      </c>
      <c r="B490" s="12" t="s">
        <v>25</v>
      </c>
      <c r="C490" s="12">
        <v>7115138.6500000004</v>
      </c>
      <c r="D490" s="12">
        <v>6754138</v>
      </c>
      <c r="E490" s="12" t="s">
        <v>25</v>
      </c>
      <c r="F490" s="12" t="s">
        <v>25</v>
      </c>
      <c r="G490" s="12">
        <v>8128556.1900000004</v>
      </c>
      <c r="H490" s="12">
        <v>6545398.0800000001</v>
      </c>
      <c r="I49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9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490" s="12">
        <f>IF(Tabela3[[#This Row],[Receitas 2008]]-Tabela3[[#This Row],[Despesas 2008]]&lt;0,Tabela3[[#This Row],[Receitas 2008]]-Tabela3[[#This Row],[Despesas 2008]],Tabela3[[#This Row],[Receitas 2008]]-Tabela3[[#This Row],[Despesas 2008]])</f>
        <v>-1013417.54</v>
      </c>
      <c r="L490" s="12">
        <f>IF(Tabela3[[#This Row],[Receitas 2009]]-Tabela3[[#This Row],[Despesas 2009]]&lt;0,Tabela3[[#This Row],[Receitas 2009]]-Tabela3[[#This Row],[Despesas 2009]],Tabela3[[#This Row],[Receitas 2009]]-Tabela3[[#This Row],[Despesas 2009]])</f>
        <v>208739.91999999993</v>
      </c>
    </row>
    <row r="491" spans="1:12">
      <c r="A491" s="13" t="s">
        <v>25</v>
      </c>
      <c r="B491" s="13">
        <v>5984373.6200000001</v>
      </c>
      <c r="C491" s="13">
        <v>9633735.0199999996</v>
      </c>
      <c r="D491" s="13">
        <v>8548746.6300000008</v>
      </c>
      <c r="E491" s="13" t="s">
        <v>25</v>
      </c>
      <c r="F491" s="13">
        <v>6066190.9299999997</v>
      </c>
      <c r="G491" s="13">
        <v>8796374.7300000004</v>
      </c>
      <c r="H491" s="13">
        <v>8900848.7699999996</v>
      </c>
      <c r="I49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91" s="15">
        <f>IF(Tabela3[[#This Row],[Receitas 2006]]-Tabela3[[#This Row],[Despesas 2006]]&lt;0,Tabela3[[#This Row],[Receitas 2006]]-Tabela3[[#This Row],[Despesas 2006]],Tabela3[[#This Row],[Receitas 2006]]-Tabela3[[#This Row],[Despesas 2006]])</f>
        <v>-81817.30999999959</v>
      </c>
      <c r="K491" s="12">
        <f>IF(Tabela3[[#This Row],[Receitas 2008]]-Tabela3[[#This Row],[Despesas 2008]]&lt;0,Tabela3[[#This Row],[Receitas 2008]]-Tabela3[[#This Row],[Despesas 2008]],Tabela3[[#This Row],[Receitas 2008]]-Tabela3[[#This Row],[Despesas 2008]])</f>
        <v>837360.28999999911</v>
      </c>
      <c r="L491" s="12">
        <f>IF(Tabela3[[#This Row],[Receitas 2009]]-Tabela3[[#This Row],[Despesas 2009]]&lt;0,Tabela3[[#This Row],[Receitas 2009]]-Tabela3[[#This Row],[Despesas 2009]],Tabela3[[#This Row],[Receitas 2009]]-Tabela3[[#This Row],[Despesas 2009]])</f>
        <v>-352102.13999999873</v>
      </c>
    </row>
    <row r="492" spans="1:12">
      <c r="A492" s="12">
        <v>3892187.08</v>
      </c>
      <c r="B492" s="12">
        <v>4710840.67</v>
      </c>
      <c r="C492" s="12">
        <v>6411411.4900000002</v>
      </c>
      <c r="D492" s="12">
        <v>5988574.9800000004</v>
      </c>
      <c r="E492" s="12">
        <v>3792592.47</v>
      </c>
      <c r="F492" s="12">
        <v>4615108.5999999996</v>
      </c>
      <c r="G492" s="12">
        <v>6031106.8799999999</v>
      </c>
      <c r="H492" s="12">
        <v>6351250.0800000001</v>
      </c>
      <c r="I492" s="12">
        <f>IF(Tabela3[[#This Row],[Receitas 2005]]-Tabela3[[#This Row],[Despesas 2005]]&lt;0,Tabela3[[#This Row],[Receitas 2005]]-Tabela3[[#This Row],[Despesas 2005]],Tabela3[[#This Row],[Receitas 2005]]-Tabela3[[#This Row],[Despesas 2005]])</f>
        <v>99594.60999999987</v>
      </c>
      <c r="J492" s="14">
        <f>IF(Tabela3[[#This Row],[Receitas 2006]]-Tabela3[[#This Row],[Despesas 2006]]&lt;0,Tabela3[[#This Row],[Receitas 2006]]-Tabela3[[#This Row],[Despesas 2006]],Tabela3[[#This Row],[Receitas 2006]]-Tabela3[[#This Row],[Despesas 2006]])</f>
        <v>95732.070000000298</v>
      </c>
      <c r="K492" s="12">
        <f>IF(Tabela3[[#This Row],[Receitas 2008]]-Tabela3[[#This Row],[Despesas 2008]]&lt;0,Tabela3[[#This Row],[Receitas 2008]]-Tabela3[[#This Row],[Despesas 2008]],Tabela3[[#This Row],[Receitas 2008]]-Tabela3[[#This Row],[Despesas 2008]])</f>
        <v>380304.61000000034</v>
      </c>
      <c r="L492" s="12">
        <f>IF(Tabela3[[#This Row],[Receitas 2009]]-Tabela3[[#This Row],[Despesas 2009]]&lt;0,Tabela3[[#This Row],[Receitas 2009]]-Tabela3[[#This Row],[Despesas 2009]],Tabela3[[#This Row],[Receitas 2009]]-Tabela3[[#This Row],[Despesas 2009]])</f>
        <v>-362675.09999999963</v>
      </c>
    </row>
    <row r="493" spans="1:12">
      <c r="A493" s="13" t="s">
        <v>25</v>
      </c>
      <c r="B493" s="13">
        <v>5973945.6799999997</v>
      </c>
      <c r="C493" s="13" t="s">
        <v>25</v>
      </c>
      <c r="D493" s="13">
        <v>9412313.5099999998</v>
      </c>
      <c r="E493" s="13" t="s">
        <v>25</v>
      </c>
      <c r="F493" s="13">
        <v>6670113.2300000004</v>
      </c>
      <c r="G493" s="13" t="s">
        <v>25</v>
      </c>
      <c r="H493" s="13">
        <v>9127470.5700000003</v>
      </c>
      <c r="I49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93" s="15">
        <f>IF(Tabela3[[#This Row],[Receitas 2006]]-Tabela3[[#This Row],[Despesas 2006]]&lt;0,Tabela3[[#This Row],[Receitas 2006]]-Tabela3[[#This Row],[Despesas 2006]],Tabela3[[#This Row],[Receitas 2006]]-Tabela3[[#This Row],[Despesas 2006]])</f>
        <v>-696167.55000000075</v>
      </c>
      <c r="K493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493" s="12">
        <f>IF(Tabela3[[#This Row],[Receitas 2009]]-Tabela3[[#This Row],[Despesas 2009]]&lt;0,Tabela3[[#This Row],[Receitas 2009]]-Tabela3[[#This Row],[Despesas 2009]],Tabela3[[#This Row],[Receitas 2009]]-Tabela3[[#This Row],[Despesas 2009]])</f>
        <v>284842.93999999948</v>
      </c>
    </row>
    <row r="494" spans="1:12">
      <c r="A494" s="12">
        <v>8895752.2200000007</v>
      </c>
      <c r="B494" s="12">
        <v>10099612.140000001</v>
      </c>
      <c r="C494" s="12">
        <v>12604176.970000001</v>
      </c>
      <c r="D494" s="12">
        <v>13399937.73</v>
      </c>
      <c r="E494" s="12">
        <v>8393977.1999999993</v>
      </c>
      <c r="F494" s="12">
        <v>10223541.18</v>
      </c>
      <c r="G494" s="12">
        <v>12713355.439999999</v>
      </c>
      <c r="H494" s="12">
        <v>12766186.529999999</v>
      </c>
      <c r="I494" s="12">
        <f>IF(Tabela3[[#This Row],[Receitas 2005]]-Tabela3[[#This Row],[Despesas 2005]]&lt;0,Tabela3[[#This Row],[Receitas 2005]]-Tabela3[[#This Row],[Despesas 2005]],Tabela3[[#This Row],[Receitas 2005]]-Tabela3[[#This Row],[Despesas 2005]])</f>
        <v>501775.02000000142</v>
      </c>
      <c r="J494" s="14">
        <f>IF(Tabela3[[#This Row],[Receitas 2006]]-Tabela3[[#This Row],[Despesas 2006]]&lt;0,Tabela3[[#This Row],[Receitas 2006]]-Tabela3[[#This Row],[Despesas 2006]],Tabela3[[#This Row],[Receitas 2006]]-Tabela3[[#This Row],[Despesas 2006]])</f>
        <v>-123929.03999999911</v>
      </c>
      <c r="K494" s="12">
        <f>IF(Tabela3[[#This Row],[Receitas 2008]]-Tabela3[[#This Row],[Despesas 2008]]&lt;0,Tabela3[[#This Row],[Receitas 2008]]-Tabela3[[#This Row],[Despesas 2008]],Tabela3[[#This Row],[Receitas 2008]]-Tabela3[[#This Row],[Despesas 2008]])</f>
        <v>-109178.46999999881</v>
      </c>
      <c r="L494" s="12">
        <f>IF(Tabela3[[#This Row],[Receitas 2009]]-Tabela3[[#This Row],[Despesas 2009]]&lt;0,Tabela3[[#This Row],[Receitas 2009]]-Tabela3[[#This Row],[Despesas 2009]],Tabela3[[#This Row],[Receitas 2009]]-Tabela3[[#This Row],[Despesas 2009]])</f>
        <v>633751.20000000112</v>
      </c>
    </row>
    <row r="495" spans="1:12">
      <c r="A495" s="13">
        <v>16924298.690000001</v>
      </c>
      <c r="B495" s="13">
        <v>20633259.309999999</v>
      </c>
      <c r="C495" s="13">
        <v>31341343.629999999</v>
      </c>
      <c r="D495" s="13">
        <v>28319601.039999999</v>
      </c>
      <c r="E495" s="13">
        <v>15638759.699999999</v>
      </c>
      <c r="F495" s="13">
        <v>20476526.32</v>
      </c>
      <c r="G495" s="13">
        <v>29141610.73</v>
      </c>
      <c r="H495" s="13">
        <v>27640013.219999999</v>
      </c>
      <c r="I495" s="13">
        <f>IF(Tabela3[[#This Row],[Receitas 2005]]-Tabela3[[#This Row],[Despesas 2005]]&lt;0,Tabela3[[#This Row],[Receitas 2005]]-Tabela3[[#This Row],[Despesas 2005]],Tabela3[[#This Row],[Receitas 2005]]-Tabela3[[#This Row],[Despesas 2005]])</f>
        <v>1285538.9900000021</v>
      </c>
      <c r="J495" s="15">
        <f>IF(Tabela3[[#This Row],[Receitas 2006]]-Tabela3[[#This Row],[Despesas 2006]]&lt;0,Tabela3[[#This Row],[Receitas 2006]]-Tabela3[[#This Row],[Despesas 2006]],Tabela3[[#This Row],[Receitas 2006]]-Tabela3[[#This Row],[Despesas 2006]])</f>
        <v>156732.98999999836</v>
      </c>
      <c r="K495" s="12">
        <f>IF(Tabela3[[#This Row],[Receitas 2008]]-Tabela3[[#This Row],[Despesas 2008]]&lt;0,Tabela3[[#This Row],[Receitas 2008]]-Tabela3[[#This Row],[Despesas 2008]],Tabela3[[#This Row],[Receitas 2008]]-Tabela3[[#This Row],[Despesas 2008]])</f>
        <v>2199732.8999999985</v>
      </c>
      <c r="L495" s="12">
        <f>IF(Tabela3[[#This Row],[Receitas 2009]]-Tabela3[[#This Row],[Despesas 2009]]&lt;0,Tabela3[[#This Row],[Receitas 2009]]-Tabela3[[#This Row],[Despesas 2009]],Tabela3[[#This Row],[Receitas 2009]]-Tabela3[[#This Row],[Despesas 2009]])</f>
        <v>679587.8200000003</v>
      </c>
    </row>
    <row r="496" spans="1:12">
      <c r="A496" s="12">
        <v>12346586.380000001</v>
      </c>
      <c r="B496" s="12">
        <v>13803072.609999999</v>
      </c>
      <c r="C496" s="12">
        <v>18760975.530000001</v>
      </c>
      <c r="D496" s="12">
        <v>19421272.690000001</v>
      </c>
      <c r="E496" s="12">
        <v>12298508.529999999</v>
      </c>
      <c r="F496" s="12">
        <v>14524786.130000001</v>
      </c>
      <c r="G496" s="12">
        <v>18482094.670000002</v>
      </c>
      <c r="H496" s="12">
        <v>20601948.43</v>
      </c>
      <c r="I496" s="12">
        <f>IF(Tabela3[[#This Row],[Receitas 2005]]-Tabela3[[#This Row],[Despesas 2005]]&lt;0,Tabela3[[#This Row],[Receitas 2005]]-Tabela3[[#This Row],[Despesas 2005]],Tabela3[[#This Row],[Receitas 2005]]-Tabela3[[#This Row],[Despesas 2005]])</f>
        <v>48077.85000000149</v>
      </c>
      <c r="J496" s="14">
        <f>IF(Tabela3[[#This Row],[Receitas 2006]]-Tabela3[[#This Row],[Despesas 2006]]&lt;0,Tabela3[[#This Row],[Receitas 2006]]-Tabela3[[#This Row],[Despesas 2006]],Tabela3[[#This Row],[Receitas 2006]]-Tabela3[[#This Row],[Despesas 2006]])</f>
        <v>-721713.52000000142</v>
      </c>
      <c r="K496" s="12">
        <f>IF(Tabela3[[#This Row],[Receitas 2008]]-Tabela3[[#This Row],[Despesas 2008]]&lt;0,Tabela3[[#This Row],[Receitas 2008]]-Tabela3[[#This Row],[Despesas 2008]],Tabela3[[#This Row],[Receitas 2008]]-Tabela3[[#This Row],[Despesas 2008]])</f>
        <v>278880.8599999994</v>
      </c>
      <c r="L496" s="12">
        <f>IF(Tabela3[[#This Row],[Receitas 2009]]-Tabela3[[#This Row],[Despesas 2009]]&lt;0,Tabela3[[#This Row],[Receitas 2009]]-Tabela3[[#This Row],[Despesas 2009]],Tabela3[[#This Row],[Receitas 2009]]-Tabela3[[#This Row],[Despesas 2009]])</f>
        <v>-1180675.7399999984</v>
      </c>
    </row>
    <row r="497" spans="1:12">
      <c r="A497" s="13">
        <v>8412613.6999999993</v>
      </c>
      <c r="B497" s="13">
        <v>9008111.0299999993</v>
      </c>
      <c r="C497" s="13">
        <v>16066374.5</v>
      </c>
      <c r="D497" s="13">
        <v>16623296.83</v>
      </c>
      <c r="E497" s="13">
        <v>7589571.5999999996</v>
      </c>
      <c r="F497" s="13">
        <v>9657802.4100000001</v>
      </c>
      <c r="G497" s="13">
        <v>12865565.75</v>
      </c>
      <c r="H497" s="13">
        <v>13995946.609999999</v>
      </c>
      <c r="I497" s="13">
        <f>IF(Tabela3[[#This Row],[Receitas 2005]]-Tabela3[[#This Row],[Despesas 2005]]&lt;0,Tabela3[[#This Row],[Receitas 2005]]-Tabela3[[#This Row],[Despesas 2005]],Tabela3[[#This Row],[Receitas 2005]]-Tabela3[[#This Row],[Despesas 2005]])</f>
        <v>823042.09999999963</v>
      </c>
      <c r="J497" s="15">
        <f>IF(Tabela3[[#This Row],[Receitas 2006]]-Tabela3[[#This Row],[Despesas 2006]]&lt;0,Tabela3[[#This Row],[Receitas 2006]]-Tabela3[[#This Row],[Despesas 2006]],Tabela3[[#This Row],[Receitas 2006]]-Tabela3[[#This Row],[Despesas 2006]])</f>
        <v>-649691.38000000082</v>
      </c>
      <c r="K497" s="12">
        <f>IF(Tabela3[[#This Row],[Receitas 2008]]-Tabela3[[#This Row],[Despesas 2008]]&lt;0,Tabela3[[#This Row],[Receitas 2008]]-Tabela3[[#This Row],[Despesas 2008]],Tabela3[[#This Row],[Receitas 2008]]-Tabela3[[#This Row],[Despesas 2008]])</f>
        <v>3200808.75</v>
      </c>
      <c r="L497" s="12">
        <f>IF(Tabela3[[#This Row],[Receitas 2009]]-Tabela3[[#This Row],[Despesas 2009]]&lt;0,Tabela3[[#This Row],[Receitas 2009]]-Tabela3[[#This Row],[Despesas 2009]],Tabela3[[#This Row],[Receitas 2009]]-Tabela3[[#This Row],[Despesas 2009]])</f>
        <v>2627350.2200000007</v>
      </c>
    </row>
    <row r="498" spans="1:12">
      <c r="A498" s="12">
        <v>29469832.510000002</v>
      </c>
      <c r="B498" s="12">
        <v>35152372.549999997</v>
      </c>
      <c r="C498" s="12">
        <v>47763413.240000002</v>
      </c>
      <c r="D498" s="12">
        <v>56142296.049999997</v>
      </c>
      <c r="E498" s="12">
        <v>27164695.579999998</v>
      </c>
      <c r="F498" s="12">
        <v>35013582.710000001</v>
      </c>
      <c r="G498" s="12">
        <v>46300550.920000002</v>
      </c>
      <c r="H498" s="12">
        <v>61195589.359999999</v>
      </c>
      <c r="I498" s="12">
        <f>IF(Tabela3[[#This Row],[Receitas 2005]]-Tabela3[[#This Row],[Despesas 2005]]&lt;0,Tabela3[[#This Row],[Receitas 2005]]-Tabela3[[#This Row],[Despesas 2005]],Tabela3[[#This Row],[Receitas 2005]]-Tabela3[[#This Row],[Despesas 2005]])</f>
        <v>2305136.9300000034</v>
      </c>
      <c r="J498" s="14">
        <f>IF(Tabela3[[#This Row],[Receitas 2006]]-Tabela3[[#This Row],[Despesas 2006]]&lt;0,Tabela3[[#This Row],[Receitas 2006]]-Tabela3[[#This Row],[Despesas 2006]],Tabela3[[#This Row],[Receitas 2006]]-Tabela3[[#This Row],[Despesas 2006]])</f>
        <v>138789.83999999613</v>
      </c>
      <c r="K498" s="12">
        <f>IF(Tabela3[[#This Row],[Receitas 2008]]-Tabela3[[#This Row],[Despesas 2008]]&lt;0,Tabela3[[#This Row],[Receitas 2008]]-Tabela3[[#This Row],[Despesas 2008]],Tabela3[[#This Row],[Receitas 2008]]-Tabela3[[#This Row],[Despesas 2008]])</f>
        <v>1462862.3200000003</v>
      </c>
      <c r="L498" s="12">
        <f>IF(Tabela3[[#This Row],[Receitas 2009]]-Tabela3[[#This Row],[Despesas 2009]]&lt;0,Tabela3[[#This Row],[Receitas 2009]]-Tabela3[[#This Row],[Despesas 2009]],Tabela3[[#This Row],[Receitas 2009]]-Tabela3[[#This Row],[Despesas 2009]])</f>
        <v>-5053293.3100000024</v>
      </c>
    </row>
    <row r="499" spans="1:12">
      <c r="A499" s="13" t="s">
        <v>25</v>
      </c>
      <c r="B499" s="13">
        <v>4806108.04</v>
      </c>
      <c r="C499" s="13">
        <v>6858366.1699999999</v>
      </c>
      <c r="D499" s="13" t="s">
        <v>25</v>
      </c>
      <c r="E499" s="13" t="s">
        <v>25</v>
      </c>
      <c r="F499" s="13">
        <v>4752294.7300000004</v>
      </c>
      <c r="G499" s="13">
        <v>6534207.7999999998</v>
      </c>
      <c r="H499" s="13" t="s">
        <v>25</v>
      </c>
      <c r="I49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499" s="15">
        <f>IF(Tabela3[[#This Row],[Receitas 2006]]-Tabela3[[#This Row],[Despesas 2006]]&lt;0,Tabela3[[#This Row],[Receitas 2006]]-Tabela3[[#This Row],[Despesas 2006]],Tabela3[[#This Row],[Receitas 2006]]-Tabela3[[#This Row],[Despesas 2006]])</f>
        <v>53813.30999999959</v>
      </c>
      <c r="K499" s="12">
        <f>IF(Tabela3[[#This Row],[Receitas 2008]]-Tabela3[[#This Row],[Despesas 2008]]&lt;0,Tabela3[[#This Row],[Receitas 2008]]-Tabela3[[#This Row],[Despesas 2008]],Tabela3[[#This Row],[Receitas 2008]]-Tabela3[[#This Row],[Despesas 2008]])</f>
        <v>324158.37000000011</v>
      </c>
      <c r="L499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00" spans="1:12">
      <c r="A500" s="12">
        <v>14660850.449999999</v>
      </c>
      <c r="B500" s="12">
        <v>15973407.939999999</v>
      </c>
      <c r="C500" s="12">
        <v>22724882.579999998</v>
      </c>
      <c r="D500" s="12">
        <v>22426530.850000001</v>
      </c>
      <c r="E500" s="12">
        <v>14169807.84</v>
      </c>
      <c r="F500" s="12">
        <v>15742126.050000001</v>
      </c>
      <c r="G500" s="12">
        <v>21235511.190000001</v>
      </c>
      <c r="H500" s="12">
        <v>22134695.850000001</v>
      </c>
      <c r="I500" s="12">
        <f>IF(Tabela3[[#This Row],[Receitas 2005]]-Tabela3[[#This Row],[Despesas 2005]]&lt;0,Tabela3[[#This Row],[Receitas 2005]]-Tabela3[[#This Row],[Despesas 2005]],Tabela3[[#This Row],[Receitas 2005]]-Tabela3[[#This Row],[Despesas 2005]])</f>
        <v>491042.6099999994</v>
      </c>
      <c r="J500" s="14">
        <f>IF(Tabela3[[#This Row],[Receitas 2006]]-Tabela3[[#This Row],[Despesas 2006]]&lt;0,Tabela3[[#This Row],[Receitas 2006]]-Tabela3[[#This Row],[Despesas 2006]],Tabela3[[#This Row],[Receitas 2006]]-Tabela3[[#This Row],[Despesas 2006]])</f>
        <v>231281.88999999873</v>
      </c>
      <c r="K500" s="12">
        <f>IF(Tabela3[[#This Row],[Receitas 2008]]-Tabela3[[#This Row],[Despesas 2008]]&lt;0,Tabela3[[#This Row],[Receitas 2008]]-Tabela3[[#This Row],[Despesas 2008]],Tabela3[[#This Row],[Receitas 2008]]-Tabela3[[#This Row],[Despesas 2008]])</f>
        <v>1489371.3899999969</v>
      </c>
      <c r="L500" s="12">
        <f>IF(Tabela3[[#This Row],[Receitas 2009]]-Tabela3[[#This Row],[Despesas 2009]]&lt;0,Tabela3[[#This Row],[Receitas 2009]]-Tabela3[[#This Row],[Despesas 2009]],Tabela3[[#This Row],[Receitas 2009]]-Tabela3[[#This Row],[Despesas 2009]])</f>
        <v>291835</v>
      </c>
    </row>
    <row r="501" spans="1:12">
      <c r="A501" s="13">
        <v>217215390.66</v>
      </c>
      <c r="B501" s="13">
        <v>262495674.06999999</v>
      </c>
      <c r="C501" s="13">
        <v>398117220</v>
      </c>
      <c r="D501" s="13">
        <v>381904663.72000003</v>
      </c>
      <c r="E501" s="13">
        <v>214456143.43000001</v>
      </c>
      <c r="F501" s="13">
        <v>267290342.94</v>
      </c>
      <c r="G501" s="13">
        <v>415135887.69999999</v>
      </c>
      <c r="H501" s="13">
        <v>412162187.81999999</v>
      </c>
      <c r="I501" s="13">
        <f>IF(Tabela3[[#This Row],[Receitas 2005]]-Tabela3[[#This Row],[Despesas 2005]]&lt;0,Tabela3[[#This Row],[Receitas 2005]]-Tabela3[[#This Row],[Despesas 2005]],Tabela3[[#This Row],[Receitas 2005]]-Tabela3[[#This Row],[Despesas 2005]])</f>
        <v>2759247.2299999893</v>
      </c>
      <c r="J501" s="15">
        <f>IF(Tabela3[[#This Row],[Receitas 2006]]-Tabela3[[#This Row],[Despesas 2006]]&lt;0,Tabela3[[#This Row],[Receitas 2006]]-Tabela3[[#This Row],[Despesas 2006]],Tabela3[[#This Row],[Receitas 2006]]-Tabela3[[#This Row],[Despesas 2006]])</f>
        <v>-4794668.8700000048</v>
      </c>
      <c r="K501" s="12">
        <f>IF(Tabela3[[#This Row],[Receitas 2008]]-Tabela3[[#This Row],[Despesas 2008]]&lt;0,Tabela3[[#This Row],[Receitas 2008]]-Tabela3[[#This Row],[Despesas 2008]],Tabela3[[#This Row],[Receitas 2008]]-Tabela3[[#This Row],[Despesas 2008]])</f>
        <v>-17018667.699999988</v>
      </c>
      <c r="L501" s="12">
        <f>IF(Tabela3[[#This Row],[Receitas 2009]]-Tabela3[[#This Row],[Despesas 2009]]&lt;0,Tabela3[[#This Row],[Receitas 2009]]-Tabela3[[#This Row],[Despesas 2009]],Tabela3[[#This Row],[Receitas 2009]]-Tabela3[[#This Row],[Despesas 2009]])</f>
        <v>-30257524.099999964</v>
      </c>
    </row>
    <row r="502" spans="1:12">
      <c r="A502" s="12">
        <v>19746694.370000001</v>
      </c>
      <c r="B502" s="12">
        <v>24330812.559999999</v>
      </c>
      <c r="C502" s="12">
        <v>24309658.649999999</v>
      </c>
      <c r="D502" s="12">
        <v>24640139.18</v>
      </c>
      <c r="E502" s="12">
        <v>18359271.219999999</v>
      </c>
      <c r="F502" s="12">
        <v>22321515.370000001</v>
      </c>
      <c r="G502" s="12">
        <v>23827168.699999999</v>
      </c>
      <c r="H502" s="12">
        <v>25678145.18</v>
      </c>
      <c r="I502" s="12">
        <f>IF(Tabela3[[#This Row],[Receitas 2005]]-Tabela3[[#This Row],[Despesas 2005]]&lt;0,Tabela3[[#This Row],[Receitas 2005]]-Tabela3[[#This Row],[Despesas 2005]],Tabela3[[#This Row],[Receitas 2005]]-Tabela3[[#This Row],[Despesas 2005]])</f>
        <v>1387423.1500000022</v>
      </c>
      <c r="J502" s="14">
        <f>IF(Tabela3[[#This Row],[Receitas 2006]]-Tabela3[[#This Row],[Despesas 2006]]&lt;0,Tabela3[[#This Row],[Receitas 2006]]-Tabela3[[#This Row],[Despesas 2006]],Tabela3[[#This Row],[Receitas 2006]]-Tabela3[[#This Row],[Despesas 2006]])</f>
        <v>2009297.1899999976</v>
      </c>
      <c r="K502" s="12">
        <f>IF(Tabela3[[#This Row],[Receitas 2008]]-Tabela3[[#This Row],[Despesas 2008]]&lt;0,Tabela3[[#This Row],[Receitas 2008]]-Tabela3[[#This Row],[Despesas 2008]],Tabela3[[#This Row],[Receitas 2008]]-Tabela3[[#This Row],[Despesas 2008]])</f>
        <v>482489.94999999925</v>
      </c>
      <c r="L502" s="12">
        <f>IF(Tabela3[[#This Row],[Receitas 2009]]-Tabela3[[#This Row],[Despesas 2009]]&lt;0,Tabela3[[#This Row],[Receitas 2009]]-Tabela3[[#This Row],[Despesas 2009]],Tabela3[[#This Row],[Receitas 2009]]-Tabela3[[#This Row],[Despesas 2009]])</f>
        <v>-1038006</v>
      </c>
    </row>
    <row r="503" spans="1:12">
      <c r="A503" s="13">
        <v>5085690.1900000004</v>
      </c>
      <c r="B503" s="13">
        <v>5826357.29</v>
      </c>
      <c r="C503" s="13">
        <v>7584243.2999999998</v>
      </c>
      <c r="D503" s="13">
        <v>8132960.5800000001</v>
      </c>
      <c r="E503" s="13">
        <v>5033947.32</v>
      </c>
      <c r="F503" s="13">
        <v>5807667.9400000004</v>
      </c>
      <c r="G503" s="13">
        <v>7210589.1200000001</v>
      </c>
      <c r="H503" s="13">
        <v>7394102.6799999997</v>
      </c>
      <c r="I503" s="13">
        <f>IF(Tabela3[[#This Row],[Receitas 2005]]-Tabela3[[#This Row],[Despesas 2005]]&lt;0,Tabela3[[#This Row],[Receitas 2005]]-Tabela3[[#This Row],[Despesas 2005]],Tabela3[[#This Row],[Receitas 2005]]-Tabela3[[#This Row],[Despesas 2005]])</f>
        <v>51742.870000000112</v>
      </c>
      <c r="J503" s="15">
        <f>IF(Tabela3[[#This Row],[Receitas 2006]]-Tabela3[[#This Row],[Despesas 2006]]&lt;0,Tabela3[[#This Row],[Receitas 2006]]-Tabela3[[#This Row],[Despesas 2006]],Tabela3[[#This Row],[Receitas 2006]]-Tabela3[[#This Row],[Despesas 2006]])</f>
        <v>18689.349999999627</v>
      </c>
      <c r="K503" s="12">
        <f>IF(Tabela3[[#This Row],[Receitas 2008]]-Tabela3[[#This Row],[Despesas 2008]]&lt;0,Tabela3[[#This Row],[Receitas 2008]]-Tabela3[[#This Row],[Despesas 2008]],Tabela3[[#This Row],[Receitas 2008]]-Tabela3[[#This Row],[Despesas 2008]])</f>
        <v>373654.1799999997</v>
      </c>
      <c r="L503" s="12">
        <f>IF(Tabela3[[#This Row],[Receitas 2009]]-Tabela3[[#This Row],[Despesas 2009]]&lt;0,Tabela3[[#This Row],[Receitas 2009]]-Tabela3[[#This Row],[Despesas 2009]],Tabela3[[#This Row],[Receitas 2009]]-Tabela3[[#This Row],[Despesas 2009]])</f>
        <v>738857.90000000037</v>
      </c>
    </row>
    <row r="504" spans="1:12">
      <c r="A504" s="12">
        <v>12898660.630000001</v>
      </c>
      <c r="B504" s="12">
        <v>14710668.789999999</v>
      </c>
      <c r="C504" s="12">
        <v>20808760.5</v>
      </c>
      <c r="D504" s="12">
        <v>21053213.780000001</v>
      </c>
      <c r="E504" s="12">
        <v>11274133.890000001</v>
      </c>
      <c r="F504" s="12">
        <v>14704262.23</v>
      </c>
      <c r="G504" s="12">
        <v>19404097.170000002</v>
      </c>
      <c r="H504" s="12">
        <v>20423617.399999999</v>
      </c>
      <c r="I504" s="12">
        <f>IF(Tabela3[[#This Row],[Receitas 2005]]-Tabela3[[#This Row],[Despesas 2005]]&lt;0,Tabela3[[#This Row],[Receitas 2005]]-Tabela3[[#This Row],[Despesas 2005]],Tabela3[[#This Row],[Receitas 2005]]-Tabela3[[#This Row],[Despesas 2005]])</f>
        <v>1624526.7400000002</v>
      </c>
      <c r="J504" s="14">
        <f>IF(Tabela3[[#This Row],[Receitas 2006]]-Tabela3[[#This Row],[Despesas 2006]]&lt;0,Tabela3[[#This Row],[Receitas 2006]]-Tabela3[[#This Row],[Despesas 2006]],Tabela3[[#This Row],[Receitas 2006]]-Tabela3[[#This Row],[Despesas 2006]])</f>
        <v>6406.5599999986589</v>
      </c>
      <c r="K504" s="12">
        <f>IF(Tabela3[[#This Row],[Receitas 2008]]-Tabela3[[#This Row],[Despesas 2008]]&lt;0,Tabela3[[#This Row],[Receitas 2008]]-Tabela3[[#This Row],[Despesas 2008]],Tabela3[[#This Row],[Receitas 2008]]-Tabela3[[#This Row],[Despesas 2008]])</f>
        <v>1404663.3299999982</v>
      </c>
      <c r="L504" s="12">
        <f>IF(Tabela3[[#This Row],[Receitas 2009]]-Tabela3[[#This Row],[Despesas 2009]]&lt;0,Tabela3[[#This Row],[Receitas 2009]]-Tabela3[[#This Row],[Despesas 2009]],Tabela3[[#This Row],[Receitas 2009]]-Tabela3[[#This Row],[Despesas 2009]])</f>
        <v>629596.38000000268</v>
      </c>
    </row>
    <row r="505" spans="1:12">
      <c r="A505" s="13" t="s">
        <v>25</v>
      </c>
      <c r="B505" s="13">
        <v>6331151.9500000002</v>
      </c>
      <c r="C505" s="13">
        <v>7471585.0199999996</v>
      </c>
      <c r="D505" s="13">
        <v>7172349.7300000004</v>
      </c>
      <c r="E505" s="13" t="s">
        <v>25</v>
      </c>
      <c r="F505" s="13">
        <v>6036257.21</v>
      </c>
      <c r="G505" s="13">
        <v>7316108.2199999997</v>
      </c>
      <c r="H505" s="13">
        <v>7795790.8600000003</v>
      </c>
      <c r="I50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05" s="15">
        <f>IF(Tabela3[[#This Row],[Receitas 2006]]-Tabela3[[#This Row],[Despesas 2006]]&lt;0,Tabela3[[#This Row],[Receitas 2006]]-Tabela3[[#This Row],[Despesas 2006]],Tabela3[[#This Row],[Receitas 2006]]-Tabela3[[#This Row],[Despesas 2006]])</f>
        <v>294894.74000000022</v>
      </c>
      <c r="K505" s="12">
        <f>IF(Tabela3[[#This Row],[Receitas 2008]]-Tabela3[[#This Row],[Despesas 2008]]&lt;0,Tabela3[[#This Row],[Receitas 2008]]-Tabela3[[#This Row],[Despesas 2008]],Tabela3[[#This Row],[Receitas 2008]]-Tabela3[[#This Row],[Despesas 2008]])</f>
        <v>155476.79999999981</v>
      </c>
      <c r="L505" s="12">
        <f>IF(Tabela3[[#This Row],[Receitas 2009]]-Tabela3[[#This Row],[Despesas 2009]]&lt;0,Tabela3[[#This Row],[Receitas 2009]]-Tabela3[[#This Row],[Despesas 2009]],Tabela3[[#This Row],[Receitas 2009]]-Tabela3[[#This Row],[Despesas 2009]])</f>
        <v>-623441.12999999989</v>
      </c>
    </row>
    <row r="506" spans="1:12">
      <c r="A506" s="12">
        <v>3990215.74</v>
      </c>
      <c r="B506" s="12">
        <v>5577027.1600000001</v>
      </c>
      <c r="C506" s="12">
        <v>6572494.2199999997</v>
      </c>
      <c r="D506" s="12">
        <v>6665881.8399999999</v>
      </c>
      <c r="E506" s="12">
        <v>4030592.55</v>
      </c>
      <c r="F506" s="12">
        <v>5844999.5199999996</v>
      </c>
      <c r="G506" s="12">
        <v>6408892.5499999998</v>
      </c>
      <c r="H506" s="12">
        <v>5979480.9500000002</v>
      </c>
      <c r="I506" s="12">
        <f>IF(Tabela3[[#This Row],[Receitas 2005]]-Tabela3[[#This Row],[Despesas 2005]]&lt;0,Tabela3[[#This Row],[Receitas 2005]]-Tabela3[[#This Row],[Despesas 2005]],Tabela3[[#This Row],[Receitas 2005]]-Tabela3[[#This Row],[Despesas 2005]])</f>
        <v>-40376.80999999959</v>
      </c>
      <c r="J506" s="14">
        <f>IF(Tabela3[[#This Row],[Receitas 2006]]-Tabela3[[#This Row],[Despesas 2006]]&lt;0,Tabela3[[#This Row],[Receitas 2006]]-Tabela3[[#This Row],[Despesas 2006]],Tabela3[[#This Row],[Receitas 2006]]-Tabela3[[#This Row],[Despesas 2006]])</f>
        <v>-267972.3599999994</v>
      </c>
      <c r="K506" s="12">
        <f>IF(Tabela3[[#This Row],[Receitas 2008]]-Tabela3[[#This Row],[Despesas 2008]]&lt;0,Tabela3[[#This Row],[Receitas 2008]]-Tabela3[[#This Row],[Despesas 2008]],Tabela3[[#This Row],[Receitas 2008]]-Tabela3[[#This Row],[Despesas 2008]])</f>
        <v>163601.66999999993</v>
      </c>
      <c r="L506" s="12">
        <f>IF(Tabela3[[#This Row],[Receitas 2009]]-Tabela3[[#This Row],[Despesas 2009]]&lt;0,Tabela3[[#This Row],[Receitas 2009]]-Tabela3[[#This Row],[Despesas 2009]],Tabela3[[#This Row],[Receitas 2009]]-Tabela3[[#This Row],[Despesas 2009]])</f>
        <v>686400.88999999966</v>
      </c>
    </row>
    <row r="507" spans="1:12">
      <c r="A507" s="13">
        <v>4260849.2300000004</v>
      </c>
      <c r="B507" s="13" t="s">
        <v>25</v>
      </c>
      <c r="C507" s="13" t="s">
        <v>25</v>
      </c>
      <c r="D507" s="13">
        <v>7051981.1200000001</v>
      </c>
      <c r="E507" s="13">
        <v>4143132.94</v>
      </c>
      <c r="F507" s="13" t="s">
        <v>25</v>
      </c>
      <c r="G507" s="13" t="s">
        <v>25</v>
      </c>
      <c r="H507" s="13">
        <v>6993313.2000000002</v>
      </c>
      <c r="I507" s="13">
        <f>IF(Tabela3[[#This Row],[Receitas 2005]]-Tabela3[[#This Row],[Despesas 2005]]&lt;0,Tabela3[[#This Row],[Receitas 2005]]-Tabela3[[#This Row],[Despesas 2005]],Tabela3[[#This Row],[Receitas 2005]]-Tabela3[[#This Row],[Despesas 2005]])</f>
        <v>117716.2900000005</v>
      </c>
      <c r="J50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07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07" s="12">
        <f>IF(Tabela3[[#This Row],[Receitas 2009]]-Tabela3[[#This Row],[Despesas 2009]]&lt;0,Tabela3[[#This Row],[Receitas 2009]]-Tabela3[[#This Row],[Despesas 2009]],Tabela3[[#This Row],[Receitas 2009]]-Tabela3[[#This Row],[Despesas 2009]])</f>
        <v>58667.919999999925</v>
      </c>
    </row>
    <row r="508" spans="1:12">
      <c r="A508" s="12">
        <v>64817968.869999997</v>
      </c>
      <c r="B508" s="12">
        <v>70021408.5</v>
      </c>
      <c r="C508" s="12">
        <v>124025154.5</v>
      </c>
      <c r="D508" s="12">
        <v>118970139.98</v>
      </c>
      <c r="E508" s="12">
        <v>56225106.600000001</v>
      </c>
      <c r="F508" s="12">
        <v>68911281.730000004</v>
      </c>
      <c r="G508" s="12">
        <v>109522320.8</v>
      </c>
      <c r="H508" s="12">
        <v>110802908.31999999</v>
      </c>
      <c r="I508" s="12">
        <f>IF(Tabela3[[#This Row],[Receitas 2005]]-Tabela3[[#This Row],[Despesas 2005]]&lt;0,Tabela3[[#This Row],[Receitas 2005]]-Tabela3[[#This Row],[Despesas 2005]],Tabela3[[#This Row],[Receitas 2005]]-Tabela3[[#This Row],[Despesas 2005]])</f>
        <v>8592862.2699999958</v>
      </c>
      <c r="J508" s="14">
        <f>IF(Tabela3[[#This Row],[Receitas 2006]]-Tabela3[[#This Row],[Despesas 2006]]&lt;0,Tabela3[[#This Row],[Receitas 2006]]-Tabela3[[#This Row],[Despesas 2006]],Tabela3[[#This Row],[Receitas 2006]]-Tabela3[[#This Row],[Despesas 2006]])</f>
        <v>1110126.7699999958</v>
      </c>
      <c r="K508" s="12">
        <f>IF(Tabela3[[#This Row],[Receitas 2008]]-Tabela3[[#This Row],[Despesas 2008]]&lt;0,Tabela3[[#This Row],[Receitas 2008]]-Tabela3[[#This Row],[Despesas 2008]],Tabela3[[#This Row],[Receitas 2008]]-Tabela3[[#This Row],[Despesas 2008]])</f>
        <v>14502833.700000003</v>
      </c>
      <c r="L508" s="12">
        <f>IF(Tabela3[[#This Row],[Receitas 2009]]-Tabela3[[#This Row],[Despesas 2009]]&lt;0,Tabela3[[#This Row],[Receitas 2009]]-Tabela3[[#This Row],[Despesas 2009]],Tabela3[[#This Row],[Receitas 2009]]-Tabela3[[#This Row],[Despesas 2009]])</f>
        <v>8167231.6600000113</v>
      </c>
    </row>
    <row r="509" spans="1:12">
      <c r="A509" s="13" t="s">
        <v>25</v>
      </c>
      <c r="B509" s="13">
        <v>14624930</v>
      </c>
      <c r="C509" s="13">
        <v>20615621.460000001</v>
      </c>
      <c r="D509" s="13">
        <v>20563423.16</v>
      </c>
      <c r="E509" s="13" t="s">
        <v>25</v>
      </c>
      <c r="F509" s="13">
        <v>14536563</v>
      </c>
      <c r="G509" s="13">
        <v>20698432.559999999</v>
      </c>
      <c r="H509" s="13">
        <v>22506777.25</v>
      </c>
      <c r="I50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09" s="15">
        <f>IF(Tabela3[[#This Row],[Receitas 2006]]-Tabela3[[#This Row],[Despesas 2006]]&lt;0,Tabela3[[#This Row],[Receitas 2006]]-Tabela3[[#This Row],[Despesas 2006]],Tabela3[[#This Row],[Receitas 2006]]-Tabela3[[#This Row],[Despesas 2006]])</f>
        <v>88367</v>
      </c>
      <c r="K509" s="12">
        <f>IF(Tabela3[[#This Row],[Receitas 2008]]-Tabela3[[#This Row],[Despesas 2008]]&lt;0,Tabela3[[#This Row],[Receitas 2008]]-Tabela3[[#This Row],[Despesas 2008]],Tabela3[[#This Row],[Receitas 2008]]-Tabela3[[#This Row],[Despesas 2008]])</f>
        <v>-82811.099999997765</v>
      </c>
      <c r="L509" s="12">
        <f>IF(Tabela3[[#This Row],[Receitas 2009]]-Tabela3[[#This Row],[Despesas 2009]]&lt;0,Tabela3[[#This Row],[Receitas 2009]]-Tabela3[[#This Row],[Despesas 2009]],Tabela3[[#This Row],[Receitas 2009]]-Tabela3[[#This Row],[Despesas 2009]])</f>
        <v>-1943354.0899999999</v>
      </c>
    </row>
    <row r="510" spans="1:12">
      <c r="A510" s="12" t="s">
        <v>25</v>
      </c>
      <c r="B510" s="12">
        <v>14134612.32</v>
      </c>
      <c r="C510" s="12" t="s">
        <v>25</v>
      </c>
      <c r="D510" s="12">
        <v>19826245.84</v>
      </c>
      <c r="E510" s="12" t="s">
        <v>25</v>
      </c>
      <c r="F510" s="12">
        <v>12705295.74</v>
      </c>
      <c r="G510" s="12" t="s">
        <v>25</v>
      </c>
      <c r="H510" s="12">
        <v>19212667.969999999</v>
      </c>
      <c r="I51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10" s="14">
        <f>IF(Tabela3[[#This Row],[Receitas 2006]]-Tabela3[[#This Row],[Despesas 2006]]&lt;0,Tabela3[[#This Row],[Receitas 2006]]-Tabela3[[#This Row],[Despesas 2006]],Tabela3[[#This Row],[Receitas 2006]]-Tabela3[[#This Row],[Despesas 2006]])</f>
        <v>1429316.58</v>
      </c>
      <c r="K51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10" s="12">
        <f>IF(Tabela3[[#This Row],[Receitas 2009]]-Tabela3[[#This Row],[Despesas 2009]]&lt;0,Tabela3[[#This Row],[Receitas 2009]]-Tabela3[[#This Row],[Despesas 2009]],Tabela3[[#This Row],[Receitas 2009]]-Tabela3[[#This Row],[Despesas 2009]])</f>
        <v>613577.87000000104</v>
      </c>
    </row>
    <row r="511" spans="1:12">
      <c r="A511" s="13" t="s">
        <v>25</v>
      </c>
      <c r="B511" s="13">
        <v>4283055.58</v>
      </c>
      <c r="C511" s="13">
        <v>6000751.8600000003</v>
      </c>
      <c r="D511" s="13">
        <v>6197584.6500000004</v>
      </c>
      <c r="E511" s="13" t="s">
        <v>25</v>
      </c>
      <c r="F511" s="13">
        <v>4193834.3</v>
      </c>
      <c r="G511" s="13">
        <v>5925113.6299999999</v>
      </c>
      <c r="H511" s="13">
        <v>6333643.6799999997</v>
      </c>
      <c r="I51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11" s="15">
        <f>IF(Tabela3[[#This Row],[Receitas 2006]]-Tabela3[[#This Row],[Despesas 2006]]&lt;0,Tabela3[[#This Row],[Receitas 2006]]-Tabela3[[#This Row],[Despesas 2006]],Tabela3[[#This Row],[Receitas 2006]]-Tabela3[[#This Row],[Despesas 2006]])</f>
        <v>89221.280000000261</v>
      </c>
      <c r="K511" s="12">
        <f>IF(Tabela3[[#This Row],[Receitas 2008]]-Tabela3[[#This Row],[Despesas 2008]]&lt;0,Tabela3[[#This Row],[Receitas 2008]]-Tabela3[[#This Row],[Despesas 2008]],Tabela3[[#This Row],[Receitas 2008]]-Tabela3[[#This Row],[Despesas 2008]])</f>
        <v>75638.230000000447</v>
      </c>
      <c r="L511" s="12">
        <f>IF(Tabela3[[#This Row],[Receitas 2009]]-Tabela3[[#This Row],[Despesas 2009]]&lt;0,Tabela3[[#This Row],[Receitas 2009]]-Tabela3[[#This Row],[Despesas 2009]],Tabela3[[#This Row],[Receitas 2009]]-Tabela3[[#This Row],[Despesas 2009]])</f>
        <v>-136059.02999999933</v>
      </c>
    </row>
    <row r="512" spans="1:12">
      <c r="A512" s="12">
        <v>23480453.27</v>
      </c>
      <c r="B512" s="12">
        <v>25939979.289999999</v>
      </c>
      <c r="C512" s="12">
        <v>35025770.920000002</v>
      </c>
      <c r="D512" s="12">
        <v>34894326.170000002</v>
      </c>
      <c r="E512" s="12">
        <v>23344638.48</v>
      </c>
      <c r="F512" s="12">
        <v>26734698.27</v>
      </c>
      <c r="G512" s="12">
        <v>37707945.060000002</v>
      </c>
      <c r="H512" s="12">
        <v>34964400.560000002</v>
      </c>
      <c r="I512" s="12">
        <f>IF(Tabela3[[#This Row],[Receitas 2005]]-Tabela3[[#This Row],[Despesas 2005]]&lt;0,Tabela3[[#This Row],[Receitas 2005]]-Tabela3[[#This Row],[Despesas 2005]],Tabela3[[#This Row],[Receitas 2005]]-Tabela3[[#This Row],[Despesas 2005]])</f>
        <v>135814.78999999911</v>
      </c>
      <c r="J512" s="14">
        <f>IF(Tabela3[[#This Row],[Receitas 2006]]-Tabela3[[#This Row],[Despesas 2006]]&lt;0,Tabela3[[#This Row],[Receitas 2006]]-Tabela3[[#This Row],[Despesas 2006]],Tabela3[[#This Row],[Receitas 2006]]-Tabela3[[#This Row],[Despesas 2006]])</f>
        <v>-794718.98000000045</v>
      </c>
      <c r="K512" s="12">
        <f>IF(Tabela3[[#This Row],[Receitas 2008]]-Tabela3[[#This Row],[Despesas 2008]]&lt;0,Tabela3[[#This Row],[Receitas 2008]]-Tabela3[[#This Row],[Despesas 2008]],Tabela3[[#This Row],[Receitas 2008]]-Tabela3[[#This Row],[Despesas 2008]])</f>
        <v>-2682174.1400000006</v>
      </c>
      <c r="L512" s="12">
        <f>IF(Tabela3[[#This Row],[Receitas 2009]]-Tabela3[[#This Row],[Despesas 2009]]&lt;0,Tabela3[[#This Row],[Receitas 2009]]-Tabela3[[#This Row],[Despesas 2009]],Tabela3[[#This Row],[Receitas 2009]]-Tabela3[[#This Row],[Despesas 2009]])</f>
        <v>-70074.390000000596</v>
      </c>
    </row>
    <row r="513" spans="1:12">
      <c r="A513" s="13">
        <v>4756043.32</v>
      </c>
      <c r="B513" s="13">
        <v>5351615.59</v>
      </c>
      <c r="C513" s="13">
        <v>9714669.2799999993</v>
      </c>
      <c r="D513" s="13">
        <v>7439780.4699999997</v>
      </c>
      <c r="E513" s="13">
        <v>4733966.33</v>
      </c>
      <c r="F513" s="13">
        <v>5292710.72</v>
      </c>
      <c r="G513" s="13">
        <v>7645470.29</v>
      </c>
      <c r="H513" s="13">
        <v>8015901.6299999999</v>
      </c>
      <c r="I513" s="13">
        <f>IF(Tabela3[[#This Row],[Receitas 2005]]-Tabela3[[#This Row],[Despesas 2005]]&lt;0,Tabela3[[#This Row],[Receitas 2005]]-Tabela3[[#This Row],[Despesas 2005]],Tabela3[[#This Row],[Receitas 2005]]-Tabela3[[#This Row],[Despesas 2005]])</f>
        <v>22076.990000000224</v>
      </c>
      <c r="J513" s="15">
        <f>IF(Tabela3[[#This Row],[Receitas 2006]]-Tabela3[[#This Row],[Despesas 2006]]&lt;0,Tabela3[[#This Row],[Receitas 2006]]-Tabela3[[#This Row],[Despesas 2006]],Tabela3[[#This Row],[Receitas 2006]]-Tabela3[[#This Row],[Despesas 2006]])</f>
        <v>58904.870000000112</v>
      </c>
      <c r="K513" s="12">
        <f>IF(Tabela3[[#This Row],[Receitas 2008]]-Tabela3[[#This Row],[Despesas 2008]]&lt;0,Tabela3[[#This Row],[Receitas 2008]]-Tabela3[[#This Row],[Despesas 2008]],Tabela3[[#This Row],[Receitas 2008]]-Tabela3[[#This Row],[Despesas 2008]])</f>
        <v>2069198.9899999993</v>
      </c>
      <c r="L513" s="12">
        <f>IF(Tabela3[[#This Row],[Receitas 2009]]-Tabela3[[#This Row],[Despesas 2009]]&lt;0,Tabela3[[#This Row],[Receitas 2009]]-Tabela3[[#This Row],[Despesas 2009]],Tabela3[[#This Row],[Receitas 2009]]-Tabela3[[#This Row],[Despesas 2009]])</f>
        <v>-576121.16000000015</v>
      </c>
    </row>
    <row r="514" spans="1:12">
      <c r="A514" s="12">
        <v>3949134.36</v>
      </c>
      <c r="B514" s="12">
        <v>4859381.4800000004</v>
      </c>
      <c r="C514" s="12">
        <v>6566587.25</v>
      </c>
      <c r="D514" s="12">
        <v>6190939.9900000002</v>
      </c>
      <c r="E514" s="12">
        <v>4043234.87</v>
      </c>
      <c r="F514" s="12">
        <v>5299181.7699999996</v>
      </c>
      <c r="G514" s="12">
        <v>6557595.1399999997</v>
      </c>
      <c r="H514" s="12">
        <v>6293576.1200000001</v>
      </c>
      <c r="I514" s="12">
        <f>IF(Tabela3[[#This Row],[Receitas 2005]]-Tabela3[[#This Row],[Despesas 2005]]&lt;0,Tabela3[[#This Row],[Receitas 2005]]-Tabela3[[#This Row],[Despesas 2005]],Tabela3[[#This Row],[Receitas 2005]]-Tabela3[[#This Row],[Despesas 2005]])</f>
        <v>-94100.510000000242</v>
      </c>
      <c r="J514" s="14">
        <f>IF(Tabela3[[#This Row],[Receitas 2006]]-Tabela3[[#This Row],[Despesas 2006]]&lt;0,Tabela3[[#This Row],[Receitas 2006]]-Tabela3[[#This Row],[Despesas 2006]],Tabela3[[#This Row],[Receitas 2006]]-Tabela3[[#This Row],[Despesas 2006]])</f>
        <v>-439800.28999999911</v>
      </c>
      <c r="K514" s="12">
        <f>IF(Tabela3[[#This Row],[Receitas 2008]]-Tabela3[[#This Row],[Despesas 2008]]&lt;0,Tabela3[[#This Row],[Receitas 2008]]-Tabela3[[#This Row],[Despesas 2008]],Tabela3[[#This Row],[Receitas 2008]]-Tabela3[[#This Row],[Despesas 2008]])</f>
        <v>8992.1100000003353</v>
      </c>
      <c r="L514" s="12">
        <f>IF(Tabela3[[#This Row],[Receitas 2009]]-Tabela3[[#This Row],[Despesas 2009]]&lt;0,Tabela3[[#This Row],[Receitas 2009]]-Tabela3[[#This Row],[Despesas 2009]],Tabela3[[#This Row],[Receitas 2009]]-Tabela3[[#This Row],[Despesas 2009]])</f>
        <v>-102636.12999999989</v>
      </c>
    </row>
    <row r="515" spans="1:12">
      <c r="A515" s="13">
        <v>4487549.16</v>
      </c>
      <c r="B515" s="13">
        <v>5247051.95</v>
      </c>
      <c r="C515" s="13">
        <v>7478631.8600000003</v>
      </c>
      <c r="D515" s="13">
        <v>7230199.96</v>
      </c>
      <c r="E515" s="13">
        <v>4287685.07</v>
      </c>
      <c r="F515" s="13">
        <v>5421440.1299999999</v>
      </c>
      <c r="G515" s="13">
        <v>7247648.2999999998</v>
      </c>
      <c r="H515" s="13">
        <v>7407267</v>
      </c>
      <c r="I515" s="13">
        <f>IF(Tabela3[[#This Row],[Receitas 2005]]-Tabela3[[#This Row],[Despesas 2005]]&lt;0,Tabela3[[#This Row],[Receitas 2005]]-Tabela3[[#This Row],[Despesas 2005]],Tabela3[[#This Row],[Receitas 2005]]-Tabela3[[#This Row],[Despesas 2005]])</f>
        <v>199864.08999999985</v>
      </c>
      <c r="J515" s="15">
        <f>IF(Tabela3[[#This Row],[Receitas 2006]]-Tabela3[[#This Row],[Despesas 2006]]&lt;0,Tabela3[[#This Row],[Receitas 2006]]-Tabela3[[#This Row],[Despesas 2006]],Tabela3[[#This Row],[Receitas 2006]]-Tabela3[[#This Row],[Despesas 2006]])</f>
        <v>-174388.1799999997</v>
      </c>
      <c r="K515" s="12">
        <f>IF(Tabela3[[#This Row],[Receitas 2008]]-Tabela3[[#This Row],[Despesas 2008]]&lt;0,Tabela3[[#This Row],[Receitas 2008]]-Tabela3[[#This Row],[Despesas 2008]],Tabela3[[#This Row],[Receitas 2008]]-Tabela3[[#This Row],[Despesas 2008]])</f>
        <v>230983.56000000052</v>
      </c>
      <c r="L515" s="12">
        <f>IF(Tabela3[[#This Row],[Receitas 2009]]-Tabela3[[#This Row],[Despesas 2009]]&lt;0,Tabela3[[#This Row],[Receitas 2009]]-Tabela3[[#This Row],[Despesas 2009]],Tabela3[[#This Row],[Receitas 2009]]-Tabela3[[#This Row],[Despesas 2009]])</f>
        <v>-177067.04000000004</v>
      </c>
    </row>
    <row r="516" spans="1:12">
      <c r="A516" s="12">
        <v>6475879.3799999999</v>
      </c>
      <c r="B516" s="12">
        <v>7191578.9800000004</v>
      </c>
      <c r="C516" s="12">
        <v>11486119</v>
      </c>
      <c r="D516" s="12">
        <v>9042052.5500000007</v>
      </c>
      <c r="E516" s="12">
        <v>5816269.5899999999</v>
      </c>
      <c r="F516" s="12">
        <v>7711955.6699999999</v>
      </c>
      <c r="G516" s="12">
        <v>10976312</v>
      </c>
      <c r="H516" s="12">
        <v>9412578.5</v>
      </c>
      <c r="I516" s="12">
        <f>IF(Tabela3[[#This Row],[Receitas 2005]]-Tabela3[[#This Row],[Despesas 2005]]&lt;0,Tabela3[[#This Row],[Receitas 2005]]-Tabela3[[#This Row],[Despesas 2005]],Tabela3[[#This Row],[Receitas 2005]]-Tabela3[[#This Row],[Despesas 2005]])</f>
        <v>659609.79</v>
      </c>
      <c r="J516" s="14">
        <f>IF(Tabela3[[#This Row],[Receitas 2006]]-Tabela3[[#This Row],[Despesas 2006]]&lt;0,Tabela3[[#This Row],[Receitas 2006]]-Tabela3[[#This Row],[Despesas 2006]],Tabela3[[#This Row],[Receitas 2006]]-Tabela3[[#This Row],[Despesas 2006]])</f>
        <v>-520376.68999999948</v>
      </c>
      <c r="K516" s="12">
        <f>IF(Tabela3[[#This Row],[Receitas 2008]]-Tabela3[[#This Row],[Despesas 2008]]&lt;0,Tabela3[[#This Row],[Receitas 2008]]-Tabela3[[#This Row],[Despesas 2008]],Tabela3[[#This Row],[Receitas 2008]]-Tabela3[[#This Row],[Despesas 2008]])</f>
        <v>509807</v>
      </c>
      <c r="L516" s="12">
        <f>IF(Tabela3[[#This Row],[Receitas 2009]]-Tabela3[[#This Row],[Despesas 2009]]&lt;0,Tabela3[[#This Row],[Receitas 2009]]-Tabela3[[#This Row],[Despesas 2009]],Tabela3[[#This Row],[Receitas 2009]]-Tabela3[[#This Row],[Despesas 2009]])</f>
        <v>-370525.94999999925</v>
      </c>
    </row>
    <row r="517" spans="1:12">
      <c r="A517" s="13">
        <v>14608582</v>
      </c>
      <c r="B517" s="13">
        <v>17231495</v>
      </c>
      <c r="C517" s="13">
        <v>22356535</v>
      </c>
      <c r="D517" s="13">
        <v>22780055.440000001</v>
      </c>
      <c r="E517" s="13">
        <v>14543652</v>
      </c>
      <c r="F517" s="13">
        <v>16945876</v>
      </c>
      <c r="G517" s="13">
        <v>21387988</v>
      </c>
      <c r="H517" s="13">
        <v>22086776.75</v>
      </c>
      <c r="I517" s="13">
        <f>IF(Tabela3[[#This Row],[Receitas 2005]]-Tabela3[[#This Row],[Despesas 2005]]&lt;0,Tabela3[[#This Row],[Receitas 2005]]-Tabela3[[#This Row],[Despesas 2005]],Tabela3[[#This Row],[Receitas 2005]]-Tabela3[[#This Row],[Despesas 2005]])</f>
        <v>64930</v>
      </c>
      <c r="J517" s="15">
        <f>IF(Tabela3[[#This Row],[Receitas 2006]]-Tabela3[[#This Row],[Despesas 2006]]&lt;0,Tabela3[[#This Row],[Receitas 2006]]-Tabela3[[#This Row],[Despesas 2006]],Tabela3[[#This Row],[Receitas 2006]]-Tabela3[[#This Row],[Despesas 2006]])</f>
        <v>285619</v>
      </c>
      <c r="K517" s="12">
        <f>IF(Tabela3[[#This Row],[Receitas 2008]]-Tabela3[[#This Row],[Despesas 2008]]&lt;0,Tabela3[[#This Row],[Receitas 2008]]-Tabela3[[#This Row],[Despesas 2008]],Tabela3[[#This Row],[Receitas 2008]]-Tabela3[[#This Row],[Despesas 2008]])</f>
        <v>968547</v>
      </c>
      <c r="L517" s="12">
        <f>IF(Tabela3[[#This Row],[Receitas 2009]]-Tabela3[[#This Row],[Despesas 2009]]&lt;0,Tabela3[[#This Row],[Receitas 2009]]-Tabela3[[#This Row],[Despesas 2009]],Tabela3[[#This Row],[Receitas 2009]]-Tabela3[[#This Row],[Despesas 2009]])</f>
        <v>693278.69000000134</v>
      </c>
    </row>
    <row r="518" spans="1:12">
      <c r="A518" s="12">
        <v>4994054.75</v>
      </c>
      <c r="B518" s="12">
        <v>5963079.4400000004</v>
      </c>
      <c r="C518" s="12">
        <v>10339576.800000001</v>
      </c>
      <c r="D518" s="12" t="s">
        <v>25</v>
      </c>
      <c r="E518" s="12">
        <v>4978494.05</v>
      </c>
      <c r="F518" s="12">
        <v>5996965.8499999996</v>
      </c>
      <c r="G518" s="12">
        <v>10176425.869999999</v>
      </c>
      <c r="H518" s="12" t="s">
        <v>25</v>
      </c>
      <c r="I518" s="12">
        <f>IF(Tabela3[[#This Row],[Receitas 2005]]-Tabela3[[#This Row],[Despesas 2005]]&lt;0,Tabela3[[#This Row],[Receitas 2005]]-Tabela3[[#This Row],[Despesas 2005]],Tabela3[[#This Row],[Receitas 2005]]-Tabela3[[#This Row],[Despesas 2005]])</f>
        <v>15560.700000000186</v>
      </c>
      <c r="J518" s="14">
        <f>IF(Tabela3[[#This Row],[Receitas 2006]]-Tabela3[[#This Row],[Despesas 2006]]&lt;0,Tabela3[[#This Row],[Receitas 2006]]-Tabela3[[#This Row],[Despesas 2006]],Tabela3[[#This Row],[Receitas 2006]]-Tabela3[[#This Row],[Despesas 2006]])</f>
        <v>-33886.409999999218</v>
      </c>
      <c r="K518" s="12">
        <f>IF(Tabela3[[#This Row],[Receitas 2008]]-Tabela3[[#This Row],[Despesas 2008]]&lt;0,Tabela3[[#This Row],[Receitas 2008]]-Tabela3[[#This Row],[Despesas 2008]],Tabela3[[#This Row],[Receitas 2008]]-Tabela3[[#This Row],[Despesas 2008]])</f>
        <v>163150.93000000156</v>
      </c>
      <c r="L518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19" spans="1:12">
      <c r="A519" s="13">
        <v>4134404.94</v>
      </c>
      <c r="B519" s="13" t="s">
        <v>25</v>
      </c>
      <c r="C519" s="13">
        <v>3424740.32</v>
      </c>
      <c r="D519" s="13">
        <v>7307363.0099999998</v>
      </c>
      <c r="E519" s="13">
        <v>3712457.05</v>
      </c>
      <c r="F519" s="13" t="s">
        <v>25</v>
      </c>
      <c r="G519" s="13">
        <v>3191185.7</v>
      </c>
      <c r="H519" s="13">
        <v>7154339.6500000004</v>
      </c>
      <c r="I519" s="13">
        <f>IF(Tabela3[[#This Row],[Receitas 2005]]-Tabela3[[#This Row],[Despesas 2005]]&lt;0,Tabela3[[#This Row],[Receitas 2005]]-Tabela3[[#This Row],[Despesas 2005]],Tabela3[[#This Row],[Receitas 2005]]-Tabela3[[#This Row],[Despesas 2005]])</f>
        <v>421947.89000000013</v>
      </c>
      <c r="J51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19" s="12">
        <f>IF(Tabela3[[#This Row],[Receitas 2008]]-Tabela3[[#This Row],[Despesas 2008]]&lt;0,Tabela3[[#This Row],[Receitas 2008]]-Tabela3[[#This Row],[Despesas 2008]],Tabela3[[#This Row],[Receitas 2008]]-Tabela3[[#This Row],[Despesas 2008]])</f>
        <v>233554.61999999965</v>
      </c>
      <c r="L519" s="12">
        <f>IF(Tabela3[[#This Row],[Receitas 2009]]-Tabela3[[#This Row],[Despesas 2009]]&lt;0,Tabela3[[#This Row],[Receitas 2009]]-Tabela3[[#This Row],[Despesas 2009]],Tabela3[[#This Row],[Receitas 2009]]-Tabela3[[#This Row],[Despesas 2009]])</f>
        <v>153023.3599999994</v>
      </c>
    </row>
    <row r="520" spans="1:12">
      <c r="A520" s="12">
        <v>13926908.220000001</v>
      </c>
      <c r="B520" s="12">
        <v>17690863.859999999</v>
      </c>
      <c r="C520" s="12">
        <v>22467838.370000001</v>
      </c>
      <c r="D520" s="12">
        <v>22622714.800000001</v>
      </c>
      <c r="E520" s="12">
        <v>11040301.07</v>
      </c>
      <c r="F520" s="12">
        <v>15488656.029999999</v>
      </c>
      <c r="G520" s="12">
        <v>22192458.239999998</v>
      </c>
      <c r="H520" s="12">
        <v>22173055.890000001</v>
      </c>
      <c r="I520" s="12">
        <f>IF(Tabela3[[#This Row],[Receitas 2005]]-Tabela3[[#This Row],[Despesas 2005]]&lt;0,Tabela3[[#This Row],[Receitas 2005]]-Tabela3[[#This Row],[Despesas 2005]],Tabela3[[#This Row],[Receitas 2005]]-Tabela3[[#This Row],[Despesas 2005]])</f>
        <v>2886607.1500000004</v>
      </c>
      <c r="J520" s="14">
        <f>IF(Tabela3[[#This Row],[Receitas 2006]]-Tabela3[[#This Row],[Despesas 2006]]&lt;0,Tabela3[[#This Row],[Receitas 2006]]-Tabela3[[#This Row],[Despesas 2006]],Tabela3[[#This Row],[Receitas 2006]]-Tabela3[[#This Row],[Despesas 2006]])</f>
        <v>2202207.83</v>
      </c>
      <c r="K520" s="12">
        <f>IF(Tabela3[[#This Row],[Receitas 2008]]-Tabela3[[#This Row],[Despesas 2008]]&lt;0,Tabela3[[#This Row],[Receitas 2008]]-Tabela3[[#This Row],[Despesas 2008]],Tabela3[[#This Row],[Receitas 2008]]-Tabela3[[#This Row],[Despesas 2008]])</f>
        <v>275380.13000000268</v>
      </c>
      <c r="L520" s="12">
        <f>IF(Tabela3[[#This Row],[Receitas 2009]]-Tabela3[[#This Row],[Despesas 2009]]&lt;0,Tabela3[[#This Row],[Receitas 2009]]-Tabela3[[#This Row],[Despesas 2009]],Tabela3[[#This Row],[Receitas 2009]]-Tabela3[[#This Row],[Despesas 2009]])</f>
        <v>449658.91000000015</v>
      </c>
    </row>
    <row r="521" spans="1:12">
      <c r="A521" s="13">
        <v>135594957</v>
      </c>
      <c r="B521" s="13">
        <v>159264756</v>
      </c>
      <c r="C521" s="13">
        <v>252407273</v>
      </c>
      <c r="D521" s="13">
        <v>237387087</v>
      </c>
      <c r="E521" s="13">
        <v>130598931</v>
      </c>
      <c r="F521" s="13">
        <v>163428101</v>
      </c>
      <c r="G521" s="13">
        <v>227405469</v>
      </c>
      <c r="H521" s="13">
        <v>233152005</v>
      </c>
      <c r="I521" s="13">
        <f>IF(Tabela3[[#This Row],[Receitas 2005]]-Tabela3[[#This Row],[Despesas 2005]]&lt;0,Tabela3[[#This Row],[Receitas 2005]]-Tabela3[[#This Row],[Despesas 2005]],Tabela3[[#This Row],[Receitas 2005]]-Tabela3[[#This Row],[Despesas 2005]])</f>
        <v>4996026</v>
      </c>
      <c r="J521" s="15">
        <f>IF(Tabela3[[#This Row],[Receitas 2006]]-Tabela3[[#This Row],[Despesas 2006]]&lt;0,Tabela3[[#This Row],[Receitas 2006]]-Tabela3[[#This Row],[Despesas 2006]],Tabela3[[#This Row],[Receitas 2006]]-Tabela3[[#This Row],[Despesas 2006]])</f>
        <v>-4163345</v>
      </c>
      <c r="K521" s="12">
        <f>IF(Tabela3[[#This Row],[Receitas 2008]]-Tabela3[[#This Row],[Despesas 2008]]&lt;0,Tabela3[[#This Row],[Receitas 2008]]-Tabela3[[#This Row],[Despesas 2008]],Tabela3[[#This Row],[Receitas 2008]]-Tabela3[[#This Row],[Despesas 2008]])</f>
        <v>25001804</v>
      </c>
      <c r="L521" s="12">
        <f>IF(Tabela3[[#This Row],[Receitas 2009]]-Tabela3[[#This Row],[Despesas 2009]]&lt;0,Tabela3[[#This Row],[Receitas 2009]]-Tabela3[[#This Row],[Despesas 2009]],Tabela3[[#This Row],[Receitas 2009]]-Tabela3[[#This Row],[Despesas 2009]])</f>
        <v>4235082</v>
      </c>
    </row>
    <row r="522" spans="1:12">
      <c r="A522" s="12">
        <v>4455265.3499999996</v>
      </c>
      <c r="B522" s="12">
        <v>5173884.4000000004</v>
      </c>
      <c r="C522" s="12">
        <v>6980999</v>
      </c>
      <c r="D522" s="12">
        <v>7221269.8899999997</v>
      </c>
      <c r="E522" s="12">
        <v>4485280.71</v>
      </c>
      <c r="F522" s="12">
        <v>5980350.3399999999</v>
      </c>
      <c r="G522" s="12">
        <v>6752130.7800000003</v>
      </c>
      <c r="H522" s="12">
        <v>7353611.4000000004</v>
      </c>
      <c r="I522" s="12">
        <f>IF(Tabela3[[#This Row],[Receitas 2005]]-Tabela3[[#This Row],[Despesas 2005]]&lt;0,Tabela3[[#This Row],[Receitas 2005]]-Tabela3[[#This Row],[Despesas 2005]],Tabela3[[#This Row],[Receitas 2005]]-Tabela3[[#This Row],[Despesas 2005]])</f>
        <v>-30015.360000000335</v>
      </c>
      <c r="J522" s="14">
        <f>IF(Tabela3[[#This Row],[Receitas 2006]]-Tabela3[[#This Row],[Despesas 2006]]&lt;0,Tabela3[[#This Row],[Receitas 2006]]-Tabela3[[#This Row],[Despesas 2006]],Tabela3[[#This Row],[Receitas 2006]]-Tabela3[[#This Row],[Despesas 2006]])</f>
        <v>-806465.93999999948</v>
      </c>
      <c r="K522" s="12">
        <f>IF(Tabela3[[#This Row],[Receitas 2008]]-Tabela3[[#This Row],[Despesas 2008]]&lt;0,Tabela3[[#This Row],[Receitas 2008]]-Tabela3[[#This Row],[Despesas 2008]],Tabela3[[#This Row],[Receitas 2008]]-Tabela3[[#This Row],[Despesas 2008]])</f>
        <v>228868.21999999974</v>
      </c>
      <c r="L522" s="12">
        <f>IF(Tabela3[[#This Row],[Receitas 2009]]-Tabela3[[#This Row],[Despesas 2009]]&lt;0,Tabela3[[#This Row],[Receitas 2009]]-Tabela3[[#This Row],[Despesas 2009]],Tabela3[[#This Row],[Receitas 2009]]-Tabela3[[#This Row],[Despesas 2009]])</f>
        <v>-132341.51000000071</v>
      </c>
    </row>
    <row r="523" spans="1:12">
      <c r="A523" s="13">
        <v>15697779.699999999</v>
      </c>
      <c r="B523" s="13">
        <v>17860121.640000001</v>
      </c>
      <c r="C523" s="13">
        <v>27570213.129999999</v>
      </c>
      <c r="D523" s="13">
        <v>27700995.829999998</v>
      </c>
      <c r="E523" s="13">
        <v>15044591.640000001</v>
      </c>
      <c r="F523" s="13">
        <v>17374249.530000001</v>
      </c>
      <c r="G523" s="13">
        <v>26777261.66</v>
      </c>
      <c r="H523" s="13">
        <v>26551484.609999999</v>
      </c>
      <c r="I523" s="13">
        <f>IF(Tabela3[[#This Row],[Receitas 2005]]-Tabela3[[#This Row],[Despesas 2005]]&lt;0,Tabela3[[#This Row],[Receitas 2005]]-Tabela3[[#This Row],[Despesas 2005]],Tabela3[[#This Row],[Receitas 2005]]-Tabela3[[#This Row],[Despesas 2005]])</f>
        <v>653188.05999999866</v>
      </c>
      <c r="J523" s="15">
        <f>IF(Tabela3[[#This Row],[Receitas 2006]]-Tabela3[[#This Row],[Despesas 2006]]&lt;0,Tabela3[[#This Row],[Receitas 2006]]-Tabela3[[#This Row],[Despesas 2006]],Tabela3[[#This Row],[Receitas 2006]]-Tabela3[[#This Row],[Despesas 2006]])</f>
        <v>485872.1099999994</v>
      </c>
      <c r="K523" s="12">
        <f>IF(Tabela3[[#This Row],[Receitas 2008]]-Tabela3[[#This Row],[Despesas 2008]]&lt;0,Tabela3[[#This Row],[Receitas 2008]]-Tabela3[[#This Row],[Despesas 2008]],Tabela3[[#This Row],[Receitas 2008]]-Tabela3[[#This Row],[Despesas 2008]])</f>
        <v>792951.46999999881</v>
      </c>
      <c r="L523" s="12">
        <f>IF(Tabela3[[#This Row],[Receitas 2009]]-Tabela3[[#This Row],[Despesas 2009]]&lt;0,Tabela3[[#This Row],[Receitas 2009]]-Tabela3[[#This Row],[Despesas 2009]],Tabela3[[#This Row],[Receitas 2009]]-Tabela3[[#This Row],[Despesas 2009]])</f>
        <v>1149511.2199999988</v>
      </c>
    </row>
    <row r="524" spans="1:12">
      <c r="A524" s="12">
        <v>5455355.29</v>
      </c>
      <c r="B524" s="12" t="s">
        <v>25</v>
      </c>
      <c r="C524" s="12">
        <v>8950834.4900000002</v>
      </c>
      <c r="D524" s="12">
        <v>8173344.3300000001</v>
      </c>
      <c r="E524" s="12">
        <v>5839762.7000000002</v>
      </c>
      <c r="F524" s="12" t="s">
        <v>25</v>
      </c>
      <c r="G524" s="12">
        <v>9035457.2100000009</v>
      </c>
      <c r="H524" s="12">
        <v>8496850.9600000009</v>
      </c>
      <c r="I524" s="12">
        <f>IF(Tabela3[[#This Row],[Receitas 2005]]-Tabela3[[#This Row],[Despesas 2005]]&lt;0,Tabela3[[#This Row],[Receitas 2005]]-Tabela3[[#This Row],[Despesas 2005]],Tabela3[[#This Row],[Receitas 2005]]-Tabela3[[#This Row],[Despesas 2005]])</f>
        <v>-384407.41000000015</v>
      </c>
      <c r="J52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24" s="12">
        <f>IF(Tabela3[[#This Row],[Receitas 2008]]-Tabela3[[#This Row],[Despesas 2008]]&lt;0,Tabela3[[#This Row],[Receitas 2008]]-Tabela3[[#This Row],[Despesas 2008]],Tabela3[[#This Row],[Receitas 2008]]-Tabela3[[#This Row],[Despesas 2008]])</f>
        <v>-84622.720000000671</v>
      </c>
      <c r="L524" s="12">
        <f>IF(Tabela3[[#This Row],[Receitas 2009]]-Tabela3[[#This Row],[Despesas 2009]]&lt;0,Tabela3[[#This Row],[Receitas 2009]]-Tabela3[[#This Row],[Despesas 2009]],Tabela3[[#This Row],[Receitas 2009]]-Tabela3[[#This Row],[Despesas 2009]])</f>
        <v>-323506.63000000082</v>
      </c>
    </row>
    <row r="525" spans="1:12">
      <c r="A525" s="13" t="s">
        <v>25</v>
      </c>
      <c r="B525" s="13">
        <v>11188781.210000001</v>
      </c>
      <c r="C525" s="13">
        <v>16943218.620000001</v>
      </c>
      <c r="D525" s="13">
        <v>20629929.25</v>
      </c>
      <c r="E525" s="13" t="s">
        <v>25</v>
      </c>
      <c r="F525" s="13">
        <v>10414614.029999999</v>
      </c>
      <c r="G525" s="13">
        <v>15528632.800000001</v>
      </c>
      <c r="H525" s="13">
        <v>16459405.960000001</v>
      </c>
      <c r="I52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25" s="15">
        <f>IF(Tabela3[[#This Row],[Receitas 2006]]-Tabela3[[#This Row],[Despesas 2006]]&lt;0,Tabela3[[#This Row],[Receitas 2006]]-Tabela3[[#This Row],[Despesas 2006]],Tabela3[[#This Row],[Receitas 2006]]-Tabela3[[#This Row],[Despesas 2006]])</f>
        <v>774167.18000000156</v>
      </c>
      <c r="K525" s="12">
        <f>IF(Tabela3[[#This Row],[Receitas 2008]]-Tabela3[[#This Row],[Despesas 2008]]&lt;0,Tabela3[[#This Row],[Receitas 2008]]-Tabela3[[#This Row],[Despesas 2008]],Tabela3[[#This Row],[Receitas 2008]]-Tabela3[[#This Row],[Despesas 2008]])</f>
        <v>1414585.8200000003</v>
      </c>
      <c r="L525" s="12">
        <f>IF(Tabela3[[#This Row],[Receitas 2009]]-Tabela3[[#This Row],[Despesas 2009]]&lt;0,Tabela3[[#This Row],[Receitas 2009]]-Tabela3[[#This Row],[Despesas 2009]],Tabela3[[#This Row],[Receitas 2009]]-Tabela3[[#This Row],[Despesas 2009]])</f>
        <v>4170523.2899999991</v>
      </c>
    </row>
    <row r="526" spans="1:12">
      <c r="A526" s="12">
        <v>34503219.630000003</v>
      </c>
      <c r="B526" s="12">
        <v>38968585.009999998</v>
      </c>
      <c r="C526" s="12" t="s">
        <v>25</v>
      </c>
      <c r="D526" s="12">
        <v>64387399.490000002</v>
      </c>
      <c r="E526" s="12">
        <v>33288290.579999998</v>
      </c>
      <c r="F526" s="12">
        <v>39155461.18</v>
      </c>
      <c r="G526" s="12" t="s">
        <v>25</v>
      </c>
      <c r="H526" s="12">
        <v>59895342.740000002</v>
      </c>
      <c r="I526" s="12">
        <f>IF(Tabela3[[#This Row],[Receitas 2005]]-Tabela3[[#This Row],[Despesas 2005]]&lt;0,Tabela3[[#This Row],[Receitas 2005]]-Tabela3[[#This Row],[Despesas 2005]],Tabela3[[#This Row],[Receitas 2005]]-Tabela3[[#This Row],[Despesas 2005]])</f>
        <v>1214929.0500000045</v>
      </c>
      <c r="J526" s="14">
        <f>IF(Tabela3[[#This Row],[Receitas 2006]]-Tabela3[[#This Row],[Despesas 2006]]&lt;0,Tabela3[[#This Row],[Receitas 2006]]-Tabela3[[#This Row],[Despesas 2006]],Tabela3[[#This Row],[Receitas 2006]]-Tabela3[[#This Row],[Despesas 2006]])</f>
        <v>-186876.17000000179</v>
      </c>
      <c r="K52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26" s="12">
        <f>IF(Tabela3[[#This Row],[Receitas 2009]]-Tabela3[[#This Row],[Despesas 2009]]&lt;0,Tabela3[[#This Row],[Receitas 2009]]-Tabela3[[#This Row],[Despesas 2009]],Tabela3[[#This Row],[Receitas 2009]]-Tabela3[[#This Row],[Despesas 2009]])</f>
        <v>4492056.75</v>
      </c>
    </row>
    <row r="527" spans="1:12">
      <c r="A527" s="13">
        <v>11715448.26</v>
      </c>
      <c r="B527" s="13">
        <v>13936244.01</v>
      </c>
      <c r="C527" s="13">
        <v>22926664.09</v>
      </c>
      <c r="D527" s="13">
        <v>25358476.550000001</v>
      </c>
      <c r="E527" s="13">
        <v>11233321.34</v>
      </c>
      <c r="F527" s="13">
        <v>13928685.08</v>
      </c>
      <c r="G527" s="13">
        <v>21467184.870000001</v>
      </c>
      <c r="H527" s="13">
        <v>26234596.800000001</v>
      </c>
      <c r="I527" s="13">
        <f>IF(Tabela3[[#This Row],[Receitas 2005]]-Tabela3[[#This Row],[Despesas 2005]]&lt;0,Tabela3[[#This Row],[Receitas 2005]]-Tabela3[[#This Row],[Despesas 2005]],Tabela3[[#This Row],[Receitas 2005]]-Tabela3[[#This Row],[Despesas 2005]])</f>
        <v>482126.91999999993</v>
      </c>
      <c r="J527" s="15">
        <f>IF(Tabela3[[#This Row],[Receitas 2006]]-Tabela3[[#This Row],[Despesas 2006]]&lt;0,Tabela3[[#This Row],[Receitas 2006]]-Tabela3[[#This Row],[Despesas 2006]],Tabela3[[#This Row],[Receitas 2006]]-Tabela3[[#This Row],[Despesas 2006]])</f>
        <v>7558.929999999702</v>
      </c>
      <c r="K527" s="12">
        <f>IF(Tabela3[[#This Row],[Receitas 2008]]-Tabela3[[#This Row],[Despesas 2008]]&lt;0,Tabela3[[#This Row],[Receitas 2008]]-Tabela3[[#This Row],[Despesas 2008]],Tabela3[[#This Row],[Receitas 2008]]-Tabela3[[#This Row],[Despesas 2008]])</f>
        <v>1459479.2199999988</v>
      </c>
      <c r="L527" s="12">
        <f>IF(Tabela3[[#This Row],[Receitas 2009]]-Tabela3[[#This Row],[Despesas 2009]]&lt;0,Tabela3[[#This Row],[Receitas 2009]]-Tabela3[[#This Row],[Despesas 2009]],Tabela3[[#This Row],[Receitas 2009]]-Tabela3[[#This Row],[Despesas 2009]])</f>
        <v>-876120.25</v>
      </c>
    </row>
    <row r="528" spans="1:12">
      <c r="A528" s="12">
        <v>6298008.6500000004</v>
      </c>
      <c r="B528" s="12">
        <v>7773891.5499999998</v>
      </c>
      <c r="C528" s="12">
        <v>11149757.779999999</v>
      </c>
      <c r="D528" s="12">
        <v>10463192.59</v>
      </c>
      <c r="E528" s="12">
        <v>5995604.1200000001</v>
      </c>
      <c r="F528" s="12">
        <v>7760930.0800000001</v>
      </c>
      <c r="G528" s="12">
        <v>10856092.890000001</v>
      </c>
      <c r="H528" s="12">
        <v>10807255.970000001</v>
      </c>
      <c r="I528" s="12">
        <f>IF(Tabela3[[#This Row],[Receitas 2005]]-Tabela3[[#This Row],[Despesas 2005]]&lt;0,Tabela3[[#This Row],[Receitas 2005]]-Tabela3[[#This Row],[Despesas 2005]],Tabela3[[#This Row],[Receitas 2005]]-Tabela3[[#This Row],[Despesas 2005]])</f>
        <v>302404.53000000026</v>
      </c>
      <c r="J528" s="14">
        <f>IF(Tabela3[[#This Row],[Receitas 2006]]-Tabela3[[#This Row],[Despesas 2006]]&lt;0,Tabela3[[#This Row],[Receitas 2006]]-Tabela3[[#This Row],[Despesas 2006]],Tabela3[[#This Row],[Receitas 2006]]-Tabela3[[#This Row],[Despesas 2006]])</f>
        <v>12961.469999999739</v>
      </c>
      <c r="K528" s="12">
        <f>IF(Tabela3[[#This Row],[Receitas 2008]]-Tabela3[[#This Row],[Despesas 2008]]&lt;0,Tabela3[[#This Row],[Receitas 2008]]-Tabela3[[#This Row],[Despesas 2008]],Tabela3[[#This Row],[Receitas 2008]]-Tabela3[[#This Row],[Despesas 2008]])</f>
        <v>293664.88999999873</v>
      </c>
      <c r="L528" s="12">
        <f>IF(Tabela3[[#This Row],[Receitas 2009]]-Tabela3[[#This Row],[Despesas 2009]]&lt;0,Tabela3[[#This Row],[Receitas 2009]]-Tabela3[[#This Row],[Despesas 2009]],Tabela3[[#This Row],[Receitas 2009]]-Tabela3[[#This Row],[Despesas 2009]])</f>
        <v>-344063.38000000082</v>
      </c>
    </row>
    <row r="529" spans="1:12">
      <c r="A529" s="13">
        <v>4614592.03</v>
      </c>
      <c r="B529" s="13">
        <v>5431478.9400000004</v>
      </c>
      <c r="C529" s="13">
        <v>8449619.6699999999</v>
      </c>
      <c r="D529" s="13">
        <v>7762830.7000000002</v>
      </c>
      <c r="E529" s="13">
        <v>4580350.1100000003</v>
      </c>
      <c r="F529" s="13">
        <v>5430511.4900000002</v>
      </c>
      <c r="G529" s="13">
        <v>8156374.1900000004</v>
      </c>
      <c r="H529" s="13">
        <v>7999117.1399999997</v>
      </c>
      <c r="I529" s="13">
        <f>IF(Tabela3[[#This Row],[Receitas 2005]]-Tabela3[[#This Row],[Despesas 2005]]&lt;0,Tabela3[[#This Row],[Receitas 2005]]-Tabela3[[#This Row],[Despesas 2005]],Tabela3[[#This Row],[Receitas 2005]]-Tabela3[[#This Row],[Despesas 2005]])</f>
        <v>34241.919999999925</v>
      </c>
      <c r="J529" s="15">
        <f>IF(Tabela3[[#This Row],[Receitas 2006]]-Tabela3[[#This Row],[Despesas 2006]]&lt;0,Tabela3[[#This Row],[Receitas 2006]]-Tabela3[[#This Row],[Despesas 2006]],Tabela3[[#This Row],[Receitas 2006]]-Tabela3[[#This Row],[Despesas 2006]])</f>
        <v>967.45000000018626</v>
      </c>
      <c r="K529" s="12">
        <f>IF(Tabela3[[#This Row],[Receitas 2008]]-Tabela3[[#This Row],[Despesas 2008]]&lt;0,Tabela3[[#This Row],[Receitas 2008]]-Tabela3[[#This Row],[Despesas 2008]],Tabela3[[#This Row],[Receitas 2008]]-Tabela3[[#This Row],[Despesas 2008]])</f>
        <v>293245.47999999952</v>
      </c>
      <c r="L529" s="12">
        <f>IF(Tabela3[[#This Row],[Receitas 2009]]-Tabela3[[#This Row],[Despesas 2009]]&lt;0,Tabela3[[#This Row],[Receitas 2009]]-Tabela3[[#This Row],[Despesas 2009]],Tabela3[[#This Row],[Receitas 2009]]-Tabela3[[#This Row],[Despesas 2009]])</f>
        <v>-236286.43999999948</v>
      </c>
    </row>
    <row r="530" spans="1:12">
      <c r="A530" s="12">
        <v>3809664.23</v>
      </c>
      <c r="B530" s="12">
        <v>4621777.01</v>
      </c>
      <c r="C530" s="12">
        <v>6317992.0999999996</v>
      </c>
      <c r="D530" s="12">
        <v>6034445.6100000003</v>
      </c>
      <c r="E530" s="12">
        <v>3708858.99</v>
      </c>
      <c r="F530" s="12">
        <v>4576195.2300000004</v>
      </c>
      <c r="G530" s="12">
        <v>6304834.5999999996</v>
      </c>
      <c r="H530" s="12">
        <v>5807391.25</v>
      </c>
      <c r="I530" s="12">
        <f>IF(Tabela3[[#This Row],[Receitas 2005]]-Tabela3[[#This Row],[Despesas 2005]]&lt;0,Tabela3[[#This Row],[Receitas 2005]]-Tabela3[[#This Row],[Despesas 2005]],Tabela3[[#This Row],[Receitas 2005]]-Tabela3[[#This Row],[Despesas 2005]])</f>
        <v>100805.23999999976</v>
      </c>
      <c r="J530" s="14">
        <f>IF(Tabela3[[#This Row],[Receitas 2006]]-Tabela3[[#This Row],[Despesas 2006]]&lt;0,Tabela3[[#This Row],[Receitas 2006]]-Tabela3[[#This Row],[Despesas 2006]],Tabela3[[#This Row],[Receitas 2006]]-Tabela3[[#This Row],[Despesas 2006]])</f>
        <v>45581.779999999329</v>
      </c>
      <c r="K530" s="12">
        <f>IF(Tabela3[[#This Row],[Receitas 2008]]-Tabela3[[#This Row],[Despesas 2008]]&lt;0,Tabela3[[#This Row],[Receitas 2008]]-Tabela3[[#This Row],[Despesas 2008]],Tabela3[[#This Row],[Receitas 2008]]-Tabela3[[#This Row],[Despesas 2008]])</f>
        <v>13157.5</v>
      </c>
      <c r="L530" s="12">
        <f>IF(Tabela3[[#This Row],[Receitas 2009]]-Tabela3[[#This Row],[Despesas 2009]]&lt;0,Tabela3[[#This Row],[Receitas 2009]]-Tabela3[[#This Row],[Despesas 2009]],Tabela3[[#This Row],[Receitas 2009]]-Tabela3[[#This Row],[Despesas 2009]])</f>
        <v>227054.36000000034</v>
      </c>
    </row>
    <row r="531" spans="1:12">
      <c r="A531" s="13">
        <v>5567065.6900000004</v>
      </c>
      <c r="B531" s="13">
        <v>6479152.6399999997</v>
      </c>
      <c r="C531" s="13">
        <v>8773839.1199999992</v>
      </c>
      <c r="D531" s="13">
        <v>8665431.1699999999</v>
      </c>
      <c r="E531" s="13">
        <v>5335716.54</v>
      </c>
      <c r="F531" s="13">
        <v>6085573.9699999997</v>
      </c>
      <c r="G531" s="13">
        <v>8823299.2100000009</v>
      </c>
      <c r="H531" s="13">
        <v>8578839.4600000009</v>
      </c>
      <c r="I531" s="13">
        <f>IF(Tabela3[[#This Row],[Receitas 2005]]-Tabela3[[#This Row],[Despesas 2005]]&lt;0,Tabela3[[#This Row],[Receitas 2005]]-Tabela3[[#This Row],[Despesas 2005]],Tabela3[[#This Row],[Receitas 2005]]-Tabela3[[#This Row],[Despesas 2005]])</f>
        <v>231349.15000000037</v>
      </c>
      <c r="J531" s="15">
        <f>IF(Tabela3[[#This Row],[Receitas 2006]]-Tabela3[[#This Row],[Despesas 2006]]&lt;0,Tabela3[[#This Row],[Receitas 2006]]-Tabela3[[#This Row],[Despesas 2006]],Tabela3[[#This Row],[Receitas 2006]]-Tabela3[[#This Row],[Despesas 2006]])</f>
        <v>393578.66999999993</v>
      </c>
      <c r="K531" s="12">
        <f>IF(Tabela3[[#This Row],[Receitas 2008]]-Tabela3[[#This Row],[Despesas 2008]]&lt;0,Tabela3[[#This Row],[Receitas 2008]]-Tabela3[[#This Row],[Despesas 2008]],Tabela3[[#This Row],[Receitas 2008]]-Tabela3[[#This Row],[Despesas 2008]])</f>
        <v>-49460.090000001714</v>
      </c>
      <c r="L531" s="12">
        <f>IF(Tabela3[[#This Row],[Receitas 2009]]-Tabela3[[#This Row],[Despesas 2009]]&lt;0,Tabela3[[#This Row],[Receitas 2009]]-Tabela3[[#This Row],[Despesas 2009]],Tabela3[[#This Row],[Receitas 2009]]-Tabela3[[#This Row],[Despesas 2009]])</f>
        <v>86591.709999999031</v>
      </c>
    </row>
    <row r="532" spans="1:12">
      <c r="A532" s="12">
        <v>4767349.12</v>
      </c>
      <c r="B532" s="12">
        <v>5483099.8499999996</v>
      </c>
      <c r="C532" s="12">
        <v>7868271.5800000001</v>
      </c>
      <c r="D532" s="12">
        <v>7658799.46</v>
      </c>
      <c r="E532" s="12">
        <v>4100937.63</v>
      </c>
      <c r="F532" s="12">
        <v>4773779.72</v>
      </c>
      <c r="G532" s="12">
        <v>7114260.3600000003</v>
      </c>
      <c r="H532" s="12">
        <v>7199244.46</v>
      </c>
      <c r="I532" s="12">
        <f>IF(Tabela3[[#This Row],[Receitas 2005]]-Tabela3[[#This Row],[Despesas 2005]]&lt;0,Tabela3[[#This Row],[Receitas 2005]]-Tabela3[[#This Row],[Despesas 2005]],Tabela3[[#This Row],[Receitas 2005]]-Tabela3[[#This Row],[Despesas 2005]])</f>
        <v>666411.49000000022</v>
      </c>
      <c r="J532" s="14">
        <f>IF(Tabela3[[#This Row],[Receitas 2006]]-Tabela3[[#This Row],[Despesas 2006]]&lt;0,Tabela3[[#This Row],[Receitas 2006]]-Tabela3[[#This Row],[Despesas 2006]],Tabela3[[#This Row],[Receitas 2006]]-Tabela3[[#This Row],[Despesas 2006]])</f>
        <v>709320.12999999989</v>
      </c>
      <c r="K532" s="12">
        <f>IF(Tabela3[[#This Row],[Receitas 2008]]-Tabela3[[#This Row],[Despesas 2008]]&lt;0,Tabela3[[#This Row],[Receitas 2008]]-Tabela3[[#This Row],[Despesas 2008]],Tabela3[[#This Row],[Receitas 2008]]-Tabela3[[#This Row],[Despesas 2008]])</f>
        <v>754011.21999999974</v>
      </c>
      <c r="L532" s="12">
        <f>IF(Tabela3[[#This Row],[Receitas 2009]]-Tabela3[[#This Row],[Despesas 2009]]&lt;0,Tabela3[[#This Row],[Receitas 2009]]-Tabela3[[#This Row],[Despesas 2009]],Tabela3[[#This Row],[Receitas 2009]]-Tabela3[[#This Row],[Despesas 2009]])</f>
        <v>459555</v>
      </c>
    </row>
    <row r="533" spans="1:12">
      <c r="A533" s="13">
        <v>28442901.129999999</v>
      </c>
      <c r="B533" s="13">
        <v>29605393.68</v>
      </c>
      <c r="C533" s="13">
        <v>44529661.170000002</v>
      </c>
      <c r="D533" s="13">
        <v>43626242.670000002</v>
      </c>
      <c r="E533" s="13">
        <v>26164472.850000001</v>
      </c>
      <c r="F533" s="13">
        <v>30026721.100000001</v>
      </c>
      <c r="G533" s="13">
        <v>40993673.280000001</v>
      </c>
      <c r="H533" s="13">
        <v>44608924.310000002</v>
      </c>
      <c r="I533" s="13">
        <f>IF(Tabela3[[#This Row],[Receitas 2005]]-Tabela3[[#This Row],[Despesas 2005]]&lt;0,Tabela3[[#This Row],[Receitas 2005]]-Tabela3[[#This Row],[Despesas 2005]],Tabela3[[#This Row],[Receitas 2005]]-Tabela3[[#This Row],[Despesas 2005]])</f>
        <v>2278428.2799999975</v>
      </c>
      <c r="J533" s="15">
        <f>IF(Tabela3[[#This Row],[Receitas 2006]]-Tabela3[[#This Row],[Despesas 2006]]&lt;0,Tabela3[[#This Row],[Receitas 2006]]-Tabela3[[#This Row],[Despesas 2006]],Tabela3[[#This Row],[Receitas 2006]]-Tabela3[[#This Row],[Despesas 2006]])</f>
        <v>-421327.42000000179</v>
      </c>
      <c r="K533" s="12">
        <f>IF(Tabela3[[#This Row],[Receitas 2008]]-Tabela3[[#This Row],[Despesas 2008]]&lt;0,Tabela3[[#This Row],[Receitas 2008]]-Tabela3[[#This Row],[Despesas 2008]],Tabela3[[#This Row],[Receitas 2008]]-Tabela3[[#This Row],[Despesas 2008]])</f>
        <v>3535987.8900000006</v>
      </c>
      <c r="L533" s="12">
        <f>IF(Tabela3[[#This Row],[Receitas 2009]]-Tabela3[[#This Row],[Despesas 2009]]&lt;0,Tabela3[[#This Row],[Receitas 2009]]-Tabela3[[#This Row],[Despesas 2009]],Tabela3[[#This Row],[Receitas 2009]]-Tabela3[[#This Row],[Despesas 2009]])</f>
        <v>-982681.6400000006</v>
      </c>
    </row>
    <row r="534" spans="1:12">
      <c r="A534" s="12">
        <v>3878596.24</v>
      </c>
      <c r="B534" s="12" t="s">
        <v>25</v>
      </c>
      <c r="C534" s="12">
        <v>5541087.4500000002</v>
      </c>
      <c r="D534" s="12">
        <v>5706414.0999999996</v>
      </c>
      <c r="E534" s="12">
        <v>3771846.46</v>
      </c>
      <c r="F534" s="12" t="s">
        <v>25</v>
      </c>
      <c r="G534" s="12">
        <v>5584465.4100000001</v>
      </c>
      <c r="H534" s="12">
        <v>5736286.6100000003</v>
      </c>
      <c r="I534" s="12">
        <f>IF(Tabela3[[#This Row],[Receitas 2005]]-Tabela3[[#This Row],[Despesas 2005]]&lt;0,Tabela3[[#This Row],[Receitas 2005]]-Tabela3[[#This Row],[Despesas 2005]],Tabela3[[#This Row],[Receitas 2005]]-Tabela3[[#This Row],[Despesas 2005]])</f>
        <v>106749.78000000026</v>
      </c>
      <c r="J53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34" s="12">
        <f>IF(Tabela3[[#This Row],[Receitas 2008]]-Tabela3[[#This Row],[Despesas 2008]]&lt;0,Tabela3[[#This Row],[Receitas 2008]]-Tabela3[[#This Row],[Despesas 2008]],Tabela3[[#This Row],[Receitas 2008]]-Tabela3[[#This Row],[Despesas 2008]])</f>
        <v>-43377.959999999963</v>
      </c>
      <c r="L534" s="12">
        <f>IF(Tabela3[[#This Row],[Receitas 2009]]-Tabela3[[#This Row],[Despesas 2009]]&lt;0,Tabela3[[#This Row],[Receitas 2009]]-Tabela3[[#This Row],[Despesas 2009]],Tabela3[[#This Row],[Receitas 2009]]-Tabela3[[#This Row],[Despesas 2009]])</f>
        <v>-29872.510000000708</v>
      </c>
    </row>
    <row r="535" spans="1:12">
      <c r="A535" s="13">
        <v>3862930.98</v>
      </c>
      <c r="B535" s="13">
        <v>4895574.7</v>
      </c>
      <c r="C535" s="13">
        <v>6817167.29</v>
      </c>
      <c r="D535" s="13">
        <v>6860074.7199999997</v>
      </c>
      <c r="E535" s="13">
        <v>3888892.98</v>
      </c>
      <c r="F535" s="13">
        <v>4498087.29</v>
      </c>
      <c r="G535" s="13">
        <v>5979577.6299999999</v>
      </c>
      <c r="H535" s="13">
        <v>6245120.8399999999</v>
      </c>
      <c r="I535" s="13">
        <f>IF(Tabela3[[#This Row],[Receitas 2005]]-Tabela3[[#This Row],[Despesas 2005]]&lt;0,Tabela3[[#This Row],[Receitas 2005]]-Tabela3[[#This Row],[Despesas 2005]],Tabela3[[#This Row],[Receitas 2005]]-Tabela3[[#This Row],[Despesas 2005]])</f>
        <v>-25962</v>
      </c>
      <c r="J535" s="15">
        <f>IF(Tabela3[[#This Row],[Receitas 2006]]-Tabela3[[#This Row],[Despesas 2006]]&lt;0,Tabela3[[#This Row],[Receitas 2006]]-Tabela3[[#This Row],[Despesas 2006]],Tabela3[[#This Row],[Receitas 2006]]-Tabela3[[#This Row],[Despesas 2006]])</f>
        <v>397487.41000000015</v>
      </c>
      <c r="K535" s="12">
        <f>IF(Tabela3[[#This Row],[Receitas 2008]]-Tabela3[[#This Row],[Despesas 2008]]&lt;0,Tabela3[[#This Row],[Receitas 2008]]-Tabela3[[#This Row],[Despesas 2008]],Tabela3[[#This Row],[Receitas 2008]]-Tabela3[[#This Row],[Despesas 2008]])</f>
        <v>837589.66000000015</v>
      </c>
      <c r="L535" s="12">
        <f>IF(Tabela3[[#This Row],[Receitas 2009]]-Tabela3[[#This Row],[Despesas 2009]]&lt;0,Tabela3[[#This Row],[Receitas 2009]]-Tabela3[[#This Row],[Despesas 2009]],Tabela3[[#This Row],[Receitas 2009]]-Tabela3[[#This Row],[Despesas 2009]])</f>
        <v>614953.87999999989</v>
      </c>
    </row>
    <row r="536" spans="1:12">
      <c r="A536" s="12">
        <v>5168341.21</v>
      </c>
      <c r="B536" s="12">
        <v>5823257.6799999997</v>
      </c>
      <c r="C536" s="12" t="s">
        <v>25</v>
      </c>
      <c r="D536" s="12">
        <v>8025035.4299999997</v>
      </c>
      <c r="E536" s="12">
        <v>5184835.53</v>
      </c>
      <c r="F536" s="12">
        <v>5849276.1500000004</v>
      </c>
      <c r="G536" s="12" t="s">
        <v>25</v>
      </c>
      <c r="H536" s="12">
        <v>8260898.4900000002</v>
      </c>
      <c r="I536" s="12">
        <f>IF(Tabela3[[#This Row],[Receitas 2005]]-Tabela3[[#This Row],[Despesas 2005]]&lt;0,Tabela3[[#This Row],[Receitas 2005]]-Tabela3[[#This Row],[Despesas 2005]],Tabela3[[#This Row],[Receitas 2005]]-Tabela3[[#This Row],[Despesas 2005]])</f>
        <v>-16494.320000000298</v>
      </c>
      <c r="J536" s="14">
        <f>IF(Tabela3[[#This Row],[Receitas 2006]]-Tabela3[[#This Row],[Despesas 2006]]&lt;0,Tabela3[[#This Row],[Receitas 2006]]-Tabela3[[#This Row],[Despesas 2006]],Tabela3[[#This Row],[Receitas 2006]]-Tabela3[[#This Row],[Despesas 2006]])</f>
        <v>-26018.470000000671</v>
      </c>
      <c r="K53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36" s="12">
        <f>IF(Tabela3[[#This Row],[Receitas 2009]]-Tabela3[[#This Row],[Despesas 2009]]&lt;0,Tabela3[[#This Row],[Receitas 2009]]-Tabela3[[#This Row],[Despesas 2009]],Tabela3[[#This Row],[Receitas 2009]]-Tabela3[[#This Row],[Despesas 2009]])</f>
        <v>-235863.06000000052</v>
      </c>
    </row>
    <row r="537" spans="1:12">
      <c r="A537" s="13">
        <v>5426991</v>
      </c>
      <c r="B537" s="13" t="s">
        <v>25</v>
      </c>
      <c r="C537" s="13">
        <v>8913683.3699999992</v>
      </c>
      <c r="D537" s="13">
        <v>8628985.0299999993</v>
      </c>
      <c r="E537" s="13">
        <v>5240463</v>
      </c>
      <c r="F537" s="13" t="s">
        <v>25</v>
      </c>
      <c r="G537" s="13">
        <v>8640293.1600000001</v>
      </c>
      <c r="H537" s="13">
        <v>8979456.9399999995</v>
      </c>
      <c r="I537" s="13">
        <f>IF(Tabela3[[#This Row],[Receitas 2005]]-Tabela3[[#This Row],[Despesas 2005]]&lt;0,Tabela3[[#This Row],[Receitas 2005]]-Tabela3[[#This Row],[Despesas 2005]],Tabela3[[#This Row],[Receitas 2005]]-Tabela3[[#This Row],[Despesas 2005]])</f>
        <v>186528</v>
      </c>
      <c r="J53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37" s="12">
        <f>IF(Tabela3[[#This Row],[Receitas 2008]]-Tabela3[[#This Row],[Despesas 2008]]&lt;0,Tabela3[[#This Row],[Receitas 2008]]-Tabela3[[#This Row],[Despesas 2008]],Tabela3[[#This Row],[Receitas 2008]]-Tabela3[[#This Row],[Despesas 2008]])</f>
        <v>273390.20999999903</v>
      </c>
      <c r="L537" s="12">
        <f>IF(Tabela3[[#This Row],[Receitas 2009]]-Tabela3[[#This Row],[Despesas 2009]]&lt;0,Tabela3[[#This Row],[Receitas 2009]]-Tabela3[[#This Row],[Despesas 2009]],Tabela3[[#This Row],[Receitas 2009]]-Tabela3[[#This Row],[Despesas 2009]])</f>
        <v>-350471.91000000015</v>
      </c>
    </row>
    <row r="538" spans="1:12">
      <c r="A538" s="12">
        <v>41288300.439999998</v>
      </c>
      <c r="B538" s="12">
        <v>53021641.149999999</v>
      </c>
      <c r="C538" s="12">
        <v>91446331.299999997</v>
      </c>
      <c r="D538" s="12">
        <v>65662157.590000004</v>
      </c>
      <c r="E538" s="12">
        <v>34175498.700000003</v>
      </c>
      <c r="F538" s="12">
        <v>50510728.640000001</v>
      </c>
      <c r="G538" s="12">
        <v>82917630.390000001</v>
      </c>
      <c r="H538" s="12">
        <v>65680191.920000002</v>
      </c>
      <c r="I538" s="12">
        <f>IF(Tabela3[[#This Row],[Receitas 2005]]-Tabela3[[#This Row],[Despesas 2005]]&lt;0,Tabela3[[#This Row],[Receitas 2005]]-Tabela3[[#This Row],[Despesas 2005]],Tabela3[[#This Row],[Receitas 2005]]-Tabela3[[#This Row],[Despesas 2005]])</f>
        <v>7112801.7399999946</v>
      </c>
      <c r="J538" s="14">
        <f>IF(Tabela3[[#This Row],[Receitas 2006]]-Tabela3[[#This Row],[Despesas 2006]]&lt;0,Tabela3[[#This Row],[Receitas 2006]]-Tabela3[[#This Row],[Despesas 2006]],Tabela3[[#This Row],[Receitas 2006]]-Tabela3[[#This Row],[Despesas 2006]])</f>
        <v>2510912.5099999979</v>
      </c>
      <c r="K538" s="12">
        <f>IF(Tabela3[[#This Row],[Receitas 2008]]-Tabela3[[#This Row],[Despesas 2008]]&lt;0,Tabela3[[#This Row],[Receitas 2008]]-Tabela3[[#This Row],[Despesas 2008]],Tabela3[[#This Row],[Receitas 2008]]-Tabela3[[#This Row],[Despesas 2008]])</f>
        <v>8528700.9099999964</v>
      </c>
      <c r="L538" s="12">
        <f>IF(Tabela3[[#This Row],[Receitas 2009]]-Tabela3[[#This Row],[Despesas 2009]]&lt;0,Tabela3[[#This Row],[Receitas 2009]]-Tabela3[[#This Row],[Despesas 2009]],Tabela3[[#This Row],[Receitas 2009]]-Tabela3[[#This Row],[Despesas 2009]])</f>
        <v>-18034.329999998212</v>
      </c>
    </row>
    <row r="539" spans="1:12">
      <c r="A539" s="13" t="s">
        <v>25</v>
      </c>
      <c r="B539" s="13">
        <v>22118776.68</v>
      </c>
      <c r="C539" s="13">
        <v>31489163</v>
      </c>
      <c r="D539" s="13">
        <v>30286061.079999998</v>
      </c>
      <c r="E539" s="13" t="s">
        <v>25</v>
      </c>
      <c r="F539" s="13">
        <v>23096117.600000001</v>
      </c>
      <c r="G539" s="13">
        <v>30489836.68</v>
      </c>
      <c r="H539" s="13">
        <v>30908035.449999999</v>
      </c>
      <c r="I53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39" s="15">
        <f>IF(Tabela3[[#This Row],[Receitas 2006]]-Tabela3[[#This Row],[Despesas 2006]]&lt;0,Tabela3[[#This Row],[Receitas 2006]]-Tabela3[[#This Row],[Despesas 2006]],Tabela3[[#This Row],[Receitas 2006]]-Tabela3[[#This Row],[Despesas 2006]])</f>
        <v>-977340.92000000179</v>
      </c>
      <c r="K539" s="12">
        <f>IF(Tabela3[[#This Row],[Receitas 2008]]-Tabela3[[#This Row],[Despesas 2008]]&lt;0,Tabela3[[#This Row],[Receitas 2008]]-Tabela3[[#This Row],[Despesas 2008]],Tabela3[[#This Row],[Receitas 2008]]-Tabela3[[#This Row],[Despesas 2008]])</f>
        <v>999326.3200000003</v>
      </c>
      <c r="L539" s="12">
        <f>IF(Tabela3[[#This Row],[Receitas 2009]]-Tabela3[[#This Row],[Despesas 2009]]&lt;0,Tabela3[[#This Row],[Receitas 2009]]-Tabela3[[#This Row],[Despesas 2009]],Tabela3[[#This Row],[Receitas 2009]]-Tabela3[[#This Row],[Despesas 2009]])</f>
        <v>-621974.37000000104</v>
      </c>
    </row>
    <row r="540" spans="1:12">
      <c r="A540" s="12" t="s">
        <v>25</v>
      </c>
      <c r="B540" s="12">
        <v>110840759.56999999</v>
      </c>
      <c r="C540" s="12">
        <v>150767998.5</v>
      </c>
      <c r="D540" s="12">
        <v>132662549.59</v>
      </c>
      <c r="E540" s="12" t="s">
        <v>25</v>
      </c>
      <c r="F540" s="12">
        <v>120987360.03</v>
      </c>
      <c r="G540" s="12">
        <v>140889191.09999999</v>
      </c>
      <c r="H540" s="12">
        <v>138400626.81</v>
      </c>
      <c r="I54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40" s="14">
        <f>IF(Tabela3[[#This Row],[Receitas 2006]]-Tabela3[[#This Row],[Despesas 2006]]&lt;0,Tabela3[[#This Row],[Receitas 2006]]-Tabela3[[#This Row],[Despesas 2006]],Tabela3[[#This Row],[Receitas 2006]]-Tabela3[[#This Row],[Despesas 2006]])</f>
        <v>-10146600.460000008</v>
      </c>
      <c r="K540" s="12">
        <f>IF(Tabela3[[#This Row],[Receitas 2008]]-Tabela3[[#This Row],[Despesas 2008]]&lt;0,Tabela3[[#This Row],[Receitas 2008]]-Tabela3[[#This Row],[Despesas 2008]],Tabela3[[#This Row],[Receitas 2008]]-Tabela3[[#This Row],[Despesas 2008]])</f>
        <v>9878807.400000006</v>
      </c>
      <c r="L540" s="12">
        <f>IF(Tabela3[[#This Row],[Receitas 2009]]-Tabela3[[#This Row],[Despesas 2009]]&lt;0,Tabela3[[#This Row],[Receitas 2009]]-Tabela3[[#This Row],[Despesas 2009]],Tabela3[[#This Row],[Receitas 2009]]-Tabela3[[#This Row],[Despesas 2009]])</f>
        <v>-5738077.2199999988</v>
      </c>
    </row>
    <row r="541" spans="1:12">
      <c r="A541" s="13">
        <v>4500590.84</v>
      </c>
      <c r="B541" s="13">
        <v>5477382.8799999999</v>
      </c>
      <c r="C541" s="13">
        <v>8404007.6400000006</v>
      </c>
      <c r="D541" s="13">
        <v>7831190.9000000004</v>
      </c>
      <c r="E541" s="13">
        <v>4194811.08</v>
      </c>
      <c r="F541" s="13">
        <v>5552197.4400000004</v>
      </c>
      <c r="G541" s="13">
        <v>8126372.7300000004</v>
      </c>
      <c r="H541" s="13">
        <v>7382181.9400000004</v>
      </c>
      <c r="I541" s="13">
        <f>IF(Tabela3[[#This Row],[Receitas 2005]]-Tabela3[[#This Row],[Despesas 2005]]&lt;0,Tabela3[[#This Row],[Receitas 2005]]-Tabela3[[#This Row],[Despesas 2005]],Tabela3[[#This Row],[Receitas 2005]]-Tabela3[[#This Row],[Despesas 2005]])</f>
        <v>305779.75999999978</v>
      </c>
      <c r="J541" s="15">
        <f>IF(Tabela3[[#This Row],[Receitas 2006]]-Tabela3[[#This Row],[Despesas 2006]]&lt;0,Tabela3[[#This Row],[Receitas 2006]]-Tabela3[[#This Row],[Despesas 2006]],Tabela3[[#This Row],[Receitas 2006]]-Tabela3[[#This Row],[Despesas 2006]])</f>
        <v>-74814.560000000522</v>
      </c>
      <c r="K541" s="12">
        <f>IF(Tabela3[[#This Row],[Receitas 2008]]-Tabela3[[#This Row],[Despesas 2008]]&lt;0,Tabela3[[#This Row],[Receitas 2008]]-Tabela3[[#This Row],[Despesas 2008]],Tabela3[[#This Row],[Receitas 2008]]-Tabela3[[#This Row],[Despesas 2008]])</f>
        <v>277634.91000000015</v>
      </c>
      <c r="L541" s="12">
        <f>IF(Tabela3[[#This Row],[Receitas 2009]]-Tabela3[[#This Row],[Despesas 2009]]&lt;0,Tabela3[[#This Row],[Receitas 2009]]-Tabela3[[#This Row],[Despesas 2009]],Tabela3[[#This Row],[Receitas 2009]]-Tabela3[[#This Row],[Despesas 2009]])</f>
        <v>449008.95999999996</v>
      </c>
    </row>
    <row r="542" spans="1:12">
      <c r="A542" s="12">
        <v>4399803.67</v>
      </c>
      <c r="B542" s="12">
        <v>5759794.0300000003</v>
      </c>
      <c r="C542" s="12">
        <v>7459626.3300000001</v>
      </c>
      <c r="D542" s="12">
        <v>7408351.4100000001</v>
      </c>
      <c r="E542" s="12">
        <v>4399324.95</v>
      </c>
      <c r="F542" s="12">
        <v>5752316.2199999997</v>
      </c>
      <c r="G542" s="12">
        <v>6981106.0300000003</v>
      </c>
      <c r="H542" s="12">
        <v>8029517.2400000002</v>
      </c>
      <c r="I542" s="12">
        <f>IF(Tabela3[[#This Row],[Receitas 2005]]-Tabela3[[#This Row],[Despesas 2005]]&lt;0,Tabela3[[#This Row],[Receitas 2005]]-Tabela3[[#This Row],[Despesas 2005]],Tabela3[[#This Row],[Receitas 2005]]-Tabela3[[#This Row],[Despesas 2005]])</f>
        <v>478.71999999973923</v>
      </c>
      <c r="J542" s="14">
        <f>IF(Tabela3[[#This Row],[Receitas 2006]]-Tabela3[[#This Row],[Despesas 2006]]&lt;0,Tabela3[[#This Row],[Receitas 2006]]-Tabela3[[#This Row],[Despesas 2006]],Tabela3[[#This Row],[Receitas 2006]]-Tabela3[[#This Row],[Despesas 2006]])</f>
        <v>7477.8100000005215</v>
      </c>
      <c r="K542" s="12">
        <f>IF(Tabela3[[#This Row],[Receitas 2008]]-Tabela3[[#This Row],[Despesas 2008]]&lt;0,Tabela3[[#This Row],[Receitas 2008]]-Tabela3[[#This Row],[Despesas 2008]],Tabela3[[#This Row],[Receitas 2008]]-Tabela3[[#This Row],[Despesas 2008]])</f>
        <v>478520.29999999981</v>
      </c>
      <c r="L542" s="12">
        <f>IF(Tabela3[[#This Row],[Receitas 2009]]-Tabela3[[#This Row],[Despesas 2009]]&lt;0,Tabela3[[#This Row],[Receitas 2009]]-Tabela3[[#This Row],[Despesas 2009]],Tabela3[[#This Row],[Receitas 2009]]-Tabela3[[#This Row],[Despesas 2009]])</f>
        <v>-621165.83000000007</v>
      </c>
    </row>
    <row r="543" spans="1:12">
      <c r="A543" s="13" t="s">
        <v>25</v>
      </c>
      <c r="B543" s="13">
        <v>12606111.699999999</v>
      </c>
      <c r="C543" s="13">
        <v>20493655.149999999</v>
      </c>
      <c r="D543" s="13">
        <v>18299111.530000001</v>
      </c>
      <c r="E543" s="13" t="s">
        <v>25</v>
      </c>
      <c r="F543" s="13">
        <v>12671738.699999999</v>
      </c>
      <c r="G543" s="13">
        <v>18886178.609999999</v>
      </c>
      <c r="H543" s="13">
        <v>18065324.41</v>
      </c>
      <c r="I54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43" s="15">
        <f>IF(Tabela3[[#This Row],[Receitas 2006]]-Tabela3[[#This Row],[Despesas 2006]]&lt;0,Tabela3[[#This Row],[Receitas 2006]]-Tabela3[[#This Row],[Despesas 2006]],Tabela3[[#This Row],[Receitas 2006]]-Tabela3[[#This Row],[Despesas 2006]])</f>
        <v>-65627</v>
      </c>
      <c r="K543" s="12">
        <f>IF(Tabela3[[#This Row],[Receitas 2008]]-Tabela3[[#This Row],[Despesas 2008]]&lt;0,Tabela3[[#This Row],[Receitas 2008]]-Tabela3[[#This Row],[Despesas 2008]],Tabela3[[#This Row],[Receitas 2008]]-Tabela3[[#This Row],[Despesas 2008]])</f>
        <v>1607476.5399999991</v>
      </c>
      <c r="L543" s="12">
        <f>IF(Tabela3[[#This Row],[Receitas 2009]]-Tabela3[[#This Row],[Despesas 2009]]&lt;0,Tabela3[[#This Row],[Receitas 2009]]-Tabela3[[#This Row],[Despesas 2009]],Tabela3[[#This Row],[Receitas 2009]]-Tabela3[[#This Row],[Despesas 2009]])</f>
        <v>233787.12000000104</v>
      </c>
    </row>
    <row r="544" spans="1:12">
      <c r="A544" s="12" t="s">
        <v>25</v>
      </c>
      <c r="B544" s="12" t="s">
        <v>25</v>
      </c>
      <c r="C544" s="12">
        <v>7878399.2999999998</v>
      </c>
      <c r="D544" s="12">
        <v>8363560.7800000003</v>
      </c>
      <c r="E544" s="12" t="s">
        <v>25</v>
      </c>
      <c r="F544" s="12" t="s">
        <v>25</v>
      </c>
      <c r="G544" s="12">
        <v>8202584.5999999996</v>
      </c>
      <c r="H544" s="12">
        <v>7917472.1799999997</v>
      </c>
      <c r="I54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4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44" s="12">
        <f>IF(Tabela3[[#This Row],[Receitas 2008]]-Tabela3[[#This Row],[Despesas 2008]]&lt;0,Tabela3[[#This Row],[Receitas 2008]]-Tabela3[[#This Row],[Despesas 2008]],Tabela3[[#This Row],[Receitas 2008]]-Tabela3[[#This Row],[Despesas 2008]])</f>
        <v>-324185.29999999981</v>
      </c>
      <c r="L544" s="12">
        <f>IF(Tabela3[[#This Row],[Receitas 2009]]-Tabela3[[#This Row],[Despesas 2009]]&lt;0,Tabela3[[#This Row],[Receitas 2009]]-Tabela3[[#This Row],[Despesas 2009]],Tabela3[[#This Row],[Receitas 2009]]-Tabela3[[#This Row],[Despesas 2009]])</f>
        <v>446088.60000000056</v>
      </c>
    </row>
    <row r="545" spans="1:12">
      <c r="A545" s="13">
        <v>7746108</v>
      </c>
      <c r="B545" s="13">
        <v>9575931</v>
      </c>
      <c r="C545" s="13">
        <v>16370789</v>
      </c>
      <c r="D545" s="13">
        <v>13845539</v>
      </c>
      <c r="E545" s="13">
        <v>7534075</v>
      </c>
      <c r="F545" s="13">
        <v>9821782</v>
      </c>
      <c r="G545" s="13">
        <v>14493454</v>
      </c>
      <c r="H545" s="13">
        <v>16744913</v>
      </c>
      <c r="I545" s="13">
        <f>IF(Tabela3[[#This Row],[Receitas 2005]]-Tabela3[[#This Row],[Despesas 2005]]&lt;0,Tabela3[[#This Row],[Receitas 2005]]-Tabela3[[#This Row],[Despesas 2005]],Tabela3[[#This Row],[Receitas 2005]]-Tabela3[[#This Row],[Despesas 2005]])</f>
        <v>212033</v>
      </c>
      <c r="J545" s="15">
        <f>IF(Tabela3[[#This Row],[Receitas 2006]]-Tabela3[[#This Row],[Despesas 2006]]&lt;0,Tabela3[[#This Row],[Receitas 2006]]-Tabela3[[#This Row],[Despesas 2006]],Tabela3[[#This Row],[Receitas 2006]]-Tabela3[[#This Row],[Despesas 2006]])</f>
        <v>-245851</v>
      </c>
      <c r="K545" s="12">
        <f>IF(Tabela3[[#This Row],[Receitas 2008]]-Tabela3[[#This Row],[Despesas 2008]]&lt;0,Tabela3[[#This Row],[Receitas 2008]]-Tabela3[[#This Row],[Despesas 2008]],Tabela3[[#This Row],[Receitas 2008]]-Tabela3[[#This Row],[Despesas 2008]])</f>
        <v>1877335</v>
      </c>
      <c r="L545" s="12">
        <f>IF(Tabela3[[#This Row],[Receitas 2009]]-Tabela3[[#This Row],[Despesas 2009]]&lt;0,Tabela3[[#This Row],[Receitas 2009]]-Tabela3[[#This Row],[Despesas 2009]],Tabela3[[#This Row],[Receitas 2009]]-Tabela3[[#This Row],[Despesas 2009]])</f>
        <v>-2899374</v>
      </c>
    </row>
    <row r="546" spans="1:12">
      <c r="A546" s="12">
        <v>6923129.0899999999</v>
      </c>
      <c r="B546" s="12">
        <v>7003795.4400000004</v>
      </c>
      <c r="C546" s="12">
        <v>9271545.7899999991</v>
      </c>
      <c r="D546" s="12" t="s">
        <v>25</v>
      </c>
      <c r="E546" s="12">
        <v>6173503.0599999996</v>
      </c>
      <c r="F546" s="12">
        <v>6736509.8799999999</v>
      </c>
      <c r="G546" s="12">
        <v>9846599.9600000009</v>
      </c>
      <c r="H546" s="12" t="s">
        <v>25</v>
      </c>
      <c r="I546" s="12">
        <f>IF(Tabela3[[#This Row],[Receitas 2005]]-Tabela3[[#This Row],[Despesas 2005]]&lt;0,Tabela3[[#This Row],[Receitas 2005]]-Tabela3[[#This Row],[Despesas 2005]],Tabela3[[#This Row],[Receitas 2005]]-Tabela3[[#This Row],[Despesas 2005]])</f>
        <v>749626.03000000026</v>
      </c>
      <c r="J546" s="14">
        <f>IF(Tabela3[[#This Row],[Receitas 2006]]-Tabela3[[#This Row],[Despesas 2006]]&lt;0,Tabela3[[#This Row],[Receitas 2006]]-Tabela3[[#This Row],[Despesas 2006]],Tabela3[[#This Row],[Receitas 2006]]-Tabela3[[#This Row],[Despesas 2006]])</f>
        <v>267285.56000000052</v>
      </c>
      <c r="K546" s="12">
        <f>IF(Tabela3[[#This Row],[Receitas 2008]]-Tabela3[[#This Row],[Despesas 2008]]&lt;0,Tabela3[[#This Row],[Receitas 2008]]-Tabela3[[#This Row],[Despesas 2008]],Tabela3[[#This Row],[Receitas 2008]]-Tabela3[[#This Row],[Despesas 2008]])</f>
        <v>-575054.17000000179</v>
      </c>
      <c r="L546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547" spans="1:12">
      <c r="A547" s="13">
        <v>3796562.9</v>
      </c>
      <c r="B547" s="13">
        <v>4572555.1399999997</v>
      </c>
      <c r="C547" s="13">
        <v>6115618.5099999998</v>
      </c>
      <c r="D547" s="13">
        <v>5259264.71</v>
      </c>
      <c r="E547" s="13">
        <v>3397178.25</v>
      </c>
      <c r="F547" s="13">
        <v>4738115.0199999996</v>
      </c>
      <c r="G547" s="13">
        <v>5932348.6600000001</v>
      </c>
      <c r="H547" s="13">
        <v>5515521.1699999999</v>
      </c>
      <c r="I547" s="13">
        <f>IF(Tabela3[[#This Row],[Receitas 2005]]-Tabela3[[#This Row],[Despesas 2005]]&lt;0,Tabela3[[#This Row],[Receitas 2005]]-Tabela3[[#This Row],[Despesas 2005]],Tabela3[[#This Row],[Receitas 2005]]-Tabela3[[#This Row],[Despesas 2005]])</f>
        <v>399384.64999999991</v>
      </c>
      <c r="J547" s="15">
        <f>IF(Tabela3[[#This Row],[Receitas 2006]]-Tabela3[[#This Row],[Despesas 2006]]&lt;0,Tabela3[[#This Row],[Receitas 2006]]-Tabela3[[#This Row],[Despesas 2006]],Tabela3[[#This Row],[Receitas 2006]]-Tabela3[[#This Row],[Despesas 2006]])</f>
        <v>-165559.87999999989</v>
      </c>
      <c r="K547" s="12">
        <f>IF(Tabela3[[#This Row],[Receitas 2008]]-Tabela3[[#This Row],[Despesas 2008]]&lt;0,Tabela3[[#This Row],[Receitas 2008]]-Tabela3[[#This Row],[Despesas 2008]],Tabela3[[#This Row],[Receitas 2008]]-Tabela3[[#This Row],[Despesas 2008]])</f>
        <v>183269.84999999963</v>
      </c>
      <c r="L547" s="12">
        <f>IF(Tabela3[[#This Row],[Receitas 2009]]-Tabela3[[#This Row],[Despesas 2009]]&lt;0,Tabela3[[#This Row],[Receitas 2009]]-Tabela3[[#This Row],[Despesas 2009]],Tabela3[[#This Row],[Receitas 2009]]-Tabela3[[#This Row],[Despesas 2009]])</f>
        <v>-256256.45999999996</v>
      </c>
    </row>
    <row r="548" spans="1:12">
      <c r="A548" s="12">
        <v>4260844.63</v>
      </c>
      <c r="B548" s="12">
        <v>5302866.83</v>
      </c>
      <c r="C548" s="12" t="s">
        <v>25</v>
      </c>
      <c r="D548" s="12">
        <v>7647618.2000000002</v>
      </c>
      <c r="E548" s="12">
        <v>4177247.23</v>
      </c>
      <c r="F548" s="12">
        <v>4949519.26</v>
      </c>
      <c r="G548" s="12" t="s">
        <v>25</v>
      </c>
      <c r="H548" s="12">
        <v>8094740.9199999999</v>
      </c>
      <c r="I548" s="12">
        <f>IF(Tabela3[[#This Row],[Receitas 2005]]-Tabela3[[#This Row],[Despesas 2005]]&lt;0,Tabela3[[#This Row],[Receitas 2005]]-Tabela3[[#This Row],[Despesas 2005]],Tabela3[[#This Row],[Receitas 2005]]-Tabela3[[#This Row],[Despesas 2005]])</f>
        <v>83597.399999999907</v>
      </c>
      <c r="J548" s="14">
        <f>IF(Tabela3[[#This Row],[Receitas 2006]]-Tabela3[[#This Row],[Despesas 2006]]&lt;0,Tabela3[[#This Row],[Receitas 2006]]-Tabela3[[#This Row],[Despesas 2006]],Tabela3[[#This Row],[Receitas 2006]]-Tabela3[[#This Row],[Despesas 2006]])</f>
        <v>353347.5700000003</v>
      </c>
      <c r="K548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48" s="12">
        <f>IF(Tabela3[[#This Row],[Receitas 2009]]-Tabela3[[#This Row],[Despesas 2009]]&lt;0,Tabela3[[#This Row],[Receitas 2009]]-Tabela3[[#This Row],[Despesas 2009]],Tabela3[[#This Row],[Receitas 2009]]-Tabela3[[#This Row],[Despesas 2009]])</f>
        <v>-447122.71999999974</v>
      </c>
    </row>
    <row r="549" spans="1:12">
      <c r="A549" s="13" t="s">
        <v>25</v>
      </c>
      <c r="B549" s="13">
        <v>5300303.13</v>
      </c>
      <c r="C549" s="13" t="s">
        <v>25</v>
      </c>
      <c r="D549" s="13">
        <v>7403065.7400000002</v>
      </c>
      <c r="E549" s="13" t="s">
        <v>25</v>
      </c>
      <c r="F549" s="13">
        <v>5323035.53</v>
      </c>
      <c r="G549" s="13" t="s">
        <v>25</v>
      </c>
      <c r="H549" s="13">
        <v>7396266.7000000002</v>
      </c>
      <c r="I54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49" s="15">
        <f>IF(Tabela3[[#This Row],[Receitas 2006]]-Tabela3[[#This Row],[Despesas 2006]]&lt;0,Tabela3[[#This Row],[Receitas 2006]]-Tabela3[[#This Row],[Despesas 2006]],Tabela3[[#This Row],[Receitas 2006]]-Tabela3[[#This Row],[Despesas 2006]])</f>
        <v>-22732.400000000373</v>
      </c>
      <c r="K549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49" s="12">
        <f>IF(Tabela3[[#This Row],[Receitas 2009]]-Tabela3[[#This Row],[Despesas 2009]]&lt;0,Tabela3[[#This Row],[Receitas 2009]]-Tabela3[[#This Row],[Despesas 2009]],Tabela3[[#This Row],[Receitas 2009]]-Tabela3[[#This Row],[Despesas 2009]])</f>
        <v>6799.0400000000373</v>
      </c>
    </row>
    <row r="550" spans="1:12">
      <c r="A550" s="12">
        <v>10937692.76</v>
      </c>
      <c r="B550" s="12">
        <v>12942181.109999999</v>
      </c>
      <c r="C550" s="12">
        <v>18646046.030000001</v>
      </c>
      <c r="D550" s="12">
        <v>17344419.600000001</v>
      </c>
      <c r="E550" s="12">
        <v>10515535.33</v>
      </c>
      <c r="F550" s="12">
        <v>13023946.57</v>
      </c>
      <c r="G550" s="12">
        <v>18492388.460000001</v>
      </c>
      <c r="H550" s="12">
        <v>18013351.629999999</v>
      </c>
      <c r="I550" s="12">
        <f>IF(Tabela3[[#This Row],[Receitas 2005]]-Tabela3[[#This Row],[Despesas 2005]]&lt;0,Tabela3[[#This Row],[Receitas 2005]]-Tabela3[[#This Row],[Despesas 2005]],Tabela3[[#This Row],[Receitas 2005]]-Tabela3[[#This Row],[Despesas 2005]])</f>
        <v>422157.4299999997</v>
      </c>
      <c r="J550" s="14">
        <f>IF(Tabela3[[#This Row],[Receitas 2006]]-Tabela3[[#This Row],[Despesas 2006]]&lt;0,Tabela3[[#This Row],[Receitas 2006]]-Tabela3[[#This Row],[Despesas 2006]],Tabela3[[#This Row],[Receitas 2006]]-Tabela3[[#This Row],[Despesas 2006]])</f>
        <v>-81765.460000000894</v>
      </c>
      <c r="K550" s="12">
        <f>IF(Tabela3[[#This Row],[Receitas 2008]]-Tabela3[[#This Row],[Despesas 2008]]&lt;0,Tabela3[[#This Row],[Receitas 2008]]-Tabela3[[#This Row],[Despesas 2008]],Tabela3[[#This Row],[Receitas 2008]]-Tabela3[[#This Row],[Despesas 2008]])</f>
        <v>153657.5700000003</v>
      </c>
      <c r="L550" s="12">
        <f>IF(Tabela3[[#This Row],[Receitas 2009]]-Tabela3[[#This Row],[Despesas 2009]]&lt;0,Tabela3[[#This Row],[Receitas 2009]]-Tabela3[[#This Row],[Despesas 2009]],Tabela3[[#This Row],[Receitas 2009]]-Tabela3[[#This Row],[Despesas 2009]])</f>
        <v>-668932.02999999747</v>
      </c>
    </row>
    <row r="551" spans="1:12">
      <c r="A551" s="13">
        <v>59221658.950000003</v>
      </c>
      <c r="B551" s="13">
        <v>68881849.579999998</v>
      </c>
      <c r="C551" s="13">
        <v>103538473.2</v>
      </c>
      <c r="D551" s="13">
        <v>102420763.62</v>
      </c>
      <c r="E551" s="13">
        <v>55890814.039999999</v>
      </c>
      <c r="F551" s="13">
        <v>73811462.049999997</v>
      </c>
      <c r="G551" s="13">
        <v>97963131.060000002</v>
      </c>
      <c r="H551" s="13">
        <v>99991499.349999994</v>
      </c>
      <c r="I551" s="13">
        <f>IF(Tabela3[[#This Row],[Receitas 2005]]-Tabela3[[#This Row],[Despesas 2005]]&lt;0,Tabela3[[#This Row],[Receitas 2005]]-Tabela3[[#This Row],[Despesas 2005]],Tabela3[[#This Row],[Receitas 2005]]-Tabela3[[#This Row],[Despesas 2005]])</f>
        <v>3330844.9100000039</v>
      </c>
      <c r="J551" s="15">
        <f>IF(Tabela3[[#This Row],[Receitas 2006]]-Tabela3[[#This Row],[Despesas 2006]]&lt;0,Tabela3[[#This Row],[Receitas 2006]]-Tabela3[[#This Row],[Despesas 2006]],Tabela3[[#This Row],[Receitas 2006]]-Tabela3[[#This Row],[Despesas 2006]])</f>
        <v>-4929612.4699999988</v>
      </c>
      <c r="K551" s="12">
        <f>IF(Tabela3[[#This Row],[Receitas 2008]]-Tabela3[[#This Row],[Despesas 2008]]&lt;0,Tabela3[[#This Row],[Receitas 2008]]-Tabela3[[#This Row],[Despesas 2008]],Tabela3[[#This Row],[Receitas 2008]]-Tabela3[[#This Row],[Despesas 2008]])</f>
        <v>5575342.1400000006</v>
      </c>
      <c r="L551" s="12">
        <f>IF(Tabela3[[#This Row],[Receitas 2009]]-Tabela3[[#This Row],[Despesas 2009]]&lt;0,Tabela3[[#This Row],[Receitas 2009]]-Tabela3[[#This Row],[Despesas 2009]],Tabela3[[#This Row],[Receitas 2009]]-Tabela3[[#This Row],[Despesas 2009]])</f>
        <v>2429264.2700000107</v>
      </c>
    </row>
    <row r="552" spans="1:12">
      <c r="A552" s="12">
        <v>52004160.75</v>
      </c>
      <c r="B552" s="12">
        <v>60600642.380000003</v>
      </c>
      <c r="C552" s="12">
        <v>85416483.060000002</v>
      </c>
      <c r="D552" s="12">
        <v>85303649.819999993</v>
      </c>
      <c r="E552" s="12">
        <v>48879589.189999998</v>
      </c>
      <c r="F552" s="12">
        <v>59810097.82</v>
      </c>
      <c r="G552" s="12">
        <v>78851056.079999998</v>
      </c>
      <c r="H552" s="12">
        <v>80123702.239999995</v>
      </c>
      <c r="I552" s="12">
        <f>IF(Tabela3[[#This Row],[Receitas 2005]]-Tabela3[[#This Row],[Despesas 2005]]&lt;0,Tabela3[[#This Row],[Receitas 2005]]-Tabela3[[#This Row],[Despesas 2005]],Tabela3[[#This Row],[Receitas 2005]]-Tabela3[[#This Row],[Despesas 2005]])</f>
        <v>3124571.5600000024</v>
      </c>
      <c r="J552" s="14">
        <f>IF(Tabela3[[#This Row],[Receitas 2006]]-Tabela3[[#This Row],[Despesas 2006]]&lt;0,Tabela3[[#This Row],[Receitas 2006]]-Tabela3[[#This Row],[Despesas 2006]],Tabela3[[#This Row],[Receitas 2006]]-Tabela3[[#This Row],[Despesas 2006]])</f>
        <v>790544.56000000238</v>
      </c>
      <c r="K552" s="12">
        <f>IF(Tabela3[[#This Row],[Receitas 2008]]-Tabela3[[#This Row],[Despesas 2008]]&lt;0,Tabela3[[#This Row],[Receitas 2008]]-Tabela3[[#This Row],[Despesas 2008]],Tabela3[[#This Row],[Receitas 2008]]-Tabela3[[#This Row],[Despesas 2008]])</f>
        <v>6565426.9800000042</v>
      </c>
      <c r="L552" s="12">
        <f>IF(Tabela3[[#This Row],[Receitas 2009]]-Tabela3[[#This Row],[Despesas 2009]]&lt;0,Tabela3[[#This Row],[Receitas 2009]]-Tabela3[[#This Row],[Despesas 2009]],Tabela3[[#This Row],[Receitas 2009]]-Tabela3[[#This Row],[Despesas 2009]])</f>
        <v>5179947.5799999982</v>
      </c>
    </row>
    <row r="553" spans="1:12">
      <c r="A553" s="13" t="s">
        <v>25</v>
      </c>
      <c r="B553" s="13">
        <v>14888969</v>
      </c>
      <c r="C553" s="13">
        <v>21932842</v>
      </c>
      <c r="D553" s="13">
        <v>21816904</v>
      </c>
      <c r="E553" s="13" t="s">
        <v>25</v>
      </c>
      <c r="F553" s="13">
        <v>14424298</v>
      </c>
      <c r="G553" s="13">
        <v>21963157</v>
      </c>
      <c r="H553" s="13">
        <v>19348308</v>
      </c>
      <c r="I55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53" s="15">
        <f>IF(Tabela3[[#This Row],[Receitas 2006]]-Tabela3[[#This Row],[Despesas 2006]]&lt;0,Tabela3[[#This Row],[Receitas 2006]]-Tabela3[[#This Row],[Despesas 2006]],Tabela3[[#This Row],[Receitas 2006]]-Tabela3[[#This Row],[Despesas 2006]])</f>
        <v>464671</v>
      </c>
      <c r="K553" s="12">
        <f>IF(Tabela3[[#This Row],[Receitas 2008]]-Tabela3[[#This Row],[Despesas 2008]]&lt;0,Tabela3[[#This Row],[Receitas 2008]]-Tabela3[[#This Row],[Despesas 2008]],Tabela3[[#This Row],[Receitas 2008]]-Tabela3[[#This Row],[Despesas 2008]])</f>
        <v>-30315</v>
      </c>
      <c r="L553" s="12">
        <f>IF(Tabela3[[#This Row],[Receitas 2009]]-Tabela3[[#This Row],[Despesas 2009]]&lt;0,Tabela3[[#This Row],[Receitas 2009]]-Tabela3[[#This Row],[Despesas 2009]],Tabela3[[#This Row],[Receitas 2009]]-Tabela3[[#This Row],[Despesas 2009]])</f>
        <v>2468596</v>
      </c>
    </row>
    <row r="554" spans="1:12">
      <c r="A554" s="12" t="s">
        <v>25</v>
      </c>
      <c r="B554" s="12">
        <v>17928375.949999999</v>
      </c>
      <c r="C554" s="12">
        <v>24469670.129999999</v>
      </c>
      <c r="D554" s="12">
        <v>20413183.25</v>
      </c>
      <c r="E554" s="12" t="s">
        <v>25</v>
      </c>
      <c r="F554" s="12">
        <v>17924141.039999999</v>
      </c>
      <c r="G554" s="12">
        <v>23189254.879999999</v>
      </c>
      <c r="H554" s="12">
        <v>22901051.960000001</v>
      </c>
      <c r="I55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54" s="14">
        <f>IF(Tabela3[[#This Row],[Receitas 2006]]-Tabela3[[#This Row],[Despesas 2006]]&lt;0,Tabela3[[#This Row],[Receitas 2006]]-Tabela3[[#This Row],[Despesas 2006]],Tabela3[[#This Row],[Receitas 2006]]-Tabela3[[#This Row],[Despesas 2006]])</f>
        <v>4234.910000000149</v>
      </c>
      <c r="K554" s="12">
        <f>IF(Tabela3[[#This Row],[Receitas 2008]]-Tabela3[[#This Row],[Despesas 2008]]&lt;0,Tabela3[[#This Row],[Receitas 2008]]-Tabela3[[#This Row],[Despesas 2008]],Tabela3[[#This Row],[Receitas 2008]]-Tabela3[[#This Row],[Despesas 2008]])</f>
        <v>1280415.25</v>
      </c>
      <c r="L554" s="12">
        <f>IF(Tabela3[[#This Row],[Receitas 2009]]-Tabela3[[#This Row],[Despesas 2009]]&lt;0,Tabela3[[#This Row],[Receitas 2009]]-Tabela3[[#This Row],[Despesas 2009]],Tabela3[[#This Row],[Receitas 2009]]-Tabela3[[#This Row],[Despesas 2009]])</f>
        <v>-2487868.7100000009</v>
      </c>
    </row>
    <row r="555" spans="1:12">
      <c r="A555" s="13">
        <v>15776794.810000001</v>
      </c>
      <c r="B555" s="13">
        <v>19568580.59</v>
      </c>
      <c r="C555" s="13">
        <v>32139565.75</v>
      </c>
      <c r="D555" s="13">
        <v>27060047.199999999</v>
      </c>
      <c r="E555" s="13">
        <v>13806301.949999999</v>
      </c>
      <c r="F555" s="13">
        <v>23873538.940000001</v>
      </c>
      <c r="G555" s="13">
        <v>28210912.359999999</v>
      </c>
      <c r="H555" s="13">
        <v>24366058.050000001</v>
      </c>
      <c r="I555" s="13">
        <f>IF(Tabela3[[#This Row],[Receitas 2005]]-Tabela3[[#This Row],[Despesas 2005]]&lt;0,Tabela3[[#This Row],[Receitas 2005]]-Tabela3[[#This Row],[Despesas 2005]],Tabela3[[#This Row],[Receitas 2005]]-Tabela3[[#This Row],[Despesas 2005]])</f>
        <v>1970492.8600000013</v>
      </c>
      <c r="J555" s="15">
        <f>IF(Tabela3[[#This Row],[Receitas 2006]]-Tabela3[[#This Row],[Despesas 2006]]&lt;0,Tabela3[[#This Row],[Receitas 2006]]-Tabela3[[#This Row],[Despesas 2006]],Tabela3[[#This Row],[Receitas 2006]]-Tabela3[[#This Row],[Despesas 2006]])</f>
        <v>-4304958.3500000015</v>
      </c>
      <c r="K555" s="12">
        <f>IF(Tabela3[[#This Row],[Receitas 2008]]-Tabela3[[#This Row],[Despesas 2008]]&lt;0,Tabela3[[#This Row],[Receitas 2008]]-Tabela3[[#This Row],[Despesas 2008]],Tabela3[[#This Row],[Receitas 2008]]-Tabela3[[#This Row],[Despesas 2008]])</f>
        <v>3928653.3900000006</v>
      </c>
      <c r="L555" s="12">
        <f>IF(Tabela3[[#This Row],[Receitas 2009]]-Tabela3[[#This Row],[Despesas 2009]]&lt;0,Tabela3[[#This Row],[Receitas 2009]]-Tabela3[[#This Row],[Despesas 2009]],Tabela3[[#This Row],[Receitas 2009]]-Tabela3[[#This Row],[Despesas 2009]])</f>
        <v>2693989.1499999985</v>
      </c>
    </row>
    <row r="556" spans="1:12">
      <c r="A556" s="12">
        <v>3238667.83</v>
      </c>
      <c r="B556" s="12">
        <v>3845193.42</v>
      </c>
      <c r="C556" s="12">
        <v>5280176.3600000003</v>
      </c>
      <c r="D556" s="12">
        <v>5124828.05</v>
      </c>
      <c r="E556" s="12">
        <v>2963833.05</v>
      </c>
      <c r="F556" s="12">
        <v>3730966.87</v>
      </c>
      <c r="G556" s="12">
        <v>5309312.41</v>
      </c>
      <c r="H556" s="12">
        <v>5276040.55</v>
      </c>
      <c r="I556" s="12">
        <f>IF(Tabela3[[#This Row],[Receitas 2005]]-Tabela3[[#This Row],[Despesas 2005]]&lt;0,Tabela3[[#This Row],[Receitas 2005]]-Tabela3[[#This Row],[Despesas 2005]],Tabela3[[#This Row],[Receitas 2005]]-Tabela3[[#This Row],[Despesas 2005]])</f>
        <v>274834.78000000026</v>
      </c>
      <c r="J556" s="14">
        <f>IF(Tabela3[[#This Row],[Receitas 2006]]-Tabela3[[#This Row],[Despesas 2006]]&lt;0,Tabela3[[#This Row],[Receitas 2006]]-Tabela3[[#This Row],[Despesas 2006]],Tabela3[[#This Row],[Receitas 2006]]-Tabela3[[#This Row],[Despesas 2006]])</f>
        <v>114226.54999999981</v>
      </c>
      <c r="K556" s="12">
        <f>IF(Tabela3[[#This Row],[Receitas 2008]]-Tabela3[[#This Row],[Despesas 2008]]&lt;0,Tabela3[[#This Row],[Receitas 2008]]-Tabela3[[#This Row],[Despesas 2008]],Tabela3[[#This Row],[Receitas 2008]]-Tabela3[[#This Row],[Despesas 2008]])</f>
        <v>-29136.049999999814</v>
      </c>
      <c r="L556" s="12">
        <f>IF(Tabela3[[#This Row],[Receitas 2009]]-Tabela3[[#This Row],[Despesas 2009]]&lt;0,Tabela3[[#This Row],[Receitas 2009]]-Tabela3[[#This Row],[Despesas 2009]],Tabela3[[#This Row],[Receitas 2009]]-Tabela3[[#This Row],[Despesas 2009]])</f>
        <v>-151212.5</v>
      </c>
    </row>
    <row r="557" spans="1:12">
      <c r="A557" s="13">
        <v>10942767.439999999</v>
      </c>
      <c r="B557" s="13">
        <v>12596054.76</v>
      </c>
      <c r="C557" s="13">
        <v>18632198.82</v>
      </c>
      <c r="D557" s="13">
        <v>18196204.260000002</v>
      </c>
      <c r="E557" s="13">
        <v>10377802.68</v>
      </c>
      <c r="F557" s="13">
        <v>12673293.130000001</v>
      </c>
      <c r="G557" s="13">
        <v>17814100.850000001</v>
      </c>
      <c r="H557" s="13">
        <v>19079276.43</v>
      </c>
      <c r="I557" s="13">
        <f>IF(Tabela3[[#This Row],[Receitas 2005]]-Tabela3[[#This Row],[Despesas 2005]]&lt;0,Tabela3[[#This Row],[Receitas 2005]]-Tabela3[[#This Row],[Despesas 2005]],Tabela3[[#This Row],[Receitas 2005]]-Tabela3[[#This Row],[Despesas 2005]])</f>
        <v>564964.75999999978</v>
      </c>
      <c r="J557" s="15">
        <f>IF(Tabela3[[#This Row],[Receitas 2006]]-Tabela3[[#This Row],[Despesas 2006]]&lt;0,Tabela3[[#This Row],[Receitas 2006]]-Tabela3[[#This Row],[Despesas 2006]],Tabela3[[#This Row],[Receitas 2006]]-Tabela3[[#This Row],[Despesas 2006]])</f>
        <v>-77238.370000001043</v>
      </c>
      <c r="K557" s="12">
        <f>IF(Tabela3[[#This Row],[Receitas 2008]]-Tabela3[[#This Row],[Despesas 2008]]&lt;0,Tabela3[[#This Row],[Receitas 2008]]-Tabela3[[#This Row],[Despesas 2008]],Tabela3[[#This Row],[Receitas 2008]]-Tabela3[[#This Row],[Despesas 2008]])</f>
        <v>818097.96999999881</v>
      </c>
      <c r="L557" s="12">
        <f>IF(Tabela3[[#This Row],[Receitas 2009]]-Tabela3[[#This Row],[Despesas 2009]]&lt;0,Tabela3[[#This Row],[Receitas 2009]]-Tabela3[[#This Row],[Despesas 2009]],Tabela3[[#This Row],[Receitas 2009]]-Tabela3[[#This Row],[Despesas 2009]])</f>
        <v>-883072.16999999806</v>
      </c>
    </row>
    <row r="558" spans="1:12">
      <c r="A558" s="12">
        <v>6231872.0300000003</v>
      </c>
      <c r="B558" s="12">
        <v>7279153.9800000004</v>
      </c>
      <c r="C558" s="12">
        <v>9548425.6400000006</v>
      </c>
      <c r="D558" s="12">
        <v>9551831.5700000003</v>
      </c>
      <c r="E558" s="12">
        <v>5653006.1699999999</v>
      </c>
      <c r="F558" s="12">
        <v>6761048.4800000004</v>
      </c>
      <c r="G558" s="12">
        <v>9011382.5500000007</v>
      </c>
      <c r="H558" s="12">
        <v>9221959.3200000003</v>
      </c>
      <c r="I558" s="12">
        <f>IF(Tabela3[[#This Row],[Receitas 2005]]-Tabela3[[#This Row],[Despesas 2005]]&lt;0,Tabela3[[#This Row],[Receitas 2005]]-Tabela3[[#This Row],[Despesas 2005]],Tabela3[[#This Row],[Receitas 2005]]-Tabela3[[#This Row],[Despesas 2005]])</f>
        <v>578865.86000000034</v>
      </c>
      <c r="J558" s="14">
        <f>IF(Tabela3[[#This Row],[Receitas 2006]]-Tabela3[[#This Row],[Despesas 2006]]&lt;0,Tabela3[[#This Row],[Receitas 2006]]-Tabela3[[#This Row],[Despesas 2006]],Tabela3[[#This Row],[Receitas 2006]]-Tabela3[[#This Row],[Despesas 2006]])</f>
        <v>518105.5</v>
      </c>
      <c r="K558" s="12">
        <f>IF(Tabela3[[#This Row],[Receitas 2008]]-Tabela3[[#This Row],[Despesas 2008]]&lt;0,Tabela3[[#This Row],[Receitas 2008]]-Tabela3[[#This Row],[Despesas 2008]],Tabela3[[#This Row],[Receitas 2008]]-Tabela3[[#This Row],[Despesas 2008]])</f>
        <v>537043.08999999985</v>
      </c>
      <c r="L558" s="12">
        <f>IF(Tabela3[[#This Row],[Receitas 2009]]-Tabela3[[#This Row],[Despesas 2009]]&lt;0,Tabela3[[#This Row],[Receitas 2009]]-Tabela3[[#This Row],[Despesas 2009]],Tabela3[[#This Row],[Receitas 2009]]-Tabela3[[#This Row],[Despesas 2009]])</f>
        <v>329872.25</v>
      </c>
    </row>
    <row r="559" spans="1:12">
      <c r="A559" s="13">
        <v>3706244.67</v>
      </c>
      <c r="B559" s="13">
        <v>4405878.34</v>
      </c>
      <c r="C559" s="13">
        <v>6034853.6699999999</v>
      </c>
      <c r="D559" s="13">
        <v>6162603.8200000003</v>
      </c>
      <c r="E559" s="13">
        <v>3578189.39</v>
      </c>
      <c r="F559" s="13">
        <v>4461902.93</v>
      </c>
      <c r="G559" s="13">
        <v>5716768.8300000001</v>
      </c>
      <c r="H559" s="13">
        <v>6708827.0099999998</v>
      </c>
      <c r="I559" s="13">
        <f>IF(Tabela3[[#This Row],[Receitas 2005]]-Tabela3[[#This Row],[Despesas 2005]]&lt;0,Tabela3[[#This Row],[Receitas 2005]]-Tabela3[[#This Row],[Despesas 2005]],Tabela3[[#This Row],[Receitas 2005]]-Tabela3[[#This Row],[Despesas 2005]])</f>
        <v>128055.2799999998</v>
      </c>
      <c r="J559" s="15">
        <f>IF(Tabela3[[#This Row],[Receitas 2006]]-Tabela3[[#This Row],[Despesas 2006]]&lt;0,Tabela3[[#This Row],[Receitas 2006]]-Tabela3[[#This Row],[Despesas 2006]],Tabela3[[#This Row],[Receitas 2006]]-Tabela3[[#This Row],[Despesas 2006]])</f>
        <v>-56024.589999999851</v>
      </c>
      <c r="K559" s="12">
        <f>IF(Tabela3[[#This Row],[Receitas 2008]]-Tabela3[[#This Row],[Despesas 2008]]&lt;0,Tabela3[[#This Row],[Receitas 2008]]-Tabela3[[#This Row],[Despesas 2008]],Tabela3[[#This Row],[Receitas 2008]]-Tabela3[[#This Row],[Despesas 2008]])</f>
        <v>318084.83999999985</v>
      </c>
      <c r="L559" s="12">
        <f>IF(Tabela3[[#This Row],[Receitas 2009]]-Tabela3[[#This Row],[Despesas 2009]]&lt;0,Tabela3[[#This Row],[Receitas 2009]]-Tabela3[[#This Row],[Despesas 2009]],Tabela3[[#This Row],[Receitas 2009]]-Tabela3[[#This Row],[Despesas 2009]])</f>
        <v>-546223.18999999948</v>
      </c>
    </row>
    <row r="560" spans="1:12">
      <c r="A560" s="12">
        <v>67912427.849999994</v>
      </c>
      <c r="B560" s="12">
        <v>74274304</v>
      </c>
      <c r="C560" s="12">
        <v>94666813.540000007</v>
      </c>
      <c r="D560" s="12">
        <v>95926696.159999996</v>
      </c>
      <c r="E560" s="12">
        <v>63142866.240000002</v>
      </c>
      <c r="F560" s="12">
        <v>76686493</v>
      </c>
      <c r="G560" s="12">
        <v>89837774.719999999</v>
      </c>
      <c r="H560" s="12">
        <v>99610618.75</v>
      </c>
      <c r="I560" s="12">
        <f>IF(Tabela3[[#This Row],[Receitas 2005]]-Tabela3[[#This Row],[Despesas 2005]]&lt;0,Tabela3[[#This Row],[Receitas 2005]]-Tabela3[[#This Row],[Despesas 2005]],Tabela3[[#This Row],[Receitas 2005]]-Tabela3[[#This Row],[Despesas 2005]])</f>
        <v>4769561.609999992</v>
      </c>
      <c r="J560" s="14">
        <f>IF(Tabela3[[#This Row],[Receitas 2006]]-Tabela3[[#This Row],[Despesas 2006]]&lt;0,Tabela3[[#This Row],[Receitas 2006]]-Tabela3[[#This Row],[Despesas 2006]],Tabela3[[#This Row],[Receitas 2006]]-Tabela3[[#This Row],[Despesas 2006]])</f>
        <v>-2412189</v>
      </c>
      <c r="K560" s="12">
        <f>IF(Tabela3[[#This Row],[Receitas 2008]]-Tabela3[[#This Row],[Despesas 2008]]&lt;0,Tabela3[[#This Row],[Receitas 2008]]-Tabela3[[#This Row],[Despesas 2008]],Tabela3[[#This Row],[Receitas 2008]]-Tabela3[[#This Row],[Despesas 2008]])</f>
        <v>4829038.8200000077</v>
      </c>
      <c r="L560" s="12">
        <f>IF(Tabela3[[#This Row],[Receitas 2009]]-Tabela3[[#This Row],[Despesas 2009]]&lt;0,Tabela3[[#This Row],[Receitas 2009]]-Tabela3[[#This Row],[Despesas 2009]],Tabela3[[#This Row],[Receitas 2009]]-Tabela3[[#This Row],[Despesas 2009]])</f>
        <v>-3683922.5900000036</v>
      </c>
    </row>
    <row r="561" spans="1:12">
      <c r="A561" s="13">
        <v>5489673.1600000001</v>
      </c>
      <c r="B561" s="13">
        <v>6309522.6399999997</v>
      </c>
      <c r="C561" s="13">
        <v>9187997.9499999993</v>
      </c>
      <c r="D561" s="13">
        <v>9058504.8399999999</v>
      </c>
      <c r="E561" s="13">
        <v>4899362.3099999996</v>
      </c>
      <c r="F561" s="13">
        <v>6647306.0199999996</v>
      </c>
      <c r="G561" s="13">
        <v>8511648.0700000003</v>
      </c>
      <c r="H561" s="13">
        <v>8050134.2800000003</v>
      </c>
      <c r="I561" s="13">
        <f>IF(Tabela3[[#This Row],[Receitas 2005]]-Tabela3[[#This Row],[Despesas 2005]]&lt;0,Tabela3[[#This Row],[Receitas 2005]]-Tabela3[[#This Row],[Despesas 2005]],Tabela3[[#This Row],[Receitas 2005]]-Tabela3[[#This Row],[Despesas 2005]])</f>
        <v>590310.85000000056</v>
      </c>
      <c r="J561" s="15">
        <f>IF(Tabela3[[#This Row],[Receitas 2006]]-Tabela3[[#This Row],[Despesas 2006]]&lt;0,Tabela3[[#This Row],[Receitas 2006]]-Tabela3[[#This Row],[Despesas 2006]],Tabela3[[#This Row],[Receitas 2006]]-Tabela3[[#This Row],[Despesas 2006]])</f>
        <v>-337783.37999999989</v>
      </c>
      <c r="K561" s="12">
        <f>IF(Tabela3[[#This Row],[Receitas 2008]]-Tabela3[[#This Row],[Despesas 2008]]&lt;0,Tabela3[[#This Row],[Receitas 2008]]-Tabela3[[#This Row],[Despesas 2008]],Tabela3[[#This Row],[Receitas 2008]]-Tabela3[[#This Row],[Despesas 2008]])</f>
        <v>676349.87999999896</v>
      </c>
      <c r="L561" s="12">
        <f>IF(Tabela3[[#This Row],[Receitas 2009]]-Tabela3[[#This Row],[Despesas 2009]]&lt;0,Tabela3[[#This Row],[Receitas 2009]]-Tabela3[[#This Row],[Despesas 2009]],Tabela3[[#This Row],[Receitas 2009]]-Tabela3[[#This Row],[Despesas 2009]])</f>
        <v>1008370.5599999996</v>
      </c>
    </row>
    <row r="562" spans="1:12">
      <c r="A562" s="12">
        <v>111787466.01000001</v>
      </c>
      <c r="B562" s="12">
        <v>116701660</v>
      </c>
      <c r="C562" s="12">
        <v>163313215.59999999</v>
      </c>
      <c r="D562" s="12">
        <v>165883210.94999999</v>
      </c>
      <c r="E562" s="12">
        <v>96216576.540000007</v>
      </c>
      <c r="F562" s="12">
        <v>117432243</v>
      </c>
      <c r="G562" s="12">
        <v>149272094.5</v>
      </c>
      <c r="H562" s="12">
        <v>166346870.96000001</v>
      </c>
      <c r="I562" s="12">
        <f>IF(Tabela3[[#This Row],[Receitas 2005]]-Tabela3[[#This Row],[Despesas 2005]]&lt;0,Tabela3[[#This Row],[Receitas 2005]]-Tabela3[[#This Row],[Despesas 2005]],Tabela3[[#This Row],[Receitas 2005]]-Tabela3[[#This Row],[Despesas 2005]])</f>
        <v>15570889.469999999</v>
      </c>
      <c r="J562" s="14">
        <f>IF(Tabela3[[#This Row],[Receitas 2006]]-Tabela3[[#This Row],[Despesas 2006]]&lt;0,Tabela3[[#This Row],[Receitas 2006]]-Tabela3[[#This Row],[Despesas 2006]],Tabela3[[#This Row],[Receitas 2006]]-Tabela3[[#This Row],[Despesas 2006]])</f>
        <v>-730583</v>
      </c>
      <c r="K562" s="12">
        <f>IF(Tabela3[[#This Row],[Receitas 2008]]-Tabela3[[#This Row],[Despesas 2008]]&lt;0,Tabela3[[#This Row],[Receitas 2008]]-Tabela3[[#This Row],[Despesas 2008]],Tabela3[[#This Row],[Receitas 2008]]-Tabela3[[#This Row],[Despesas 2008]])</f>
        <v>14041121.099999994</v>
      </c>
      <c r="L562" s="12">
        <f>IF(Tabela3[[#This Row],[Receitas 2009]]-Tabela3[[#This Row],[Despesas 2009]]&lt;0,Tabela3[[#This Row],[Receitas 2009]]-Tabela3[[#This Row],[Despesas 2009]],Tabela3[[#This Row],[Receitas 2009]]-Tabela3[[#This Row],[Despesas 2009]])</f>
        <v>-463660.01000002027</v>
      </c>
    </row>
    <row r="563" spans="1:12">
      <c r="A563" s="13">
        <v>77867314.439999998</v>
      </c>
      <c r="B563" s="13">
        <v>68639590.209999993</v>
      </c>
      <c r="C563" s="13">
        <v>95932124.790000007</v>
      </c>
      <c r="D563" s="13">
        <v>106641995.36</v>
      </c>
      <c r="E563" s="13">
        <v>89555067.310000002</v>
      </c>
      <c r="F563" s="13">
        <v>86401762.349999994</v>
      </c>
      <c r="G563" s="13">
        <v>96293466.599999994</v>
      </c>
      <c r="H563" s="13">
        <v>116060834.73999999</v>
      </c>
      <c r="I563" s="13">
        <f>IF(Tabela3[[#This Row],[Receitas 2005]]-Tabela3[[#This Row],[Despesas 2005]]&lt;0,Tabela3[[#This Row],[Receitas 2005]]-Tabela3[[#This Row],[Despesas 2005]],Tabela3[[#This Row],[Receitas 2005]]-Tabela3[[#This Row],[Despesas 2005]])</f>
        <v>-11687752.870000005</v>
      </c>
      <c r="J563" s="15">
        <f>IF(Tabela3[[#This Row],[Receitas 2006]]-Tabela3[[#This Row],[Despesas 2006]]&lt;0,Tabela3[[#This Row],[Receitas 2006]]-Tabela3[[#This Row],[Despesas 2006]],Tabela3[[#This Row],[Receitas 2006]]-Tabela3[[#This Row],[Despesas 2006]])</f>
        <v>-17762172.140000001</v>
      </c>
      <c r="K563" s="12">
        <f>IF(Tabela3[[#This Row],[Receitas 2008]]-Tabela3[[#This Row],[Despesas 2008]]&lt;0,Tabela3[[#This Row],[Receitas 2008]]-Tabela3[[#This Row],[Despesas 2008]],Tabela3[[#This Row],[Receitas 2008]]-Tabela3[[#This Row],[Despesas 2008]])</f>
        <v>-361341.80999998748</v>
      </c>
      <c r="L563" s="12">
        <f>IF(Tabela3[[#This Row],[Receitas 2009]]-Tabela3[[#This Row],[Despesas 2009]]&lt;0,Tabela3[[#This Row],[Receitas 2009]]-Tabela3[[#This Row],[Despesas 2009]],Tabela3[[#This Row],[Receitas 2009]]-Tabela3[[#This Row],[Despesas 2009]])</f>
        <v>-9418839.3799999952</v>
      </c>
    </row>
    <row r="564" spans="1:12">
      <c r="A564" s="12" t="s">
        <v>25</v>
      </c>
      <c r="B564" s="12" t="s">
        <v>25</v>
      </c>
      <c r="C564" s="12">
        <v>6966354.0700000003</v>
      </c>
      <c r="D564" s="12">
        <v>6822255.5999999996</v>
      </c>
      <c r="E564" s="12" t="s">
        <v>25</v>
      </c>
      <c r="F564" s="12" t="s">
        <v>25</v>
      </c>
      <c r="G564" s="12">
        <v>7343927.4000000004</v>
      </c>
      <c r="H564" s="12">
        <v>6785679.5</v>
      </c>
      <c r="I56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6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64" s="12">
        <f>IF(Tabela3[[#This Row],[Receitas 2008]]-Tabela3[[#This Row],[Despesas 2008]]&lt;0,Tabela3[[#This Row],[Receitas 2008]]-Tabela3[[#This Row],[Despesas 2008]],Tabela3[[#This Row],[Receitas 2008]]-Tabela3[[#This Row],[Despesas 2008]])</f>
        <v>-377573.33000000007</v>
      </c>
      <c r="L564" s="12">
        <f>IF(Tabela3[[#This Row],[Receitas 2009]]-Tabela3[[#This Row],[Despesas 2009]]&lt;0,Tabela3[[#This Row],[Receitas 2009]]-Tabela3[[#This Row],[Despesas 2009]],Tabela3[[#This Row],[Receitas 2009]]-Tabela3[[#This Row],[Despesas 2009]])</f>
        <v>36576.099999999627</v>
      </c>
    </row>
    <row r="565" spans="1:12">
      <c r="A565" s="13" t="s">
        <v>25</v>
      </c>
      <c r="B565" s="13">
        <v>6614172.5099999998</v>
      </c>
      <c r="C565" s="13">
        <v>8251463.1500000004</v>
      </c>
      <c r="D565" s="13">
        <v>7913797.6399999997</v>
      </c>
      <c r="E565" s="13" t="s">
        <v>25</v>
      </c>
      <c r="F565" s="13">
        <v>6431146.3099999996</v>
      </c>
      <c r="G565" s="13">
        <v>8038047.6799999997</v>
      </c>
      <c r="H565" s="13">
        <v>7980857.2300000004</v>
      </c>
      <c r="I56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65" s="15">
        <f>IF(Tabela3[[#This Row],[Receitas 2006]]-Tabela3[[#This Row],[Despesas 2006]]&lt;0,Tabela3[[#This Row],[Receitas 2006]]-Tabela3[[#This Row],[Despesas 2006]],Tabela3[[#This Row],[Receitas 2006]]-Tabela3[[#This Row],[Despesas 2006]])</f>
        <v>183026.20000000019</v>
      </c>
      <c r="K565" s="12">
        <f>IF(Tabela3[[#This Row],[Receitas 2008]]-Tabela3[[#This Row],[Despesas 2008]]&lt;0,Tabela3[[#This Row],[Receitas 2008]]-Tabela3[[#This Row],[Despesas 2008]],Tabela3[[#This Row],[Receitas 2008]]-Tabela3[[#This Row],[Despesas 2008]])</f>
        <v>213415.47000000067</v>
      </c>
      <c r="L565" s="12">
        <f>IF(Tabela3[[#This Row],[Receitas 2009]]-Tabela3[[#This Row],[Despesas 2009]]&lt;0,Tabela3[[#This Row],[Receitas 2009]]-Tabela3[[#This Row],[Despesas 2009]],Tabela3[[#This Row],[Receitas 2009]]-Tabela3[[#This Row],[Despesas 2009]])</f>
        <v>-67059.590000000782</v>
      </c>
    </row>
    <row r="566" spans="1:12">
      <c r="A566" s="12">
        <v>4954963.5999999996</v>
      </c>
      <c r="B566" s="12">
        <v>5432631.3600000003</v>
      </c>
      <c r="C566" s="12">
        <v>8125519.8799999999</v>
      </c>
      <c r="D566" s="12">
        <v>7760743.6900000004</v>
      </c>
      <c r="E566" s="12">
        <v>4823307.05</v>
      </c>
      <c r="F566" s="12">
        <v>5483024.7599999998</v>
      </c>
      <c r="G566" s="12">
        <v>7763536.5199999996</v>
      </c>
      <c r="H566" s="12">
        <v>7982864.9900000002</v>
      </c>
      <c r="I566" s="12">
        <f>IF(Tabela3[[#This Row],[Receitas 2005]]-Tabela3[[#This Row],[Despesas 2005]]&lt;0,Tabela3[[#This Row],[Receitas 2005]]-Tabela3[[#This Row],[Despesas 2005]],Tabela3[[#This Row],[Receitas 2005]]-Tabela3[[#This Row],[Despesas 2005]])</f>
        <v>131656.54999999981</v>
      </c>
      <c r="J566" s="14">
        <f>IF(Tabela3[[#This Row],[Receitas 2006]]-Tabela3[[#This Row],[Despesas 2006]]&lt;0,Tabela3[[#This Row],[Receitas 2006]]-Tabela3[[#This Row],[Despesas 2006]],Tabela3[[#This Row],[Receitas 2006]]-Tabela3[[#This Row],[Despesas 2006]])</f>
        <v>-50393.399999999441</v>
      </c>
      <c r="K566" s="12">
        <f>IF(Tabela3[[#This Row],[Receitas 2008]]-Tabela3[[#This Row],[Despesas 2008]]&lt;0,Tabela3[[#This Row],[Receitas 2008]]-Tabela3[[#This Row],[Despesas 2008]],Tabela3[[#This Row],[Receitas 2008]]-Tabela3[[#This Row],[Despesas 2008]])</f>
        <v>361983.36000000034</v>
      </c>
      <c r="L566" s="12">
        <f>IF(Tabela3[[#This Row],[Receitas 2009]]-Tabela3[[#This Row],[Despesas 2009]]&lt;0,Tabela3[[#This Row],[Receitas 2009]]-Tabela3[[#This Row],[Despesas 2009]],Tabela3[[#This Row],[Receitas 2009]]-Tabela3[[#This Row],[Despesas 2009]])</f>
        <v>-222121.29999999981</v>
      </c>
    </row>
    <row r="567" spans="1:12">
      <c r="A567" s="13" t="s">
        <v>25</v>
      </c>
      <c r="B567" s="13">
        <v>6312814.0599999996</v>
      </c>
      <c r="C567" s="13">
        <v>9776588.2599999998</v>
      </c>
      <c r="D567" s="13">
        <v>10188298.85</v>
      </c>
      <c r="E567" s="13" t="s">
        <v>25</v>
      </c>
      <c r="F567" s="13">
        <v>6661290.1900000004</v>
      </c>
      <c r="G567" s="13">
        <v>9307762.8499999996</v>
      </c>
      <c r="H567" s="13">
        <v>10859312.5</v>
      </c>
      <c r="I56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67" s="15">
        <f>IF(Tabela3[[#This Row],[Receitas 2006]]-Tabela3[[#This Row],[Despesas 2006]]&lt;0,Tabela3[[#This Row],[Receitas 2006]]-Tabela3[[#This Row],[Despesas 2006]],Tabela3[[#This Row],[Receitas 2006]]-Tabela3[[#This Row],[Despesas 2006]])</f>
        <v>-348476.13000000082</v>
      </c>
      <c r="K567" s="12">
        <f>IF(Tabela3[[#This Row],[Receitas 2008]]-Tabela3[[#This Row],[Despesas 2008]]&lt;0,Tabela3[[#This Row],[Receitas 2008]]-Tabela3[[#This Row],[Despesas 2008]],Tabela3[[#This Row],[Receitas 2008]]-Tabela3[[#This Row],[Despesas 2008]])</f>
        <v>468825.41000000015</v>
      </c>
      <c r="L567" s="12">
        <f>IF(Tabela3[[#This Row],[Receitas 2009]]-Tabela3[[#This Row],[Despesas 2009]]&lt;0,Tabela3[[#This Row],[Receitas 2009]]-Tabela3[[#This Row],[Despesas 2009]],Tabela3[[#This Row],[Receitas 2009]]-Tabela3[[#This Row],[Despesas 2009]])</f>
        <v>-671013.65000000037</v>
      </c>
    </row>
    <row r="568" spans="1:12">
      <c r="A568" s="12">
        <v>9516512.8800000008</v>
      </c>
      <c r="B568" s="12">
        <v>10805024.050000001</v>
      </c>
      <c r="C568" s="12">
        <v>18050831.5</v>
      </c>
      <c r="D568" s="12">
        <v>15629178.029999999</v>
      </c>
      <c r="E568" s="12">
        <v>9530984.3200000003</v>
      </c>
      <c r="F568" s="12">
        <v>10323503.01</v>
      </c>
      <c r="G568" s="12">
        <v>14031409.09</v>
      </c>
      <c r="H568" s="12">
        <v>17999648.059999999</v>
      </c>
      <c r="I568" s="12">
        <f>IF(Tabela3[[#This Row],[Receitas 2005]]-Tabela3[[#This Row],[Despesas 2005]]&lt;0,Tabela3[[#This Row],[Receitas 2005]]-Tabela3[[#This Row],[Despesas 2005]],Tabela3[[#This Row],[Receitas 2005]]-Tabela3[[#This Row],[Despesas 2005]])</f>
        <v>-14471.439999999478</v>
      </c>
      <c r="J568" s="14">
        <f>IF(Tabela3[[#This Row],[Receitas 2006]]-Tabela3[[#This Row],[Despesas 2006]]&lt;0,Tabela3[[#This Row],[Receitas 2006]]-Tabela3[[#This Row],[Despesas 2006]],Tabela3[[#This Row],[Receitas 2006]]-Tabela3[[#This Row],[Despesas 2006]])</f>
        <v>481521.04000000097</v>
      </c>
      <c r="K568" s="12">
        <f>IF(Tabela3[[#This Row],[Receitas 2008]]-Tabela3[[#This Row],[Despesas 2008]]&lt;0,Tabela3[[#This Row],[Receitas 2008]]-Tabela3[[#This Row],[Despesas 2008]],Tabela3[[#This Row],[Receitas 2008]]-Tabela3[[#This Row],[Despesas 2008]])</f>
        <v>4019422.41</v>
      </c>
      <c r="L568" s="12">
        <f>IF(Tabela3[[#This Row],[Receitas 2009]]-Tabela3[[#This Row],[Despesas 2009]]&lt;0,Tabela3[[#This Row],[Receitas 2009]]-Tabela3[[#This Row],[Despesas 2009]],Tabela3[[#This Row],[Receitas 2009]]-Tabela3[[#This Row],[Despesas 2009]])</f>
        <v>-2370470.0299999993</v>
      </c>
    </row>
    <row r="569" spans="1:12">
      <c r="A569" s="13">
        <v>14124809.09</v>
      </c>
      <c r="B569" s="13">
        <v>18019767</v>
      </c>
      <c r="C569" s="13">
        <v>24451995.82</v>
      </c>
      <c r="D569" s="13">
        <v>22739471.109999999</v>
      </c>
      <c r="E569" s="13">
        <v>14468222.199999999</v>
      </c>
      <c r="F569" s="13">
        <v>17896381</v>
      </c>
      <c r="G569" s="13">
        <v>21479820.420000002</v>
      </c>
      <c r="H569" s="13">
        <v>25932102.09</v>
      </c>
      <c r="I569" s="13">
        <f>IF(Tabela3[[#This Row],[Receitas 2005]]-Tabela3[[#This Row],[Despesas 2005]]&lt;0,Tabela3[[#This Row],[Receitas 2005]]-Tabela3[[#This Row],[Despesas 2005]],Tabela3[[#This Row],[Receitas 2005]]-Tabela3[[#This Row],[Despesas 2005]])</f>
        <v>-343413.1099999994</v>
      </c>
      <c r="J569" s="15">
        <f>IF(Tabela3[[#This Row],[Receitas 2006]]-Tabela3[[#This Row],[Despesas 2006]]&lt;0,Tabela3[[#This Row],[Receitas 2006]]-Tabela3[[#This Row],[Despesas 2006]],Tabela3[[#This Row],[Receitas 2006]]-Tabela3[[#This Row],[Despesas 2006]])</f>
        <v>123386</v>
      </c>
      <c r="K569" s="12">
        <f>IF(Tabela3[[#This Row],[Receitas 2008]]-Tabela3[[#This Row],[Despesas 2008]]&lt;0,Tabela3[[#This Row],[Receitas 2008]]-Tabela3[[#This Row],[Despesas 2008]],Tabela3[[#This Row],[Receitas 2008]]-Tabela3[[#This Row],[Despesas 2008]])</f>
        <v>2972175.3999999985</v>
      </c>
      <c r="L569" s="12">
        <f>IF(Tabela3[[#This Row],[Receitas 2009]]-Tabela3[[#This Row],[Despesas 2009]]&lt;0,Tabela3[[#This Row],[Receitas 2009]]-Tabela3[[#This Row],[Despesas 2009]],Tabela3[[#This Row],[Receitas 2009]]-Tabela3[[#This Row],[Despesas 2009]])</f>
        <v>-3192630.9800000004</v>
      </c>
    </row>
    <row r="570" spans="1:12">
      <c r="A570" s="12">
        <v>5231285.4800000004</v>
      </c>
      <c r="B570" s="12">
        <v>6364480.6600000001</v>
      </c>
      <c r="C570" s="12">
        <v>7962746.4299999997</v>
      </c>
      <c r="D570" s="12">
        <v>9350007.7400000002</v>
      </c>
      <c r="E570" s="12">
        <v>5203329.26</v>
      </c>
      <c r="F570" s="12">
        <v>5976371.5</v>
      </c>
      <c r="G570" s="12">
        <v>8042039.4000000004</v>
      </c>
      <c r="H570" s="12">
        <v>9313478.4800000004</v>
      </c>
      <c r="I570" s="12">
        <f>IF(Tabela3[[#This Row],[Receitas 2005]]-Tabela3[[#This Row],[Despesas 2005]]&lt;0,Tabela3[[#This Row],[Receitas 2005]]-Tabela3[[#This Row],[Despesas 2005]],Tabela3[[#This Row],[Receitas 2005]]-Tabela3[[#This Row],[Despesas 2005]])</f>
        <v>27956.220000000671</v>
      </c>
      <c r="J570" s="14">
        <f>IF(Tabela3[[#This Row],[Receitas 2006]]-Tabela3[[#This Row],[Despesas 2006]]&lt;0,Tabela3[[#This Row],[Receitas 2006]]-Tabela3[[#This Row],[Despesas 2006]],Tabela3[[#This Row],[Receitas 2006]]-Tabela3[[#This Row],[Despesas 2006]])</f>
        <v>388109.16000000015</v>
      </c>
      <c r="K570" s="12">
        <f>IF(Tabela3[[#This Row],[Receitas 2008]]-Tabela3[[#This Row],[Despesas 2008]]&lt;0,Tabela3[[#This Row],[Receitas 2008]]-Tabela3[[#This Row],[Despesas 2008]],Tabela3[[#This Row],[Receitas 2008]]-Tabela3[[#This Row],[Despesas 2008]])</f>
        <v>-79292.970000000671</v>
      </c>
      <c r="L570" s="12">
        <f>IF(Tabela3[[#This Row],[Receitas 2009]]-Tabela3[[#This Row],[Despesas 2009]]&lt;0,Tabela3[[#This Row],[Receitas 2009]]-Tabela3[[#This Row],[Despesas 2009]],Tabela3[[#This Row],[Receitas 2009]]-Tabela3[[#This Row],[Despesas 2009]])</f>
        <v>36529.259999999776</v>
      </c>
    </row>
    <row r="571" spans="1:12">
      <c r="A571" s="13">
        <v>4000914</v>
      </c>
      <c r="B571" s="13">
        <v>4482513.24</v>
      </c>
      <c r="C571" s="13">
        <v>6222490.7800000003</v>
      </c>
      <c r="D571" s="13">
        <v>6917765.8200000003</v>
      </c>
      <c r="E571" s="13">
        <v>3890212</v>
      </c>
      <c r="F571" s="13">
        <v>4820748.93</v>
      </c>
      <c r="G571" s="13">
        <v>6193739.6500000004</v>
      </c>
      <c r="H571" s="13">
        <v>6874066.6600000001</v>
      </c>
      <c r="I571" s="13">
        <f>IF(Tabela3[[#This Row],[Receitas 2005]]-Tabela3[[#This Row],[Despesas 2005]]&lt;0,Tabela3[[#This Row],[Receitas 2005]]-Tabela3[[#This Row],[Despesas 2005]],Tabela3[[#This Row],[Receitas 2005]]-Tabela3[[#This Row],[Despesas 2005]])</f>
        <v>110702</v>
      </c>
      <c r="J571" s="15">
        <f>IF(Tabela3[[#This Row],[Receitas 2006]]-Tabela3[[#This Row],[Despesas 2006]]&lt;0,Tabela3[[#This Row],[Receitas 2006]]-Tabela3[[#This Row],[Despesas 2006]],Tabela3[[#This Row],[Receitas 2006]]-Tabela3[[#This Row],[Despesas 2006]])</f>
        <v>-338235.68999999948</v>
      </c>
      <c r="K571" s="12">
        <f>IF(Tabela3[[#This Row],[Receitas 2008]]-Tabela3[[#This Row],[Despesas 2008]]&lt;0,Tabela3[[#This Row],[Receitas 2008]]-Tabela3[[#This Row],[Despesas 2008]],Tabela3[[#This Row],[Receitas 2008]]-Tabela3[[#This Row],[Despesas 2008]])</f>
        <v>28751.129999999888</v>
      </c>
      <c r="L571" s="12">
        <f>IF(Tabela3[[#This Row],[Receitas 2009]]-Tabela3[[#This Row],[Despesas 2009]]&lt;0,Tabela3[[#This Row],[Receitas 2009]]-Tabela3[[#This Row],[Despesas 2009]],Tabela3[[#This Row],[Receitas 2009]]-Tabela3[[#This Row],[Despesas 2009]])</f>
        <v>43699.160000000149</v>
      </c>
    </row>
    <row r="572" spans="1:12">
      <c r="A572" s="12">
        <v>4498738.18</v>
      </c>
      <c r="B572" s="12">
        <v>5230241.76</v>
      </c>
      <c r="C572" s="12">
        <v>7282119.5599999996</v>
      </c>
      <c r="D572" s="12">
        <v>7675454.8200000003</v>
      </c>
      <c r="E572" s="12">
        <v>3840706.16</v>
      </c>
      <c r="F572" s="12">
        <v>5585402.2699999996</v>
      </c>
      <c r="G572" s="12">
        <v>7453791.7300000004</v>
      </c>
      <c r="H572" s="12">
        <v>7193008.9699999997</v>
      </c>
      <c r="I572" s="12">
        <f>IF(Tabela3[[#This Row],[Receitas 2005]]-Tabela3[[#This Row],[Despesas 2005]]&lt;0,Tabela3[[#This Row],[Receitas 2005]]-Tabela3[[#This Row],[Despesas 2005]],Tabela3[[#This Row],[Receitas 2005]]-Tabela3[[#This Row],[Despesas 2005]])</f>
        <v>658032.01999999955</v>
      </c>
      <c r="J572" s="14">
        <f>IF(Tabela3[[#This Row],[Receitas 2006]]-Tabela3[[#This Row],[Despesas 2006]]&lt;0,Tabela3[[#This Row],[Receitas 2006]]-Tabela3[[#This Row],[Despesas 2006]],Tabela3[[#This Row],[Receitas 2006]]-Tabela3[[#This Row],[Despesas 2006]])</f>
        <v>-355160.50999999978</v>
      </c>
      <c r="K572" s="12">
        <f>IF(Tabela3[[#This Row],[Receitas 2008]]-Tabela3[[#This Row],[Despesas 2008]]&lt;0,Tabela3[[#This Row],[Receitas 2008]]-Tabela3[[#This Row],[Despesas 2008]],Tabela3[[#This Row],[Receitas 2008]]-Tabela3[[#This Row],[Despesas 2008]])</f>
        <v>-171672.17000000086</v>
      </c>
      <c r="L572" s="12">
        <f>IF(Tabela3[[#This Row],[Receitas 2009]]-Tabela3[[#This Row],[Despesas 2009]]&lt;0,Tabela3[[#This Row],[Receitas 2009]]-Tabela3[[#This Row],[Despesas 2009]],Tabela3[[#This Row],[Receitas 2009]]-Tabela3[[#This Row],[Despesas 2009]])</f>
        <v>482445.85000000056</v>
      </c>
    </row>
    <row r="573" spans="1:12">
      <c r="A573" s="13">
        <v>4160498.67</v>
      </c>
      <c r="B573" s="13" t="s">
        <v>25</v>
      </c>
      <c r="C573" s="13">
        <v>6685761.0099999998</v>
      </c>
      <c r="D573" s="13">
        <v>6569547.9800000004</v>
      </c>
      <c r="E573" s="13">
        <v>3957227.16</v>
      </c>
      <c r="F573" s="13" t="s">
        <v>25</v>
      </c>
      <c r="G573" s="13">
        <v>6412041.5300000003</v>
      </c>
      <c r="H573" s="13">
        <v>6661703.8600000003</v>
      </c>
      <c r="I573" s="13">
        <f>IF(Tabela3[[#This Row],[Receitas 2005]]-Tabela3[[#This Row],[Despesas 2005]]&lt;0,Tabela3[[#This Row],[Receitas 2005]]-Tabela3[[#This Row],[Despesas 2005]],Tabela3[[#This Row],[Receitas 2005]]-Tabela3[[#This Row],[Despesas 2005]])</f>
        <v>203271.50999999978</v>
      </c>
      <c r="J57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73" s="12">
        <f>IF(Tabela3[[#This Row],[Receitas 2008]]-Tabela3[[#This Row],[Despesas 2008]]&lt;0,Tabela3[[#This Row],[Receitas 2008]]-Tabela3[[#This Row],[Despesas 2008]],Tabela3[[#This Row],[Receitas 2008]]-Tabela3[[#This Row],[Despesas 2008]])</f>
        <v>273719.47999999952</v>
      </c>
      <c r="L573" s="12">
        <f>IF(Tabela3[[#This Row],[Receitas 2009]]-Tabela3[[#This Row],[Despesas 2009]]&lt;0,Tabela3[[#This Row],[Receitas 2009]]-Tabela3[[#This Row],[Despesas 2009]],Tabela3[[#This Row],[Receitas 2009]]-Tabela3[[#This Row],[Despesas 2009]])</f>
        <v>-92155.879999999888</v>
      </c>
    </row>
    <row r="574" spans="1:12">
      <c r="A574" s="12">
        <v>7229432.54</v>
      </c>
      <c r="B574" s="12" t="s">
        <v>25</v>
      </c>
      <c r="C574" s="12">
        <v>11177789.77</v>
      </c>
      <c r="D574" s="12">
        <v>10846503.35</v>
      </c>
      <c r="E574" s="12">
        <v>7079104.7999999998</v>
      </c>
      <c r="F574" s="12" t="s">
        <v>25</v>
      </c>
      <c r="G574" s="12">
        <v>10923770.76</v>
      </c>
      <c r="H574" s="12">
        <v>11517275.33</v>
      </c>
      <c r="I574" s="12">
        <f>IF(Tabela3[[#This Row],[Receitas 2005]]-Tabela3[[#This Row],[Despesas 2005]]&lt;0,Tabela3[[#This Row],[Receitas 2005]]-Tabela3[[#This Row],[Despesas 2005]],Tabela3[[#This Row],[Receitas 2005]]-Tabela3[[#This Row],[Despesas 2005]])</f>
        <v>150327.74000000022</v>
      </c>
      <c r="J57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74" s="12">
        <f>IF(Tabela3[[#This Row],[Receitas 2008]]-Tabela3[[#This Row],[Despesas 2008]]&lt;0,Tabela3[[#This Row],[Receitas 2008]]-Tabela3[[#This Row],[Despesas 2008]],Tabela3[[#This Row],[Receitas 2008]]-Tabela3[[#This Row],[Despesas 2008]])</f>
        <v>254019.00999999978</v>
      </c>
      <c r="L574" s="12">
        <f>IF(Tabela3[[#This Row],[Receitas 2009]]-Tabela3[[#This Row],[Despesas 2009]]&lt;0,Tabela3[[#This Row],[Receitas 2009]]-Tabela3[[#This Row],[Despesas 2009]],Tabela3[[#This Row],[Receitas 2009]]-Tabela3[[#This Row],[Despesas 2009]])</f>
        <v>-670771.98000000045</v>
      </c>
    </row>
    <row r="575" spans="1:12">
      <c r="A575" s="13">
        <v>6096964.25</v>
      </c>
      <c r="B575" s="13">
        <v>6970120.6100000003</v>
      </c>
      <c r="C575" s="13">
        <v>10884891.939999999</v>
      </c>
      <c r="D575" s="13">
        <v>10187172.689999999</v>
      </c>
      <c r="E575" s="13">
        <v>5247328.21</v>
      </c>
      <c r="F575" s="13">
        <v>6969885.0999999996</v>
      </c>
      <c r="G575" s="13">
        <v>10185544.390000001</v>
      </c>
      <c r="H575" s="13">
        <v>10097333.289999999</v>
      </c>
      <c r="I575" s="13">
        <f>IF(Tabela3[[#This Row],[Receitas 2005]]-Tabela3[[#This Row],[Despesas 2005]]&lt;0,Tabela3[[#This Row],[Receitas 2005]]-Tabela3[[#This Row],[Despesas 2005]],Tabela3[[#This Row],[Receitas 2005]]-Tabela3[[#This Row],[Despesas 2005]])</f>
        <v>849636.04</v>
      </c>
      <c r="J575" s="15">
        <f>IF(Tabela3[[#This Row],[Receitas 2006]]-Tabela3[[#This Row],[Despesas 2006]]&lt;0,Tabela3[[#This Row],[Receitas 2006]]-Tabela3[[#This Row],[Despesas 2006]],Tabela3[[#This Row],[Receitas 2006]]-Tabela3[[#This Row],[Despesas 2006]])</f>
        <v>235.51000000070781</v>
      </c>
      <c r="K575" s="12">
        <f>IF(Tabela3[[#This Row],[Receitas 2008]]-Tabela3[[#This Row],[Despesas 2008]]&lt;0,Tabela3[[#This Row],[Receitas 2008]]-Tabela3[[#This Row],[Despesas 2008]],Tabela3[[#This Row],[Receitas 2008]]-Tabela3[[#This Row],[Despesas 2008]])</f>
        <v>699347.54999999888</v>
      </c>
      <c r="L575" s="12">
        <f>IF(Tabela3[[#This Row],[Receitas 2009]]-Tabela3[[#This Row],[Despesas 2009]]&lt;0,Tabela3[[#This Row],[Receitas 2009]]-Tabela3[[#This Row],[Despesas 2009]],Tabela3[[#This Row],[Receitas 2009]]-Tabela3[[#This Row],[Despesas 2009]])</f>
        <v>89839.400000000373</v>
      </c>
    </row>
    <row r="576" spans="1:12">
      <c r="A576" s="12" t="s">
        <v>25</v>
      </c>
      <c r="B576" s="12" t="s">
        <v>25</v>
      </c>
      <c r="C576" s="12">
        <v>10279169.869999999</v>
      </c>
      <c r="D576" s="12">
        <v>10565030.58</v>
      </c>
      <c r="E576" s="12" t="s">
        <v>25</v>
      </c>
      <c r="F576" s="12" t="s">
        <v>25</v>
      </c>
      <c r="G576" s="12">
        <v>9310249.25</v>
      </c>
      <c r="H576" s="12">
        <v>10365055.07</v>
      </c>
      <c r="I57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7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76" s="12">
        <f>IF(Tabela3[[#This Row],[Receitas 2008]]-Tabela3[[#This Row],[Despesas 2008]]&lt;0,Tabela3[[#This Row],[Receitas 2008]]-Tabela3[[#This Row],[Despesas 2008]],Tabela3[[#This Row],[Receitas 2008]]-Tabela3[[#This Row],[Despesas 2008]])</f>
        <v>968920.61999999918</v>
      </c>
      <c r="L576" s="12">
        <f>IF(Tabela3[[#This Row],[Receitas 2009]]-Tabela3[[#This Row],[Despesas 2009]]&lt;0,Tabela3[[#This Row],[Receitas 2009]]-Tabela3[[#This Row],[Despesas 2009]],Tabela3[[#This Row],[Receitas 2009]]-Tabela3[[#This Row],[Despesas 2009]])</f>
        <v>199975.50999999978</v>
      </c>
    </row>
    <row r="577" spans="1:12">
      <c r="A577" s="13">
        <v>49046738.259999998</v>
      </c>
      <c r="B577" s="13">
        <v>54689025.140000001</v>
      </c>
      <c r="C577" s="13">
        <v>101044691.7</v>
      </c>
      <c r="D577" s="13">
        <v>67917542.040000007</v>
      </c>
      <c r="E577" s="13">
        <v>47637415.840000004</v>
      </c>
      <c r="F577" s="13">
        <v>59491345.619999997</v>
      </c>
      <c r="G577" s="13">
        <v>89262200.079999998</v>
      </c>
      <c r="H577" s="13">
        <v>75289758.590000004</v>
      </c>
      <c r="I577" s="13">
        <f>IF(Tabela3[[#This Row],[Receitas 2005]]-Tabela3[[#This Row],[Despesas 2005]]&lt;0,Tabela3[[#This Row],[Receitas 2005]]-Tabela3[[#This Row],[Despesas 2005]],Tabela3[[#This Row],[Receitas 2005]]-Tabela3[[#This Row],[Despesas 2005]])</f>
        <v>1409322.4199999943</v>
      </c>
      <c r="J577" s="15">
        <f>IF(Tabela3[[#This Row],[Receitas 2006]]-Tabela3[[#This Row],[Despesas 2006]]&lt;0,Tabela3[[#This Row],[Receitas 2006]]-Tabela3[[#This Row],[Despesas 2006]],Tabela3[[#This Row],[Receitas 2006]]-Tabela3[[#This Row],[Despesas 2006]])</f>
        <v>-4802320.4799999967</v>
      </c>
      <c r="K577" s="12">
        <f>IF(Tabela3[[#This Row],[Receitas 2008]]-Tabela3[[#This Row],[Despesas 2008]]&lt;0,Tabela3[[#This Row],[Receitas 2008]]-Tabela3[[#This Row],[Despesas 2008]],Tabela3[[#This Row],[Receitas 2008]]-Tabela3[[#This Row],[Despesas 2008]])</f>
        <v>11782491.620000005</v>
      </c>
      <c r="L577" s="12">
        <f>IF(Tabela3[[#This Row],[Receitas 2009]]-Tabela3[[#This Row],[Despesas 2009]]&lt;0,Tabela3[[#This Row],[Receitas 2009]]-Tabela3[[#This Row],[Despesas 2009]],Tabela3[[#This Row],[Receitas 2009]]-Tabela3[[#This Row],[Despesas 2009]])</f>
        <v>-7372216.549999997</v>
      </c>
    </row>
    <row r="578" spans="1:12">
      <c r="A578" s="12">
        <v>3579951.35</v>
      </c>
      <c r="B578" s="12">
        <v>4181788.45</v>
      </c>
      <c r="C578" s="12">
        <v>5884628.9699999997</v>
      </c>
      <c r="D578" s="12">
        <v>5340160.88</v>
      </c>
      <c r="E578" s="12">
        <v>3298149.07</v>
      </c>
      <c r="F578" s="12">
        <v>4336689.54</v>
      </c>
      <c r="G578" s="12">
        <v>5610671.5099999998</v>
      </c>
      <c r="H578" s="12">
        <v>4763121.62</v>
      </c>
      <c r="I578" s="12">
        <f>IF(Tabela3[[#This Row],[Receitas 2005]]-Tabela3[[#This Row],[Despesas 2005]]&lt;0,Tabela3[[#This Row],[Receitas 2005]]-Tabela3[[#This Row],[Despesas 2005]],Tabela3[[#This Row],[Receitas 2005]]-Tabela3[[#This Row],[Despesas 2005]])</f>
        <v>281802.28000000026</v>
      </c>
      <c r="J578" s="14">
        <f>IF(Tabela3[[#This Row],[Receitas 2006]]-Tabela3[[#This Row],[Despesas 2006]]&lt;0,Tabela3[[#This Row],[Receitas 2006]]-Tabela3[[#This Row],[Despesas 2006]],Tabela3[[#This Row],[Receitas 2006]]-Tabela3[[#This Row],[Despesas 2006]])</f>
        <v>-154901.08999999985</v>
      </c>
      <c r="K578" s="12">
        <f>IF(Tabela3[[#This Row],[Receitas 2008]]-Tabela3[[#This Row],[Despesas 2008]]&lt;0,Tabela3[[#This Row],[Receitas 2008]]-Tabela3[[#This Row],[Despesas 2008]],Tabela3[[#This Row],[Receitas 2008]]-Tabela3[[#This Row],[Despesas 2008]])</f>
        <v>273957.45999999996</v>
      </c>
      <c r="L578" s="12">
        <f>IF(Tabela3[[#This Row],[Receitas 2009]]-Tabela3[[#This Row],[Despesas 2009]]&lt;0,Tabela3[[#This Row],[Receitas 2009]]-Tabela3[[#This Row],[Despesas 2009]],Tabela3[[#This Row],[Receitas 2009]]-Tabela3[[#This Row],[Despesas 2009]])</f>
        <v>577039.25999999978</v>
      </c>
    </row>
    <row r="579" spans="1:12">
      <c r="A579" s="13">
        <v>4133336.26</v>
      </c>
      <c r="B579" s="13">
        <v>4693039.96</v>
      </c>
      <c r="C579" s="13">
        <v>6459998.8600000003</v>
      </c>
      <c r="D579" s="13">
        <v>6335195.6100000003</v>
      </c>
      <c r="E579" s="13">
        <v>3773033.76</v>
      </c>
      <c r="F579" s="13">
        <v>4611771.2699999996</v>
      </c>
      <c r="G579" s="13">
        <v>6834729.6200000001</v>
      </c>
      <c r="H579" s="13">
        <v>6681475.2699999996</v>
      </c>
      <c r="I579" s="13">
        <f>IF(Tabela3[[#This Row],[Receitas 2005]]-Tabela3[[#This Row],[Despesas 2005]]&lt;0,Tabela3[[#This Row],[Receitas 2005]]-Tabela3[[#This Row],[Despesas 2005]],Tabela3[[#This Row],[Receitas 2005]]-Tabela3[[#This Row],[Despesas 2005]])</f>
        <v>360302.5</v>
      </c>
      <c r="J579" s="15">
        <f>IF(Tabela3[[#This Row],[Receitas 2006]]-Tabela3[[#This Row],[Despesas 2006]]&lt;0,Tabela3[[#This Row],[Receitas 2006]]-Tabela3[[#This Row],[Despesas 2006]],Tabela3[[#This Row],[Receitas 2006]]-Tabela3[[#This Row],[Despesas 2006]])</f>
        <v>81268.69000000041</v>
      </c>
      <c r="K579" s="12">
        <f>IF(Tabela3[[#This Row],[Receitas 2008]]-Tabela3[[#This Row],[Despesas 2008]]&lt;0,Tabela3[[#This Row],[Receitas 2008]]-Tabela3[[#This Row],[Despesas 2008]],Tabela3[[#This Row],[Receitas 2008]]-Tabela3[[#This Row],[Despesas 2008]])</f>
        <v>-374730.75999999978</v>
      </c>
      <c r="L579" s="12">
        <f>IF(Tabela3[[#This Row],[Receitas 2009]]-Tabela3[[#This Row],[Despesas 2009]]&lt;0,Tabela3[[#This Row],[Receitas 2009]]-Tabela3[[#This Row],[Despesas 2009]],Tabela3[[#This Row],[Receitas 2009]]-Tabela3[[#This Row],[Despesas 2009]])</f>
        <v>-346279.65999999922</v>
      </c>
    </row>
    <row r="580" spans="1:12">
      <c r="A580" s="12">
        <v>4113865.73</v>
      </c>
      <c r="B580" s="12">
        <v>4980501.95</v>
      </c>
      <c r="C580" s="12">
        <v>5849326.4400000004</v>
      </c>
      <c r="D580" s="12">
        <v>5957045.29</v>
      </c>
      <c r="E580" s="12">
        <v>4178369.34</v>
      </c>
      <c r="F580" s="12">
        <v>4945018.62</v>
      </c>
      <c r="G580" s="12">
        <v>6178104.8899999997</v>
      </c>
      <c r="H580" s="12">
        <v>6532783.9299999997</v>
      </c>
      <c r="I580" s="12">
        <f>IF(Tabela3[[#This Row],[Receitas 2005]]-Tabela3[[#This Row],[Despesas 2005]]&lt;0,Tabela3[[#This Row],[Receitas 2005]]-Tabela3[[#This Row],[Despesas 2005]],Tabela3[[#This Row],[Receitas 2005]]-Tabela3[[#This Row],[Despesas 2005]])</f>
        <v>-64503.60999999987</v>
      </c>
      <c r="J580" s="14">
        <f>IF(Tabela3[[#This Row],[Receitas 2006]]-Tabela3[[#This Row],[Despesas 2006]]&lt;0,Tabela3[[#This Row],[Receitas 2006]]-Tabela3[[#This Row],[Despesas 2006]],Tabela3[[#This Row],[Receitas 2006]]-Tabela3[[#This Row],[Despesas 2006]])</f>
        <v>35483.330000000075</v>
      </c>
      <c r="K580" s="12">
        <f>IF(Tabela3[[#This Row],[Receitas 2008]]-Tabela3[[#This Row],[Despesas 2008]]&lt;0,Tabela3[[#This Row],[Receitas 2008]]-Tabela3[[#This Row],[Despesas 2008]],Tabela3[[#This Row],[Receitas 2008]]-Tabela3[[#This Row],[Despesas 2008]])</f>
        <v>-328778.44999999925</v>
      </c>
      <c r="L580" s="12">
        <f>IF(Tabela3[[#This Row],[Receitas 2009]]-Tabela3[[#This Row],[Despesas 2009]]&lt;0,Tabela3[[#This Row],[Receitas 2009]]-Tabela3[[#This Row],[Despesas 2009]],Tabela3[[#This Row],[Receitas 2009]]-Tabela3[[#This Row],[Despesas 2009]])</f>
        <v>-575738.63999999966</v>
      </c>
    </row>
    <row r="581" spans="1:12">
      <c r="A581" s="13">
        <v>5710146.25</v>
      </c>
      <c r="B581" s="13">
        <v>6489153.0700000003</v>
      </c>
      <c r="C581" s="13">
        <v>9963607.6799999997</v>
      </c>
      <c r="D581" s="13">
        <v>9522907.7699999996</v>
      </c>
      <c r="E581" s="13">
        <v>5025112.1900000004</v>
      </c>
      <c r="F581" s="13">
        <v>6198857.0899999999</v>
      </c>
      <c r="G581" s="13">
        <v>9536594.6799999997</v>
      </c>
      <c r="H581" s="13">
        <v>8848677.9900000002</v>
      </c>
      <c r="I581" s="13">
        <f>IF(Tabela3[[#This Row],[Receitas 2005]]-Tabela3[[#This Row],[Despesas 2005]]&lt;0,Tabela3[[#This Row],[Receitas 2005]]-Tabela3[[#This Row],[Despesas 2005]],Tabela3[[#This Row],[Receitas 2005]]-Tabela3[[#This Row],[Despesas 2005]])</f>
        <v>685034.05999999959</v>
      </c>
      <c r="J581" s="15">
        <f>IF(Tabela3[[#This Row],[Receitas 2006]]-Tabela3[[#This Row],[Despesas 2006]]&lt;0,Tabela3[[#This Row],[Receitas 2006]]-Tabela3[[#This Row],[Despesas 2006]],Tabela3[[#This Row],[Receitas 2006]]-Tabela3[[#This Row],[Despesas 2006]])</f>
        <v>290295.98000000045</v>
      </c>
      <c r="K581" s="12">
        <f>IF(Tabela3[[#This Row],[Receitas 2008]]-Tabela3[[#This Row],[Despesas 2008]]&lt;0,Tabela3[[#This Row],[Receitas 2008]]-Tabela3[[#This Row],[Despesas 2008]],Tabela3[[#This Row],[Receitas 2008]]-Tabela3[[#This Row],[Despesas 2008]])</f>
        <v>427013</v>
      </c>
      <c r="L581" s="12">
        <f>IF(Tabela3[[#This Row],[Receitas 2009]]-Tabela3[[#This Row],[Despesas 2009]]&lt;0,Tabela3[[#This Row],[Receitas 2009]]-Tabela3[[#This Row],[Despesas 2009]],Tabela3[[#This Row],[Receitas 2009]]-Tabela3[[#This Row],[Despesas 2009]])</f>
        <v>674229.77999999933</v>
      </c>
    </row>
    <row r="582" spans="1:12">
      <c r="A582" s="12">
        <v>17052869.23</v>
      </c>
      <c r="B582" s="12">
        <v>19520008.41</v>
      </c>
      <c r="C582" s="12">
        <v>27227112.18</v>
      </c>
      <c r="D582" s="12">
        <v>28490652.449999999</v>
      </c>
      <c r="E582" s="12">
        <v>16448672.289999999</v>
      </c>
      <c r="F582" s="12">
        <v>19048414.469999999</v>
      </c>
      <c r="G582" s="12">
        <v>26345268.780000001</v>
      </c>
      <c r="H582" s="12">
        <v>28280809.550000001</v>
      </c>
      <c r="I582" s="12">
        <f>IF(Tabela3[[#This Row],[Receitas 2005]]-Tabela3[[#This Row],[Despesas 2005]]&lt;0,Tabela3[[#This Row],[Receitas 2005]]-Tabela3[[#This Row],[Despesas 2005]],Tabela3[[#This Row],[Receitas 2005]]-Tabela3[[#This Row],[Despesas 2005]])</f>
        <v>604196.94000000134</v>
      </c>
      <c r="J582" s="14">
        <f>IF(Tabela3[[#This Row],[Receitas 2006]]-Tabela3[[#This Row],[Despesas 2006]]&lt;0,Tabela3[[#This Row],[Receitas 2006]]-Tabela3[[#This Row],[Despesas 2006]],Tabela3[[#This Row],[Receitas 2006]]-Tabela3[[#This Row],[Despesas 2006]])</f>
        <v>471593.94000000134</v>
      </c>
      <c r="K582" s="12">
        <f>IF(Tabela3[[#This Row],[Receitas 2008]]-Tabela3[[#This Row],[Despesas 2008]]&lt;0,Tabela3[[#This Row],[Receitas 2008]]-Tabela3[[#This Row],[Despesas 2008]],Tabela3[[#This Row],[Receitas 2008]]-Tabela3[[#This Row],[Despesas 2008]])</f>
        <v>881843.39999999851</v>
      </c>
      <c r="L582" s="12">
        <f>IF(Tabela3[[#This Row],[Receitas 2009]]-Tabela3[[#This Row],[Despesas 2009]]&lt;0,Tabela3[[#This Row],[Receitas 2009]]-Tabela3[[#This Row],[Despesas 2009]],Tabela3[[#This Row],[Receitas 2009]]-Tabela3[[#This Row],[Despesas 2009]])</f>
        <v>209842.89999999851</v>
      </c>
    </row>
    <row r="583" spans="1:12">
      <c r="A583" s="13" t="s">
        <v>25</v>
      </c>
      <c r="B583" s="13">
        <v>14621898.01</v>
      </c>
      <c r="C583" s="13">
        <v>22027289.190000001</v>
      </c>
      <c r="D583" s="13">
        <v>25543571.690000001</v>
      </c>
      <c r="E583" s="13" t="s">
        <v>25</v>
      </c>
      <c r="F583" s="13">
        <v>14324043.07</v>
      </c>
      <c r="G583" s="13">
        <v>19314868.550000001</v>
      </c>
      <c r="H583" s="13">
        <v>24051236.93</v>
      </c>
      <c r="I58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83" s="15">
        <f>IF(Tabela3[[#This Row],[Receitas 2006]]-Tabela3[[#This Row],[Despesas 2006]]&lt;0,Tabela3[[#This Row],[Receitas 2006]]-Tabela3[[#This Row],[Despesas 2006]],Tabela3[[#This Row],[Receitas 2006]]-Tabela3[[#This Row],[Despesas 2006]])</f>
        <v>297854.93999999948</v>
      </c>
      <c r="K583" s="12">
        <f>IF(Tabela3[[#This Row],[Receitas 2008]]-Tabela3[[#This Row],[Despesas 2008]]&lt;0,Tabela3[[#This Row],[Receitas 2008]]-Tabela3[[#This Row],[Despesas 2008]],Tabela3[[#This Row],[Receitas 2008]]-Tabela3[[#This Row],[Despesas 2008]])</f>
        <v>2712420.6400000006</v>
      </c>
      <c r="L583" s="12">
        <f>IF(Tabela3[[#This Row],[Receitas 2009]]-Tabela3[[#This Row],[Despesas 2009]]&lt;0,Tabela3[[#This Row],[Receitas 2009]]-Tabela3[[#This Row],[Despesas 2009]],Tabela3[[#This Row],[Receitas 2009]]-Tabela3[[#This Row],[Despesas 2009]])</f>
        <v>1492334.7600000016</v>
      </c>
    </row>
    <row r="584" spans="1:12">
      <c r="A584" s="12">
        <v>6918432.1900000004</v>
      </c>
      <c r="B584" s="12">
        <v>7766664.8499999996</v>
      </c>
      <c r="C584" s="12">
        <v>11517900.59</v>
      </c>
      <c r="D584" s="12">
        <v>11273313.18</v>
      </c>
      <c r="E584" s="12">
        <v>6740237.0300000003</v>
      </c>
      <c r="F584" s="12">
        <v>7722985.5800000001</v>
      </c>
      <c r="G584" s="12">
        <v>11543764.550000001</v>
      </c>
      <c r="H584" s="12">
        <v>11319477.27</v>
      </c>
      <c r="I584" s="12">
        <f>IF(Tabela3[[#This Row],[Receitas 2005]]-Tabela3[[#This Row],[Despesas 2005]]&lt;0,Tabela3[[#This Row],[Receitas 2005]]-Tabela3[[#This Row],[Despesas 2005]],Tabela3[[#This Row],[Receitas 2005]]-Tabela3[[#This Row],[Despesas 2005]])</f>
        <v>178195.16000000015</v>
      </c>
      <c r="J584" s="14">
        <f>IF(Tabela3[[#This Row],[Receitas 2006]]-Tabela3[[#This Row],[Despesas 2006]]&lt;0,Tabela3[[#This Row],[Receitas 2006]]-Tabela3[[#This Row],[Despesas 2006]],Tabela3[[#This Row],[Receitas 2006]]-Tabela3[[#This Row],[Despesas 2006]])</f>
        <v>43679.269999999553</v>
      </c>
      <c r="K584" s="12">
        <f>IF(Tabela3[[#This Row],[Receitas 2008]]-Tabela3[[#This Row],[Despesas 2008]]&lt;0,Tabela3[[#This Row],[Receitas 2008]]-Tabela3[[#This Row],[Despesas 2008]],Tabela3[[#This Row],[Receitas 2008]]-Tabela3[[#This Row],[Despesas 2008]])</f>
        <v>-25863.960000000894</v>
      </c>
      <c r="L584" s="12">
        <f>IF(Tabela3[[#This Row],[Receitas 2009]]-Tabela3[[#This Row],[Despesas 2009]]&lt;0,Tabela3[[#This Row],[Receitas 2009]]-Tabela3[[#This Row],[Despesas 2009]],Tabela3[[#This Row],[Receitas 2009]]-Tabela3[[#This Row],[Despesas 2009]])</f>
        <v>-46164.089999999851</v>
      </c>
    </row>
    <row r="585" spans="1:12">
      <c r="A585" s="13" t="s">
        <v>25</v>
      </c>
      <c r="B585" s="13">
        <v>5001262.6100000003</v>
      </c>
      <c r="C585" s="13">
        <v>7158470.1200000001</v>
      </c>
      <c r="D585" s="13">
        <v>6520635.1500000004</v>
      </c>
      <c r="E585" s="13" t="s">
        <v>25</v>
      </c>
      <c r="F585" s="13">
        <v>5052674.71</v>
      </c>
      <c r="G585" s="13">
        <v>7442621.0199999996</v>
      </c>
      <c r="H585" s="13">
        <v>6565069.7599999998</v>
      </c>
      <c r="I58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85" s="15">
        <f>IF(Tabela3[[#This Row],[Receitas 2006]]-Tabela3[[#This Row],[Despesas 2006]]&lt;0,Tabela3[[#This Row],[Receitas 2006]]-Tabela3[[#This Row],[Despesas 2006]],Tabela3[[#This Row],[Receitas 2006]]-Tabela3[[#This Row],[Despesas 2006]])</f>
        <v>-51412.099999999627</v>
      </c>
      <c r="K585" s="12">
        <f>IF(Tabela3[[#This Row],[Receitas 2008]]-Tabela3[[#This Row],[Despesas 2008]]&lt;0,Tabela3[[#This Row],[Receitas 2008]]-Tabela3[[#This Row],[Despesas 2008]],Tabela3[[#This Row],[Receitas 2008]]-Tabela3[[#This Row],[Despesas 2008]])</f>
        <v>-284150.89999999944</v>
      </c>
      <c r="L585" s="12">
        <f>IF(Tabela3[[#This Row],[Receitas 2009]]-Tabela3[[#This Row],[Despesas 2009]]&lt;0,Tabela3[[#This Row],[Receitas 2009]]-Tabela3[[#This Row],[Despesas 2009]],Tabela3[[#This Row],[Receitas 2009]]-Tabela3[[#This Row],[Despesas 2009]])</f>
        <v>-44434.609999999404</v>
      </c>
    </row>
    <row r="586" spans="1:12">
      <c r="A586" s="12">
        <v>4391315.5999999996</v>
      </c>
      <c r="B586" s="12">
        <v>4931692.5</v>
      </c>
      <c r="C586" s="12">
        <v>6570043.7000000002</v>
      </c>
      <c r="D586" s="12">
        <v>6321847.79</v>
      </c>
      <c r="E586" s="12">
        <v>3890443.7</v>
      </c>
      <c r="F586" s="12">
        <v>4672990.26</v>
      </c>
      <c r="G586" s="12">
        <v>6073990.0800000001</v>
      </c>
      <c r="H586" s="12">
        <v>6243275.2300000004</v>
      </c>
      <c r="I586" s="12">
        <f>IF(Tabela3[[#This Row],[Receitas 2005]]-Tabela3[[#This Row],[Despesas 2005]]&lt;0,Tabela3[[#This Row],[Receitas 2005]]-Tabela3[[#This Row],[Despesas 2005]],Tabela3[[#This Row],[Receitas 2005]]-Tabela3[[#This Row],[Despesas 2005]])</f>
        <v>500871.89999999944</v>
      </c>
      <c r="J586" s="14">
        <f>IF(Tabela3[[#This Row],[Receitas 2006]]-Tabela3[[#This Row],[Despesas 2006]]&lt;0,Tabela3[[#This Row],[Receitas 2006]]-Tabela3[[#This Row],[Despesas 2006]],Tabela3[[#This Row],[Receitas 2006]]-Tabela3[[#This Row],[Despesas 2006]])</f>
        <v>258702.24000000022</v>
      </c>
      <c r="K586" s="12">
        <f>IF(Tabela3[[#This Row],[Receitas 2008]]-Tabela3[[#This Row],[Despesas 2008]]&lt;0,Tabela3[[#This Row],[Receitas 2008]]-Tabela3[[#This Row],[Despesas 2008]],Tabela3[[#This Row],[Receitas 2008]]-Tabela3[[#This Row],[Despesas 2008]])</f>
        <v>496053.62000000011</v>
      </c>
      <c r="L586" s="12">
        <f>IF(Tabela3[[#This Row],[Receitas 2009]]-Tabela3[[#This Row],[Despesas 2009]]&lt;0,Tabela3[[#This Row],[Receitas 2009]]-Tabela3[[#This Row],[Despesas 2009]],Tabela3[[#This Row],[Receitas 2009]]-Tabela3[[#This Row],[Despesas 2009]])</f>
        <v>78572.55999999959</v>
      </c>
    </row>
    <row r="587" spans="1:12">
      <c r="A587" s="13" t="s">
        <v>25</v>
      </c>
      <c r="B587" s="13" t="s">
        <v>25</v>
      </c>
      <c r="C587" s="13">
        <v>7042549.2400000002</v>
      </c>
      <c r="D587" s="13">
        <v>7299802.2999999998</v>
      </c>
      <c r="E587" s="13" t="s">
        <v>25</v>
      </c>
      <c r="F587" s="13" t="s">
        <v>25</v>
      </c>
      <c r="G587" s="13">
        <v>7129279.79</v>
      </c>
      <c r="H587" s="13">
        <v>7033026.6299999999</v>
      </c>
      <c r="I58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8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87" s="12">
        <f>IF(Tabela3[[#This Row],[Receitas 2008]]-Tabela3[[#This Row],[Despesas 2008]]&lt;0,Tabela3[[#This Row],[Receitas 2008]]-Tabela3[[#This Row],[Despesas 2008]],Tabela3[[#This Row],[Receitas 2008]]-Tabela3[[#This Row],[Despesas 2008]])</f>
        <v>-86730.549999999814</v>
      </c>
      <c r="L587" s="12">
        <f>IF(Tabela3[[#This Row],[Receitas 2009]]-Tabela3[[#This Row],[Despesas 2009]]&lt;0,Tabela3[[#This Row],[Receitas 2009]]-Tabela3[[#This Row],[Despesas 2009]],Tabela3[[#This Row],[Receitas 2009]]-Tabela3[[#This Row],[Despesas 2009]])</f>
        <v>266775.66999999993</v>
      </c>
    </row>
    <row r="588" spans="1:12">
      <c r="A588" s="12">
        <v>4814350</v>
      </c>
      <c r="B588" s="12" t="s">
        <v>25</v>
      </c>
      <c r="C588" s="12">
        <v>7331174.8499999996</v>
      </c>
      <c r="D588" s="12">
        <v>7769978.3600000003</v>
      </c>
      <c r="E588" s="12">
        <v>4021319</v>
      </c>
      <c r="F588" s="12" t="s">
        <v>25</v>
      </c>
      <c r="G588" s="12">
        <v>6892547.5999999996</v>
      </c>
      <c r="H588" s="12">
        <v>7890891.9500000002</v>
      </c>
      <c r="I588" s="12">
        <f>IF(Tabela3[[#This Row],[Receitas 2005]]-Tabela3[[#This Row],[Despesas 2005]]&lt;0,Tabela3[[#This Row],[Receitas 2005]]-Tabela3[[#This Row],[Despesas 2005]],Tabela3[[#This Row],[Receitas 2005]]-Tabela3[[#This Row],[Despesas 2005]])</f>
        <v>793031</v>
      </c>
      <c r="J58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88" s="12">
        <f>IF(Tabela3[[#This Row],[Receitas 2008]]-Tabela3[[#This Row],[Despesas 2008]]&lt;0,Tabela3[[#This Row],[Receitas 2008]]-Tabela3[[#This Row],[Despesas 2008]],Tabela3[[#This Row],[Receitas 2008]]-Tabela3[[#This Row],[Despesas 2008]])</f>
        <v>438627.25</v>
      </c>
      <c r="L588" s="12">
        <f>IF(Tabela3[[#This Row],[Receitas 2009]]-Tabela3[[#This Row],[Despesas 2009]]&lt;0,Tabela3[[#This Row],[Receitas 2009]]-Tabela3[[#This Row],[Despesas 2009]],Tabela3[[#This Row],[Receitas 2009]]-Tabela3[[#This Row],[Despesas 2009]])</f>
        <v>-120913.58999999985</v>
      </c>
    </row>
    <row r="589" spans="1:12">
      <c r="A589" s="13">
        <v>4444356.42</v>
      </c>
      <c r="B589" s="13">
        <v>4444356.42</v>
      </c>
      <c r="C589" s="13">
        <v>7477316.8700000001</v>
      </c>
      <c r="D589" s="13">
        <v>6510466.1299999999</v>
      </c>
      <c r="E589" s="13">
        <v>4122833.29</v>
      </c>
      <c r="F589" s="13">
        <v>5789331.3099999996</v>
      </c>
      <c r="G589" s="13">
        <v>7823359.4699999997</v>
      </c>
      <c r="H589" s="13">
        <v>6792940.1299999999</v>
      </c>
      <c r="I589" s="13">
        <f>IF(Tabela3[[#This Row],[Receitas 2005]]-Tabela3[[#This Row],[Despesas 2005]]&lt;0,Tabela3[[#This Row],[Receitas 2005]]-Tabela3[[#This Row],[Despesas 2005]],Tabela3[[#This Row],[Receitas 2005]]-Tabela3[[#This Row],[Despesas 2005]])</f>
        <v>321523.12999999989</v>
      </c>
      <c r="J589" s="15">
        <f>IF(Tabela3[[#This Row],[Receitas 2006]]-Tabela3[[#This Row],[Despesas 2006]]&lt;0,Tabela3[[#This Row],[Receitas 2006]]-Tabela3[[#This Row],[Despesas 2006]],Tabela3[[#This Row],[Receitas 2006]]-Tabela3[[#This Row],[Despesas 2006]])</f>
        <v>-1344974.8899999997</v>
      </c>
      <c r="K589" s="12">
        <f>IF(Tabela3[[#This Row],[Receitas 2008]]-Tabela3[[#This Row],[Despesas 2008]]&lt;0,Tabela3[[#This Row],[Receitas 2008]]-Tabela3[[#This Row],[Despesas 2008]],Tabela3[[#This Row],[Receitas 2008]]-Tabela3[[#This Row],[Despesas 2008]])</f>
        <v>-346042.59999999963</v>
      </c>
      <c r="L589" s="12">
        <f>IF(Tabela3[[#This Row],[Receitas 2009]]-Tabela3[[#This Row],[Despesas 2009]]&lt;0,Tabela3[[#This Row],[Receitas 2009]]-Tabela3[[#This Row],[Despesas 2009]],Tabela3[[#This Row],[Receitas 2009]]-Tabela3[[#This Row],[Despesas 2009]])</f>
        <v>-282474</v>
      </c>
    </row>
    <row r="590" spans="1:12">
      <c r="A590" s="12">
        <v>4640925</v>
      </c>
      <c r="B590" s="12">
        <v>5300812.8099999996</v>
      </c>
      <c r="C590" s="12">
        <v>7041613.4299999997</v>
      </c>
      <c r="D590" s="12">
        <v>7901806.79</v>
      </c>
      <c r="E590" s="12">
        <v>4771776</v>
      </c>
      <c r="F590" s="12">
        <v>5569899.9100000001</v>
      </c>
      <c r="G590" s="12">
        <v>6902839.0700000003</v>
      </c>
      <c r="H590" s="12">
        <v>7914521.7599999998</v>
      </c>
      <c r="I590" s="12">
        <f>IF(Tabela3[[#This Row],[Receitas 2005]]-Tabela3[[#This Row],[Despesas 2005]]&lt;0,Tabela3[[#This Row],[Receitas 2005]]-Tabela3[[#This Row],[Despesas 2005]],Tabela3[[#This Row],[Receitas 2005]]-Tabela3[[#This Row],[Despesas 2005]])</f>
        <v>-130851</v>
      </c>
      <c r="J590" s="14">
        <f>IF(Tabela3[[#This Row],[Receitas 2006]]-Tabela3[[#This Row],[Despesas 2006]]&lt;0,Tabela3[[#This Row],[Receitas 2006]]-Tabela3[[#This Row],[Despesas 2006]],Tabela3[[#This Row],[Receitas 2006]]-Tabela3[[#This Row],[Despesas 2006]])</f>
        <v>-269087.10000000056</v>
      </c>
      <c r="K590" s="12">
        <f>IF(Tabela3[[#This Row],[Receitas 2008]]-Tabela3[[#This Row],[Despesas 2008]]&lt;0,Tabela3[[#This Row],[Receitas 2008]]-Tabela3[[#This Row],[Despesas 2008]],Tabela3[[#This Row],[Receitas 2008]]-Tabela3[[#This Row],[Despesas 2008]])</f>
        <v>138774.3599999994</v>
      </c>
      <c r="L590" s="12">
        <f>IF(Tabela3[[#This Row],[Receitas 2009]]-Tabela3[[#This Row],[Despesas 2009]]&lt;0,Tabela3[[#This Row],[Receitas 2009]]-Tabela3[[#This Row],[Despesas 2009]],Tabela3[[#This Row],[Receitas 2009]]-Tabela3[[#This Row],[Despesas 2009]])</f>
        <v>-12714.969999999739</v>
      </c>
    </row>
    <row r="591" spans="1:12">
      <c r="A591" s="13">
        <v>8185055</v>
      </c>
      <c r="B591" s="13">
        <v>9182297</v>
      </c>
      <c r="C591" s="13">
        <v>11115358</v>
      </c>
      <c r="D591" s="13">
        <v>10625806</v>
      </c>
      <c r="E591" s="13">
        <v>8136077</v>
      </c>
      <c r="F591" s="13">
        <v>9333064</v>
      </c>
      <c r="G591" s="13">
        <v>10889780</v>
      </c>
      <c r="H591" s="13">
        <v>10932188</v>
      </c>
      <c r="I591" s="13">
        <f>IF(Tabela3[[#This Row],[Receitas 2005]]-Tabela3[[#This Row],[Despesas 2005]]&lt;0,Tabela3[[#This Row],[Receitas 2005]]-Tabela3[[#This Row],[Despesas 2005]],Tabela3[[#This Row],[Receitas 2005]]-Tabela3[[#This Row],[Despesas 2005]])</f>
        <v>48978</v>
      </c>
      <c r="J591" s="15">
        <f>IF(Tabela3[[#This Row],[Receitas 2006]]-Tabela3[[#This Row],[Despesas 2006]]&lt;0,Tabela3[[#This Row],[Receitas 2006]]-Tabela3[[#This Row],[Despesas 2006]],Tabela3[[#This Row],[Receitas 2006]]-Tabela3[[#This Row],[Despesas 2006]])</f>
        <v>-150767</v>
      </c>
      <c r="K591" s="12">
        <f>IF(Tabela3[[#This Row],[Receitas 2008]]-Tabela3[[#This Row],[Despesas 2008]]&lt;0,Tabela3[[#This Row],[Receitas 2008]]-Tabela3[[#This Row],[Despesas 2008]],Tabela3[[#This Row],[Receitas 2008]]-Tabela3[[#This Row],[Despesas 2008]])</f>
        <v>225578</v>
      </c>
      <c r="L591" s="12">
        <f>IF(Tabela3[[#This Row],[Receitas 2009]]-Tabela3[[#This Row],[Despesas 2009]]&lt;0,Tabela3[[#This Row],[Receitas 2009]]-Tabela3[[#This Row],[Despesas 2009]],Tabela3[[#This Row],[Receitas 2009]]-Tabela3[[#This Row],[Despesas 2009]])</f>
        <v>-306382</v>
      </c>
    </row>
    <row r="592" spans="1:12">
      <c r="A592" s="12">
        <v>4570955.43</v>
      </c>
      <c r="B592" s="12">
        <v>5419287.9000000004</v>
      </c>
      <c r="C592" s="12">
        <v>8314837.0099999998</v>
      </c>
      <c r="D592" s="12">
        <v>7649744.6299999999</v>
      </c>
      <c r="E592" s="12">
        <v>4481829.46</v>
      </c>
      <c r="F592" s="12">
        <v>5343937.3899999997</v>
      </c>
      <c r="G592" s="12">
        <v>8177060</v>
      </c>
      <c r="H592" s="12">
        <v>7958696.7800000003</v>
      </c>
      <c r="I592" s="12">
        <f>IF(Tabela3[[#This Row],[Receitas 2005]]-Tabela3[[#This Row],[Despesas 2005]]&lt;0,Tabela3[[#This Row],[Receitas 2005]]-Tabela3[[#This Row],[Despesas 2005]],Tabela3[[#This Row],[Receitas 2005]]-Tabela3[[#This Row],[Despesas 2005]])</f>
        <v>89125.969999999739</v>
      </c>
      <c r="J592" s="14">
        <f>IF(Tabela3[[#This Row],[Receitas 2006]]-Tabela3[[#This Row],[Despesas 2006]]&lt;0,Tabela3[[#This Row],[Receitas 2006]]-Tabela3[[#This Row],[Despesas 2006]],Tabela3[[#This Row],[Receitas 2006]]-Tabela3[[#This Row],[Despesas 2006]])</f>
        <v>75350.510000000708</v>
      </c>
      <c r="K592" s="12">
        <f>IF(Tabela3[[#This Row],[Receitas 2008]]-Tabela3[[#This Row],[Despesas 2008]]&lt;0,Tabela3[[#This Row],[Receitas 2008]]-Tabela3[[#This Row],[Despesas 2008]],Tabela3[[#This Row],[Receitas 2008]]-Tabela3[[#This Row],[Despesas 2008]])</f>
        <v>137777.00999999978</v>
      </c>
      <c r="L592" s="12">
        <f>IF(Tabela3[[#This Row],[Receitas 2009]]-Tabela3[[#This Row],[Despesas 2009]]&lt;0,Tabela3[[#This Row],[Receitas 2009]]-Tabela3[[#This Row],[Despesas 2009]],Tabela3[[#This Row],[Receitas 2009]]-Tabela3[[#This Row],[Despesas 2009]])</f>
        <v>-308952.15000000037</v>
      </c>
    </row>
    <row r="593" spans="1:12">
      <c r="A593" s="13">
        <v>5369862.7400000002</v>
      </c>
      <c r="B593" s="13">
        <v>6236644.0599999996</v>
      </c>
      <c r="C593" s="13">
        <v>10565224.67</v>
      </c>
      <c r="D593" s="13">
        <v>9753551</v>
      </c>
      <c r="E593" s="13">
        <v>5364358.76</v>
      </c>
      <c r="F593" s="13">
        <v>6153807.4699999997</v>
      </c>
      <c r="G593" s="13">
        <v>10262256</v>
      </c>
      <c r="H593" s="13">
        <v>8916074.3399999999</v>
      </c>
      <c r="I593" s="13">
        <f>IF(Tabela3[[#This Row],[Receitas 2005]]-Tabela3[[#This Row],[Despesas 2005]]&lt;0,Tabela3[[#This Row],[Receitas 2005]]-Tabela3[[#This Row],[Despesas 2005]],Tabela3[[#This Row],[Receitas 2005]]-Tabela3[[#This Row],[Despesas 2005]])</f>
        <v>5503.980000000447</v>
      </c>
      <c r="J593" s="15">
        <f>IF(Tabela3[[#This Row],[Receitas 2006]]-Tabela3[[#This Row],[Despesas 2006]]&lt;0,Tabela3[[#This Row],[Receitas 2006]]-Tabela3[[#This Row],[Despesas 2006]],Tabela3[[#This Row],[Receitas 2006]]-Tabela3[[#This Row],[Despesas 2006]])</f>
        <v>82836.589999999851</v>
      </c>
      <c r="K593" s="12">
        <f>IF(Tabela3[[#This Row],[Receitas 2008]]-Tabela3[[#This Row],[Despesas 2008]]&lt;0,Tabela3[[#This Row],[Receitas 2008]]-Tabela3[[#This Row],[Despesas 2008]],Tabela3[[#This Row],[Receitas 2008]]-Tabela3[[#This Row],[Despesas 2008]])</f>
        <v>302968.66999999993</v>
      </c>
      <c r="L593" s="12">
        <f>IF(Tabela3[[#This Row],[Receitas 2009]]-Tabela3[[#This Row],[Despesas 2009]]&lt;0,Tabela3[[#This Row],[Receitas 2009]]-Tabela3[[#This Row],[Despesas 2009]],Tabela3[[#This Row],[Receitas 2009]]-Tabela3[[#This Row],[Despesas 2009]])</f>
        <v>837476.66000000015</v>
      </c>
    </row>
    <row r="594" spans="1:12">
      <c r="A594" s="12">
        <v>5013650</v>
      </c>
      <c r="B594" s="12">
        <v>6006561.6699999999</v>
      </c>
      <c r="C594" s="12">
        <v>8561018.0299999993</v>
      </c>
      <c r="D594" s="12">
        <v>7926918.5599999996</v>
      </c>
      <c r="E594" s="12">
        <v>5027187</v>
      </c>
      <c r="F594" s="12">
        <v>5886045.7400000002</v>
      </c>
      <c r="G594" s="12">
        <v>7786504.6600000001</v>
      </c>
      <c r="H594" s="12">
        <v>7433570.6299999999</v>
      </c>
      <c r="I594" s="12">
        <f>IF(Tabela3[[#This Row],[Receitas 2005]]-Tabela3[[#This Row],[Despesas 2005]]&lt;0,Tabela3[[#This Row],[Receitas 2005]]-Tabela3[[#This Row],[Despesas 2005]],Tabela3[[#This Row],[Receitas 2005]]-Tabela3[[#This Row],[Despesas 2005]])</f>
        <v>-13537</v>
      </c>
      <c r="J594" s="14">
        <f>IF(Tabela3[[#This Row],[Receitas 2006]]-Tabela3[[#This Row],[Despesas 2006]]&lt;0,Tabela3[[#This Row],[Receitas 2006]]-Tabela3[[#This Row],[Despesas 2006]],Tabela3[[#This Row],[Receitas 2006]]-Tabela3[[#This Row],[Despesas 2006]])</f>
        <v>120515.9299999997</v>
      </c>
      <c r="K594" s="12">
        <f>IF(Tabela3[[#This Row],[Receitas 2008]]-Tabela3[[#This Row],[Despesas 2008]]&lt;0,Tabela3[[#This Row],[Receitas 2008]]-Tabela3[[#This Row],[Despesas 2008]],Tabela3[[#This Row],[Receitas 2008]]-Tabela3[[#This Row],[Despesas 2008]])</f>
        <v>774513.36999999918</v>
      </c>
      <c r="L594" s="12">
        <f>IF(Tabela3[[#This Row],[Receitas 2009]]-Tabela3[[#This Row],[Despesas 2009]]&lt;0,Tabela3[[#This Row],[Receitas 2009]]-Tabela3[[#This Row],[Despesas 2009]],Tabela3[[#This Row],[Receitas 2009]]-Tabela3[[#This Row],[Despesas 2009]])</f>
        <v>493347.9299999997</v>
      </c>
    </row>
    <row r="595" spans="1:12">
      <c r="A595" s="13">
        <v>6863236.8700000001</v>
      </c>
      <c r="B595" s="13">
        <v>7706824.1299999999</v>
      </c>
      <c r="C595" s="13">
        <v>12205018.98</v>
      </c>
      <c r="D595" s="13">
        <v>21365310.780000001</v>
      </c>
      <c r="E595" s="13">
        <v>6707643.4100000001</v>
      </c>
      <c r="F595" s="13">
        <v>7972471.9299999997</v>
      </c>
      <c r="G595" s="13">
        <v>10400682.710000001</v>
      </c>
      <c r="H595" s="13">
        <v>10969770.529999999</v>
      </c>
      <c r="I595" s="13">
        <f>IF(Tabela3[[#This Row],[Receitas 2005]]-Tabela3[[#This Row],[Despesas 2005]]&lt;0,Tabela3[[#This Row],[Receitas 2005]]-Tabela3[[#This Row],[Despesas 2005]],Tabela3[[#This Row],[Receitas 2005]]-Tabela3[[#This Row],[Despesas 2005]])</f>
        <v>155593.45999999996</v>
      </c>
      <c r="J595" s="15">
        <f>IF(Tabela3[[#This Row],[Receitas 2006]]-Tabela3[[#This Row],[Despesas 2006]]&lt;0,Tabela3[[#This Row],[Receitas 2006]]-Tabela3[[#This Row],[Despesas 2006]],Tabela3[[#This Row],[Receitas 2006]]-Tabela3[[#This Row],[Despesas 2006]])</f>
        <v>-265647.79999999981</v>
      </c>
      <c r="K595" s="12">
        <f>IF(Tabela3[[#This Row],[Receitas 2008]]-Tabela3[[#This Row],[Despesas 2008]]&lt;0,Tabela3[[#This Row],[Receitas 2008]]-Tabela3[[#This Row],[Despesas 2008]],Tabela3[[#This Row],[Receitas 2008]]-Tabela3[[#This Row],[Despesas 2008]])</f>
        <v>1804336.2699999996</v>
      </c>
      <c r="L595" s="12">
        <f>IF(Tabela3[[#This Row],[Receitas 2009]]-Tabela3[[#This Row],[Despesas 2009]]&lt;0,Tabela3[[#This Row],[Receitas 2009]]-Tabela3[[#This Row],[Despesas 2009]],Tabela3[[#This Row],[Receitas 2009]]-Tabela3[[#This Row],[Despesas 2009]])</f>
        <v>10395540.250000002</v>
      </c>
    </row>
    <row r="596" spans="1:12">
      <c r="A596" s="12" t="s">
        <v>25</v>
      </c>
      <c r="B596" s="12" t="s">
        <v>25</v>
      </c>
      <c r="C596" s="12">
        <v>17518645</v>
      </c>
      <c r="D596" s="12">
        <v>18414128</v>
      </c>
      <c r="E596" s="12" t="s">
        <v>25</v>
      </c>
      <c r="F596" s="12" t="s">
        <v>25</v>
      </c>
      <c r="G596" s="12">
        <v>16979993</v>
      </c>
      <c r="H596" s="12">
        <v>17646148</v>
      </c>
      <c r="I59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9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96" s="12">
        <f>IF(Tabela3[[#This Row],[Receitas 2008]]-Tabela3[[#This Row],[Despesas 2008]]&lt;0,Tabela3[[#This Row],[Receitas 2008]]-Tabela3[[#This Row],[Despesas 2008]],Tabela3[[#This Row],[Receitas 2008]]-Tabela3[[#This Row],[Despesas 2008]])</f>
        <v>538652</v>
      </c>
      <c r="L596" s="12">
        <f>IF(Tabela3[[#This Row],[Receitas 2009]]-Tabela3[[#This Row],[Despesas 2009]]&lt;0,Tabela3[[#This Row],[Receitas 2009]]-Tabela3[[#This Row],[Despesas 2009]],Tabela3[[#This Row],[Receitas 2009]]-Tabela3[[#This Row],[Despesas 2009]])</f>
        <v>767980</v>
      </c>
    </row>
    <row r="597" spans="1:12">
      <c r="A597" s="13">
        <v>4269876.1399999997</v>
      </c>
      <c r="B597" s="13" t="s">
        <v>25</v>
      </c>
      <c r="C597" s="13" t="s">
        <v>25</v>
      </c>
      <c r="D597" s="13">
        <v>6516577.2800000003</v>
      </c>
      <c r="E597" s="13">
        <v>4168772.83</v>
      </c>
      <c r="F597" s="13" t="s">
        <v>25</v>
      </c>
      <c r="G597" s="13" t="s">
        <v>25</v>
      </c>
      <c r="H597" s="13">
        <v>6151735.54</v>
      </c>
      <c r="I597" s="13">
        <f>IF(Tabela3[[#This Row],[Receitas 2005]]-Tabela3[[#This Row],[Despesas 2005]]&lt;0,Tabela3[[#This Row],[Receitas 2005]]-Tabela3[[#This Row],[Despesas 2005]],Tabela3[[#This Row],[Receitas 2005]]-Tabela3[[#This Row],[Despesas 2005]])</f>
        <v>101103.30999999959</v>
      </c>
      <c r="J59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597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597" s="12">
        <f>IF(Tabela3[[#This Row],[Receitas 2009]]-Tabela3[[#This Row],[Despesas 2009]]&lt;0,Tabela3[[#This Row],[Receitas 2009]]-Tabela3[[#This Row],[Despesas 2009]],Tabela3[[#This Row],[Receitas 2009]]-Tabela3[[#This Row],[Despesas 2009]])</f>
        <v>364841.74000000022</v>
      </c>
    </row>
    <row r="598" spans="1:12">
      <c r="A598" s="12">
        <v>5545288.4199999999</v>
      </c>
      <c r="B598" s="12">
        <v>6742999.7800000003</v>
      </c>
      <c r="C598" s="12">
        <v>9018721.0700000003</v>
      </c>
      <c r="D598" s="12">
        <v>8664154.2599999998</v>
      </c>
      <c r="E598" s="12">
        <v>5235982.0599999996</v>
      </c>
      <c r="F598" s="12">
        <v>6671652.46</v>
      </c>
      <c r="G598" s="12">
        <v>8789763.6500000004</v>
      </c>
      <c r="H598" s="12">
        <v>8817923.0299999993</v>
      </c>
      <c r="I598" s="12">
        <f>IF(Tabela3[[#This Row],[Receitas 2005]]-Tabela3[[#This Row],[Despesas 2005]]&lt;0,Tabela3[[#This Row],[Receitas 2005]]-Tabela3[[#This Row],[Despesas 2005]],Tabela3[[#This Row],[Receitas 2005]]-Tabela3[[#This Row],[Despesas 2005]])</f>
        <v>309306.36000000034</v>
      </c>
      <c r="J598" s="14">
        <f>IF(Tabela3[[#This Row],[Receitas 2006]]-Tabela3[[#This Row],[Despesas 2006]]&lt;0,Tabela3[[#This Row],[Receitas 2006]]-Tabela3[[#This Row],[Despesas 2006]],Tabela3[[#This Row],[Receitas 2006]]-Tabela3[[#This Row],[Despesas 2006]])</f>
        <v>71347.320000000298</v>
      </c>
      <c r="K598" s="12">
        <f>IF(Tabela3[[#This Row],[Receitas 2008]]-Tabela3[[#This Row],[Despesas 2008]]&lt;0,Tabela3[[#This Row],[Receitas 2008]]-Tabela3[[#This Row],[Despesas 2008]],Tabela3[[#This Row],[Receitas 2008]]-Tabela3[[#This Row],[Despesas 2008]])</f>
        <v>228957.41999999993</v>
      </c>
      <c r="L598" s="12">
        <f>IF(Tabela3[[#This Row],[Receitas 2009]]-Tabela3[[#This Row],[Despesas 2009]]&lt;0,Tabela3[[#This Row],[Receitas 2009]]-Tabela3[[#This Row],[Despesas 2009]],Tabela3[[#This Row],[Receitas 2009]]-Tabela3[[#This Row],[Despesas 2009]])</f>
        <v>-153768.76999999955</v>
      </c>
    </row>
    <row r="599" spans="1:12">
      <c r="A599" s="13" t="s">
        <v>25</v>
      </c>
      <c r="B599" s="13">
        <v>11833575.76</v>
      </c>
      <c r="C599" s="13">
        <v>15682704.869999999</v>
      </c>
      <c r="D599" s="13">
        <v>14405695.939999999</v>
      </c>
      <c r="E599" s="13" t="s">
        <v>25</v>
      </c>
      <c r="F599" s="13">
        <v>11628902.93</v>
      </c>
      <c r="G599" s="13">
        <v>16924002.190000001</v>
      </c>
      <c r="H599" s="13">
        <v>14558385.689999999</v>
      </c>
      <c r="I59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599" s="15">
        <f>IF(Tabela3[[#This Row],[Receitas 2006]]-Tabela3[[#This Row],[Despesas 2006]]&lt;0,Tabela3[[#This Row],[Receitas 2006]]-Tabela3[[#This Row],[Despesas 2006]],Tabela3[[#This Row],[Receitas 2006]]-Tabela3[[#This Row],[Despesas 2006]])</f>
        <v>204672.83000000007</v>
      </c>
      <c r="K599" s="12">
        <f>IF(Tabela3[[#This Row],[Receitas 2008]]-Tabela3[[#This Row],[Despesas 2008]]&lt;0,Tabela3[[#This Row],[Receitas 2008]]-Tabela3[[#This Row],[Despesas 2008]],Tabela3[[#This Row],[Receitas 2008]]-Tabela3[[#This Row],[Despesas 2008]])</f>
        <v>-1241297.3200000022</v>
      </c>
      <c r="L599" s="12">
        <f>IF(Tabela3[[#This Row],[Receitas 2009]]-Tabela3[[#This Row],[Despesas 2009]]&lt;0,Tabela3[[#This Row],[Receitas 2009]]-Tabela3[[#This Row],[Despesas 2009]],Tabela3[[#This Row],[Receitas 2009]]-Tabela3[[#This Row],[Despesas 2009]])</f>
        <v>-152689.75</v>
      </c>
    </row>
    <row r="600" spans="1:12">
      <c r="A600" s="12">
        <v>45094564.68</v>
      </c>
      <c r="B600" s="12">
        <v>48888939.380000003</v>
      </c>
      <c r="C600" s="12">
        <v>74093042.519999996</v>
      </c>
      <c r="D600" s="12">
        <v>72312109.420000002</v>
      </c>
      <c r="E600" s="12">
        <v>41950729.770000003</v>
      </c>
      <c r="F600" s="12">
        <v>46762918.280000001</v>
      </c>
      <c r="G600" s="12">
        <v>73702138.170000002</v>
      </c>
      <c r="H600" s="12">
        <v>76244124.930000007</v>
      </c>
      <c r="I600" s="12">
        <f>IF(Tabela3[[#This Row],[Receitas 2005]]-Tabela3[[#This Row],[Despesas 2005]]&lt;0,Tabela3[[#This Row],[Receitas 2005]]-Tabela3[[#This Row],[Despesas 2005]],Tabela3[[#This Row],[Receitas 2005]]-Tabela3[[#This Row],[Despesas 2005]])</f>
        <v>3143834.9099999964</v>
      </c>
      <c r="J600" s="14">
        <f>IF(Tabela3[[#This Row],[Receitas 2006]]-Tabela3[[#This Row],[Despesas 2006]]&lt;0,Tabela3[[#This Row],[Receitas 2006]]-Tabela3[[#This Row],[Despesas 2006]],Tabela3[[#This Row],[Receitas 2006]]-Tabela3[[#This Row],[Despesas 2006]])</f>
        <v>2126021.1000000015</v>
      </c>
      <c r="K600" s="12">
        <f>IF(Tabela3[[#This Row],[Receitas 2008]]-Tabela3[[#This Row],[Despesas 2008]]&lt;0,Tabela3[[#This Row],[Receitas 2008]]-Tabela3[[#This Row],[Despesas 2008]],Tabela3[[#This Row],[Receitas 2008]]-Tabela3[[#This Row],[Despesas 2008]])</f>
        <v>390904.34999999404</v>
      </c>
      <c r="L600" s="12">
        <f>IF(Tabela3[[#This Row],[Receitas 2009]]-Tabela3[[#This Row],[Despesas 2009]]&lt;0,Tabela3[[#This Row],[Receitas 2009]]-Tabela3[[#This Row],[Despesas 2009]],Tabela3[[#This Row],[Receitas 2009]]-Tabela3[[#This Row],[Despesas 2009]])</f>
        <v>-3932015.5100000054</v>
      </c>
    </row>
    <row r="601" spans="1:12">
      <c r="A601" s="13">
        <v>6003638.54</v>
      </c>
      <c r="B601" s="13">
        <v>6901938.25</v>
      </c>
      <c r="C601" s="13">
        <v>9995305</v>
      </c>
      <c r="D601" s="13">
        <v>10324736.9</v>
      </c>
      <c r="E601" s="13">
        <v>5472734.9199999999</v>
      </c>
      <c r="F601" s="13">
        <v>6987705.4199999999</v>
      </c>
      <c r="G601" s="13">
        <v>10373303.5</v>
      </c>
      <c r="H601" s="13">
        <v>9482060.7100000009</v>
      </c>
      <c r="I601" s="13">
        <f>IF(Tabela3[[#This Row],[Receitas 2005]]-Tabela3[[#This Row],[Despesas 2005]]&lt;0,Tabela3[[#This Row],[Receitas 2005]]-Tabela3[[#This Row],[Despesas 2005]],Tabela3[[#This Row],[Receitas 2005]]-Tabela3[[#This Row],[Despesas 2005]])</f>
        <v>530903.62000000011</v>
      </c>
      <c r="J601" s="15">
        <f>IF(Tabela3[[#This Row],[Receitas 2006]]-Tabela3[[#This Row],[Despesas 2006]]&lt;0,Tabela3[[#This Row],[Receitas 2006]]-Tabela3[[#This Row],[Despesas 2006]],Tabela3[[#This Row],[Receitas 2006]]-Tabela3[[#This Row],[Despesas 2006]])</f>
        <v>-85767.169999999925</v>
      </c>
      <c r="K601" s="12">
        <f>IF(Tabela3[[#This Row],[Receitas 2008]]-Tabela3[[#This Row],[Despesas 2008]]&lt;0,Tabela3[[#This Row],[Receitas 2008]]-Tabela3[[#This Row],[Despesas 2008]],Tabela3[[#This Row],[Receitas 2008]]-Tabela3[[#This Row],[Despesas 2008]])</f>
        <v>-377998.5</v>
      </c>
      <c r="L601" s="12">
        <f>IF(Tabela3[[#This Row],[Receitas 2009]]-Tabela3[[#This Row],[Despesas 2009]]&lt;0,Tabela3[[#This Row],[Receitas 2009]]-Tabela3[[#This Row],[Despesas 2009]],Tabela3[[#This Row],[Receitas 2009]]-Tabela3[[#This Row],[Despesas 2009]])</f>
        <v>842676.18999999948</v>
      </c>
    </row>
    <row r="602" spans="1:12">
      <c r="A602" s="12">
        <v>11393792.689999999</v>
      </c>
      <c r="B602" s="12">
        <v>13567569.310000001</v>
      </c>
      <c r="C602" s="12">
        <v>22716978.199999999</v>
      </c>
      <c r="D602" s="12">
        <v>21452315.300000001</v>
      </c>
      <c r="E602" s="12">
        <v>10926386.15</v>
      </c>
      <c r="F602" s="12">
        <v>13399088.699999999</v>
      </c>
      <c r="G602" s="12">
        <v>21266849.66</v>
      </c>
      <c r="H602" s="12">
        <v>20920546.379999999</v>
      </c>
      <c r="I602" s="12">
        <f>IF(Tabela3[[#This Row],[Receitas 2005]]-Tabela3[[#This Row],[Despesas 2005]]&lt;0,Tabela3[[#This Row],[Receitas 2005]]-Tabela3[[#This Row],[Despesas 2005]],Tabela3[[#This Row],[Receitas 2005]]-Tabela3[[#This Row],[Despesas 2005]])</f>
        <v>467406.53999999911</v>
      </c>
      <c r="J602" s="14">
        <f>IF(Tabela3[[#This Row],[Receitas 2006]]-Tabela3[[#This Row],[Despesas 2006]]&lt;0,Tabela3[[#This Row],[Receitas 2006]]-Tabela3[[#This Row],[Despesas 2006]],Tabela3[[#This Row],[Receitas 2006]]-Tabela3[[#This Row],[Despesas 2006]])</f>
        <v>168480.61000000127</v>
      </c>
      <c r="K602" s="12">
        <f>IF(Tabela3[[#This Row],[Receitas 2008]]-Tabela3[[#This Row],[Despesas 2008]]&lt;0,Tabela3[[#This Row],[Receitas 2008]]-Tabela3[[#This Row],[Despesas 2008]],Tabela3[[#This Row],[Receitas 2008]]-Tabela3[[#This Row],[Despesas 2008]])</f>
        <v>1450128.5399999991</v>
      </c>
      <c r="L602" s="12">
        <f>IF(Tabela3[[#This Row],[Receitas 2009]]-Tabela3[[#This Row],[Despesas 2009]]&lt;0,Tabela3[[#This Row],[Receitas 2009]]-Tabela3[[#This Row],[Despesas 2009]],Tabela3[[#This Row],[Receitas 2009]]-Tabela3[[#This Row],[Despesas 2009]])</f>
        <v>531768.92000000179</v>
      </c>
    </row>
    <row r="603" spans="1:12">
      <c r="A603" s="13">
        <v>23839832.379999999</v>
      </c>
      <c r="B603" s="13">
        <v>29220116</v>
      </c>
      <c r="C603" s="13">
        <v>40690627</v>
      </c>
      <c r="D603" s="13">
        <v>37354800</v>
      </c>
      <c r="E603" s="13">
        <v>22620851.399999999</v>
      </c>
      <c r="F603" s="13">
        <v>27748778</v>
      </c>
      <c r="G603" s="13">
        <v>38502856</v>
      </c>
      <c r="H603" s="13">
        <v>39160743</v>
      </c>
      <c r="I603" s="13">
        <f>IF(Tabela3[[#This Row],[Receitas 2005]]-Tabela3[[#This Row],[Despesas 2005]]&lt;0,Tabela3[[#This Row],[Receitas 2005]]-Tabela3[[#This Row],[Despesas 2005]],Tabela3[[#This Row],[Receitas 2005]]-Tabela3[[#This Row],[Despesas 2005]])</f>
        <v>1218980.9800000004</v>
      </c>
      <c r="J603" s="15">
        <f>IF(Tabela3[[#This Row],[Receitas 2006]]-Tabela3[[#This Row],[Despesas 2006]]&lt;0,Tabela3[[#This Row],[Receitas 2006]]-Tabela3[[#This Row],[Despesas 2006]],Tabela3[[#This Row],[Receitas 2006]]-Tabela3[[#This Row],[Despesas 2006]])</f>
        <v>1471338</v>
      </c>
      <c r="K603" s="12">
        <f>IF(Tabela3[[#This Row],[Receitas 2008]]-Tabela3[[#This Row],[Despesas 2008]]&lt;0,Tabela3[[#This Row],[Receitas 2008]]-Tabela3[[#This Row],[Despesas 2008]],Tabela3[[#This Row],[Receitas 2008]]-Tabela3[[#This Row],[Despesas 2008]])</f>
        <v>2187771</v>
      </c>
      <c r="L603" s="12">
        <f>IF(Tabela3[[#This Row],[Receitas 2009]]-Tabela3[[#This Row],[Despesas 2009]]&lt;0,Tabela3[[#This Row],[Receitas 2009]]-Tabela3[[#This Row],[Despesas 2009]],Tabela3[[#This Row],[Receitas 2009]]-Tabela3[[#This Row],[Despesas 2009]])</f>
        <v>-1805943</v>
      </c>
    </row>
    <row r="604" spans="1:12">
      <c r="A604" s="12">
        <v>11674502.18</v>
      </c>
      <c r="B604" s="12" t="s">
        <v>25</v>
      </c>
      <c r="C604" s="12">
        <v>17022347.960000001</v>
      </c>
      <c r="D604" s="12">
        <v>16175863.83</v>
      </c>
      <c r="E604" s="12">
        <v>11220725.789999999</v>
      </c>
      <c r="F604" s="12" t="s">
        <v>25</v>
      </c>
      <c r="G604" s="12">
        <v>17396503.100000001</v>
      </c>
      <c r="H604" s="12">
        <v>16143456.66</v>
      </c>
      <c r="I604" s="12">
        <f>IF(Tabela3[[#This Row],[Receitas 2005]]-Tabela3[[#This Row],[Despesas 2005]]&lt;0,Tabela3[[#This Row],[Receitas 2005]]-Tabela3[[#This Row],[Despesas 2005]],Tabela3[[#This Row],[Receitas 2005]]-Tabela3[[#This Row],[Despesas 2005]])</f>
        <v>453776.3900000006</v>
      </c>
      <c r="J60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04" s="12">
        <f>IF(Tabela3[[#This Row],[Receitas 2008]]-Tabela3[[#This Row],[Despesas 2008]]&lt;0,Tabela3[[#This Row],[Receitas 2008]]-Tabela3[[#This Row],[Despesas 2008]],Tabela3[[#This Row],[Receitas 2008]]-Tabela3[[#This Row],[Despesas 2008]])</f>
        <v>-374155.1400000006</v>
      </c>
      <c r="L604" s="12">
        <f>IF(Tabela3[[#This Row],[Receitas 2009]]-Tabela3[[#This Row],[Despesas 2009]]&lt;0,Tabela3[[#This Row],[Receitas 2009]]-Tabela3[[#This Row],[Despesas 2009]],Tabela3[[#This Row],[Receitas 2009]]-Tabela3[[#This Row],[Despesas 2009]])</f>
        <v>32407.169999999925</v>
      </c>
    </row>
    <row r="605" spans="1:12">
      <c r="A605" s="13">
        <v>9741917.5099999998</v>
      </c>
      <c r="B605" s="13">
        <v>10549437.300000001</v>
      </c>
      <c r="C605" s="13">
        <v>17015195.23</v>
      </c>
      <c r="D605" s="13">
        <v>15274712.26</v>
      </c>
      <c r="E605" s="13">
        <v>8186090.4800000004</v>
      </c>
      <c r="F605" s="13">
        <v>9746204.1600000001</v>
      </c>
      <c r="G605" s="13">
        <v>13283125.970000001</v>
      </c>
      <c r="H605" s="13">
        <v>14025703.34</v>
      </c>
      <c r="I605" s="13">
        <f>IF(Tabela3[[#This Row],[Receitas 2005]]-Tabela3[[#This Row],[Despesas 2005]]&lt;0,Tabela3[[#This Row],[Receitas 2005]]-Tabela3[[#This Row],[Despesas 2005]],Tabela3[[#This Row],[Receitas 2005]]-Tabela3[[#This Row],[Despesas 2005]])</f>
        <v>1555827.0299999993</v>
      </c>
      <c r="J605" s="15">
        <f>IF(Tabela3[[#This Row],[Receitas 2006]]-Tabela3[[#This Row],[Despesas 2006]]&lt;0,Tabela3[[#This Row],[Receitas 2006]]-Tabela3[[#This Row],[Despesas 2006]],Tabela3[[#This Row],[Receitas 2006]]-Tabela3[[#This Row],[Despesas 2006]])</f>
        <v>803233.1400000006</v>
      </c>
      <c r="K605" s="12">
        <f>IF(Tabela3[[#This Row],[Receitas 2008]]-Tabela3[[#This Row],[Despesas 2008]]&lt;0,Tabela3[[#This Row],[Receitas 2008]]-Tabela3[[#This Row],[Despesas 2008]],Tabela3[[#This Row],[Receitas 2008]]-Tabela3[[#This Row],[Despesas 2008]])</f>
        <v>3732069.26</v>
      </c>
      <c r="L605" s="12">
        <f>IF(Tabela3[[#This Row],[Receitas 2009]]-Tabela3[[#This Row],[Despesas 2009]]&lt;0,Tabela3[[#This Row],[Receitas 2009]]-Tabela3[[#This Row],[Despesas 2009]],Tabela3[[#This Row],[Receitas 2009]]-Tabela3[[#This Row],[Despesas 2009]])</f>
        <v>1249008.92</v>
      </c>
    </row>
    <row r="606" spans="1:12">
      <c r="A606" s="12">
        <v>296311893.62</v>
      </c>
      <c r="B606" s="12">
        <v>330287973.20999998</v>
      </c>
      <c r="C606" s="12">
        <v>445857778</v>
      </c>
      <c r="D606" s="12">
        <v>439208666.44</v>
      </c>
      <c r="E606" s="12">
        <v>252436389.49000001</v>
      </c>
      <c r="F606" s="12">
        <v>269160480.64999998</v>
      </c>
      <c r="G606" s="12">
        <v>411029797.30000001</v>
      </c>
      <c r="H606" s="12">
        <v>532608939.37</v>
      </c>
      <c r="I606" s="12">
        <f>IF(Tabela3[[#This Row],[Receitas 2005]]-Tabela3[[#This Row],[Despesas 2005]]&lt;0,Tabela3[[#This Row],[Receitas 2005]]-Tabela3[[#This Row],[Despesas 2005]],Tabela3[[#This Row],[Receitas 2005]]-Tabela3[[#This Row],[Despesas 2005]])</f>
        <v>43875504.129999995</v>
      </c>
      <c r="J606" s="14">
        <f>IF(Tabela3[[#This Row],[Receitas 2006]]-Tabela3[[#This Row],[Despesas 2006]]&lt;0,Tabela3[[#This Row],[Receitas 2006]]-Tabela3[[#This Row],[Despesas 2006]],Tabela3[[#This Row],[Receitas 2006]]-Tabela3[[#This Row],[Despesas 2006]])</f>
        <v>61127492.560000002</v>
      </c>
      <c r="K606" s="12">
        <f>IF(Tabela3[[#This Row],[Receitas 2008]]-Tabela3[[#This Row],[Despesas 2008]]&lt;0,Tabela3[[#This Row],[Receitas 2008]]-Tabela3[[#This Row],[Despesas 2008]],Tabela3[[#This Row],[Receitas 2008]]-Tabela3[[#This Row],[Despesas 2008]])</f>
        <v>34827980.699999988</v>
      </c>
      <c r="L606" s="12">
        <f>IF(Tabela3[[#This Row],[Receitas 2009]]-Tabela3[[#This Row],[Despesas 2009]]&lt;0,Tabela3[[#This Row],[Receitas 2009]]-Tabela3[[#This Row],[Despesas 2009]],Tabela3[[#This Row],[Receitas 2009]]-Tabela3[[#This Row],[Despesas 2009]])</f>
        <v>-93400272.930000007</v>
      </c>
    </row>
    <row r="607" spans="1:12">
      <c r="A607" s="13" t="s">
        <v>25</v>
      </c>
      <c r="B607" s="13">
        <v>5495075.6299999999</v>
      </c>
      <c r="C607" s="13">
        <v>7893422.2199999997</v>
      </c>
      <c r="D607" s="13">
        <v>7821003.9699999997</v>
      </c>
      <c r="E607" s="13" t="s">
        <v>25</v>
      </c>
      <c r="F607" s="13">
        <v>5889695.29</v>
      </c>
      <c r="G607" s="13">
        <v>7929371.4800000004</v>
      </c>
      <c r="H607" s="13">
        <v>8115035.9500000002</v>
      </c>
      <c r="I60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07" s="15">
        <f>IF(Tabela3[[#This Row],[Receitas 2006]]-Tabela3[[#This Row],[Despesas 2006]]&lt;0,Tabela3[[#This Row],[Receitas 2006]]-Tabela3[[#This Row],[Despesas 2006]],Tabela3[[#This Row],[Receitas 2006]]-Tabela3[[#This Row],[Despesas 2006]])</f>
        <v>-394619.66000000015</v>
      </c>
      <c r="K607" s="12">
        <f>IF(Tabela3[[#This Row],[Receitas 2008]]-Tabela3[[#This Row],[Despesas 2008]]&lt;0,Tabela3[[#This Row],[Receitas 2008]]-Tabela3[[#This Row],[Despesas 2008]],Tabela3[[#This Row],[Receitas 2008]]-Tabela3[[#This Row],[Despesas 2008]])</f>
        <v>-35949.260000000708</v>
      </c>
      <c r="L607" s="12">
        <f>IF(Tabela3[[#This Row],[Receitas 2009]]-Tabela3[[#This Row],[Despesas 2009]]&lt;0,Tabela3[[#This Row],[Receitas 2009]]-Tabela3[[#This Row],[Despesas 2009]],Tabela3[[#This Row],[Receitas 2009]]-Tabela3[[#This Row],[Despesas 2009]])</f>
        <v>-294031.98000000045</v>
      </c>
    </row>
    <row r="608" spans="1:12">
      <c r="A608" s="12" t="s">
        <v>25</v>
      </c>
      <c r="B608" s="12">
        <v>21164843.420000002</v>
      </c>
      <c r="C608" s="12">
        <v>31555166.890000001</v>
      </c>
      <c r="D608" s="12">
        <v>35289367.880000003</v>
      </c>
      <c r="E608" s="12" t="s">
        <v>25</v>
      </c>
      <c r="F608" s="12">
        <v>20996600.52</v>
      </c>
      <c r="G608" s="12">
        <v>31563574.43</v>
      </c>
      <c r="H608" s="12">
        <v>31552851.010000002</v>
      </c>
      <c r="I60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08" s="14">
        <f>IF(Tabela3[[#This Row],[Receitas 2006]]-Tabela3[[#This Row],[Despesas 2006]]&lt;0,Tabela3[[#This Row],[Receitas 2006]]-Tabela3[[#This Row],[Despesas 2006]],Tabela3[[#This Row],[Receitas 2006]]-Tabela3[[#This Row],[Despesas 2006]])</f>
        <v>168242.90000000224</v>
      </c>
      <c r="K608" s="12">
        <f>IF(Tabela3[[#This Row],[Receitas 2008]]-Tabela3[[#This Row],[Despesas 2008]]&lt;0,Tabela3[[#This Row],[Receitas 2008]]-Tabela3[[#This Row],[Despesas 2008]],Tabela3[[#This Row],[Receitas 2008]]-Tabela3[[#This Row],[Despesas 2008]])</f>
        <v>-8407.5399999991059</v>
      </c>
      <c r="L608" s="12">
        <f>IF(Tabela3[[#This Row],[Receitas 2009]]-Tabela3[[#This Row],[Despesas 2009]]&lt;0,Tabela3[[#This Row],[Receitas 2009]]-Tabela3[[#This Row],[Despesas 2009]],Tabela3[[#This Row],[Receitas 2009]]-Tabela3[[#This Row],[Despesas 2009]])</f>
        <v>3736516.870000001</v>
      </c>
    </row>
    <row r="609" spans="1:12">
      <c r="A609" s="13">
        <v>51452517.619999997</v>
      </c>
      <c r="B609" s="13">
        <v>59292895.140000001</v>
      </c>
      <c r="C609" s="13">
        <v>82018824.629999995</v>
      </c>
      <c r="D609" s="13">
        <v>92397894.590000004</v>
      </c>
      <c r="E609" s="13">
        <v>47675485.729999997</v>
      </c>
      <c r="F609" s="13">
        <v>61957515.100000001</v>
      </c>
      <c r="G609" s="13">
        <v>78226044.709999993</v>
      </c>
      <c r="H609" s="13">
        <v>92554077.430000007</v>
      </c>
      <c r="I609" s="13">
        <f>IF(Tabela3[[#This Row],[Receitas 2005]]-Tabela3[[#This Row],[Despesas 2005]]&lt;0,Tabela3[[#This Row],[Receitas 2005]]-Tabela3[[#This Row],[Despesas 2005]],Tabela3[[#This Row],[Receitas 2005]]-Tabela3[[#This Row],[Despesas 2005]])</f>
        <v>3777031.8900000006</v>
      </c>
      <c r="J609" s="15">
        <f>IF(Tabela3[[#This Row],[Receitas 2006]]-Tabela3[[#This Row],[Despesas 2006]]&lt;0,Tabela3[[#This Row],[Receitas 2006]]-Tabela3[[#This Row],[Despesas 2006]],Tabela3[[#This Row],[Receitas 2006]]-Tabela3[[#This Row],[Despesas 2006]])</f>
        <v>-2664619.9600000009</v>
      </c>
      <c r="K609" s="12">
        <f>IF(Tabela3[[#This Row],[Receitas 2008]]-Tabela3[[#This Row],[Despesas 2008]]&lt;0,Tabela3[[#This Row],[Receitas 2008]]-Tabela3[[#This Row],[Despesas 2008]],Tabela3[[#This Row],[Receitas 2008]]-Tabela3[[#This Row],[Despesas 2008]])</f>
        <v>3792779.9200000018</v>
      </c>
      <c r="L609" s="12">
        <f>IF(Tabela3[[#This Row],[Receitas 2009]]-Tabela3[[#This Row],[Despesas 2009]]&lt;0,Tabela3[[#This Row],[Receitas 2009]]-Tabela3[[#This Row],[Despesas 2009]],Tabela3[[#This Row],[Receitas 2009]]-Tabela3[[#This Row],[Despesas 2009]])</f>
        <v>-156182.84000000358</v>
      </c>
    </row>
    <row r="610" spans="1:12">
      <c r="A610" s="12" t="s">
        <v>25</v>
      </c>
      <c r="B610" s="12">
        <v>5978652.8700000001</v>
      </c>
      <c r="C610" s="12">
        <v>7515703.8600000003</v>
      </c>
      <c r="D610" s="12">
        <v>7036367.8200000003</v>
      </c>
      <c r="E610" s="12" t="s">
        <v>25</v>
      </c>
      <c r="F610" s="12">
        <v>5861452.0800000001</v>
      </c>
      <c r="G610" s="12">
        <v>7583255.0300000003</v>
      </c>
      <c r="H610" s="12">
        <v>6458782.46</v>
      </c>
      <c r="I61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10" s="14">
        <f>IF(Tabela3[[#This Row],[Receitas 2006]]-Tabela3[[#This Row],[Despesas 2006]]&lt;0,Tabela3[[#This Row],[Receitas 2006]]-Tabela3[[#This Row],[Despesas 2006]],Tabela3[[#This Row],[Receitas 2006]]-Tabela3[[#This Row],[Despesas 2006]])</f>
        <v>117200.79000000004</v>
      </c>
      <c r="K610" s="12">
        <f>IF(Tabela3[[#This Row],[Receitas 2008]]-Tabela3[[#This Row],[Despesas 2008]]&lt;0,Tabela3[[#This Row],[Receitas 2008]]-Tabela3[[#This Row],[Despesas 2008]],Tabela3[[#This Row],[Receitas 2008]]-Tabela3[[#This Row],[Despesas 2008]])</f>
        <v>-67551.169999999925</v>
      </c>
      <c r="L610" s="12">
        <f>IF(Tabela3[[#This Row],[Receitas 2009]]-Tabela3[[#This Row],[Despesas 2009]]&lt;0,Tabela3[[#This Row],[Receitas 2009]]-Tabela3[[#This Row],[Despesas 2009]],Tabela3[[#This Row],[Receitas 2009]]-Tabela3[[#This Row],[Despesas 2009]])</f>
        <v>577585.36000000034</v>
      </c>
    </row>
    <row r="611" spans="1:12">
      <c r="A611" s="13">
        <v>7445863.5300000003</v>
      </c>
      <c r="B611" s="13">
        <v>9514499.5600000005</v>
      </c>
      <c r="C611" s="13">
        <v>13807151.07</v>
      </c>
      <c r="D611" s="13">
        <v>13626862.859999999</v>
      </c>
      <c r="E611" s="13">
        <v>7279902.2400000002</v>
      </c>
      <c r="F611" s="13">
        <v>9424151.7699999996</v>
      </c>
      <c r="G611" s="13">
        <v>13702638.380000001</v>
      </c>
      <c r="H611" s="13">
        <v>12807795.57</v>
      </c>
      <c r="I611" s="13">
        <f>IF(Tabela3[[#This Row],[Receitas 2005]]-Tabela3[[#This Row],[Despesas 2005]]&lt;0,Tabela3[[#This Row],[Receitas 2005]]-Tabela3[[#This Row],[Despesas 2005]],Tabela3[[#This Row],[Receitas 2005]]-Tabela3[[#This Row],[Despesas 2005]])</f>
        <v>165961.29000000004</v>
      </c>
      <c r="J611" s="15">
        <f>IF(Tabela3[[#This Row],[Receitas 2006]]-Tabela3[[#This Row],[Despesas 2006]]&lt;0,Tabela3[[#This Row],[Receitas 2006]]-Tabela3[[#This Row],[Despesas 2006]],Tabela3[[#This Row],[Receitas 2006]]-Tabela3[[#This Row],[Despesas 2006]])</f>
        <v>90347.790000000969</v>
      </c>
      <c r="K611" s="12">
        <f>IF(Tabela3[[#This Row],[Receitas 2008]]-Tabela3[[#This Row],[Despesas 2008]]&lt;0,Tabela3[[#This Row],[Receitas 2008]]-Tabela3[[#This Row],[Despesas 2008]],Tabela3[[#This Row],[Receitas 2008]]-Tabela3[[#This Row],[Despesas 2008]])</f>
        <v>104512.68999999948</v>
      </c>
      <c r="L611" s="12">
        <f>IF(Tabela3[[#This Row],[Receitas 2009]]-Tabela3[[#This Row],[Despesas 2009]]&lt;0,Tabela3[[#This Row],[Receitas 2009]]-Tabela3[[#This Row],[Despesas 2009]],Tabela3[[#This Row],[Receitas 2009]]-Tabela3[[#This Row],[Despesas 2009]])</f>
        <v>819067.28999999911</v>
      </c>
    </row>
    <row r="612" spans="1:12">
      <c r="A612" s="12">
        <v>24070996.350000001</v>
      </c>
      <c r="B612" s="12">
        <v>21128250.300000001</v>
      </c>
      <c r="C612" s="12">
        <v>28649127.420000002</v>
      </c>
      <c r="D612" s="12">
        <v>28232588.449999999</v>
      </c>
      <c r="E612" s="12">
        <v>24342438.18</v>
      </c>
      <c r="F612" s="12">
        <v>21290726.739999998</v>
      </c>
      <c r="G612" s="12">
        <v>29744288.550000001</v>
      </c>
      <c r="H612" s="12">
        <v>30230188.84</v>
      </c>
      <c r="I612" s="12">
        <f>IF(Tabela3[[#This Row],[Receitas 2005]]-Tabela3[[#This Row],[Despesas 2005]]&lt;0,Tabela3[[#This Row],[Receitas 2005]]-Tabela3[[#This Row],[Despesas 2005]],Tabela3[[#This Row],[Receitas 2005]]-Tabela3[[#This Row],[Despesas 2005]])</f>
        <v>-271441.82999999821</v>
      </c>
      <c r="J612" s="14">
        <f>IF(Tabela3[[#This Row],[Receitas 2006]]-Tabela3[[#This Row],[Despesas 2006]]&lt;0,Tabela3[[#This Row],[Receitas 2006]]-Tabela3[[#This Row],[Despesas 2006]],Tabela3[[#This Row],[Receitas 2006]]-Tabela3[[#This Row],[Despesas 2006]])</f>
        <v>-162476.43999999762</v>
      </c>
      <c r="K612" s="12">
        <f>IF(Tabela3[[#This Row],[Receitas 2008]]-Tabela3[[#This Row],[Despesas 2008]]&lt;0,Tabela3[[#This Row],[Receitas 2008]]-Tabela3[[#This Row],[Despesas 2008]],Tabela3[[#This Row],[Receitas 2008]]-Tabela3[[#This Row],[Despesas 2008]])</f>
        <v>-1095161.129999999</v>
      </c>
      <c r="L612" s="12">
        <f>IF(Tabela3[[#This Row],[Receitas 2009]]-Tabela3[[#This Row],[Despesas 2009]]&lt;0,Tabela3[[#This Row],[Receitas 2009]]-Tabela3[[#This Row],[Despesas 2009]],Tabela3[[#This Row],[Receitas 2009]]-Tabela3[[#This Row],[Despesas 2009]])</f>
        <v>-1997600.3900000006</v>
      </c>
    </row>
    <row r="613" spans="1:12">
      <c r="A613" s="13">
        <v>4596489.59</v>
      </c>
      <c r="B613" s="13">
        <v>5536845.8799999999</v>
      </c>
      <c r="C613" s="13">
        <v>9404598.9600000009</v>
      </c>
      <c r="D613" s="13">
        <v>10135976.51</v>
      </c>
      <c r="E613" s="13">
        <v>4306324.7</v>
      </c>
      <c r="F613" s="13">
        <v>5474552.0999999996</v>
      </c>
      <c r="G613" s="13">
        <v>9152854.7300000004</v>
      </c>
      <c r="H613" s="13">
        <v>10739427.960000001</v>
      </c>
      <c r="I613" s="13">
        <f>IF(Tabela3[[#This Row],[Receitas 2005]]-Tabela3[[#This Row],[Despesas 2005]]&lt;0,Tabela3[[#This Row],[Receitas 2005]]-Tabela3[[#This Row],[Despesas 2005]],Tabela3[[#This Row],[Receitas 2005]]-Tabela3[[#This Row],[Despesas 2005]])</f>
        <v>290164.88999999966</v>
      </c>
      <c r="J613" s="15">
        <f>IF(Tabela3[[#This Row],[Receitas 2006]]-Tabela3[[#This Row],[Despesas 2006]]&lt;0,Tabela3[[#This Row],[Receitas 2006]]-Tabela3[[#This Row],[Despesas 2006]],Tabela3[[#This Row],[Receitas 2006]]-Tabela3[[#This Row],[Despesas 2006]])</f>
        <v>62293.780000000261</v>
      </c>
      <c r="K613" s="12">
        <f>IF(Tabela3[[#This Row],[Receitas 2008]]-Tabela3[[#This Row],[Despesas 2008]]&lt;0,Tabela3[[#This Row],[Receitas 2008]]-Tabela3[[#This Row],[Despesas 2008]],Tabela3[[#This Row],[Receitas 2008]]-Tabela3[[#This Row],[Despesas 2008]])</f>
        <v>251744.23000000045</v>
      </c>
      <c r="L613" s="12">
        <f>IF(Tabela3[[#This Row],[Receitas 2009]]-Tabela3[[#This Row],[Despesas 2009]]&lt;0,Tabela3[[#This Row],[Receitas 2009]]-Tabela3[[#This Row],[Despesas 2009]],Tabela3[[#This Row],[Receitas 2009]]-Tabela3[[#This Row],[Despesas 2009]])</f>
        <v>-603451.45000000112</v>
      </c>
    </row>
    <row r="614" spans="1:12">
      <c r="A614" s="12">
        <v>9276295.0999999996</v>
      </c>
      <c r="B614" s="12">
        <v>10105499.18</v>
      </c>
      <c r="C614" s="12">
        <v>15275224.119999999</v>
      </c>
      <c r="D614" s="12">
        <v>14983703.5</v>
      </c>
      <c r="E614" s="12">
        <v>8573677.5899999999</v>
      </c>
      <c r="F614" s="12">
        <v>10617074.560000001</v>
      </c>
      <c r="G614" s="12">
        <v>14900554.68</v>
      </c>
      <c r="H614" s="12">
        <v>15679567.42</v>
      </c>
      <c r="I614" s="12">
        <f>IF(Tabela3[[#This Row],[Receitas 2005]]-Tabela3[[#This Row],[Despesas 2005]]&lt;0,Tabela3[[#This Row],[Receitas 2005]]-Tabela3[[#This Row],[Despesas 2005]],Tabela3[[#This Row],[Receitas 2005]]-Tabela3[[#This Row],[Despesas 2005]])</f>
        <v>702617.50999999978</v>
      </c>
      <c r="J614" s="14">
        <f>IF(Tabela3[[#This Row],[Receitas 2006]]-Tabela3[[#This Row],[Despesas 2006]]&lt;0,Tabela3[[#This Row],[Receitas 2006]]-Tabela3[[#This Row],[Despesas 2006]],Tabela3[[#This Row],[Receitas 2006]]-Tabela3[[#This Row],[Despesas 2006]])</f>
        <v>-511575.38000000082</v>
      </c>
      <c r="K614" s="12">
        <f>IF(Tabela3[[#This Row],[Receitas 2008]]-Tabela3[[#This Row],[Despesas 2008]]&lt;0,Tabela3[[#This Row],[Receitas 2008]]-Tabela3[[#This Row],[Despesas 2008]],Tabela3[[#This Row],[Receitas 2008]]-Tabela3[[#This Row],[Despesas 2008]])</f>
        <v>374669.43999999948</v>
      </c>
      <c r="L614" s="12">
        <f>IF(Tabela3[[#This Row],[Receitas 2009]]-Tabela3[[#This Row],[Despesas 2009]]&lt;0,Tabela3[[#This Row],[Receitas 2009]]-Tabela3[[#This Row],[Despesas 2009]],Tabela3[[#This Row],[Receitas 2009]]-Tabela3[[#This Row],[Despesas 2009]])</f>
        <v>-695863.91999999993</v>
      </c>
    </row>
    <row r="615" spans="1:12">
      <c r="A615" s="13">
        <v>116005205.94</v>
      </c>
      <c r="B615" s="13">
        <v>118640179.33</v>
      </c>
      <c r="C615" s="13">
        <v>153291646.09999999</v>
      </c>
      <c r="D615" s="13">
        <v>172357308.06999999</v>
      </c>
      <c r="E615" s="13">
        <v>97112697.719999999</v>
      </c>
      <c r="F615" s="13">
        <v>102135507.52</v>
      </c>
      <c r="G615" s="13">
        <v>138518330.69999999</v>
      </c>
      <c r="H615" s="13">
        <v>163960277.06</v>
      </c>
      <c r="I615" s="13">
        <f>IF(Tabela3[[#This Row],[Receitas 2005]]-Tabela3[[#This Row],[Despesas 2005]]&lt;0,Tabela3[[#This Row],[Receitas 2005]]-Tabela3[[#This Row],[Despesas 2005]],Tabela3[[#This Row],[Receitas 2005]]-Tabela3[[#This Row],[Despesas 2005]])</f>
        <v>18892508.219999999</v>
      </c>
      <c r="J615" s="15">
        <f>IF(Tabela3[[#This Row],[Receitas 2006]]-Tabela3[[#This Row],[Despesas 2006]]&lt;0,Tabela3[[#This Row],[Receitas 2006]]-Tabela3[[#This Row],[Despesas 2006]],Tabela3[[#This Row],[Receitas 2006]]-Tabela3[[#This Row],[Despesas 2006]])</f>
        <v>16504671.810000002</v>
      </c>
      <c r="K615" s="12">
        <f>IF(Tabela3[[#This Row],[Receitas 2008]]-Tabela3[[#This Row],[Despesas 2008]]&lt;0,Tabela3[[#This Row],[Receitas 2008]]-Tabela3[[#This Row],[Despesas 2008]],Tabela3[[#This Row],[Receitas 2008]]-Tabela3[[#This Row],[Despesas 2008]])</f>
        <v>14773315.400000006</v>
      </c>
      <c r="L615" s="12">
        <f>IF(Tabela3[[#This Row],[Receitas 2009]]-Tabela3[[#This Row],[Despesas 2009]]&lt;0,Tabela3[[#This Row],[Receitas 2009]]-Tabela3[[#This Row],[Despesas 2009]],Tabela3[[#This Row],[Receitas 2009]]-Tabela3[[#This Row],[Despesas 2009]])</f>
        <v>8397031.0099999905</v>
      </c>
    </row>
    <row r="616" spans="1:12">
      <c r="A616" s="12">
        <v>5278769.24</v>
      </c>
      <c r="B616" s="12">
        <v>5960098.2800000003</v>
      </c>
      <c r="C616" s="12">
        <v>8900757.5299999993</v>
      </c>
      <c r="D616" s="12">
        <v>8398212.5399999991</v>
      </c>
      <c r="E616" s="12">
        <v>5169269.8499999996</v>
      </c>
      <c r="F616" s="12">
        <v>5951622.25</v>
      </c>
      <c r="G616" s="12">
        <v>9693929.7699999996</v>
      </c>
      <c r="H616" s="12">
        <v>9919152.6999999993</v>
      </c>
      <c r="I616" s="12">
        <f>IF(Tabela3[[#This Row],[Receitas 2005]]-Tabela3[[#This Row],[Despesas 2005]]&lt;0,Tabela3[[#This Row],[Receitas 2005]]-Tabela3[[#This Row],[Despesas 2005]],Tabela3[[#This Row],[Receitas 2005]]-Tabela3[[#This Row],[Despesas 2005]])</f>
        <v>109499.3900000006</v>
      </c>
      <c r="J616" s="14">
        <f>IF(Tabela3[[#This Row],[Receitas 2006]]-Tabela3[[#This Row],[Despesas 2006]]&lt;0,Tabela3[[#This Row],[Receitas 2006]]-Tabela3[[#This Row],[Despesas 2006]],Tabela3[[#This Row],[Receitas 2006]]-Tabela3[[#This Row],[Despesas 2006]])</f>
        <v>8476.0300000002608</v>
      </c>
      <c r="K616" s="12">
        <f>IF(Tabela3[[#This Row],[Receitas 2008]]-Tabela3[[#This Row],[Despesas 2008]]&lt;0,Tabela3[[#This Row],[Receitas 2008]]-Tabela3[[#This Row],[Despesas 2008]],Tabela3[[#This Row],[Receitas 2008]]-Tabela3[[#This Row],[Despesas 2008]])</f>
        <v>-793172.24000000022</v>
      </c>
      <c r="L616" s="12">
        <f>IF(Tabela3[[#This Row],[Receitas 2009]]-Tabela3[[#This Row],[Despesas 2009]]&lt;0,Tabela3[[#This Row],[Receitas 2009]]-Tabela3[[#This Row],[Despesas 2009]],Tabela3[[#This Row],[Receitas 2009]]-Tabela3[[#This Row],[Despesas 2009]])</f>
        <v>-1520940.1600000001</v>
      </c>
    </row>
    <row r="617" spans="1:12">
      <c r="A617" s="13">
        <v>5213478</v>
      </c>
      <c r="B617" s="13">
        <v>6906290</v>
      </c>
      <c r="C617" s="13">
        <v>8513362.1099999994</v>
      </c>
      <c r="D617" s="13">
        <v>8428406.3100000005</v>
      </c>
      <c r="E617" s="13">
        <v>4865854</v>
      </c>
      <c r="F617" s="13">
        <v>5984721</v>
      </c>
      <c r="G617" s="13">
        <v>8132302.1100000003</v>
      </c>
      <c r="H617" s="13">
        <v>8873835.9499999993</v>
      </c>
      <c r="I617" s="13">
        <f>IF(Tabela3[[#This Row],[Receitas 2005]]-Tabela3[[#This Row],[Despesas 2005]]&lt;0,Tabela3[[#This Row],[Receitas 2005]]-Tabela3[[#This Row],[Despesas 2005]],Tabela3[[#This Row],[Receitas 2005]]-Tabela3[[#This Row],[Despesas 2005]])</f>
        <v>347624</v>
      </c>
      <c r="J617" s="15">
        <f>IF(Tabela3[[#This Row],[Receitas 2006]]-Tabela3[[#This Row],[Despesas 2006]]&lt;0,Tabela3[[#This Row],[Receitas 2006]]-Tabela3[[#This Row],[Despesas 2006]],Tabela3[[#This Row],[Receitas 2006]]-Tabela3[[#This Row],[Despesas 2006]])</f>
        <v>921569</v>
      </c>
      <c r="K617" s="12">
        <f>IF(Tabela3[[#This Row],[Receitas 2008]]-Tabela3[[#This Row],[Despesas 2008]]&lt;0,Tabela3[[#This Row],[Receitas 2008]]-Tabela3[[#This Row],[Despesas 2008]],Tabela3[[#This Row],[Receitas 2008]]-Tabela3[[#This Row],[Despesas 2008]])</f>
        <v>381059.99999999907</v>
      </c>
      <c r="L617" s="12">
        <f>IF(Tabela3[[#This Row],[Receitas 2009]]-Tabela3[[#This Row],[Despesas 2009]]&lt;0,Tabela3[[#This Row],[Receitas 2009]]-Tabela3[[#This Row],[Despesas 2009]],Tabela3[[#This Row],[Receitas 2009]]-Tabela3[[#This Row],[Despesas 2009]])</f>
        <v>-445429.63999999873</v>
      </c>
    </row>
    <row r="618" spans="1:12">
      <c r="A618" s="12">
        <v>16402511.5</v>
      </c>
      <c r="B618" s="12">
        <v>20396164.84</v>
      </c>
      <c r="C618" s="12">
        <v>30264514.510000002</v>
      </c>
      <c r="D618" s="12">
        <v>30949631.140000001</v>
      </c>
      <c r="E618" s="12">
        <v>14942710.6</v>
      </c>
      <c r="F618" s="12">
        <v>19457370.859999999</v>
      </c>
      <c r="G618" s="12">
        <v>28867826.649999999</v>
      </c>
      <c r="H618" s="12">
        <v>30547974.98</v>
      </c>
      <c r="I618" s="12">
        <f>IF(Tabela3[[#This Row],[Receitas 2005]]-Tabela3[[#This Row],[Despesas 2005]]&lt;0,Tabela3[[#This Row],[Receitas 2005]]-Tabela3[[#This Row],[Despesas 2005]],Tabela3[[#This Row],[Receitas 2005]]-Tabela3[[#This Row],[Despesas 2005]])</f>
        <v>1459800.9000000004</v>
      </c>
      <c r="J618" s="14">
        <f>IF(Tabela3[[#This Row],[Receitas 2006]]-Tabela3[[#This Row],[Despesas 2006]]&lt;0,Tabela3[[#This Row],[Receitas 2006]]-Tabela3[[#This Row],[Despesas 2006]],Tabela3[[#This Row],[Receitas 2006]]-Tabela3[[#This Row],[Despesas 2006]])</f>
        <v>938793.98000000045</v>
      </c>
      <c r="K618" s="12">
        <f>IF(Tabela3[[#This Row],[Receitas 2008]]-Tabela3[[#This Row],[Despesas 2008]]&lt;0,Tabela3[[#This Row],[Receitas 2008]]-Tabela3[[#This Row],[Despesas 2008]],Tabela3[[#This Row],[Receitas 2008]]-Tabela3[[#This Row],[Despesas 2008]])</f>
        <v>1396687.8600000031</v>
      </c>
      <c r="L618" s="12">
        <f>IF(Tabela3[[#This Row],[Receitas 2009]]-Tabela3[[#This Row],[Despesas 2009]]&lt;0,Tabela3[[#This Row],[Receitas 2009]]-Tabela3[[#This Row],[Despesas 2009]],Tabela3[[#This Row],[Receitas 2009]]-Tabela3[[#This Row],[Despesas 2009]])</f>
        <v>401656.16000000015</v>
      </c>
    </row>
    <row r="619" spans="1:12">
      <c r="A619" s="13">
        <v>6962806.9400000004</v>
      </c>
      <c r="B619" s="13">
        <v>8864160.9900000002</v>
      </c>
      <c r="C619" s="13">
        <v>12535609.210000001</v>
      </c>
      <c r="D619" s="13">
        <v>11643057.09</v>
      </c>
      <c r="E619" s="13">
        <v>6622952.9100000001</v>
      </c>
      <c r="F619" s="13">
        <v>8861792.8599999994</v>
      </c>
      <c r="G619" s="13">
        <v>11156190.66</v>
      </c>
      <c r="H619" s="13">
        <v>11827762.310000001</v>
      </c>
      <c r="I619" s="13">
        <f>IF(Tabela3[[#This Row],[Receitas 2005]]-Tabela3[[#This Row],[Despesas 2005]]&lt;0,Tabela3[[#This Row],[Receitas 2005]]-Tabela3[[#This Row],[Despesas 2005]],Tabela3[[#This Row],[Receitas 2005]]-Tabela3[[#This Row],[Despesas 2005]])</f>
        <v>339854.03000000026</v>
      </c>
      <c r="J619" s="15">
        <f>IF(Tabela3[[#This Row],[Receitas 2006]]-Tabela3[[#This Row],[Despesas 2006]]&lt;0,Tabela3[[#This Row],[Receitas 2006]]-Tabela3[[#This Row],[Despesas 2006]],Tabela3[[#This Row],[Receitas 2006]]-Tabela3[[#This Row],[Despesas 2006]])</f>
        <v>2368.1300000008196</v>
      </c>
      <c r="K619" s="12">
        <f>IF(Tabela3[[#This Row],[Receitas 2008]]-Tabela3[[#This Row],[Despesas 2008]]&lt;0,Tabela3[[#This Row],[Receitas 2008]]-Tabela3[[#This Row],[Despesas 2008]],Tabela3[[#This Row],[Receitas 2008]]-Tabela3[[#This Row],[Despesas 2008]])</f>
        <v>1379418.5500000007</v>
      </c>
      <c r="L619" s="12">
        <f>IF(Tabela3[[#This Row],[Receitas 2009]]-Tabela3[[#This Row],[Despesas 2009]]&lt;0,Tabela3[[#This Row],[Receitas 2009]]-Tabela3[[#This Row],[Despesas 2009]],Tabela3[[#This Row],[Receitas 2009]]-Tabela3[[#This Row],[Despesas 2009]])</f>
        <v>-184705.22000000067</v>
      </c>
    </row>
    <row r="620" spans="1:12">
      <c r="A620" s="12">
        <v>4435457.53</v>
      </c>
      <c r="B620" s="12">
        <v>5013875.18</v>
      </c>
      <c r="C620" s="12">
        <v>7192977.9900000002</v>
      </c>
      <c r="D620" s="12">
        <v>6985446.2000000002</v>
      </c>
      <c r="E620" s="12">
        <v>4103326.36</v>
      </c>
      <c r="F620" s="12">
        <v>5158407.18</v>
      </c>
      <c r="G620" s="12">
        <v>7238867.6299999999</v>
      </c>
      <c r="H620" s="12">
        <v>7236195.5199999996</v>
      </c>
      <c r="I620" s="12">
        <f>IF(Tabela3[[#This Row],[Receitas 2005]]-Tabela3[[#This Row],[Despesas 2005]]&lt;0,Tabela3[[#This Row],[Receitas 2005]]-Tabela3[[#This Row],[Despesas 2005]],Tabela3[[#This Row],[Receitas 2005]]-Tabela3[[#This Row],[Despesas 2005]])</f>
        <v>332131.17000000039</v>
      </c>
      <c r="J620" s="14">
        <f>IF(Tabela3[[#This Row],[Receitas 2006]]-Tabela3[[#This Row],[Despesas 2006]]&lt;0,Tabela3[[#This Row],[Receitas 2006]]-Tabela3[[#This Row],[Despesas 2006]],Tabela3[[#This Row],[Receitas 2006]]-Tabela3[[#This Row],[Despesas 2006]])</f>
        <v>-144532</v>
      </c>
      <c r="K620" s="12">
        <f>IF(Tabela3[[#This Row],[Receitas 2008]]-Tabela3[[#This Row],[Despesas 2008]]&lt;0,Tabela3[[#This Row],[Receitas 2008]]-Tabela3[[#This Row],[Despesas 2008]],Tabela3[[#This Row],[Receitas 2008]]-Tabela3[[#This Row],[Despesas 2008]])</f>
        <v>-45889.639999999665</v>
      </c>
      <c r="L620" s="12">
        <f>IF(Tabela3[[#This Row],[Receitas 2009]]-Tabela3[[#This Row],[Despesas 2009]]&lt;0,Tabela3[[#This Row],[Receitas 2009]]-Tabela3[[#This Row],[Despesas 2009]],Tabela3[[#This Row],[Receitas 2009]]-Tabela3[[#This Row],[Despesas 2009]])</f>
        <v>-250749.31999999937</v>
      </c>
    </row>
    <row r="621" spans="1:12">
      <c r="A621" s="13">
        <v>4688287.9000000004</v>
      </c>
      <c r="B621" s="13" t="s">
        <v>25</v>
      </c>
      <c r="C621" s="13">
        <v>8431775.9700000007</v>
      </c>
      <c r="D621" s="13">
        <v>7186315.5999999996</v>
      </c>
      <c r="E621" s="13">
        <v>4629801.75</v>
      </c>
      <c r="F621" s="13" t="s">
        <v>25</v>
      </c>
      <c r="G621" s="13">
        <v>6884448.2599999998</v>
      </c>
      <c r="H621" s="13">
        <v>7060010.8300000001</v>
      </c>
      <c r="I621" s="13">
        <f>IF(Tabela3[[#This Row],[Receitas 2005]]-Tabela3[[#This Row],[Despesas 2005]]&lt;0,Tabela3[[#This Row],[Receitas 2005]]-Tabela3[[#This Row],[Despesas 2005]],Tabela3[[#This Row],[Receitas 2005]]-Tabela3[[#This Row],[Despesas 2005]])</f>
        <v>58486.150000000373</v>
      </c>
      <c r="J62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21" s="12">
        <f>IF(Tabela3[[#This Row],[Receitas 2008]]-Tabela3[[#This Row],[Despesas 2008]]&lt;0,Tabela3[[#This Row],[Receitas 2008]]-Tabela3[[#This Row],[Despesas 2008]],Tabela3[[#This Row],[Receitas 2008]]-Tabela3[[#This Row],[Despesas 2008]])</f>
        <v>1547327.7100000009</v>
      </c>
      <c r="L621" s="12">
        <f>IF(Tabela3[[#This Row],[Receitas 2009]]-Tabela3[[#This Row],[Despesas 2009]]&lt;0,Tabela3[[#This Row],[Receitas 2009]]-Tabela3[[#This Row],[Despesas 2009]],Tabela3[[#This Row],[Receitas 2009]]-Tabela3[[#This Row],[Despesas 2009]])</f>
        <v>126304.76999999955</v>
      </c>
    </row>
    <row r="622" spans="1:12">
      <c r="A622" s="12">
        <v>4102970.79</v>
      </c>
      <c r="B622" s="12">
        <v>5386312.7699999996</v>
      </c>
      <c r="C622" s="12">
        <v>7529394.8300000001</v>
      </c>
      <c r="D622" s="12">
        <v>6875508.3899999997</v>
      </c>
      <c r="E622" s="12">
        <v>3848343.94</v>
      </c>
      <c r="F622" s="12">
        <v>5010496.87</v>
      </c>
      <c r="G622" s="12">
        <v>7380309.71</v>
      </c>
      <c r="H622" s="12">
        <v>7273176.0700000003</v>
      </c>
      <c r="I622" s="12">
        <f>IF(Tabela3[[#This Row],[Receitas 2005]]-Tabela3[[#This Row],[Despesas 2005]]&lt;0,Tabela3[[#This Row],[Receitas 2005]]-Tabela3[[#This Row],[Despesas 2005]],Tabela3[[#This Row],[Receitas 2005]]-Tabela3[[#This Row],[Despesas 2005]])</f>
        <v>254626.85000000009</v>
      </c>
      <c r="J622" s="14">
        <f>IF(Tabela3[[#This Row],[Receitas 2006]]-Tabela3[[#This Row],[Despesas 2006]]&lt;0,Tabela3[[#This Row],[Receitas 2006]]-Tabela3[[#This Row],[Despesas 2006]],Tabela3[[#This Row],[Receitas 2006]]-Tabela3[[#This Row],[Despesas 2006]])</f>
        <v>375815.89999999944</v>
      </c>
      <c r="K622" s="12">
        <f>IF(Tabela3[[#This Row],[Receitas 2008]]-Tabela3[[#This Row],[Despesas 2008]]&lt;0,Tabela3[[#This Row],[Receitas 2008]]-Tabela3[[#This Row],[Despesas 2008]],Tabela3[[#This Row],[Receitas 2008]]-Tabela3[[#This Row],[Despesas 2008]])</f>
        <v>149085.12000000011</v>
      </c>
      <c r="L622" s="12">
        <f>IF(Tabela3[[#This Row],[Receitas 2009]]-Tabela3[[#This Row],[Despesas 2009]]&lt;0,Tabela3[[#This Row],[Receitas 2009]]-Tabela3[[#This Row],[Despesas 2009]],Tabela3[[#This Row],[Receitas 2009]]-Tabela3[[#This Row],[Despesas 2009]])</f>
        <v>-397667.68000000063</v>
      </c>
    </row>
    <row r="623" spans="1:12">
      <c r="A623" s="13">
        <v>4109577.04</v>
      </c>
      <c r="B623" s="13">
        <v>5170378.03</v>
      </c>
      <c r="C623" s="13">
        <v>7399972.6799999997</v>
      </c>
      <c r="D623" s="13">
        <v>6541286.6100000003</v>
      </c>
      <c r="E623" s="13">
        <v>3736656.27</v>
      </c>
      <c r="F623" s="13">
        <v>4572672.1100000003</v>
      </c>
      <c r="G623" s="13">
        <v>6286848.0300000003</v>
      </c>
      <c r="H623" s="13">
        <v>7026550.21</v>
      </c>
      <c r="I623" s="13">
        <f>IF(Tabela3[[#This Row],[Receitas 2005]]-Tabela3[[#This Row],[Despesas 2005]]&lt;0,Tabela3[[#This Row],[Receitas 2005]]-Tabela3[[#This Row],[Despesas 2005]],Tabela3[[#This Row],[Receitas 2005]]-Tabela3[[#This Row],[Despesas 2005]])</f>
        <v>372920.77</v>
      </c>
      <c r="J623" s="15">
        <f>IF(Tabela3[[#This Row],[Receitas 2006]]-Tabela3[[#This Row],[Despesas 2006]]&lt;0,Tabela3[[#This Row],[Receitas 2006]]-Tabela3[[#This Row],[Despesas 2006]],Tabela3[[#This Row],[Receitas 2006]]-Tabela3[[#This Row],[Despesas 2006]])</f>
        <v>597705.91999999993</v>
      </c>
      <c r="K623" s="12">
        <f>IF(Tabela3[[#This Row],[Receitas 2008]]-Tabela3[[#This Row],[Despesas 2008]]&lt;0,Tabela3[[#This Row],[Receitas 2008]]-Tabela3[[#This Row],[Despesas 2008]],Tabela3[[#This Row],[Receitas 2008]]-Tabela3[[#This Row],[Despesas 2008]])</f>
        <v>1113124.6499999994</v>
      </c>
      <c r="L623" s="12">
        <f>IF(Tabela3[[#This Row],[Receitas 2009]]-Tabela3[[#This Row],[Despesas 2009]]&lt;0,Tabela3[[#This Row],[Receitas 2009]]-Tabela3[[#This Row],[Despesas 2009]],Tabela3[[#This Row],[Receitas 2009]]-Tabela3[[#This Row],[Despesas 2009]])</f>
        <v>-485263.59999999963</v>
      </c>
    </row>
    <row r="624" spans="1:12">
      <c r="A624" s="12">
        <v>16801202.66</v>
      </c>
      <c r="B624" s="12">
        <v>19000156.440000001</v>
      </c>
      <c r="C624" s="12">
        <v>27267684.039999999</v>
      </c>
      <c r="D624" s="12">
        <v>24881497.739999998</v>
      </c>
      <c r="E624" s="12">
        <v>16311692.689999999</v>
      </c>
      <c r="F624" s="12">
        <v>19649722.170000002</v>
      </c>
      <c r="G624" s="12">
        <v>28155749.960000001</v>
      </c>
      <c r="H624" s="12">
        <v>23564319.949999999</v>
      </c>
      <c r="I624" s="12">
        <f>IF(Tabela3[[#This Row],[Receitas 2005]]-Tabela3[[#This Row],[Despesas 2005]]&lt;0,Tabela3[[#This Row],[Receitas 2005]]-Tabela3[[#This Row],[Despesas 2005]],Tabela3[[#This Row],[Receitas 2005]]-Tabela3[[#This Row],[Despesas 2005]])</f>
        <v>489509.97000000067</v>
      </c>
      <c r="J624" s="14">
        <f>IF(Tabela3[[#This Row],[Receitas 2006]]-Tabela3[[#This Row],[Despesas 2006]]&lt;0,Tabela3[[#This Row],[Receitas 2006]]-Tabela3[[#This Row],[Despesas 2006]],Tabela3[[#This Row],[Receitas 2006]]-Tabela3[[#This Row],[Despesas 2006]])</f>
        <v>-649565.73000000045</v>
      </c>
      <c r="K624" s="12">
        <f>IF(Tabela3[[#This Row],[Receitas 2008]]-Tabela3[[#This Row],[Despesas 2008]]&lt;0,Tabela3[[#This Row],[Receitas 2008]]-Tabela3[[#This Row],[Despesas 2008]],Tabela3[[#This Row],[Receitas 2008]]-Tabela3[[#This Row],[Despesas 2008]])</f>
        <v>-888065.92000000179</v>
      </c>
      <c r="L624" s="12">
        <f>IF(Tabela3[[#This Row],[Receitas 2009]]-Tabela3[[#This Row],[Despesas 2009]]&lt;0,Tabela3[[#This Row],[Receitas 2009]]-Tabela3[[#This Row],[Despesas 2009]],Tabela3[[#This Row],[Receitas 2009]]-Tabela3[[#This Row],[Despesas 2009]])</f>
        <v>1317177.7899999991</v>
      </c>
    </row>
    <row r="625" spans="1:12">
      <c r="A625" s="13">
        <v>4751352.0999999996</v>
      </c>
      <c r="B625" s="13">
        <v>5208555.18</v>
      </c>
      <c r="C625" s="13">
        <v>7706282.4400000004</v>
      </c>
      <c r="D625" s="13">
        <v>8071293.1299999999</v>
      </c>
      <c r="E625" s="13">
        <v>4558863.43</v>
      </c>
      <c r="F625" s="13">
        <v>5422585.3300000001</v>
      </c>
      <c r="G625" s="13">
        <v>7417621.21</v>
      </c>
      <c r="H625" s="13">
        <v>8572521.5800000001</v>
      </c>
      <c r="I625" s="13">
        <f>IF(Tabela3[[#This Row],[Receitas 2005]]-Tabela3[[#This Row],[Despesas 2005]]&lt;0,Tabela3[[#This Row],[Receitas 2005]]-Tabela3[[#This Row],[Despesas 2005]],Tabela3[[#This Row],[Receitas 2005]]-Tabela3[[#This Row],[Despesas 2005]])</f>
        <v>192488.66999999993</v>
      </c>
      <c r="J625" s="15">
        <f>IF(Tabela3[[#This Row],[Receitas 2006]]-Tabela3[[#This Row],[Despesas 2006]]&lt;0,Tabela3[[#This Row],[Receitas 2006]]-Tabela3[[#This Row],[Despesas 2006]],Tabela3[[#This Row],[Receitas 2006]]-Tabela3[[#This Row],[Despesas 2006]])</f>
        <v>-214030.15000000037</v>
      </c>
      <c r="K625" s="12">
        <f>IF(Tabela3[[#This Row],[Receitas 2008]]-Tabela3[[#This Row],[Despesas 2008]]&lt;0,Tabela3[[#This Row],[Receitas 2008]]-Tabela3[[#This Row],[Despesas 2008]],Tabela3[[#This Row],[Receitas 2008]]-Tabela3[[#This Row],[Despesas 2008]])</f>
        <v>288661.23000000045</v>
      </c>
      <c r="L625" s="12">
        <f>IF(Tabela3[[#This Row],[Receitas 2009]]-Tabela3[[#This Row],[Despesas 2009]]&lt;0,Tabela3[[#This Row],[Receitas 2009]]-Tabela3[[#This Row],[Despesas 2009]],Tabela3[[#This Row],[Receitas 2009]]-Tabela3[[#This Row],[Despesas 2009]])</f>
        <v>-501228.45000000019</v>
      </c>
    </row>
    <row r="626" spans="1:12">
      <c r="A626" s="12">
        <v>6459969.4000000004</v>
      </c>
      <c r="B626" s="12">
        <v>8859793.8200000003</v>
      </c>
      <c r="C626" s="12" t="s">
        <v>25</v>
      </c>
      <c r="D626" s="12">
        <v>10039279.869999999</v>
      </c>
      <c r="E626" s="12">
        <v>6157619.29</v>
      </c>
      <c r="F626" s="12">
        <v>9636437.5</v>
      </c>
      <c r="G626" s="12" t="s">
        <v>25</v>
      </c>
      <c r="H626" s="12">
        <v>9888060.4100000001</v>
      </c>
      <c r="I626" s="12">
        <f>IF(Tabela3[[#This Row],[Receitas 2005]]-Tabela3[[#This Row],[Despesas 2005]]&lt;0,Tabela3[[#This Row],[Receitas 2005]]-Tabela3[[#This Row],[Despesas 2005]],Tabela3[[#This Row],[Receitas 2005]]-Tabela3[[#This Row],[Despesas 2005]])</f>
        <v>302350.11000000034</v>
      </c>
      <c r="J626" s="14">
        <f>IF(Tabela3[[#This Row],[Receitas 2006]]-Tabela3[[#This Row],[Despesas 2006]]&lt;0,Tabela3[[#This Row],[Receitas 2006]]-Tabela3[[#This Row],[Despesas 2006]],Tabela3[[#This Row],[Receitas 2006]]-Tabela3[[#This Row],[Despesas 2006]])</f>
        <v>-776643.6799999997</v>
      </c>
      <c r="K62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26" s="12">
        <f>IF(Tabela3[[#This Row],[Receitas 2009]]-Tabela3[[#This Row],[Despesas 2009]]&lt;0,Tabela3[[#This Row],[Receitas 2009]]-Tabela3[[#This Row],[Despesas 2009]],Tabela3[[#This Row],[Receitas 2009]]-Tabela3[[#This Row],[Despesas 2009]])</f>
        <v>151219.45999999903</v>
      </c>
    </row>
    <row r="627" spans="1:12">
      <c r="A627" s="13">
        <v>4413152.84</v>
      </c>
      <c r="B627" s="13">
        <v>5045018.4800000004</v>
      </c>
      <c r="C627" s="13">
        <v>7271224.79</v>
      </c>
      <c r="D627" s="13">
        <v>7398935.25</v>
      </c>
      <c r="E627" s="13">
        <v>4199346.42</v>
      </c>
      <c r="F627" s="13">
        <v>5053746.3099999996</v>
      </c>
      <c r="G627" s="13">
        <v>6670321.6200000001</v>
      </c>
      <c r="H627" s="13">
        <v>6839640.5</v>
      </c>
      <c r="I627" s="13">
        <f>IF(Tabela3[[#This Row],[Receitas 2005]]-Tabela3[[#This Row],[Despesas 2005]]&lt;0,Tabela3[[#This Row],[Receitas 2005]]-Tabela3[[#This Row],[Despesas 2005]],Tabela3[[#This Row],[Receitas 2005]]-Tabela3[[#This Row],[Despesas 2005]])</f>
        <v>213806.41999999993</v>
      </c>
      <c r="J627" s="15">
        <f>IF(Tabela3[[#This Row],[Receitas 2006]]-Tabela3[[#This Row],[Despesas 2006]]&lt;0,Tabela3[[#This Row],[Receitas 2006]]-Tabela3[[#This Row],[Despesas 2006]],Tabela3[[#This Row],[Receitas 2006]]-Tabela3[[#This Row],[Despesas 2006]])</f>
        <v>-8727.8299999991432</v>
      </c>
      <c r="K627" s="12">
        <f>IF(Tabela3[[#This Row],[Receitas 2008]]-Tabela3[[#This Row],[Despesas 2008]]&lt;0,Tabela3[[#This Row],[Receitas 2008]]-Tabela3[[#This Row],[Despesas 2008]],Tabela3[[#This Row],[Receitas 2008]]-Tabela3[[#This Row],[Despesas 2008]])</f>
        <v>600903.16999999993</v>
      </c>
      <c r="L627" s="12">
        <f>IF(Tabela3[[#This Row],[Receitas 2009]]-Tabela3[[#This Row],[Despesas 2009]]&lt;0,Tabela3[[#This Row],[Receitas 2009]]-Tabela3[[#This Row],[Despesas 2009]],Tabela3[[#This Row],[Receitas 2009]]-Tabela3[[#This Row],[Despesas 2009]])</f>
        <v>559294.75</v>
      </c>
    </row>
    <row r="628" spans="1:12">
      <c r="A628" s="12">
        <v>3456069.61</v>
      </c>
      <c r="B628" s="12">
        <v>4116577.23</v>
      </c>
      <c r="C628" s="12">
        <v>5555920.3799999999</v>
      </c>
      <c r="D628" s="12">
        <v>5529183.75</v>
      </c>
      <c r="E628" s="12">
        <v>3442761.97</v>
      </c>
      <c r="F628" s="12">
        <v>4093644.62</v>
      </c>
      <c r="G628" s="12">
        <v>5523744.8099999996</v>
      </c>
      <c r="H628" s="12">
        <v>4853607</v>
      </c>
      <c r="I628" s="12">
        <f>IF(Tabela3[[#This Row],[Receitas 2005]]-Tabela3[[#This Row],[Despesas 2005]]&lt;0,Tabela3[[#This Row],[Receitas 2005]]-Tabela3[[#This Row],[Despesas 2005]],Tabela3[[#This Row],[Receitas 2005]]-Tabela3[[#This Row],[Despesas 2005]])</f>
        <v>13307.639999999665</v>
      </c>
      <c r="J628" s="14">
        <f>IF(Tabela3[[#This Row],[Receitas 2006]]-Tabela3[[#This Row],[Despesas 2006]]&lt;0,Tabela3[[#This Row],[Receitas 2006]]-Tabela3[[#This Row],[Despesas 2006]],Tabela3[[#This Row],[Receitas 2006]]-Tabela3[[#This Row],[Despesas 2006]])</f>
        <v>22932.60999999987</v>
      </c>
      <c r="K628" s="12">
        <f>IF(Tabela3[[#This Row],[Receitas 2008]]-Tabela3[[#This Row],[Despesas 2008]]&lt;0,Tabela3[[#This Row],[Receitas 2008]]-Tabela3[[#This Row],[Despesas 2008]],Tabela3[[#This Row],[Receitas 2008]]-Tabela3[[#This Row],[Despesas 2008]])</f>
        <v>32175.570000000298</v>
      </c>
      <c r="L628" s="12">
        <f>IF(Tabela3[[#This Row],[Receitas 2009]]-Tabela3[[#This Row],[Despesas 2009]]&lt;0,Tabela3[[#This Row],[Receitas 2009]]-Tabela3[[#This Row],[Despesas 2009]],Tabela3[[#This Row],[Receitas 2009]]-Tabela3[[#This Row],[Despesas 2009]])</f>
        <v>675576.75</v>
      </c>
    </row>
    <row r="629" spans="1:12">
      <c r="A629" s="13">
        <v>7853237.8200000003</v>
      </c>
      <c r="B629" s="13">
        <v>9775393.8200000003</v>
      </c>
      <c r="C629" s="13">
        <v>12398366.630000001</v>
      </c>
      <c r="D629" s="13">
        <v>11947199.83</v>
      </c>
      <c r="E629" s="13">
        <v>7422924.0999999996</v>
      </c>
      <c r="F629" s="13">
        <v>8955172.1699999999</v>
      </c>
      <c r="G629" s="13">
        <v>12328245.050000001</v>
      </c>
      <c r="H629" s="13">
        <v>12095134.960000001</v>
      </c>
      <c r="I629" s="13">
        <f>IF(Tabela3[[#This Row],[Receitas 2005]]-Tabela3[[#This Row],[Despesas 2005]]&lt;0,Tabela3[[#This Row],[Receitas 2005]]-Tabela3[[#This Row],[Despesas 2005]],Tabela3[[#This Row],[Receitas 2005]]-Tabela3[[#This Row],[Despesas 2005]])</f>
        <v>430313.72000000067</v>
      </c>
      <c r="J629" s="15">
        <f>IF(Tabela3[[#This Row],[Receitas 2006]]-Tabela3[[#This Row],[Despesas 2006]]&lt;0,Tabela3[[#This Row],[Receitas 2006]]-Tabela3[[#This Row],[Despesas 2006]],Tabela3[[#This Row],[Receitas 2006]]-Tabela3[[#This Row],[Despesas 2006]])</f>
        <v>820221.65000000037</v>
      </c>
      <c r="K629" s="12">
        <f>IF(Tabela3[[#This Row],[Receitas 2008]]-Tabela3[[#This Row],[Despesas 2008]]&lt;0,Tabela3[[#This Row],[Receitas 2008]]-Tabela3[[#This Row],[Despesas 2008]],Tabela3[[#This Row],[Receitas 2008]]-Tabela3[[#This Row],[Despesas 2008]])</f>
        <v>70121.580000000075</v>
      </c>
      <c r="L629" s="12">
        <f>IF(Tabela3[[#This Row],[Receitas 2009]]-Tabela3[[#This Row],[Despesas 2009]]&lt;0,Tabela3[[#This Row],[Receitas 2009]]-Tabela3[[#This Row],[Despesas 2009]],Tabela3[[#This Row],[Receitas 2009]]-Tabela3[[#This Row],[Despesas 2009]])</f>
        <v>-147935.13000000082</v>
      </c>
    </row>
    <row r="630" spans="1:12">
      <c r="A630" s="12" t="s">
        <v>25</v>
      </c>
      <c r="B630" s="12">
        <v>13876784.4</v>
      </c>
      <c r="C630" s="12">
        <v>22444052</v>
      </c>
      <c r="D630" s="12">
        <v>24143463</v>
      </c>
      <c r="E630" s="12" t="s">
        <v>25</v>
      </c>
      <c r="F630" s="12">
        <v>16137706.34</v>
      </c>
      <c r="G630" s="12">
        <v>22128750</v>
      </c>
      <c r="H630" s="12">
        <v>23329474.829999998</v>
      </c>
      <c r="I63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30" s="14">
        <f>IF(Tabela3[[#This Row],[Receitas 2006]]-Tabela3[[#This Row],[Despesas 2006]]&lt;0,Tabela3[[#This Row],[Receitas 2006]]-Tabela3[[#This Row],[Despesas 2006]],Tabela3[[#This Row],[Receitas 2006]]-Tabela3[[#This Row],[Despesas 2006]])</f>
        <v>-2260921.9399999995</v>
      </c>
      <c r="K630" s="12">
        <f>IF(Tabela3[[#This Row],[Receitas 2008]]-Tabela3[[#This Row],[Despesas 2008]]&lt;0,Tabela3[[#This Row],[Receitas 2008]]-Tabela3[[#This Row],[Despesas 2008]],Tabela3[[#This Row],[Receitas 2008]]-Tabela3[[#This Row],[Despesas 2008]])</f>
        <v>315302</v>
      </c>
      <c r="L630" s="12">
        <f>IF(Tabela3[[#This Row],[Receitas 2009]]-Tabela3[[#This Row],[Despesas 2009]]&lt;0,Tabela3[[#This Row],[Receitas 2009]]-Tabela3[[#This Row],[Despesas 2009]],Tabela3[[#This Row],[Receitas 2009]]-Tabela3[[#This Row],[Despesas 2009]])</f>
        <v>813988.17000000179</v>
      </c>
    </row>
    <row r="631" spans="1:12">
      <c r="A631" s="13">
        <v>6435355.71</v>
      </c>
      <c r="B631" s="13" t="s">
        <v>25</v>
      </c>
      <c r="C631" s="13">
        <v>12569268.35</v>
      </c>
      <c r="D631" s="13">
        <v>12268480.48</v>
      </c>
      <c r="E631" s="13">
        <v>6640307.7999999998</v>
      </c>
      <c r="F631" s="13" t="s">
        <v>25</v>
      </c>
      <c r="G631" s="13">
        <v>11091145.23</v>
      </c>
      <c r="H631" s="13">
        <v>13101056.77</v>
      </c>
      <c r="I631" s="13">
        <f>IF(Tabela3[[#This Row],[Receitas 2005]]-Tabela3[[#This Row],[Despesas 2005]]&lt;0,Tabela3[[#This Row],[Receitas 2005]]-Tabela3[[#This Row],[Despesas 2005]],Tabela3[[#This Row],[Receitas 2005]]-Tabela3[[#This Row],[Despesas 2005]])</f>
        <v>-204952.08999999985</v>
      </c>
      <c r="J63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31" s="12">
        <f>IF(Tabela3[[#This Row],[Receitas 2008]]-Tabela3[[#This Row],[Despesas 2008]]&lt;0,Tabela3[[#This Row],[Receitas 2008]]-Tabela3[[#This Row],[Despesas 2008]],Tabela3[[#This Row],[Receitas 2008]]-Tabela3[[#This Row],[Despesas 2008]])</f>
        <v>1478123.1199999992</v>
      </c>
      <c r="L631" s="12">
        <f>IF(Tabela3[[#This Row],[Receitas 2009]]-Tabela3[[#This Row],[Despesas 2009]]&lt;0,Tabela3[[#This Row],[Receitas 2009]]-Tabela3[[#This Row],[Despesas 2009]],Tabela3[[#This Row],[Receitas 2009]]-Tabela3[[#This Row],[Despesas 2009]])</f>
        <v>-832576.28999999911</v>
      </c>
    </row>
    <row r="632" spans="1:12">
      <c r="A632" s="12" t="s">
        <v>25</v>
      </c>
      <c r="B632" s="12" t="s">
        <v>25</v>
      </c>
      <c r="C632" s="12">
        <v>6820933.71</v>
      </c>
      <c r="D632" s="12">
        <v>7909192.5599999996</v>
      </c>
      <c r="E632" s="12" t="s">
        <v>25</v>
      </c>
      <c r="F632" s="12" t="s">
        <v>25</v>
      </c>
      <c r="G632" s="12">
        <v>7703861.9500000002</v>
      </c>
      <c r="H632" s="12">
        <v>8732506.5800000001</v>
      </c>
      <c r="I63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3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32" s="12">
        <f>IF(Tabela3[[#This Row],[Receitas 2008]]-Tabela3[[#This Row],[Despesas 2008]]&lt;0,Tabela3[[#This Row],[Receitas 2008]]-Tabela3[[#This Row],[Despesas 2008]],Tabela3[[#This Row],[Receitas 2008]]-Tabela3[[#This Row],[Despesas 2008]])</f>
        <v>-882928.24000000022</v>
      </c>
      <c r="L632" s="12">
        <f>IF(Tabela3[[#This Row],[Receitas 2009]]-Tabela3[[#This Row],[Despesas 2009]]&lt;0,Tabela3[[#This Row],[Receitas 2009]]-Tabela3[[#This Row],[Despesas 2009]],Tabela3[[#This Row],[Receitas 2009]]-Tabela3[[#This Row],[Despesas 2009]])</f>
        <v>-823314.02000000048</v>
      </c>
    </row>
    <row r="633" spans="1:12">
      <c r="A633" s="13">
        <v>6336362.2699999996</v>
      </c>
      <c r="B633" s="13">
        <v>7141086.5199999996</v>
      </c>
      <c r="C633" s="13">
        <v>10494549.98</v>
      </c>
      <c r="D633" s="13">
        <v>9797399.75</v>
      </c>
      <c r="E633" s="13">
        <v>5918264.9800000004</v>
      </c>
      <c r="F633" s="13">
        <v>6869486.9299999997</v>
      </c>
      <c r="G633" s="13">
        <v>10767960.369999999</v>
      </c>
      <c r="H633" s="13">
        <v>9687742.1400000006</v>
      </c>
      <c r="I633" s="13">
        <f>IF(Tabela3[[#This Row],[Receitas 2005]]-Tabela3[[#This Row],[Despesas 2005]]&lt;0,Tabela3[[#This Row],[Receitas 2005]]-Tabela3[[#This Row],[Despesas 2005]],Tabela3[[#This Row],[Receitas 2005]]-Tabela3[[#This Row],[Despesas 2005]])</f>
        <v>418097.28999999911</v>
      </c>
      <c r="J633" s="15">
        <f>IF(Tabela3[[#This Row],[Receitas 2006]]-Tabela3[[#This Row],[Despesas 2006]]&lt;0,Tabela3[[#This Row],[Receitas 2006]]-Tabela3[[#This Row],[Despesas 2006]],Tabela3[[#This Row],[Receitas 2006]]-Tabela3[[#This Row],[Despesas 2006]])</f>
        <v>271599.58999999985</v>
      </c>
      <c r="K633" s="12">
        <f>IF(Tabela3[[#This Row],[Receitas 2008]]-Tabela3[[#This Row],[Despesas 2008]]&lt;0,Tabela3[[#This Row],[Receitas 2008]]-Tabela3[[#This Row],[Despesas 2008]],Tabela3[[#This Row],[Receitas 2008]]-Tabela3[[#This Row],[Despesas 2008]])</f>
        <v>-273410.38999999873</v>
      </c>
      <c r="L633" s="12">
        <f>IF(Tabela3[[#This Row],[Receitas 2009]]-Tabela3[[#This Row],[Despesas 2009]]&lt;0,Tabela3[[#This Row],[Receitas 2009]]-Tabela3[[#This Row],[Despesas 2009]],Tabela3[[#This Row],[Receitas 2009]]-Tabela3[[#This Row],[Despesas 2009]])</f>
        <v>109657.6099999994</v>
      </c>
    </row>
    <row r="634" spans="1:12">
      <c r="A634" s="12" t="s">
        <v>25</v>
      </c>
      <c r="B634" s="12">
        <v>13401960.9</v>
      </c>
      <c r="C634" s="12">
        <v>18942984.43</v>
      </c>
      <c r="D634" s="12">
        <v>19645698.75</v>
      </c>
      <c r="E634" s="12" t="s">
        <v>25</v>
      </c>
      <c r="F634" s="12">
        <v>13346807.970000001</v>
      </c>
      <c r="G634" s="12">
        <v>18474649.77</v>
      </c>
      <c r="H634" s="12">
        <v>19537234.27</v>
      </c>
      <c r="I63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34" s="14">
        <f>IF(Tabela3[[#This Row],[Receitas 2006]]-Tabela3[[#This Row],[Despesas 2006]]&lt;0,Tabela3[[#This Row],[Receitas 2006]]-Tabela3[[#This Row],[Despesas 2006]],Tabela3[[#This Row],[Receitas 2006]]-Tabela3[[#This Row],[Despesas 2006]])</f>
        <v>55152.929999999702</v>
      </c>
      <c r="K634" s="12">
        <f>IF(Tabela3[[#This Row],[Receitas 2008]]-Tabela3[[#This Row],[Despesas 2008]]&lt;0,Tabela3[[#This Row],[Receitas 2008]]-Tabela3[[#This Row],[Despesas 2008]],Tabela3[[#This Row],[Receitas 2008]]-Tabela3[[#This Row],[Despesas 2008]])</f>
        <v>468334.66000000015</v>
      </c>
      <c r="L634" s="12">
        <f>IF(Tabela3[[#This Row],[Receitas 2009]]-Tabela3[[#This Row],[Despesas 2009]]&lt;0,Tabela3[[#This Row],[Receitas 2009]]-Tabela3[[#This Row],[Despesas 2009]],Tabela3[[#This Row],[Receitas 2009]]-Tabela3[[#This Row],[Despesas 2009]])</f>
        <v>108464.48000000045</v>
      </c>
    </row>
    <row r="635" spans="1:12">
      <c r="A635" s="13">
        <v>5072231.1399999997</v>
      </c>
      <c r="B635" s="13" t="s">
        <v>25</v>
      </c>
      <c r="C635" s="13">
        <v>8676365.2799999993</v>
      </c>
      <c r="D635" s="13">
        <v>8026657.7699999996</v>
      </c>
      <c r="E635" s="13">
        <v>5159892.24</v>
      </c>
      <c r="F635" s="13" t="s">
        <v>25</v>
      </c>
      <c r="G635" s="13">
        <v>7735431.6299999999</v>
      </c>
      <c r="H635" s="13">
        <v>8666439.5999999996</v>
      </c>
      <c r="I635" s="13">
        <f>IF(Tabela3[[#This Row],[Receitas 2005]]-Tabela3[[#This Row],[Despesas 2005]]&lt;0,Tabela3[[#This Row],[Receitas 2005]]-Tabela3[[#This Row],[Despesas 2005]],Tabela3[[#This Row],[Receitas 2005]]-Tabela3[[#This Row],[Despesas 2005]])</f>
        <v>-87661.100000000559</v>
      </c>
      <c r="J635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35" s="12">
        <f>IF(Tabela3[[#This Row],[Receitas 2008]]-Tabela3[[#This Row],[Despesas 2008]]&lt;0,Tabela3[[#This Row],[Receitas 2008]]-Tabela3[[#This Row],[Despesas 2008]],Tabela3[[#This Row],[Receitas 2008]]-Tabela3[[#This Row],[Despesas 2008]])</f>
        <v>940933.64999999944</v>
      </c>
      <c r="L635" s="12">
        <f>IF(Tabela3[[#This Row],[Receitas 2009]]-Tabela3[[#This Row],[Despesas 2009]]&lt;0,Tabela3[[#This Row],[Receitas 2009]]-Tabela3[[#This Row],[Despesas 2009]],Tabela3[[#This Row],[Receitas 2009]]-Tabela3[[#This Row],[Despesas 2009]])</f>
        <v>-639781.83000000007</v>
      </c>
    </row>
    <row r="636" spans="1:12">
      <c r="A636" s="12" t="s">
        <v>25</v>
      </c>
      <c r="B636" s="12">
        <v>7576998.4900000002</v>
      </c>
      <c r="C636" s="12">
        <v>11361677.41</v>
      </c>
      <c r="D636" s="12">
        <v>9893327.7599999998</v>
      </c>
      <c r="E636" s="12" t="s">
        <v>25</v>
      </c>
      <c r="F636" s="12">
        <v>7767903.29</v>
      </c>
      <c r="G636" s="12">
        <v>11468674.35</v>
      </c>
      <c r="H636" s="12">
        <v>9233007.6099999994</v>
      </c>
      <c r="I63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36" s="14">
        <f>IF(Tabela3[[#This Row],[Receitas 2006]]-Tabela3[[#This Row],[Despesas 2006]]&lt;0,Tabela3[[#This Row],[Receitas 2006]]-Tabela3[[#This Row],[Despesas 2006]],Tabela3[[#This Row],[Receitas 2006]]-Tabela3[[#This Row],[Despesas 2006]])</f>
        <v>-190904.79999999981</v>
      </c>
      <c r="K636" s="12">
        <f>IF(Tabela3[[#This Row],[Receitas 2008]]-Tabela3[[#This Row],[Despesas 2008]]&lt;0,Tabela3[[#This Row],[Receitas 2008]]-Tabela3[[#This Row],[Despesas 2008]],Tabela3[[#This Row],[Receitas 2008]]-Tabela3[[#This Row],[Despesas 2008]])</f>
        <v>-106996.93999999948</v>
      </c>
      <c r="L636" s="12">
        <f>IF(Tabela3[[#This Row],[Receitas 2009]]-Tabela3[[#This Row],[Despesas 2009]]&lt;0,Tabela3[[#This Row],[Receitas 2009]]-Tabela3[[#This Row],[Despesas 2009]],Tabela3[[#This Row],[Receitas 2009]]-Tabela3[[#This Row],[Despesas 2009]])</f>
        <v>660320.15000000037</v>
      </c>
    </row>
    <row r="637" spans="1:12">
      <c r="A637" s="13">
        <v>6756912.8700000001</v>
      </c>
      <c r="B637" s="13" t="s">
        <v>25</v>
      </c>
      <c r="C637" s="13">
        <v>9881887.1799999997</v>
      </c>
      <c r="D637" s="13">
        <v>9681718.1600000001</v>
      </c>
      <c r="E637" s="13">
        <v>6990838.75</v>
      </c>
      <c r="F637" s="13" t="s">
        <v>25</v>
      </c>
      <c r="G637" s="13">
        <v>9097647.1099999994</v>
      </c>
      <c r="H637" s="13">
        <v>10890268.060000001</v>
      </c>
      <c r="I637" s="13">
        <f>IF(Tabela3[[#This Row],[Receitas 2005]]-Tabela3[[#This Row],[Despesas 2005]]&lt;0,Tabela3[[#This Row],[Receitas 2005]]-Tabela3[[#This Row],[Despesas 2005]],Tabela3[[#This Row],[Receitas 2005]]-Tabela3[[#This Row],[Despesas 2005]])</f>
        <v>-233925.87999999989</v>
      </c>
      <c r="J63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37" s="12">
        <f>IF(Tabela3[[#This Row],[Receitas 2008]]-Tabela3[[#This Row],[Despesas 2008]]&lt;0,Tabela3[[#This Row],[Receitas 2008]]-Tabela3[[#This Row],[Despesas 2008]],Tabela3[[#This Row],[Receitas 2008]]-Tabela3[[#This Row],[Despesas 2008]])</f>
        <v>784240.0700000003</v>
      </c>
      <c r="L637" s="12">
        <f>IF(Tabela3[[#This Row],[Receitas 2009]]-Tabela3[[#This Row],[Despesas 2009]]&lt;0,Tabela3[[#This Row],[Receitas 2009]]-Tabela3[[#This Row],[Despesas 2009]],Tabela3[[#This Row],[Receitas 2009]]-Tabela3[[#This Row],[Despesas 2009]])</f>
        <v>-1208549.9000000004</v>
      </c>
    </row>
    <row r="638" spans="1:12">
      <c r="A638" s="12" t="s">
        <v>25</v>
      </c>
      <c r="B638" s="12">
        <v>118415544.54000001</v>
      </c>
      <c r="C638" s="12">
        <v>195119241.09999999</v>
      </c>
      <c r="D638" s="12">
        <v>222796080.41</v>
      </c>
      <c r="E638" s="12" t="s">
        <v>25</v>
      </c>
      <c r="F638" s="12">
        <v>121843289.7</v>
      </c>
      <c r="G638" s="12">
        <v>186158854</v>
      </c>
      <c r="H638" s="12">
        <v>251726414.94999999</v>
      </c>
      <c r="I63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38" s="14">
        <f>IF(Tabela3[[#This Row],[Receitas 2006]]-Tabela3[[#This Row],[Despesas 2006]]&lt;0,Tabela3[[#This Row],[Receitas 2006]]-Tabela3[[#This Row],[Despesas 2006]],Tabela3[[#This Row],[Receitas 2006]]-Tabela3[[#This Row],[Despesas 2006]])</f>
        <v>-3427745.1599999964</v>
      </c>
      <c r="K638" s="12">
        <f>IF(Tabela3[[#This Row],[Receitas 2008]]-Tabela3[[#This Row],[Despesas 2008]]&lt;0,Tabela3[[#This Row],[Receitas 2008]]-Tabela3[[#This Row],[Despesas 2008]],Tabela3[[#This Row],[Receitas 2008]]-Tabela3[[#This Row],[Despesas 2008]])</f>
        <v>8960387.099999994</v>
      </c>
      <c r="L638" s="12">
        <f>IF(Tabela3[[#This Row],[Receitas 2009]]-Tabela3[[#This Row],[Despesas 2009]]&lt;0,Tabela3[[#This Row],[Receitas 2009]]-Tabela3[[#This Row],[Despesas 2009]],Tabela3[[#This Row],[Receitas 2009]]-Tabela3[[#This Row],[Despesas 2009]])</f>
        <v>-28930334.539999992</v>
      </c>
    </row>
    <row r="639" spans="1:12">
      <c r="A639" s="13">
        <v>4401344.83</v>
      </c>
      <c r="B639" s="13">
        <v>4773284.66</v>
      </c>
      <c r="C639" s="13">
        <v>8053666.5199999996</v>
      </c>
      <c r="D639" s="13">
        <v>6501713.0800000001</v>
      </c>
      <c r="E639" s="13">
        <v>4420499.34</v>
      </c>
      <c r="F639" s="13">
        <v>5104372.62</v>
      </c>
      <c r="G639" s="13">
        <v>6955633.9900000002</v>
      </c>
      <c r="H639" s="13">
        <v>8315532.04</v>
      </c>
      <c r="I639" s="13">
        <f>IF(Tabela3[[#This Row],[Receitas 2005]]-Tabela3[[#This Row],[Despesas 2005]]&lt;0,Tabela3[[#This Row],[Receitas 2005]]-Tabela3[[#This Row],[Despesas 2005]],Tabela3[[#This Row],[Receitas 2005]]-Tabela3[[#This Row],[Despesas 2005]])</f>
        <v>-19154.509999999776</v>
      </c>
      <c r="J639" s="15">
        <f>IF(Tabela3[[#This Row],[Receitas 2006]]-Tabela3[[#This Row],[Despesas 2006]]&lt;0,Tabela3[[#This Row],[Receitas 2006]]-Tabela3[[#This Row],[Despesas 2006]],Tabela3[[#This Row],[Receitas 2006]]-Tabela3[[#This Row],[Despesas 2006]])</f>
        <v>-331087.95999999996</v>
      </c>
      <c r="K639" s="12">
        <f>IF(Tabela3[[#This Row],[Receitas 2008]]-Tabela3[[#This Row],[Despesas 2008]]&lt;0,Tabela3[[#This Row],[Receitas 2008]]-Tabela3[[#This Row],[Despesas 2008]],Tabela3[[#This Row],[Receitas 2008]]-Tabela3[[#This Row],[Despesas 2008]])</f>
        <v>1098032.5299999993</v>
      </c>
      <c r="L639" s="12">
        <f>IF(Tabela3[[#This Row],[Receitas 2009]]-Tabela3[[#This Row],[Despesas 2009]]&lt;0,Tabela3[[#This Row],[Receitas 2009]]-Tabela3[[#This Row],[Despesas 2009]],Tabela3[[#This Row],[Receitas 2009]]-Tabela3[[#This Row],[Despesas 2009]])</f>
        <v>-1813818.96</v>
      </c>
    </row>
    <row r="640" spans="1:12">
      <c r="A640" s="12">
        <v>17955858.890000001</v>
      </c>
      <c r="B640" s="12" t="s">
        <v>25</v>
      </c>
      <c r="C640" s="12">
        <v>28661881.59</v>
      </c>
      <c r="D640" s="12" t="s">
        <v>25</v>
      </c>
      <c r="E640" s="12">
        <v>18714415.100000001</v>
      </c>
      <c r="F640" s="12" t="s">
        <v>25</v>
      </c>
      <c r="G640" s="12">
        <v>26707768.539999999</v>
      </c>
      <c r="H640" s="12" t="s">
        <v>25</v>
      </c>
      <c r="I640" s="12">
        <f>IF(Tabela3[[#This Row],[Receitas 2005]]-Tabela3[[#This Row],[Despesas 2005]]&lt;0,Tabela3[[#This Row],[Receitas 2005]]-Tabela3[[#This Row],[Despesas 2005]],Tabela3[[#This Row],[Receitas 2005]]-Tabela3[[#This Row],[Despesas 2005]])</f>
        <v>-758556.21000000089</v>
      </c>
      <c r="J64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40" s="12">
        <f>IF(Tabela3[[#This Row],[Receitas 2008]]-Tabela3[[#This Row],[Despesas 2008]]&lt;0,Tabela3[[#This Row],[Receitas 2008]]-Tabela3[[#This Row],[Despesas 2008]],Tabela3[[#This Row],[Receitas 2008]]-Tabela3[[#This Row],[Despesas 2008]])</f>
        <v>1954113.0500000007</v>
      </c>
      <c r="L640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41" spans="1:12">
      <c r="A641" s="13">
        <v>10693943.68</v>
      </c>
      <c r="B641" s="13">
        <v>12754129.359999999</v>
      </c>
      <c r="C641" s="13">
        <v>18281087.07</v>
      </c>
      <c r="D641" s="13">
        <v>17375512.960000001</v>
      </c>
      <c r="E641" s="13">
        <v>11052405.130000001</v>
      </c>
      <c r="F641" s="13">
        <v>12772339.300000001</v>
      </c>
      <c r="G641" s="13">
        <v>17225209.940000001</v>
      </c>
      <c r="H641" s="13">
        <v>19733618.73</v>
      </c>
      <c r="I641" s="13">
        <f>IF(Tabela3[[#This Row],[Receitas 2005]]-Tabela3[[#This Row],[Despesas 2005]]&lt;0,Tabela3[[#This Row],[Receitas 2005]]-Tabela3[[#This Row],[Despesas 2005]],Tabela3[[#This Row],[Receitas 2005]]-Tabela3[[#This Row],[Despesas 2005]])</f>
        <v>-358461.45000000112</v>
      </c>
      <c r="J641" s="15">
        <f>IF(Tabela3[[#This Row],[Receitas 2006]]-Tabela3[[#This Row],[Despesas 2006]]&lt;0,Tabela3[[#This Row],[Receitas 2006]]-Tabela3[[#This Row],[Despesas 2006]],Tabela3[[#This Row],[Receitas 2006]]-Tabela3[[#This Row],[Despesas 2006]])</f>
        <v>-18209.940000001341</v>
      </c>
      <c r="K641" s="12">
        <f>IF(Tabela3[[#This Row],[Receitas 2008]]-Tabela3[[#This Row],[Despesas 2008]]&lt;0,Tabela3[[#This Row],[Receitas 2008]]-Tabela3[[#This Row],[Despesas 2008]],Tabela3[[#This Row],[Receitas 2008]]-Tabela3[[#This Row],[Despesas 2008]])</f>
        <v>1055877.129999999</v>
      </c>
      <c r="L641" s="12">
        <f>IF(Tabela3[[#This Row],[Receitas 2009]]-Tabela3[[#This Row],[Despesas 2009]]&lt;0,Tabela3[[#This Row],[Receitas 2009]]-Tabela3[[#This Row],[Despesas 2009]],Tabela3[[#This Row],[Receitas 2009]]-Tabela3[[#This Row],[Despesas 2009]])</f>
        <v>-2358105.7699999996</v>
      </c>
    </row>
    <row r="642" spans="1:12">
      <c r="A642" s="12">
        <v>4671696.2</v>
      </c>
      <c r="B642" s="12">
        <v>4975977.8499999996</v>
      </c>
      <c r="C642" s="12">
        <v>7213060.8799999999</v>
      </c>
      <c r="D642" s="12">
        <v>7657817.2800000003</v>
      </c>
      <c r="E642" s="12">
        <v>4650563.6500000004</v>
      </c>
      <c r="F642" s="12">
        <v>5103830.66</v>
      </c>
      <c r="G642" s="12">
        <v>7113091.6200000001</v>
      </c>
      <c r="H642" s="12">
        <v>7655191.0099999998</v>
      </c>
      <c r="I642" s="12">
        <f>IF(Tabela3[[#This Row],[Receitas 2005]]-Tabela3[[#This Row],[Despesas 2005]]&lt;0,Tabela3[[#This Row],[Receitas 2005]]-Tabela3[[#This Row],[Despesas 2005]],Tabela3[[#This Row],[Receitas 2005]]-Tabela3[[#This Row],[Despesas 2005]])</f>
        <v>21132.549999999814</v>
      </c>
      <c r="J642" s="14">
        <f>IF(Tabela3[[#This Row],[Receitas 2006]]-Tabela3[[#This Row],[Despesas 2006]]&lt;0,Tabela3[[#This Row],[Receitas 2006]]-Tabela3[[#This Row],[Despesas 2006]],Tabela3[[#This Row],[Receitas 2006]]-Tabela3[[#This Row],[Despesas 2006]])</f>
        <v>-127852.81000000052</v>
      </c>
      <c r="K642" s="12">
        <f>IF(Tabela3[[#This Row],[Receitas 2008]]-Tabela3[[#This Row],[Despesas 2008]]&lt;0,Tabela3[[#This Row],[Receitas 2008]]-Tabela3[[#This Row],[Despesas 2008]],Tabela3[[#This Row],[Receitas 2008]]-Tabela3[[#This Row],[Despesas 2008]])</f>
        <v>99969.259999999776</v>
      </c>
      <c r="L642" s="12">
        <f>IF(Tabela3[[#This Row],[Receitas 2009]]-Tabela3[[#This Row],[Despesas 2009]]&lt;0,Tabela3[[#This Row],[Receitas 2009]]-Tabela3[[#This Row],[Despesas 2009]],Tabela3[[#This Row],[Receitas 2009]]-Tabela3[[#This Row],[Despesas 2009]])</f>
        <v>2626.2700000004843</v>
      </c>
    </row>
    <row r="643" spans="1:12">
      <c r="A643" s="13">
        <v>5286447.08</v>
      </c>
      <c r="B643" s="13">
        <v>5772185.1100000003</v>
      </c>
      <c r="C643" s="13">
        <v>7823981.5499999998</v>
      </c>
      <c r="D643" s="13">
        <v>7858068.29</v>
      </c>
      <c r="E643" s="13">
        <v>5168113.83</v>
      </c>
      <c r="F643" s="13">
        <v>5798306.4100000001</v>
      </c>
      <c r="G643" s="13">
        <v>7445386.9299999997</v>
      </c>
      <c r="H643" s="13">
        <v>7399912.21</v>
      </c>
      <c r="I643" s="13">
        <f>IF(Tabela3[[#This Row],[Receitas 2005]]-Tabela3[[#This Row],[Despesas 2005]]&lt;0,Tabela3[[#This Row],[Receitas 2005]]-Tabela3[[#This Row],[Despesas 2005]],Tabela3[[#This Row],[Receitas 2005]]-Tabela3[[#This Row],[Despesas 2005]])</f>
        <v>118333.25</v>
      </c>
      <c r="J643" s="15">
        <f>IF(Tabela3[[#This Row],[Receitas 2006]]-Tabela3[[#This Row],[Despesas 2006]]&lt;0,Tabela3[[#This Row],[Receitas 2006]]-Tabela3[[#This Row],[Despesas 2006]],Tabela3[[#This Row],[Receitas 2006]]-Tabela3[[#This Row],[Despesas 2006]])</f>
        <v>-26121.299999999814</v>
      </c>
      <c r="K643" s="12">
        <f>IF(Tabela3[[#This Row],[Receitas 2008]]-Tabela3[[#This Row],[Despesas 2008]]&lt;0,Tabela3[[#This Row],[Receitas 2008]]-Tabela3[[#This Row],[Despesas 2008]],Tabela3[[#This Row],[Receitas 2008]]-Tabela3[[#This Row],[Despesas 2008]])</f>
        <v>378594.62000000011</v>
      </c>
      <c r="L643" s="12">
        <f>IF(Tabela3[[#This Row],[Receitas 2009]]-Tabela3[[#This Row],[Despesas 2009]]&lt;0,Tabela3[[#This Row],[Receitas 2009]]-Tabela3[[#This Row],[Despesas 2009]],Tabela3[[#This Row],[Receitas 2009]]-Tabela3[[#This Row],[Despesas 2009]])</f>
        <v>458156.08000000007</v>
      </c>
    </row>
    <row r="644" spans="1:12">
      <c r="A644" s="12" t="s">
        <v>25</v>
      </c>
      <c r="B644" s="12" t="s">
        <v>25</v>
      </c>
      <c r="C644" s="12">
        <v>6252518.5099999998</v>
      </c>
      <c r="D644" s="12">
        <v>6298145.3799999999</v>
      </c>
      <c r="E644" s="12" t="s">
        <v>25</v>
      </c>
      <c r="F644" s="12" t="s">
        <v>25</v>
      </c>
      <c r="G644" s="12">
        <v>6550682.6200000001</v>
      </c>
      <c r="H644" s="12">
        <v>6428569.7000000002</v>
      </c>
      <c r="I64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4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44" s="12">
        <f>IF(Tabela3[[#This Row],[Receitas 2008]]-Tabela3[[#This Row],[Despesas 2008]]&lt;0,Tabela3[[#This Row],[Receitas 2008]]-Tabela3[[#This Row],[Despesas 2008]],Tabela3[[#This Row],[Receitas 2008]]-Tabela3[[#This Row],[Despesas 2008]])</f>
        <v>-298164.11000000034</v>
      </c>
      <c r="L644" s="12">
        <f>IF(Tabela3[[#This Row],[Receitas 2009]]-Tabela3[[#This Row],[Despesas 2009]]&lt;0,Tabela3[[#This Row],[Receitas 2009]]-Tabela3[[#This Row],[Despesas 2009]],Tabela3[[#This Row],[Receitas 2009]]-Tabela3[[#This Row],[Despesas 2009]])</f>
        <v>-130424.3200000003</v>
      </c>
    </row>
    <row r="645" spans="1:12">
      <c r="A645" s="13">
        <v>4374778.8099999996</v>
      </c>
      <c r="B645" s="13">
        <v>5195056.68</v>
      </c>
      <c r="C645" s="13">
        <v>7078896.8600000003</v>
      </c>
      <c r="D645" s="13">
        <v>7295234.3700000001</v>
      </c>
      <c r="E645" s="13">
        <v>4492836.26</v>
      </c>
      <c r="F645" s="13">
        <v>5494656.6299999999</v>
      </c>
      <c r="G645" s="13">
        <v>6663614</v>
      </c>
      <c r="H645" s="13">
        <v>7233356.2400000002</v>
      </c>
      <c r="I645" s="13">
        <f>IF(Tabela3[[#This Row],[Receitas 2005]]-Tabela3[[#This Row],[Despesas 2005]]&lt;0,Tabela3[[#This Row],[Receitas 2005]]-Tabela3[[#This Row],[Despesas 2005]],Tabela3[[#This Row],[Receitas 2005]]-Tabela3[[#This Row],[Despesas 2005]])</f>
        <v>-118057.45000000019</v>
      </c>
      <c r="J645" s="15">
        <f>IF(Tabela3[[#This Row],[Receitas 2006]]-Tabela3[[#This Row],[Despesas 2006]]&lt;0,Tabela3[[#This Row],[Receitas 2006]]-Tabela3[[#This Row],[Despesas 2006]],Tabela3[[#This Row],[Receitas 2006]]-Tabela3[[#This Row],[Despesas 2006]])</f>
        <v>-299599.95000000019</v>
      </c>
      <c r="K645" s="12">
        <f>IF(Tabela3[[#This Row],[Receitas 2008]]-Tabela3[[#This Row],[Despesas 2008]]&lt;0,Tabela3[[#This Row],[Receitas 2008]]-Tabela3[[#This Row],[Despesas 2008]],Tabela3[[#This Row],[Receitas 2008]]-Tabela3[[#This Row],[Despesas 2008]])</f>
        <v>415282.86000000034</v>
      </c>
      <c r="L645" s="12">
        <f>IF(Tabela3[[#This Row],[Receitas 2009]]-Tabela3[[#This Row],[Despesas 2009]]&lt;0,Tabela3[[#This Row],[Receitas 2009]]-Tabela3[[#This Row],[Despesas 2009]],Tabela3[[#This Row],[Receitas 2009]]-Tabela3[[#This Row],[Despesas 2009]])</f>
        <v>61878.129999999888</v>
      </c>
    </row>
    <row r="646" spans="1:12">
      <c r="A646" s="12" t="s">
        <v>25</v>
      </c>
      <c r="B646" s="12">
        <v>6696941.6399999997</v>
      </c>
      <c r="C646" s="12">
        <v>9258050.8100000005</v>
      </c>
      <c r="D646" s="12">
        <v>8788780.5700000003</v>
      </c>
      <c r="E646" s="12" t="s">
        <v>25</v>
      </c>
      <c r="F646" s="12">
        <v>6690294.79</v>
      </c>
      <c r="G646" s="12">
        <v>9211648.5700000003</v>
      </c>
      <c r="H646" s="12">
        <v>8800505.5600000005</v>
      </c>
      <c r="I64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46" s="14">
        <f>IF(Tabela3[[#This Row],[Receitas 2006]]-Tabela3[[#This Row],[Despesas 2006]]&lt;0,Tabela3[[#This Row],[Receitas 2006]]-Tabela3[[#This Row],[Despesas 2006]],Tabela3[[#This Row],[Receitas 2006]]-Tabela3[[#This Row],[Despesas 2006]])</f>
        <v>6646.8499999996275</v>
      </c>
      <c r="K646" s="12">
        <f>IF(Tabela3[[#This Row],[Receitas 2008]]-Tabela3[[#This Row],[Despesas 2008]]&lt;0,Tabela3[[#This Row],[Receitas 2008]]-Tabela3[[#This Row],[Despesas 2008]],Tabela3[[#This Row],[Receitas 2008]]-Tabela3[[#This Row],[Despesas 2008]])</f>
        <v>46402.240000000224</v>
      </c>
      <c r="L646" s="12">
        <f>IF(Tabela3[[#This Row],[Receitas 2009]]-Tabela3[[#This Row],[Despesas 2009]]&lt;0,Tabela3[[#This Row],[Receitas 2009]]-Tabela3[[#This Row],[Despesas 2009]],Tabela3[[#This Row],[Receitas 2009]]-Tabela3[[#This Row],[Despesas 2009]])</f>
        <v>-11724.990000000224</v>
      </c>
    </row>
    <row r="647" spans="1:12">
      <c r="A647" s="13">
        <v>12341244</v>
      </c>
      <c r="B647" s="13">
        <v>14327106</v>
      </c>
      <c r="C647" s="13">
        <v>20654624</v>
      </c>
      <c r="D647" s="13">
        <v>21698135</v>
      </c>
      <c r="E647" s="13">
        <v>12575527</v>
      </c>
      <c r="F647" s="13">
        <v>15020205</v>
      </c>
      <c r="G647" s="13">
        <v>18847656</v>
      </c>
      <c r="H647" s="13">
        <v>20680988</v>
      </c>
      <c r="I647" s="13">
        <f>IF(Tabela3[[#This Row],[Receitas 2005]]-Tabela3[[#This Row],[Despesas 2005]]&lt;0,Tabela3[[#This Row],[Receitas 2005]]-Tabela3[[#This Row],[Despesas 2005]],Tabela3[[#This Row],[Receitas 2005]]-Tabela3[[#This Row],[Despesas 2005]])</f>
        <v>-234283</v>
      </c>
      <c r="J647" s="15">
        <f>IF(Tabela3[[#This Row],[Receitas 2006]]-Tabela3[[#This Row],[Despesas 2006]]&lt;0,Tabela3[[#This Row],[Receitas 2006]]-Tabela3[[#This Row],[Despesas 2006]],Tabela3[[#This Row],[Receitas 2006]]-Tabela3[[#This Row],[Despesas 2006]])</f>
        <v>-693099</v>
      </c>
      <c r="K647" s="12">
        <f>IF(Tabela3[[#This Row],[Receitas 2008]]-Tabela3[[#This Row],[Despesas 2008]]&lt;0,Tabela3[[#This Row],[Receitas 2008]]-Tabela3[[#This Row],[Despesas 2008]],Tabela3[[#This Row],[Receitas 2008]]-Tabela3[[#This Row],[Despesas 2008]])</f>
        <v>1806968</v>
      </c>
      <c r="L647" s="12">
        <f>IF(Tabela3[[#This Row],[Receitas 2009]]-Tabela3[[#This Row],[Despesas 2009]]&lt;0,Tabela3[[#This Row],[Receitas 2009]]-Tabela3[[#This Row],[Despesas 2009]],Tabela3[[#This Row],[Receitas 2009]]-Tabela3[[#This Row],[Despesas 2009]])</f>
        <v>1017147</v>
      </c>
    </row>
    <row r="648" spans="1:12">
      <c r="A648" s="12">
        <v>18219836.84</v>
      </c>
      <c r="B648" s="12">
        <v>20218710.600000001</v>
      </c>
      <c r="C648" s="12">
        <v>26933970.710000001</v>
      </c>
      <c r="D648" s="12">
        <v>26811333.149999999</v>
      </c>
      <c r="E648" s="12">
        <v>17768351.859999999</v>
      </c>
      <c r="F648" s="12">
        <v>21281335.18</v>
      </c>
      <c r="G648" s="12">
        <v>25998340.98</v>
      </c>
      <c r="H648" s="12">
        <v>27308000.98</v>
      </c>
      <c r="I648" s="12">
        <f>IF(Tabela3[[#This Row],[Receitas 2005]]-Tabela3[[#This Row],[Despesas 2005]]&lt;0,Tabela3[[#This Row],[Receitas 2005]]-Tabela3[[#This Row],[Despesas 2005]],Tabela3[[#This Row],[Receitas 2005]]-Tabela3[[#This Row],[Despesas 2005]])</f>
        <v>451484.98000000045</v>
      </c>
      <c r="J648" s="14">
        <f>IF(Tabela3[[#This Row],[Receitas 2006]]-Tabela3[[#This Row],[Despesas 2006]]&lt;0,Tabela3[[#This Row],[Receitas 2006]]-Tabela3[[#This Row],[Despesas 2006]],Tabela3[[#This Row],[Receitas 2006]]-Tabela3[[#This Row],[Despesas 2006]])</f>
        <v>-1062624.5799999982</v>
      </c>
      <c r="K648" s="12">
        <f>IF(Tabela3[[#This Row],[Receitas 2008]]-Tabela3[[#This Row],[Despesas 2008]]&lt;0,Tabela3[[#This Row],[Receitas 2008]]-Tabela3[[#This Row],[Despesas 2008]],Tabela3[[#This Row],[Receitas 2008]]-Tabela3[[#This Row],[Despesas 2008]])</f>
        <v>935629.73000000045</v>
      </c>
      <c r="L648" s="12">
        <f>IF(Tabela3[[#This Row],[Receitas 2009]]-Tabela3[[#This Row],[Despesas 2009]]&lt;0,Tabela3[[#This Row],[Receitas 2009]]-Tabela3[[#This Row],[Despesas 2009]],Tabela3[[#This Row],[Receitas 2009]]-Tabela3[[#This Row],[Despesas 2009]])</f>
        <v>-496667.83000000194</v>
      </c>
    </row>
    <row r="649" spans="1:12">
      <c r="A649" s="13" t="s">
        <v>25</v>
      </c>
      <c r="B649" s="13">
        <v>14954491.57</v>
      </c>
      <c r="C649" s="13">
        <v>19021267.91</v>
      </c>
      <c r="D649" s="13">
        <v>17629386.550000001</v>
      </c>
      <c r="E649" s="13" t="s">
        <v>25</v>
      </c>
      <c r="F649" s="13">
        <v>15678560.9</v>
      </c>
      <c r="G649" s="13">
        <v>20045706.969999999</v>
      </c>
      <c r="H649" s="13">
        <v>17471474.300000001</v>
      </c>
      <c r="I64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49" s="15">
        <f>IF(Tabela3[[#This Row],[Receitas 2006]]-Tabela3[[#This Row],[Despesas 2006]]&lt;0,Tabela3[[#This Row],[Receitas 2006]]-Tabela3[[#This Row],[Despesas 2006]],Tabela3[[#This Row],[Receitas 2006]]-Tabela3[[#This Row],[Despesas 2006]])</f>
        <v>-724069.33000000007</v>
      </c>
      <c r="K649" s="12">
        <f>IF(Tabela3[[#This Row],[Receitas 2008]]-Tabela3[[#This Row],[Despesas 2008]]&lt;0,Tabela3[[#This Row],[Receitas 2008]]-Tabela3[[#This Row],[Despesas 2008]],Tabela3[[#This Row],[Receitas 2008]]-Tabela3[[#This Row],[Despesas 2008]])</f>
        <v>-1024439.0599999987</v>
      </c>
      <c r="L649" s="12">
        <f>IF(Tabela3[[#This Row],[Receitas 2009]]-Tabela3[[#This Row],[Despesas 2009]]&lt;0,Tabela3[[#This Row],[Receitas 2009]]-Tabela3[[#This Row],[Despesas 2009]],Tabela3[[#This Row],[Receitas 2009]]-Tabela3[[#This Row],[Despesas 2009]])</f>
        <v>157912.25</v>
      </c>
    </row>
    <row r="650" spans="1:12">
      <c r="A650" s="12">
        <v>9278223.9299999997</v>
      </c>
      <c r="B650" s="12">
        <v>10813641.199999999</v>
      </c>
      <c r="C650" s="12">
        <v>12821132.76</v>
      </c>
      <c r="D650" s="12">
        <v>14594473.17</v>
      </c>
      <c r="E650" s="12">
        <v>8582023.1099999994</v>
      </c>
      <c r="F650" s="12">
        <v>10960107.619999999</v>
      </c>
      <c r="G650" s="12">
        <v>12550778.949999999</v>
      </c>
      <c r="H650" s="12">
        <v>14567168.380000001</v>
      </c>
      <c r="I650" s="12">
        <f>IF(Tabela3[[#This Row],[Receitas 2005]]-Tabela3[[#This Row],[Despesas 2005]]&lt;0,Tabela3[[#This Row],[Receitas 2005]]-Tabela3[[#This Row],[Despesas 2005]],Tabela3[[#This Row],[Receitas 2005]]-Tabela3[[#This Row],[Despesas 2005]])</f>
        <v>696200.8200000003</v>
      </c>
      <c r="J650" s="14">
        <f>IF(Tabela3[[#This Row],[Receitas 2006]]-Tabela3[[#This Row],[Despesas 2006]]&lt;0,Tabela3[[#This Row],[Receitas 2006]]-Tabela3[[#This Row],[Despesas 2006]],Tabela3[[#This Row],[Receitas 2006]]-Tabela3[[#This Row],[Despesas 2006]])</f>
        <v>-146466.41999999993</v>
      </c>
      <c r="K650" s="12">
        <f>IF(Tabela3[[#This Row],[Receitas 2008]]-Tabela3[[#This Row],[Despesas 2008]]&lt;0,Tabela3[[#This Row],[Receitas 2008]]-Tabela3[[#This Row],[Despesas 2008]],Tabela3[[#This Row],[Receitas 2008]]-Tabela3[[#This Row],[Despesas 2008]])</f>
        <v>270353.81000000052</v>
      </c>
      <c r="L650" s="12">
        <f>IF(Tabela3[[#This Row],[Receitas 2009]]-Tabela3[[#This Row],[Despesas 2009]]&lt;0,Tabela3[[#This Row],[Receitas 2009]]-Tabela3[[#This Row],[Despesas 2009]],Tabela3[[#This Row],[Receitas 2009]]-Tabela3[[#This Row],[Despesas 2009]])</f>
        <v>27304.789999999106</v>
      </c>
    </row>
    <row r="651" spans="1:12">
      <c r="A651" s="13">
        <v>5614247.8799999999</v>
      </c>
      <c r="B651" s="13">
        <v>6376210.2000000002</v>
      </c>
      <c r="C651" s="13">
        <v>9030776.1600000001</v>
      </c>
      <c r="D651" s="13">
        <v>8233279.2800000003</v>
      </c>
      <c r="E651" s="13">
        <v>5636123.9800000004</v>
      </c>
      <c r="F651" s="13">
        <v>6537068.3700000001</v>
      </c>
      <c r="G651" s="13">
        <v>8609606.0800000001</v>
      </c>
      <c r="H651" s="13">
        <v>8257786.1100000003</v>
      </c>
      <c r="I651" s="13">
        <f>IF(Tabela3[[#This Row],[Receitas 2005]]-Tabela3[[#This Row],[Despesas 2005]]&lt;0,Tabela3[[#This Row],[Receitas 2005]]-Tabela3[[#This Row],[Despesas 2005]],Tabela3[[#This Row],[Receitas 2005]]-Tabela3[[#This Row],[Despesas 2005]])</f>
        <v>-21876.100000000559</v>
      </c>
      <c r="J651" s="15">
        <f>IF(Tabela3[[#This Row],[Receitas 2006]]-Tabela3[[#This Row],[Despesas 2006]]&lt;0,Tabela3[[#This Row],[Receitas 2006]]-Tabela3[[#This Row],[Despesas 2006]],Tabela3[[#This Row],[Receitas 2006]]-Tabela3[[#This Row],[Despesas 2006]])</f>
        <v>-160858.16999999993</v>
      </c>
      <c r="K651" s="12">
        <f>IF(Tabela3[[#This Row],[Receitas 2008]]-Tabela3[[#This Row],[Despesas 2008]]&lt;0,Tabela3[[#This Row],[Receitas 2008]]-Tabela3[[#This Row],[Despesas 2008]],Tabela3[[#This Row],[Receitas 2008]]-Tabela3[[#This Row],[Despesas 2008]])</f>
        <v>421170.08000000007</v>
      </c>
      <c r="L651" s="12">
        <f>IF(Tabela3[[#This Row],[Receitas 2009]]-Tabela3[[#This Row],[Despesas 2009]]&lt;0,Tabela3[[#This Row],[Receitas 2009]]-Tabela3[[#This Row],[Despesas 2009]],Tabela3[[#This Row],[Receitas 2009]]-Tabela3[[#This Row],[Despesas 2009]])</f>
        <v>-24506.830000000075</v>
      </c>
    </row>
    <row r="652" spans="1:12">
      <c r="A652" s="12" t="s">
        <v>25</v>
      </c>
      <c r="B652" s="12">
        <v>9036032.0800000001</v>
      </c>
      <c r="C652" s="12">
        <v>12398494.890000001</v>
      </c>
      <c r="D652" s="12">
        <v>12293333.310000001</v>
      </c>
      <c r="E652" s="12" t="s">
        <v>25</v>
      </c>
      <c r="F652" s="12">
        <v>10366318.65</v>
      </c>
      <c r="G652" s="12">
        <v>12134116.17</v>
      </c>
      <c r="H652" s="12">
        <v>12285546.85</v>
      </c>
      <c r="I65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52" s="14">
        <f>IF(Tabela3[[#This Row],[Receitas 2006]]-Tabela3[[#This Row],[Despesas 2006]]&lt;0,Tabela3[[#This Row],[Receitas 2006]]-Tabela3[[#This Row],[Despesas 2006]],Tabela3[[#This Row],[Receitas 2006]]-Tabela3[[#This Row],[Despesas 2006]])</f>
        <v>-1330286.5700000003</v>
      </c>
      <c r="K652" s="12">
        <f>IF(Tabela3[[#This Row],[Receitas 2008]]-Tabela3[[#This Row],[Despesas 2008]]&lt;0,Tabela3[[#This Row],[Receitas 2008]]-Tabela3[[#This Row],[Despesas 2008]],Tabela3[[#This Row],[Receitas 2008]]-Tabela3[[#This Row],[Despesas 2008]])</f>
        <v>264378.72000000067</v>
      </c>
      <c r="L652" s="12">
        <f>IF(Tabela3[[#This Row],[Receitas 2009]]-Tabela3[[#This Row],[Despesas 2009]]&lt;0,Tabela3[[#This Row],[Receitas 2009]]-Tabela3[[#This Row],[Despesas 2009]],Tabela3[[#This Row],[Receitas 2009]]-Tabela3[[#This Row],[Despesas 2009]])</f>
        <v>7786.4600000008941</v>
      </c>
    </row>
    <row r="653" spans="1:12">
      <c r="A653" s="13">
        <v>4231538.3099999996</v>
      </c>
      <c r="B653" s="13">
        <v>5022833.13</v>
      </c>
      <c r="C653" s="13">
        <v>6553299</v>
      </c>
      <c r="D653" s="13">
        <v>6315314.1100000003</v>
      </c>
      <c r="E653" s="13">
        <v>4112291.26</v>
      </c>
      <c r="F653" s="13">
        <v>5119017.5</v>
      </c>
      <c r="G653" s="13">
        <v>6332789</v>
      </c>
      <c r="H653" s="13">
        <v>6411996.4000000004</v>
      </c>
      <c r="I653" s="13">
        <f>IF(Tabela3[[#This Row],[Receitas 2005]]-Tabela3[[#This Row],[Despesas 2005]]&lt;0,Tabela3[[#This Row],[Receitas 2005]]-Tabela3[[#This Row],[Despesas 2005]],Tabela3[[#This Row],[Receitas 2005]]-Tabela3[[#This Row],[Despesas 2005]])</f>
        <v>119247.04999999981</v>
      </c>
      <c r="J653" s="15">
        <f>IF(Tabela3[[#This Row],[Receitas 2006]]-Tabela3[[#This Row],[Despesas 2006]]&lt;0,Tabela3[[#This Row],[Receitas 2006]]-Tabela3[[#This Row],[Despesas 2006]],Tabela3[[#This Row],[Receitas 2006]]-Tabela3[[#This Row],[Despesas 2006]])</f>
        <v>-96184.370000000112</v>
      </c>
      <c r="K653" s="12">
        <f>IF(Tabela3[[#This Row],[Receitas 2008]]-Tabela3[[#This Row],[Despesas 2008]]&lt;0,Tabela3[[#This Row],[Receitas 2008]]-Tabela3[[#This Row],[Despesas 2008]],Tabela3[[#This Row],[Receitas 2008]]-Tabela3[[#This Row],[Despesas 2008]])</f>
        <v>220510</v>
      </c>
      <c r="L653" s="12">
        <f>IF(Tabela3[[#This Row],[Receitas 2009]]-Tabela3[[#This Row],[Despesas 2009]]&lt;0,Tabela3[[#This Row],[Receitas 2009]]-Tabela3[[#This Row],[Despesas 2009]],Tabela3[[#This Row],[Receitas 2009]]-Tabela3[[#This Row],[Despesas 2009]])</f>
        <v>-96682.290000000037</v>
      </c>
    </row>
    <row r="654" spans="1:12">
      <c r="A654" s="12">
        <v>4198853.25</v>
      </c>
      <c r="B654" s="12">
        <v>5416730.54</v>
      </c>
      <c r="C654" s="12">
        <v>6536015.75</v>
      </c>
      <c r="D654" s="12">
        <v>6400760.6100000003</v>
      </c>
      <c r="E654" s="12">
        <v>3643982.55</v>
      </c>
      <c r="F654" s="12">
        <v>4838604.5999999996</v>
      </c>
      <c r="G654" s="12">
        <v>6239691.1200000001</v>
      </c>
      <c r="H654" s="12">
        <v>5829761.7300000004</v>
      </c>
      <c r="I654" s="12">
        <f>IF(Tabela3[[#This Row],[Receitas 2005]]-Tabela3[[#This Row],[Despesas 2005]]&lt;0,Tabela3[[#This Row],[Receitas 2005]]-Tabela3[[#This Row],[Despesas 2005]],Tabela3[[#This Row],[Receitas 2005]]-Tabela3[[#This Row],[Despesas 2005]])</f>
        <v>554870.70000000019</v>
      </c>
      <c r="J654" s="14">
        <f>IF(Tabela3[[#This Row],[Receitas 2006]]-Tabela3[[#This Row],[Despesas 2006]]&lt;0,Tabela3[[#This Row],[Receitas 2006]]-Tabela3[[#This Row],[Despesas 2006]],Tabela3[[#This Row],[Receitas 2006]]-Tabela3[[#This Row],[Despesas 2006]])</f>
        <v>578125.94000000041</v>
      </c>
      <c r="K654" s="12">
        <f>IF(Tabela3[[#This Row],[Receitas 2008]]-Tabela3[[#This Row],[Despesas 2008]]&lt;0,Tabela3[[#This Row],[Receitas 2008]]-Tabela3[[#This Row],[Despesas 2008]],Tabela3[[#This Row],[Receitas 2008]]-Tabela3[[#This Row],[Despesas 2008]])</f>
        <v>296324.62999999989</v>
      </c>
      <c r="L654" s="12">
        <f>IF(Tabela3[[#This Row],[Receitas 2009]]-Tabela3[[#This Row],[Despesas 2009]]&lt;0,Tabela3[[#This Row],[Receitas 2009]]-Tabela3[[#This Row],[Despesas 2009]],Tabela3[[#This Row],[Receitas 2009]]-Tabela3[[#This Row],[Despesas 2009]])</f>
        <v>570998.87999999989</v>
      </c>
    </row>
    <row r="655" spans="1:12">
      <c r="A655" s="13">
        <v>4232895.66</v>
      </c>
      <c r="B655" s="13">
        <v>5100107.5999999996</v>
      </c>
      <c r="C655" s="13">
        <v>8001662.6299999999</v>
      </c>
      <c r="D655" s="13">
        <v>8027661.3300000001</v>
      </c>
      <c r="E655" s="13">
        <v>4266178.68</v>
      </c>
      <c r="F655" s="13">
        <v>4857236.18</v>
      </c>
      <c r="G655" s="13">
        <v>7539617.0999999996</v>
      </c>
      <c r="H655" s="13">
        <v>8124928.2000000002</v>
      </c>
      <c r="I655" s="13">
        <f>IF(Tabela3[[#This Row],[Receitas 2005]]-Tabela3[[#This Row],[Despesas 2005]]&lt;0,Tabela3[[#This Row],[Receitas 2005]]-Tabela3[[#This Row],[Despesas 2005]],Tabela3[[#This Row],[Receitas 2005]]-Tabela3[[#This Row],[Despesas 2005]])</f>
        <v>-33283.019999999553</v>
      </c>
      <c r="J655" s="15">
        <f>IF(Tabela3[[#This Row],[Receitas 2006]]-Tabela3[[#This Row],[Despesas 2006]]&lt;0,Tabela3[[#This Row],[Receitas 2006]]-Tabela3[[#This Row],[Despesas 2006]],Tabela3[[#This Row],[Receitas 2006]]-Tabela3[[#This Row],[Despesas 2006]])</f>
        <v>242871.41999999993</v>
      </c>
      <c r="K655" s="12">
        <f>IF(Tabela3[[#This Row],[Receitas 2008]]-Tabela3[[#This Row],[Despesas 2008]]&lt;0,Tabela3[[#This Row],[Receitas 2008]]-Tabela3[[#This Row],[Despesas 2008]],Tabela3[[#This Row],[Receitas 2008]]-Tabela3[[#This Row],[Despesas 2008]])</f>
        <v>462045.53000000026</v>
      </c>
      <c r="L655" s="12">
        <f>IF(Tabela3[[#This Row],[Receitas 2009]]-Tabela3[[#This Row],[Despesas 2009]]&lt;0,Tabela3[[#This Row],[Receitas 2009]]-Tabela3[[#This Row],[Despesas 2009]],Tabela3[[#This Row],[Receitas 2009]]-Tabela3[[#This Row],[Despesas 2009]])</f>
        <v>-97266.870000000112</v>
      </c>
    </row>
    <row r="656" spans="1:12">
      <c r="A656" s="12">
        <v>4959074.51</v>
      </c>
      <c r="B656" s="12">
        <v>6048655.0199999996</v>
      </c>
      <c r="C656" s="12">
        <v>9550699.4900000002</v>
      </c>
      <c r="D656" s="12">
        <v>8196557.7800000003</v>
      </c>
      <c r="E656" s="12">
        <v>4552493.8899999997</v>
      </c>
      <c r="F656" s="12">
        <v>5493389.54</v>
      </c>
      <c r="G656" s="12">
        <v>11411468.16</v>
      </c>
      <c r="H656" s="12">
        <v>8168044.4100000001</v>
      </c>
      <c r="I656" s="12">
        <f>IF(Tabela3[[#This Row],[Receitas 2005]]-Tabela3[[#This Row],[Despesas 2005]]&lt;0,Tabela3[[#This Row],[Receitas 2005]]-Tabela3[[#This Row],[Despesas 2005]],Tabela3[[#This Row],[Receitas 2005]]-Tabela3[[#This Row],[Despesas 2005]])</f>
        <v>406580.62000000011</v>
      </c>
      <c r="J656" s="14">
        <f>IF(Tabela3[[#This Row],[Receitas 2006]]-Tabela3[[#This Row],[Despesas 2006]]&lt;0,Tabela3[[#This Row],[Receitas 2006]]-Tabela3[[#This Row],[Despesas 2006]],Tabela3[[#This Row],[Receitas 2006]]-Tabela3[[#This Row],[Despesas 2006]])</f>
        <v>555265.47999999952</v>
      </c>
      <c r="K656" s="12">
        <f>IF(Tabela3[[#This Row],[Receitas 2008]]-Tabela3[[#This Row],[Despesas 2008]]&lt;0,Tabela3[[#This Row],[Receitas 2008]]-Tabela3[[#This Row],[Despesas 2008]],Tabela3[[#This Row],[Receitas 2008]]-Tabela3[[#This Row],[Despesas 2008]])</f>
        <v>-1860768.67</v>
      </c>
      <c r="L656" s="12">
        <f>IF(Tabela3[[#This Row],[Receitas 2009]]-Tabela3[[#This Row],[Despesas 2009]]&lt;0,Tabela3[[#This Row],[Receitas 2009]]-Tabela3[[#This Row],[Despesas 2009]],Tabela3[[#This Row],[Receitas 2009]]-Tabela3[[#This Row],[Despesas 2009]])</f>
        <v>28513.370000000112</v>
      </c>
    </row>
    <row r="657" spans="1:12">
      <c r="A657" s="13" t="s">
        <v>25</v>
      </c>
      <c r="B657" s="13" t="s">
        <v>25</v>
      </c>
      <c r="C657" s="13">
        <v>9544317.7799999993</v>
      </c>
      <c r="D657" s="13">
        <v>8113748.7999999998</v>
      </c>
      <c r="E657" s="13" t="s">
        <v>25</v>
      </c>
      <c r="F657" s="13" t="s">
        <v>25</v>
      </c>
      <c r="G657" s="13">
        <v>7667991.5700000003</v>
      </c>
      <c r="H657" s="13">
        <v>7296842.3300000001</v>
      </c>
      <c r="I65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5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57" s="12">
        <f>IF(Tabela3[[#This Row],[Receitas 2008]]-Tabela3[[#This Row],[Despesas 2008]]&lt;0,Tabela3[[#This Row],[Receitas 2008]]-Tabela3[[#This Row],[Despesas 2008]],Tabela3[[#This Row],[Receitas 2008]]-Tabela3[[#This Row],[Despesas 2008]])</f>
        <v>1876326.209999999</v>
      </c>
      <c r="L657" s="12">
        <f>IF(Tabela3[[#This Row],[Receitas 2009]]-Tabela3[[#This Row],[Despesas 2009]]&lt;0,Tabela3[[#This Row],[Receitas 2009]]-Tabela3[[#This Row],[Despesas 2009]],Tabela3[[#This Row],[Receitas 2009]]-Tabela3[[#This Row],[Despesas 2009]])</f>
        <v>816906.46999999974</v>
      </c>
    </row>
    <row r="658" spans="1:12">
      <c r="A658" s="12">
        <v>6432135.75</v>
      </c>
      <c r="B658" s="12">
        <v>7333494.7699999996</v>
      </c>
      <c r="C658" s="12">
        <v>8286681.25</v>
      </c>
      <c r="D658" s="12">
        <v>7932287.71</v>
      </c>
      <c r="E658" s="12">
        <v>6322591.8399999999</v>
      </c>
      <c r="F658" s="12">
        <v>7709608.7800000003</v>
      </c>
      <c r="G658" s="12">
        <v>8240997.5999999996</v>
      </c>
      <c r="H658" s="12">
        <v>7875416.9699999997</v>
      </c>
      <c r="I658" s="12">
        <f>IF(Tabela3[[#This Row],[Receitas 2005]]-Tabela3[[#This Row],[Despesas 2005]]&lt;0,Tabela3[[#This Row],[Receitas 2005]]-Tabela3[[#This Row],[Despesas 2005]],Tabela3[[#This Row],[Receitas 2005]]-Tabela3[[#This Row],[Despesas 2005]])</f>
        <v>109543.91000000015</v>
      </c>
      <c r="J658" s="14">
        <f>IF(Tabela3[[#This Row],[Receitas 2006]]-Tabela3[[#This Row],[Despesas 2006]]&lt;0,Tabela3[[#This Row],[Receitas 2006]]-Tabela3[[#This Row],[Despesas 2006]],Tabela3[[#This Row],[Receitas 2006]]-Tabela3[[#This Row],[Despesas 2006]])</f>
        <v>-376114.01000000071</v>
      </c>
      <c r="K658" s="12">
        <f>IF(Tabela3[[#This Row],[Receitas 2008]]-Tabela3[[#This Row],[Despesas 2008]]&lt;0,Tabela3[[#This Row],[Receitas 2008]]-Tabela3[[#This Row],[Despesas 2008]],Tabela3[[#This Row],[Receitas 2008]]-Tabela3[[#This Row],[Despesas 2008]])</f>
        <v>45683.650000000373</v>
      </c>
      <c r="L658" s="12">
        <f>IF(Tabela3[[#This Row],[Receitas 2009]]-Tabela3[[#This Row],[Despesas 2009]]&lt;0,Tabela3[[#This Row],[Receitas 2009]]-Tabela3[[#This Row],[Despesas 2009]],Tabela3[[#This Row],[Receitas 2009]]-Tabela3[[#This Row],[Despesas 2009]])</f>
        <v>56870.740000000224</v>
      </c>
    </row>
    <row r="659" spans="1:12">
      <c r="A659" s="13">
        <v>6046170.8899999997</v>
      </c>
      <c r="B659" s="13">
        <v>6505809.6399999997</v>
      </c>
      <c r="C659" s="13">
        <v>9148414.0500000007</v>
      </c>
      <c r="D659" s="13">
        <v>9381122.0800000001</v>
      </c>
      <c r="E659" s="13">
        <v>6298165.46</v>
      </c>
      <c r="F659" s="13">
        <v>6941414.8899999997</v>
      </c>
      <c r="G659" s="13">
        <v>10173734.359999999</v>
      </c>
      <c r="H659" s="13">
        <v>9248512.2400000002</v>
      </c>
      <c r="I659" s="13">
        <f>IF(Tabela3[[#This Row],[Receitas 2005]]-Tabela3[[#This Row],[Despesas 2005]]&lt;0,Tabela3[[#This Row],[Receitas 2005]]-Tabela3[[#This Row],[Despesas 2005]],Tabela3[[#This Row],[Receitas 2005]]-Tabela3[[#This Row],[Despesas 2005]])</f>
        <v>-251994.5700000003</v>
      </c>
      <c r="J659" s="15">
        <f>IF(Tabela3[[#This Row],[Receitas 2006]]-Tabela3[[#This Row],[Despesas 2006]]&lt;0,Tabela3[[#This Row],[Receitas 2006]]-Tabela3[[#This Row],[Despesas 2006]],Tabela3[[#This Row],[Receitas 2006]]-Tabela3[[#This Row],[Despesas 2006]])</f>
        <v>-435605.25</v>
      </c>
      <c r="K659" s="12">
        <f>IF(Tabela3[[#This Row],[Receitas 2008]]-Tabela3[[#This Row],[Despesas 2008]]&lt;0,Tabela3[[#This Row],[Receitas 2008]]-Tabela3[[#This Row],[Despesas 2008]],Tabela3[[#This Row],[Receitas 2008]]-Tabela3[[#This Row],[Despesas 2008]])</f>
        <v>-1025320.3099999987</v>
      </c>
      <c r="L659" s="12">
        <f>IF(Tabela3[[#This Row],[Receitas 2009]]-Tabela3[[#This Row],[Despesas 2009]]&lt;0,Tabela3[[#This Row],[Receitas 2009]]-Tabela3[[#This Row],[Despesas 2009]],Tabela3[[#This Row],[Receitas 2009]]-Tabela3[[#This Row],[Despesas 2009]])</f>
        <v>132609.83999999985</v>
      </c>
    </row>
    <row r="660" spans="1:12">
      <c r="A660" s="12">
        <v>66360731.240000002</v>
      </c>
      <c r="B660" s="12">
        <v>84110967.75</v>
      </c>
      <c r="C660" s="12">
        <v>117739904.90000001</v>
      </c>
      <c r="D660" s="12">
        <v>112014958.25</v>
      </c>
      <c r="E660" s="12">
        <v>65656601.710000001</v>
      </c>
      <c r="F660" s="12">
        <v>76325210.340000004</v>
      </c>
      <c r="G660" s="12">
        <v>95608494.019999996</v>
      </c>
      <c r="H660" s="12">
        <v>113086725.78</v>
      </c>
      <c r="I660" s="12">
        <f>IF(Tabela3[[#This Row],[Receitas 2005]]-Tabela3[[#This Row],[Despesas 2005]]&lt;0,Tabela3[[#This Row],[Receitas 2005]]-Tabela3[[#This Row],[Despesas 2005]],Tabela3[[#This Row],[Receitas 2005]]-Tabela3[[#This Row],[Despesas 2005]])</f>
        <v>704129.53000000119</v>
      </c>
      <c r="J660" s="14">
        <f>IF(Tabela3[[#This Row],[Receitas 2006]]-Tabela3[[#This Row],[Despesas 2006]]&lt;0,Tabela3[[#This Row],[Receitas 2006]]-Tabela3[[#This Row],[Despesas 2006]],Tabela3[[#This Row],[Receitas 2006]]-Tabela3[[#This Row],[Despesas 2006]])</f>
        <v>7785757.4099999964</v>
      </c>
      <c r="K660" s="12">
        <f>IF(Tabela3[[#This Row],[Receitas 2008]]-Tabela3[[#This Row],[Despesas 2008]]&lt;0,Tabela3[[#This Row],[Receitas 2008]]-Tabela3[[#This Row],[Despesas 2008]],Tabela3[[#This Row],[Receitas 2008]]-Tabela3[[#This Row],[Despesas 2008]])</f>
        <v>22131410.88000001</v>
      </c>
      <c r="L660" s="12">
        <f>IF(Tabela3[[#This Row],[Receitas 2009]]-Tabela3[[#This Row],[Despesas 2009]]&lt;0,Tabela3[[#This Row],[Receitas 2009]]-Tabela3[[#This Row],[Despesas 2009]],Tabela3[[#This Row],[Receitas 2009]]-Tabela3[[#This Row],[Despesas 2009]])</f>
        <v>-1071767.5300000012</v>
      </c>
    </row>
    <row r="661" spans="1:12">
      <c r="A661" s="13">
        <v>10883383</v>
      </c>
      <c r="B661" s="13">
        <v>12559286.51</v>
      </c>
      <c r="C661" s="13">
        <v>16932335.969999999</v>
      </c>
      <c r="D661" s="13">
        <v>17828885.600000001</v>
      </c>
      <c r="E661" s="13">
        <v>10050788</v>
      </c>
      <c r="F661" s="13">
        <v>11382855.85</v>
      </c>
      <c r="G661" s="13">
        <v>16162119.02</v>
      </c>
      <c r="H661" s="13">
        <v>15842797.789999999</v>
      </c>
      <c r="I661" s="13">
        <f>IF(Tabela3[[#This Row],[Receitas 2005]]-Tabela3[[#This Row],[Despesas 2005]]&lt;0,Tabela3[[#This Row],[Receitas 2005]]-Tabela3[[#This Row],[Despesas 2005]],Tabela3[[#This Row],[Receitas 2005]]-Tabela3[[#This Row],[Despesas 2005]])</f>
        <v>832595</v>
      </c>
      <c r="J661" s="15">
        <f>IF(Tabela3[[#This Row],[Receitas 2006]]-Tabela3[[#This Row],[Despesas 2006]]&lt;0,Tabela3[[#This Row],[Receitas 2006]]-Tabela3[[#This Row],[Despesas 2006]],Tabela3[[#This Row],[Receitas 2006]]-Tabela3[[#This Row],[Despesas 2006]])</f>
        <v>1176430.6600000001</v>
      </c>
      <c r="K661" s="12">
        <f>IF(Tabela3[[#This Row],[Receitas 2008]]-Tabela3[[#This Row],[Despesas 2008]]&lt;0,Tabela3[[#This Row],[Receitas 2008]]-Tabela3[[#This Row],[Despesas 2008]],Tabela3[[#This Row],[Receitas 2008]]-Tabela3[[#This Row],[Despesas 2008]])</f>
        <v>770216.94999999925</v>
      </c>
      <c r="L661" s="12">
        <f>IF(Tabela3[[#This Row],[Receitas 2009]]-Tabela3[[#This Row],[Despesas 2009]]&lt;0,Tabela3[[#This Row],[Receitas 2009]]-Tabela3[[#This Row],[Despesas 2009]],Tabela3[[#This Row],[Receitas 2009]]-Tabela3[[#This Row],[Despesas 2009]])</f>
        <v>1986087.8100000024</v>
      </c>
    </row>
    <row r="662" spans="1:12">
      <c r="A662" s="12">
        <v>34628977.520000003</v>
      </c>
      <c r="B662" s="12">
        <v>37680137.340000004</v>
      </c>
      <c r="C662" s="12">
        <v>45708877.210000001</v>
      </c>
      <c r="D662" s="12">
        <v>47358023.009999998</v>
      </c>
      <c r="E662" s="12">
        <v>33912821.600000001</v>
      </c>
      <c r="F662" s="12">
        <v>37482251.75</v>
      </c>
      <c r="G662" s="12">
        <v>47413451.479999997</v>
      </c>
      <c r="H662" s="12">
        <v>45858145.68</v>
      </c>
      <c r="I662" s="12">
        <f>IF(Tabela3[[#This Row],[Receitas 2005]]-Tabela3[[#This Row],[Despesas 2005]]&lt;0,Tabela3[[#This Row],[Receitas 2005]]-Tabela3[[#This Row],[Despesas 2005]],Tabela3[[#This Row],[Receitas 2005]]-Tabela3[[#This Row],[Despesas 2005]])</f>
        <v>716155.92000000179</v>
      </c>
      <c r="J662" s="14">
        <f>IF(Tabela3[[#This Row],[Receitas 2006]]-Tabela3[[#This Row],[Despesas 2006]]&lt;0,Tabela3[[#This Row],[Receitas 2006]]-Tabela3[[#This Row],[Despesas 2006]],Tabela3[[#This Row],[Receitas 2006]]-Tabela3[[#This Row],[Despesas 2006]])</f>
        <v>197885.59000000358</v>
      </c>
      <c r="K662" s="12">
        <f>IF(Tabela3[[#This Row],[Receitas 2008]]-Tabela3[[#This Row],[Despesas 2008]]&lt;0,Tabela3[[#This Row],[Receitas 2008]]-Tabela3[[#This Row],[Despesas 2008]],Tabela3[[#This Row],[Receitas 2008]]-Tabela3[[#This Row],[Despesas 2008]])</f>
        <v>-1704574.2699999958</v>
      </c>
      <c r="L662" s="12">
        <f>IF(Tabela3[[#This Row],[Receitas 2009]]-Tabela3[[#This Row],[Despesas 2009]]&lt;0,Tabela3[[#This Row],[Receitas 2009]]-Tabela3[[#This Row],[Despesas 2009]],Tabela3[[#This Row],[Receitas 2009]]-Tabela3[[#This Row],[Despesas 2009]])</f>
        <v>1499877.3299999982</v>
      </c>
    </row>
    <row r="663" spans="1:12">
      <c r="A663" s="13">
        <v>21159019.579999998</v>
      </c>
      <c r="B663" s="13">
        <v>24171826.59</v>
      </c>
      <c r="C663" s="13">
        <v>34855616.909999996</v>
      </c>
      <c r="D663" s="13">
        <v>34309546.840000004</v>
      </c>
      <c r="E663" s="13">
        <v>20625486.859999999</v>
      </c>
      <c r="F663" s="13">
        <v>24140910.710000001</v>
      </c>
      <c r="G663" s="13">
        <v>32411548.77</v>
      </c>
      <c r="H663" s="13">
        <v>39510823.32</v>
      </c>
      <c r="I663" s="13">
        <f>IF(Tabela3[[#This Row],[Receitas 2005]]-Tabela3[[#This Row],[Despesas 2005]]&lt;0,Tabela3[[#This Row],[Receitas 2005]]-Tabela3[[#This Row],[Despesas 2005]],Tabela3[[#This Row],[Receitas 2005]]-Tabela3[[#This Row],[Despesas 2005]])</f>
        <v>533532.71999999881</v>
      </c>
      <c r="J663" s="15">
        <f>IF(Tabela3[[#This Row],[Receitas 2006]]-Tabela3[[#This Row],[Despesas 2006]]&lt;0,Tabela3[[#This Row],[Receitas 2006]]-Tabela3[[#This Row],[Despesas 2006]],Tabela3[[#This Row],[Receitas 2006]]-Tabela3[[#This Row],[Despesas 2006]])</f>
        <v>30915.879999998957</v>
      </c>
      <c r="K663" s="12">
        <f>IF(Tabela3[[#This Row],[Receitas 2008]]-Tabela3[[#This Row],[Despesas 2008]]&lt;0,Tabela3[[#This Row],[Receitas 2008]]-Tabela3[[#This Row],[Despesas 2008]],Tabela3[[#This Row],[Receitas 2008]]-Tabela3[[#This Row],[Despesas 2008]])</f>
        <v>2444068.1399999969</v>
      </c>
      <c r="L663" s="12">
        <f>IF(Tabela3[[#This Row],[Receitas 2009]]-Tabela3[[#This Row],[Despesas 2009]]&lt;0,Tabela3[[#This Row],[Receitas 2009]]-Tabela3[[#This Row],[Despesas 2009]],Tabela3[[#This Row],[Receitas 2009]]-Tabela3[[#This Row],[Despesas 2009]])</f>
        <v>-5201276.4799999967</v>
      </c>
    </row>
    <row r="664" spans="1:12">
      <c r="A664" s="12">
        <v>5250755.8899999997</v>
      </c>
      <c r="B664" s="12" t="s">
        <v>25</v>
      </c>
      <c r="C664" s="12" t="s">
        <v>25</v>
      </c>
      <c r="D664" s="12">
        <v>11562080.35</v>
      </c>
      <c r="E664" s="12">
        <v>5051928.59</v>
      </c>
      <c r="F664" s="12" t="s">
        <v>25</v>
      </c>
      <c r="G664" s="12" t="s">
        <v>25</v>
      </c>
      <c r="H664" s="12">
        <v>9142774.4299999997</v>
      </c>
      <c r="I664" s="12">
        <f>IF(Tabela3[[#This Row],[Receitas 2005]]-Tabela3[[#This Row],[Despesas 2005]]&lt;0,Tabela3[[#This Row],[Receitas 2005]]-Tabela3[[#This Row],[Despesas 2005]],Tabela3[[#This Row],[Receitas 2005]]-Tabela3[[#This Row],[Despesas 2005]])</f>
        <v>198827.29999999981</v>
      </c>
      <c r="J66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64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64" s="12">
        <f>IF(Tabela3[[#This Row],[Receitas 2009]]-Tabela3[[#This Row],[Despesas 2009]]&lt;0,Tabela3[[#This Row],[Receitas 2009]]-Tabela3[[#This Row],[Despesas 2009]],Tabela3[[#This Row],[Receitas 2009]]-Tabela3[[#This Row],[Despesas 2009]])</f>
        <v>2419305.92</v>
      </c>
    </row>
    <row r="665" spans="1:12">
      <c r="A665" s="13">
        <v>23904743</v>
      </c>
      <c r="B665" s="13">
        <v>31038081.949999999</v>
      </c>
      <c r="C665" s="13">
        <v>37211234.310000002</v>
      </c>
      <c r="D665" s="13">
        <v>35295601</v>
      </c>
      <c r="E665" s="13">
        <v>22186404.59</v>
      </c>
      <c r="F665" s="13">
        <v>31087508.789999999</v>
      </c>
      <c r="G665" s="13">
        <v>36794682.5</v>
      </c>
      <c r="H665" s="13">
        <v>32238678</v>
      </c>
      <c r="I665" s="13">
        <f>IF(Tabela3[[#This Row],[Receitas 2005]]-Tabela3[[#This Row],[Despesas 2005]]&lt;0,Tabela3[[#This Row],[Receitas 2005]]-Tabela3[[#This Row],[Despesas 2005]],Tabela3[[#This Row],[Receitas 2005]]-Tabela3[[#This Row],[Despesas 2005]])</f>
        <v>1718338.4100000001</v>
      </c>
      <c r="J665" s="15">
        <f>IF(Tabela3[[#This Row],[Receitas 2006]]-Tabela3[[#This Row],[Despesas 2006]]&lt;0,Tabela3[[#This Row],[Receitas 2006]]-Tabela3[[#This Row],[Despesas 2006]],Tabela3[[#This Row],[Receitas 2006]]-Tabela3[[#This Row],[Despesas 2006]])</f>
        <v>-49426.839999999851</v>
      </c>
      <c r="K665" s="12">
        <f>IF(Tabela3[[#This Row],[Receitas 2008]]-Tabela3[[#This Row],[Despesas 2008]]&lt;0,Tabela3[[#This Row],[Receitas 2008]]-Tabela3[[#This Row],[Despesas 2008]],Tabela3[[#This Row],[Receitas 2008]]-Tabela3[[#This Row],[Despesas 2008]])</f>
        <v>416551.81000000238</v>
      </c>
      <c r="L665" s="12">
        <f>IF(Tabela3[[#This Row],[Receitas 2009]]-Tabela3[[#This Row],[Despesas 2009]]&lt;0,Tabela3[[#This Row],[Receitas 2009]]-Tabela3[[#This Row],[Despesas 2009]],Tabela3[[#This Row],[Receitas 2009]]-Tabela3[[#This Row],[Despesas 2009]])</f>
        <v>3056923</v>
      </c>
    </row>
    <row r="666" spans="1:12">
      <c r="A666" s="12" t="s">
        <v>25</v>
      </c>
      <c r="B666" s="12" t="s">
        <v>25</v>
      </c>
      <c r="C666" s="12">
        <v>8432328.8699999992</v>
      </c>
      <c r="D666" s="12">
        <v>8286510.3200000003</v>
      </c>
      <c r="E666" s="12" t="s">
        <v>25</v>
      </c>
      <c r="F666" s="12" t="s">
        <v>25</v>
      </c>
      <c r="G666" s="12">
        <v>8567963.1600000001</v>
      </c>
      <c r="H666" s="12">
        <v>8353627.8799999999</v>
      </c>
      <c r="I66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6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66" s="12">
        <f>IF(Tabela3[[#This Row],[Receitas 2008]]-Tabela3[[#This Row],[Despesas 2008]]&lt;0,Tabela3[[#This Row],[Receitas 2008]]-Tabela3[[#This Row],[Despesas 2008]],Tabela3[[#This Row],[Receitas 2008]]-Tabela3[[#This Row],[Despesas 2008]])</f>
        <v>-135634.29000000097</v>
      </c>
      <c r="L666" s="12">
        <f>IF(Tabela3[[#This Row],[Receitas 2009]]-Tabela3[[#This Row],[Despesas 2009]]&lt;0,Tabela3[[#This Row],[Receitas 2009]]-Tabela3[[#This Row],[Despesas 2009]],Tabela3[[#This Row],[Receitas 2009]]-Tabela3[[#This Row],[Despesas 2009]])</f>
        <v>-67117.55999999959</v>
      </c>
    </row>
    <row r="667" spans="1:12">
      <c r="A667" s="13" t="s">
        <v>25</v>
      </c>
      <c r="B667" s="13">
        <v>5248049.04</v>
      </c>
      <c r="C667" s="13">
        <v>7043792.9100000001</v>
      </c>
      <c r="D667" s="13">
        <v>6448214.1799999997</v>
      </c>
      <c r="E667" s="13" t="s">
        <v>25</v>
      </c>
      <c r="F667" s="13">
        <v>5118461.74</v>
      </c>
      <c r="G667" s="13">
        <v>6779388.3899999997</v>
      </c>
      <c r="H667" s="13">
        <v>6363682.5099999998</v>
      </c>
      <c r="I66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67" s="15">
        <f>IF(Tabela3[[#This Row],[Receitas 2006]]-Tabela3[[#This Row],[Despesas 2006]]&lt;0,Tabela3[[#This Row],[Receitas 2006]]-Tabela3[[#This Row],[Despesas 2006]],Tabela3[[#This Row],[Receitas 2006]]-Tabela3[[#This Row],[Despesas 2006]])</f>
        <v>129587.29999999981</v>
      </c>
      <c r="K667" s="12">
        <f>IF(Tabela3[[#This Row],[Receitas 2008]]-Tabela3[[#This Row],[Despesas 2008]]&lt;0,Tabela3[[#This Row],[Receitas 2008]]-Tabela3[[#This Row],[Despesas 2008]],Tabela3[[#This Row],[Receitas 2008]]-Tabela3[[#This Row],[Despesas 2008]])</f>
        <v>264404.52000000048</v>
      </c>
      <c r="L667" s="12">
        <f>IF(Tabela3[[#This Row],[Receitas 2009]]-Tabela3[[#This Row],[Despesas 2009]]&lt;0,Tabela3[[#This Row],[Receitas 2009]]-Tabela3[[#This Row],[Despesas 2009]],Tabela3[[#This Row],[Receitas 2009]]-Tabela3[[#This Row],[Despesas 2009]])</f>
        <v>84531.669999999925</v>
      </c>
    </row>
    <row r="668" spans="1:12">
      <c r="A668" s="12" t="s">
        <v>25</v>
      </c>
      <c r="B668" s="12">
        <v>5214838.79</v>
      </c>
      <c r="C668" s="12">
        <v>6892980.6500000004</v>
      </c>
      <c r="D668" s="12">
        <v>6793729.0099999998</v>
      </c>
      <c r="E668" s="12" t="s">
        <v>25</v>
      </c>
      <c r="F668" s="12">
        <v>5195879.16</v>
      </c>
      <c r="G668" s="12">
        <v>6716850.3600000003</v>
      </c>
      <c r="H668" s="12">
        <v>6707200.1399999997</v>
      </c>
      <c r="I66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68" s="14">
        <f>IF(Tabela3[[#This Row],[Receitas 2006]]-Tabela3[[#This Row],[Despesas 2006]]&lt;0,Tabela3[[#This Row],[Receitas 2006]]-Tabela3[[#This Row],[Despesas 2006]],Tabela3[[#This Row],[Receitas 2006]]-Tabela3[[#This Row],[Despesas 2006]])</f>
        <v>18959.629999999888</v>
      </c>
      <c r="K668" s="12">
        <f>IF(Tabela3[[#This Row],[Receitas 2008]]-Tabela3[[#This Row],[Despesas 2008]]&lt;0,Tabela3[[#This Row],[Receitas 2008]]-Tabela3[[#This Row],[Despesas 2008]],Tabela3[[#This Row],[Receitas 2008]]-Tabela3[[#This Row],[Despesas 2008]])</f>
        <v>176130.29000000004</v>
      </c>
      <c r="L668" s="12">
        <f>IF(Tabela3[[#This Row],[Receitas 2009]]-Tabela3[[#This Row],[Despesas 2009]]&lt;0,Tabela3[[#This Row],[Receitas 2009]]-Tabela3[[#This Row],[Despesas 2009]],Tabela3[[#This Row],[Receitas 2009]]-Tabela3[[#This Row],[Despesas 2009]])</f>
        <v>86528.870000000112</v>
      </c>
    </row>
    <row r="669" spans="1:12">
      <c r="A669" s="13">
        <v>4028348.01</v>
      </c>
      <c r="B669" s="13">
        <v>5289296.84</v>
      </c>
      <c r="C669" s="13">
        <v>7255608.6799999997</v>
      </c>
      <c r="D669" s="13">
        <v>6645889.6200000001</v>
      </c>
      <c r="E669" s="13">
        <v>3917906.17</v>
      </c>
      <c r="F669" s="13">
        <v>5162368.3600000003</v>
      </c>
      <c r="G669" s="13">
        <v>6430388.6100000003</v>
      </c>
      <c r="H669" s="13">
        <v>6119646.0700000003</v>
      </c>
      <c r="I669" s="13">
        <f>IF(Tabela3[[#This Row],[Receitas 2005]]-Tabela3[[#This Row],[Despesas 2005]]&lt;0,Tabela3[[#This Row],[Receitas 2005]]-Tabela3[[#This Row],[Despesas 2005]],Tabela3[[#This Row],[Receitas 2005]]-Tabela3[[#This Row],[Despesas 2005]])</f>
        <v>110441.83999999985</v>
      </c>
      <c r="J669" s="15">
        <f>IF(Tabela3[[#This Row],[Receitas 2006]]-Tabela3[[#This Row],[Despesas 2006]]&lt;0,Tabela3[[#This Row],[Receitas 2006]]-Tabela3[[#This Row],[Despesas 2006]],Tabela3[[#This Row],[Receitas 2006]]-Tabela3[[#This Row],[Despesas 2006]])</f>
        <v>126928.47999999952</v>
      </c>
      <c r="K669" s="12">
        <f>IF(Tabela3[[#This Row],[Receitas 2008]]-Tabela3[[#This Row],[Despesas 2008]]&lt;0,Tabela3[[#This Row],[Receitas 2008]]-Tabela3[[#This Row],[Despesas 2008]],Tabela3[[#This Row],[Receitas 2008]]-Tabela3[[#This Row],[Despesas 2008]])</f>
        <v>825220.06999999937</v>
      </c>
      <c r="L669" s="12">
        <f>IF(Tabela3[[#This Row],[Receitas 2009]]-Tabela3[[#This Row],[Despesas 2009]]&lt;0,Tabela3[[#This Row],[Receitas 2009]]-Tabela3[[#This Row],[Despesas 2009]],Tabela3[[#This Row],[Receitas 2009]]-Tabela3[[#This Row],[Despesas 2009]])</f>
        <v>526243.54999999981</v>
      </c>
    </row>
    <row r="670" spans="1:12">
      <c r="A670" s="12">
        <v>5105661.17</v>
      </c>
      <c r="B670" s="12">
        <v>5444487.4299999997</v>
      </c>
      <c r="C670" s="12">
        <v>7497924.4100000001</v>
      </c>
      <c r="D670" s="12">
        <v>7248212.8700000001</v>
      </c>
      <c r="E670" s="12">
        <v>4672779.29</v>
      </c>
      <c r="F670" s="12">
        <v>6108405.4699999997</v>
      </c>
      <c r="G670" s="12">
        <v>6898335.8200000003</v>
      </c>
      <c r="H670" s="12">
        <v>7736852.9199999999</v>
      </c>
      <c r="I670" s="12">
        <f>IF(Tabela3[[#This Row],[Receitas 2005]]-Tabela3[[#This Row],[Despesas 2005]]&lt;0,Tabela3[[#This Row],[Receitas 2005]]-Tabela3[[#This Row],[Despesas 2005]],Tabela3[[#This Row],[Receitas 2005]]-Tabela3[[#This Row],[Despesas 2005]])</f>
        <v>432881.87999999989</v>
      </c>
      <c r="J670" s="14">
        <f>IF(Tabela3[[#This Row],[Receitas 2006]]-Tabela3[[#This Row],[Despesas 2006]]&lt;0,Tabela3[[#This Row],[Receitas 2006]]-Tabela3[[#This Row],[Despesas 2006]],Tabela3[[#This Row],[Receitas 2006]]-Tabela3[[#This Row],[Despesas 2006]])</f>
        <v>-663918.04</v>
      </c>
      <c r="K670" s="12">
        <f>IF(Tabela3[[#This Row],[Receitas 2008]]-Tabela3[[#This Row],[Despesas 2008]]&lt;0,Tabela3[[#This Row],[Receitas 2008]]-Tabela3[[#This Row],[Despesas 2008]],Tabela3[[#This Row],[Receitas 2008]]-Tabela3[[#This Row],[Despesas 2008]])</f>
        <v>599588.58999999985</v>
      </c>
      <c r="L670" s="12">
        <f>IF(Tabela3[[#This Row],[Receitas 2009]]-Tabela3[[#This Row],[Despesas 2009]]&lt;0,Tabela3[[#This Row],[Receitas 2009]]-Tabela3[[#This Row],[Despesas 2009]],Tabela3[[#This Row],[Receitas 2009]]-Tabela3[[#This Row],[Despesas 2009]])</f>
        <v>-488640.04999999981</v>
      </c>
    </row>
    <row r="671" spans="1:12">
      <c r="A671" s="13">
        <v>5483992.79</v>
      </c>
      <c r="B671" s="13">
        <v>6357774</v>
      </c>
      <c r="C671" s="13">
        <v>8373859.4900000002</v>
      </c>
      <c r="D671" s="13">
        <v>8260713.1200000001</v>
      </c>
      <c r="E671" s="13">
        <v>4818118.16</v>
      </c>
      <c r="F671" s="13">
        <v>6641178</v>
      </c>
      <c r="G671" s="13">
        <v>8911323.3200000003</v>
      </c>
      <c r="H671" s="13">
        <v>8285070.4800000004</v>
      </c>
      <c r="I671" s="13">
        <f>IF(Tabela3[[#This Row],[Receitas 2005]]-Tabela3[[#This Row],[Despesas 2005]]&lt;0,Tabela3[[#This Row],[Receitas 2005]]-Tabela3[[#This Row],[Despesas 2005]],Tabela3[[#This Row],[Receitas 2005]]-Tabela3[[#This Row],[Despesas 2005]])</f>
        <v>665874.62999999989</v>
      </c>
      <c r="J671" s="15">
        <f>IF(Tabela3[[#This Row],[Receitas 2006]]-Tabela3[[#This Row],[Despesas 2006]]&lt;0,Tabela3[[#This Row],[Receitas 2006]]-Tabela3[[#This Row],[Despesas 2006]],Tabela3[[#This Row],[Receitas 2006]]-Tabela3[[#This Row],[Despesas 2006]])</f>
        <v>-283404</v>
      </c>
      <c r="K671" s="12">
        <f>IF(Tabela3[[#This Row],[Receitas 2008]]-Tabela3[[#This Row],[Despesas 2008]]&lt;0,Tabela3[[#This Row],[Receitas 2008]]-Tabela3[[#This Row],[Despesas 2008]],Tabela3[[#This Row],[Receitas 2008]]-Tabela3[[#This Row],[Despesas 2008]])</f>
        <v>-537463.83000000007</v>
      </c>
      <c r="L671" s="12">
        <f>IF(Tabela3[[#This Row],[Receitas 2009]]-Tabela3[[#This Row],[Despesas 2009]]&lt;0,Tabela3[[#This Row],[Receitas 2009]]-Tabela3[[#This Row],[Despesas 2009]],Tabela3[[#This Row],[Receitas 2009]]-Tabela3[[#This Row],[Despesas 2009]])</f>
        <v>-24357.360000000335</v>
      </c>
    </row>
    <row r="672" spans="1:12">
      <c r="A672" s="12">
        <v>4228991.8600000003</v>
      </c>
      <c r="B672" s="12">
        <v>4613364.68</v>
      </c>
      <c r="C672" s="12">
        <v>7918893.7300000004</v>
      </c>
      <c r="D672" s="12">
        <v>8357841.5300000003</v>
      </c>
      <c r="E672" s="12">
        <v>4196883.6500000004</v>
      </c>
      <c r="F672" s="12">
        <v>0</v>
      </c>
      <c r="G672" s="12">
        <v>6094008.7599999998</v>
      </c>
      <c r="H672" s="12">
        <v>7334691.3700000001</v>
      </c>
      <c r="I672" s="12">
        <f>IF(Tabela3[[#This Row],[Receitas 2005]]-Tabela3[[#This Row],[Despesas 2005]]&lt;0,Tabela3[[#This Row],[Receitas 2005]]-Tabela3[[#This Row],[Despesas 2005]],Tabela3[[#This Row],[Receitas 2005]]-Tabela3[[#This Row],[Despesas 2005]])</f>
        <v>32108.209999999963</v>
      </c>
      <c r="J672" s="14">
        <f>IF(Tabela3[[#This Row],[Receitas 2006]]-Tabela3[[#This Row],[Despesas 2006]]&lt;0,Tabela3[[#This Row],[Receitas 2006]]-Tabela3[[#This Row],[Despesas 2006]],Tabela3[[#This Row],[Receitas 2006]]-Tabela3[[#This Row],[Despesas 2006]])</f>
        <v>4613364.68</v>
      </c>
      <c r="K672" s="12">
        <f>IF(Tabela3[[#This Row],[Receitas 2008]]-Tabela3[[#This Row],[Despesas 2008]]&lt;0,Tabela3[[#This Row],[Receitas 2008]]-Tabela3[[#This Row],[Despesas 2008]],Tabela3[[#This Row],[Receitas 2008]]-Tabela3[[#This Row],[Despesas 2008]])</f>
        <v>1824884.9700000007</v>
      </c>
      <c r="L672" s="12">
        <f>IF(Tabela3[[#This Row],[Receitas 2009]]-Tabela3[[#This Row],[Despesas 2009]]&lt;0,Tabela3[[#This Row],[Receitas 2009]]-Tabela3[[#This Row],[Despesas 2009]],Tabela3[[#This Row],[Receitas 2009]]-Tabela3[[#This Row],[Despesas 2009]])</f>
        <v>1023150.1600000001</v>
      </c>
    </row>
    <row r="673" spans="1:12">
      <c r="A673" s="13">
        <v>3995900.05</v>
      </c>
      <c r="B673" s="13">
        <v>4693977.91</v>
      </c>
      <c r="C673" s="13" t="s">
        <v>25</v>
      </c>
      <c r="D673" s="13">
        <v>6589898.8700000001</v>
      </c>
      <c r="E673" s="13">
        <v>4440595.4000000004</v>
      </c>
      <c r="F673" s="13">
        <v>4795492.29</v>
      </c>
      <c r="G673" s="13" t="s">
        <v>25</v>
      </c>
      <c r="H673" s="13">
        <v>7271821.7199999997</v>
      </c>
      <c r="I673" s="13">
        <f>IF(Tabela3[[#This Row],[Receitas 2005]]-Tabela3[[#This Row],[Despesas 2005]]&lt;0,Tabela3[[#This Row],[Receitas 2005]]-Tabela3[[#This Row],[Despesas 2005]],Tabela3[[#This Row],[Receitas 2005]]-Tabela3[[#This Row],[Despesas 2005]])</f>
        <v>-444695.35000000056</v>
      </c>
      <c r="J673" s="15">
        <f>IF(Tabela3[[#This Row],[Receitas 2006]]-Tabela3[[#This Row],[Despesas 2006]]&lt;0,Tabela3[[#This Row],[Receitas 2006]]-Tabela3[[#This Row],[Despesas 2006]],Tabela3[[#This Row],[Receitas 2006]]-Tabela3[[#This Row],[Despesas 2006]])</f>
        <v>-101514.37999999989</v>
      </c>
      <c r="K673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73" s="12">
        <f>IF(Tabela3[[#This Row],[Receitas 2009]]-Tabela3[[#This Row],[Despesas 2009]]&lt;0,Tabela3[[#This Row],[Receitas 2009]]-Tabela3[[#This Row],[Despesas 2009]],Tabela3[[#This Row],[Receitas 2009]]-Tabela3[[#This Row],[Despesas 2009]])</f>
        <v>-681922.84999999963</v>
      </c>
    </row>
    <row r="674" spans="1:12">
      <c r="A674" s="12" t="s">
        <v>25</v>
      </c>
      <c r="B674" s="12">
        <v>5423561.5700000003</v>
      </c>
      <c r="C674" s="12">
        <v>7634924.8899999997</v>
      </c>
      <c r="D674" s="12">
        <v>8071798.21</v>
      </c>
      <c r="E674" s="12" t="s">
        <v>25</v>
      </c>
      <c r="F674" s="12">
        <v>5538833.9900000002</v>
      </c>
      <c r="G674" s="12">
        <v>7188614.8899999997</v>
      </c>
      <c r="H674" s="12">
        <v>8049080.6600000001</v>
      </c>
      <c r="I67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74" s="14">
        <f>IF(Tabela3[[#This Row],[Receitas 2006]]-Tabela3[[#This Row],[Despesas 2006]]&lt;0,Tabela3[[#This Row],[Receitas 2006]]-Tabela3[[#This Row],[Despesas 2006]],Tabela3[[#This Row],[Receitas 2006]]-Tabela3[[#This Row],[Despesas 2006]])</f>
        <v>-115272.41999999993</v>
      </c>
      <c r="K674" s="12">
        <f>IF(Tabela3[[#This Row],[Receitas 2008]]-Tabela3[[#This Row],[Despesas 2008]]&lt;0,Tabela3[[#This Row],[Receitas 2008]]-Tabela3[[#This Row],[Despesas 2008]],Tabela3[[#This Row],[Receitas 2008]]-Tabela3[[#This Row],[Despesas 2008]])</f>
        <v>446310</v>
      </c>
      <c r="L674" s="12">
        <f>IF(Tabela3[[#This Row],[Receitas 2009]]-Tabela3[[#This Row],[Despesas 2009]]&lt;0,Tabela3[[#This Row],[Receitas 2009]]-Tabela3[[#This Row],[Despesas 2009]],Tabela3[[#This Row],[Receitas 2009]]-Tabela3[[#This Row],[Despesas 2009]])</f>
        <v>22717.549999999814</v>
      </c>
    </row>
    <row r="675" spans="1:12">
      <c r="A675" s="13">
        <v>10063306.43</v>
      </c>
      <c r="B675" s="13">
        <v>13631790.93</v>
      </c>
      <c r="C675" s="13">
        <v>18813223.210000001</v>
      </c>
      <c r="D675" s="13" t="s">
        <v>25</v>
      </c>
      <c r="E675" s="13">
        <v>10051454.6</v>
      </c>
      <c r="F675" s="13">
        <v>12709099.279999999</v>
      </c>
      <c r="G675" s="13">
        <v>16217640.220000001</v>
      </c>
      <c r="H675" s="13" t="s">
        <v>25</v>
      </c>
      <c r="I675" s="13">
        <f>IF(Tabela3[[#This Row],[Receitas 2005]]-Tabela3[[#This Row],[Despesas 2005]]&lt;0,Tabela3[[#This Row],[Receitas 2005]]-Tabela3[[#This Row],[Despesas 2005]],Tabela3[[#This Row],[Receitas 2005]]-Tabela3[[#This Row],[Despesas 2005]])</f>
        <v>11851.830000000075</v>
      </c>
      <c r="J675" s="15">
        <f>IF(Tabela3[[#This Row],[Receitas 2006]]-Tabela3[[#This Row],[Despesas 2006]]&lt;0,Tabela3[[#This Row],[Receitas 2006]]-Tabela3[[#This Row],[Despesas 2006]],Tabela3[[#This Row],[Receitas 2006]]-Tabela3[[#This Row],[Despesas 2006]])</f>
        <v>922691.65000000037</v>
      </c>
      <c r="K675" s="12">
        <f>IF(Tabela3[[#This Row],[Receitas 2008]]-Tabela3[[#This Row],[Despesas 2008]]&lt;0,Tabela3[[#This Row],[Receitas 2008]]-Tabela3[[#This Row],[Despesas 2008]],Tabela3[[#This Row],[Receitas 2008]]-Tabela3[[#This Row],[Despesas 2008]])</f>
        <v>2595582.9900000002</v>
      </c>
      <c r="L675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676" spans="1:12">
      <c r="A676" s="12">
        <v>108016285.67</v>
      </c>
      <c r="B676" s="12">
        <v>129458104.17</v>
      </c>
      <c r="C676" s="12">
        <v>184525991.09999999</v>
      </c>
      <c r="D676" s="12">
        <v>176711704.31</v>
      </c>
      <c r="E676" s="12">
        <v>120219510.91</v>
      </c>
      <c r="F676" s="12">
        <v>122850932.03</v>
      </c>
      <c r="G676" s="12">
        <v>164126627.69999999</v>
      </c>
      <c r="H676" s="12">
        <v>174424656.52000001</v>
      </c>
      <c r="I676" s="12">
        <f>IF(Tabela3[[#This Row],[Receitas 2005]]-Tabela3[[#This Row],[Despesas 2005]]&lt;0,Tabela3[[#This Row],[Receitas 2005]]-Tabela3[[#This Row],[Despesas 2005]],Tabela3[[#This Row],[Receitas 2005]]-Tabela3[[#This Row],[Despesas 2005]])</f>
        <v>-12203225.239999995</v>
      </c>
      <c r="J676" s="14">
        <f>IF(Tabela3[[#This Row],[Receitas 2006]]-Tabela3[[#This Row],[Despesas 2006]]&lt;0,Tabela3[[#This Row],[Receitas 2006]]-Tabela3[[#This Row],[Despesas 2006]],Tabela3[[#This Row],[Receitas 2006]]-Tabela3[[#This Row],[Despesas 2006]])</f>
        <v>6607172.1400000006</v>
      </c>
      <c r="K676" s="12">
        <f>IF(Tabela3[[#This Row],[Receitas 2008]]-Tabela3[[#This Row],[Despesas 2008]]&lt;0,Tabela3[[#This Row],[Receitas 2008]]-Tabela3[[#This Row],[Despesas 2008]],Tabela3[[#This Row],[Receitas 2008]]-Tabela3[[#This Row],[Despesas 2008]])</f>
        <v>20399363.400000006</v>
      </c>
      <c r="L676" s="12">
        <f>IF(Tabela3[[#This Row],[Receitas 2009]]-Tabela3[[#This Row],[Despesas 2009]]&lt;0,Tabela3[[#This Row],[Receitas 2009]]-Tabela3[[#This Row],[Despesas 2009]],Tabela3[[#This Row],[Receitas 2009]]-Tabela3[[#This Row],[Despesas 2009]])</f>
        <v>2287047.7899999917</v>
      </c>
    </row>
    <row r="677" spans="1:12">
      <c r="A677" s="13">
        <v>8753569.2699999996</v>
      </c>
      <c r="B677" s="13">
        <v>10102187.880000001</v>
      </c>
      <c r="C677" s="13">
        <v>14634651.720000001</v>
      </c>
      <c r="D677" s="13">
        <v>14779874.779999999</v>
      </c>
      <c r="E677" s="13">
        <v>8177985.9199999999</v>
      </c>
      <c r="F677" s="13">
        <v>10102591.210000001</v>
      </c>
      <c r="G677" s="13">
        <v>14444530.67</v>
      </c>
      <c r="H677" s="13">
        <v>15089260.08</v>
      </c>
      <c r="I677" s="13">
        <f>IF(Tabela3[[#This Row],[Receitas 2005]]-Tabela3[[#This Row],[Despesas 2005]]&lt;0,Tabela3[[#This Row],[Receitas 2005]]-Tabela3[[#This Row],[Despesas 2005]],Tabela3[[#This Row],[Receitas 2005]]-Tabela3[[#This Row],[Despesas 2005]])</f>
        <v>575583.34999999963</v>
      </c>
      <c r="J677" s="15">
        <f>IF(Tabela3[[#This Row],[Receitas 2006]]-Tabela3[[#This Row],[Despesas 2006]]&lt;0,Tabela3[[#This Row],[Receitas 2006]]-Tabela3[[#This Row],[Despesas 2006]],Tabela3[[#This Row],[Receitas 2006]]-Tabela3[[#This Row],[Despesas 2006]])</f>
        <v>-403.33000000007451</v>
      </c>
      <c r="K677" s="12">
        <f>IF(Tabela3[[#This Row],[Receitas 2008]]-Tabela3[[#This Row],[Despesas 2008]]&lt;0,Tabela3[[#This Row],[Receitas 2008]]-Tabela3[[#This Row],[Despesas 2008]],Tabela3[[#This Row],[Receitas 2008]]-Tabela3[[#This Row],[Despesas 2008]])</f>
        <v>190121.05000000075</v>
      </c>
      <c r="L677" s="12">
        <f>IF(Tabela3[[#This Row],[Receitas 2009]]-Tabela3[[#This Row],[Despesas 2009]]&lt;0,Tabela3[[#This Row],[Receitas 2009]]-Tabela3[[#This Row],[Despesas 2009]],Tabela3[[#This Row],[Receitas 2009]]-Tabela3[[#This Row],[Despesas 2009]])</f>
        <v>-309385.30000000075</v>
      </c>
    </row>
    <row r="678" spans="1:12">
      <c r="A678" s="12">
        <v>7212350.4800000004</v>
      </c>
      <c r="B678" s="12">
        <v>8376601.0099999998</v>
      </c>
      <c r="C678" s="12">
        <v>12805475.369999999</v>
      </c>
      <c r="D678" s="12">
        <v>12164549.130000001</v>
      </c>
      <c r="E678" s="12">
        <v>6241842.2699999996</v>
      </c>
      <c r="F678" s="12">
        <v>8059479.7999999998</v>
      </c>
      <c r="G678" s="12">
        <v>11998914.51</v>
      </c>
      <c r="H678" s="12">
        <v>12219214.189999999</v>
      </c>
      <c r="I678" s="12">
        <f>IF(Tabela3[[#This Row],[Receitas 2005]]-Tabela3[[#This Row],[Despesas 2005]]&lt;0,Tabela3[[#This Row],[Receitas 2005]]-Tabela3[[#This Row],[Despesas 2005]],Tabela3[[#This Row],[Receitas 2005]]-Tabela3[[#This Row],[Despesas 2005]])</f>
        <v>970508.21000000089</v>
      </c>
      <c r="J678" s="14">
        <f>IF(Tabela3[[#This Row],[Receitas 2006]]-Tabela3[[#This Row],[Despesas 2006]]&lt;0,Tabela3[[#This Row],[Receitas 2006]]-Tabela3[[#This Row],[Despesas 2006]],Tabela3[[#This Row],[Receitas 2006]]-Tabela3[[#This Row],[Despesas 2006]])</f>
        <v>317121.20999999996</v>
      </c>
      <c r="K678" s="12">
        <f>IF(Tabela3[[#This Row],[Receitas 2008]]-Tabela3[[#This Row],[Despesas 2008]]&lt;0,Tabela3[[#This Row],[Receitas 2008]]-Tabela3[[#This Row],[Despesas 2008]],Tabela3[[#This Row],[Receitas 2008]]-Tabela3[[#This Row],[Despesas 2008]])</f>
        <v>806560.8599999994</v>
      </c>
      <c r="L678" s="12">
        <f>IF(Tabela3[[#This Row],[Receitas 2009]]-Tabela3[[#This Row],[Despesas 2009]]&lt;0,Tabela3[[#This Row],[Receitas 2009]]-Tabela3[[#This Row],[Despesas 2009]],Tabela3[[#This Row],[Receitas 2009]]-Tabela3[[#This Row],[Despesas 2009]])</f>
        <v>-54665.059999998659</v>
      </c>
    </row>
    <row r="679" spans="1:12">
      <c r="A679" s="13">
        <v>4695050</v>
      </c>
      <c r="B679" s="13" t="s">
        <v>25</v>
      </c>
      <c r="C679" s="13" t="s">
        <v>25</v>
      </c>
      <c r="D679" s="13">
        <v>7293135.71</v>
      </c>
      <c r="E679" s="13">
        <v>4988476</v>
      </c>
      <c r="F679" s="13" t="s">
        <v>25</v>
      </c>
      <c r="G679" s="13" t="s">
        <v>25</v>
      </c>
      <c r="H679" s="13">
        <v>7216362.1799999997</v>
      </c>
      <c r="I679" s="13">
        <f>IF(Tabela3[[#This Row],[Receitas 2005]]-Tabela3[[#This Row],[Despesas 2005]]&lt;0,Tabela3[[#This Row],[Receitas 2005]]-Tabela3[[#This Row],[Despesas 2005]],Tabela3[[#This Row],[Receitas 2005]]-Tabela3[[#This Row],[Despesas 2005]])</f>
        <v>-293426</v>
      </c>
      <c r="J679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79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79" s="12">
        <f>IF(Tabela3[[#This Row],[Receitas 2009]]-Tabela3[[#This Row],[Despesas 2009]]&lt;0,Tabela3[[#This Row],[Receitas 2009]]-Tabela3[[#This Row],[Despesas 2009]],Tabela3[[#This Row],[Receitas 2009]]-Tabela3[[#This Row],[Despesas 2009]])</f>
        <v>76773.530000000261</v>
      </c>
    </row>
    <row r="680" spans="1:12">
      <c r="A680" s="12" t="s">
        <v>25</v>
      </c>
      <c r="B680" s="12" t="s">
        <v>25</v>
      </c>
      <c r="C680" s="12">
        <v>13152224.35</v>
      </c>
      <c r="D680" s="12">
        <v>11886244.98</v>
      </c>
      <c r="E680" s="12" t="s">
        <v>25</v>
      </c>
      <c r="F680" s="12" t="s">
        <v>25</v>
      </c>
      <c r="G680" s="12">
        <v>12885567.48</v>
      </c>
      <c r="H680" s="12">
        <v>12981427.42</v>
      </c>
      <c r="I680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8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80" s="12">
        <f>IF(Tabela3[[#This Row],[Receitas 2008]]-Tabela3[[#This Row],[Despesas 2008]]&lt;0,Tabela3[[#This Row],[Receitas 2008]]-Tabela3[[#This Row],[Despesas 2008]],Tabela3[[#This Row],[Receitas 2008]]-Tabela3[[#This Row],[Despesas 2008]])</f>
        <v>266656.86999999918</v>
      </c>
      <c r="L680" s="12">
        <f>IF(Tabela3[[#This Row],[Receitas 2009]]-Tabela3[[#This Row],[Despesas 2009]]&lt;0,Tabela3[[#This Row],[Receitas 2009]]-Tabela3[[#This Row],[Despesas 2009]],Tabela3[[#This Row],[Receitas 2009]]-Tabela3[[#This Row],[Despesas 2009]])</f>
        <v>-1095182.4399999995</v>
      </c>
    </row>
    <row r="681" spans="1:12">
      <c r="A681" s="13">
        <v>5193709.45</v>
      </c>
      <c r="B681" s="13" t="s">
        <v>25</v>
      </c>
      <c r="C681" s="13">
        <v>8567156.4800000004</v>
      </c>
      <c r="D681" s="13">
        <v>8191183.5300000003</v>
      </c>
      <c r="E681" s="13">
        <v>5266433.16</v>
      </c>
      <c r="F681" s="13" t="s">
        <v>25</v>
      </c>
      <c r="G681" s="13">
        <v>8352591.6900000004</v>
      </c>
      <c r="H681" s="13">
        <v>8175060.21</v>
      </c>
      <c r="I681" s="13">
        <f>IF(Tabela3[[#This Row],[Receitas 2005]]-Tabela3[[#This Row],[Despesas 2005]]&lt;0,Tabela3[[#This Row],[Receitas 2005]]-Tabela3[[#This Row],[Despesas 2005]],Tabela3[[#This Row],[Receitas 2005]]-Tabela3[[#This Row],[Despesas 2005]])</f>
        <v>-72723.709999999963</v>
      </c>
      <c r="J68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81" s="12">
        <f>IF(Tabela3[[#This Row],[Receitas 2008]]-Tabela3[[#This Row],[Despesas 2008]]&lt;0,Tabela3[[#This Row],[Receitas 2008]]-Tabela3[[#This Row],[Despesas 2008]],Tabela3[[#This Row],[Receitas 2008]]-Tabela3[[#This Row],[Despesas 2008]])</f>
        <v>214564.79000000004</v>
      </c>
      <c r="L681" s="12">
        <f>IF(Tabela3[[#This Row],[Receitas 2009]]-Tabela3[[#This Row],[Despesas 2009]]&lt;0,Tabela3[[#This Row],[Receitas 2009]]-Tabela3[[#This Row],[Despesas 2009]],Tabela3[[#This Row],[Receitas 2009]]-Tabela3[[#This Row],[Despesas 2009]])</f>
        <v>16123.320000000298</v>
      </c>
    </row>
    <row r="682" spans="1:12">
      <c r="A682" s="12">
        <v>4116173.36</v>
      </c>
      <c r="B682" s="12">
        <v>5139455.22</v>
      </c>
      <c r="C682" s="12">
        <v>6931778.3499999996</v>
      </c>
      <c r="D682" s="12">
        <v>8917233.9600000009</v>
      </c>
      <c r="E682" s="12">
        <v>4034686.93</v>
      </c>
      <c r="F682" s="12">
        <v>5145553.3099999996</v>
      </c>
      <c r="G682" s="12">
        <v>6494946.7800000003</v>
      </c>
      <c r="H682" s="12">
        <v>6855253.8399999999</v>
      </c>
      <c r="I682" s="12">
        <f>IF(Tabela3[[#This Row],[Receitas 2005]]-Tabela3[[#This Row],[Despesas 2005]]&lt;0,Tabela3[[#This Row],[Receitas 2005]]-Tabela3[[#This Row],[Despesas 2005]],Tabela3[[#This Row],[Receitas 2005]]-Tabela3[[#This Row],[Despesas 2005]])</f>
        <v>81486.429999999702</v>
      </c>
      <c r="J682" s="14">
        <f>IF(Tabela3[[#This Row],[Receitas 2006]]-Tabela3[[#This Row],[Despesas 2006]]&lt;0,Tabela3[[#This Row],[Receitas 2006]]-Tabela3[[#This Row],[Despesas 2006]],Tabela3[[#This Row],[Receitas 2006]]-Tabela3[[#This Row],[Despesas 2006]])</f>
        <v>-6098.089999999851</v>
      </c>
      <c r="K682" s="12">
        <f>IF(Tabela3[[#This Row],[Receitas 2008]]-Tabela3[[#This Row],[Despesas 2008]]&lt;0,Tabela3[[#This Row],[Receitas 2008]]-Tabela3[[#This Row],[Despesas 2008]],Tabela3[[#This Row],[Receitas 2008]]-Tabela3[[#This Row],[Despesas 2008]])</f>
        <v>436831.56999999937</v>
      </c>
      <c r="L682" s="12">
        <f>IF(Tabela3[[#This Row],[Receitas 2009]]-Tabela3[[#This Row],[Despesas 2009]]&lt;0,Tabela3[[#This Row],[Receitas 2009]]-Tabela3[[#This Row],[Despesas 2009]],Tabela3[[#This Row],[Receitas 2009]]-Tabela3[[#This Row],[Despesas 2009]])</f>
        <v>2061980.120000001</v>
      </c>
    </row>
    <row r="683" spans="1:12">
      <c r="A683" s="13">
        <v>5551537.0199999996</v>
      </c>
      <c r="B683" s="13" t="s">
        <v>25</v>
      </c>
      <c r="C683" s="13">
        <v>8699318.8900000006</v>
      </c>
      <c r="D683" s="13">
        <v>7940364.9900000002</v>
      </c>
      <c r="E683" s="13">
        <v>5511285.0300000003</v>
      </c>
      <c r="F683" s="13" t="s">
        <v>25</v>
      </c>
      <c r="G683" s="13">
        <v>8930461.7699999996</v>
      </c>
      <c r="H683" s="13">
        <v>9343856.1699999999</v>
      </c>
      <c r="I683" s="13">
        <f>IF(Tabela3[[#This Row],[Receitas 2005]]-Tabela3[[#This Row],[Despesas 2005]]&lt;0,Tabela3[[#This Row],[Receitas 2005]]-Tabela3[[#This Row],[Despesas 2005]],Tabela3[[#This Row],[Receitas 2005]]-Tabela3[[#This Row],[Despesas 2005]])</f>
        <v>40251.989999999292</v>
      </c>
      <c r="J68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83" s="12">
        <f>IF(Tabela3[[#This Row],[Receitas 2008]]-Tabela3[[#This Row],[Despesas 2008]]&lt;0,Tabela3[[#This Row],[Receitas 2008]]-Tabela3[[#This Row],[Despesas 2008]],Tabela3[[#This Row],[Receitas 2008]]-Tabela3[[#This Row],[Despesas 2008]])</f>
        <v>-231142.87999999896</v>
      </c>
      <c r="L683" s="12">
        <f>IF(Tabela3[[#This Row],[Receitas 2009]]-Tabela3[[#This Row],[Despesas 2009]]&lt;0,Tabela3[[#This Row],[Receitas 2009]]-Tabela3[[#This Row],[Despesas 2009]],Tabela3[[#This Row],[Receitas 2009]]-Tabela3[[#This Row],[Despesas 2009]])</f>
        <v>-1403491.1799999997</v>
      </c>
    </row>
    <row r="684" spans="1:12">
      <c r="A684" s="12">
        <v>4399210.16</v>
      </c>
      <c r="B684" s="12">
        <v>5211836.21</v>
      </c>
      <c r="C684" s="12">
        <v>7410651.5</v>
      </c>
      <c r="D684" s="12">
        <v>6779265.6799999997</v>
      </c>
      <c r="E684" s="12">
        <v>4181468.48</v>
      </c>
      <c r="F684" s="12">
        <v>4681570.2300000004</v>
      </c>
      <c r="G684" s="12">
        <v>6798591.0899999999</v>
      </c>
      <c r="H684" s="12">
        <v>7586151.3799999999</v>
      </c>
      <c r="I684" s="12">
        <f>IF(Tabela3[[#This Row],[Receitas 2005]]-Tabela3[[#This Row],[Despesas 2005]]&lt;0,Tabela3[[#This Row],[Receitas 2005]]-Tabela3[[#This Row],[Despesas 2005]],Tabela3[[#This Row],[Receitas 2005]]-Tabela3[[#This Row],[Despesas 2005]])</f>
        <v>217741.68000000017</v>
      </c>
      <c r="J684" s="14">
        <f>IF(Tabela3[[#This Row],[Receitas 2006]]-Tabela3[[#This Row],[Despesas 2006]]&lt;0,Tabela3[[#This Row],[Receitas 2006]]-Tabela3[[#This Row],[Despesas 2006]],Tabela3[[#This Row],[Receitas 2006]]-Tabela3[[#This Row],[Despesas 2006]])</f>
        <v>530265.97999999952</v>
      </c>
      <c r="K684" s="12">
        <f>IF(Tabela3[[#This Row],[Receitas 2008]]-Tabela3[[#This Row],[Despesas 2008]]&lt;0,Tabela3[[#This Row],[Receitas 2008]]-Tabela3[[#This Row],[Despesas 2008]],Tabela3[[#This Row],[Receitas 2008]]-Tabela3[[#This Row],[Despesas 2008]])</f>
        <v>612060.41000000015</v>
      </c>
      <c r="L684" s="12">
        <f>IF(Tabela3[[#This Row],[Receitas 2009]]-Tabela3[[#This Row],[Despesas 2009]]&lt;0,Tabela3[[#This Row],[Receitas 2009]]-Tabela3[[#This Row],[Despesas 2009]],Tabela3[[#This Row],[Receitas 2009]]-Tabela3[[#This Row],[Despesas 2009]])</f>
        <v>-806885.70000000019</v>
      </c>
    </row>
    <row r="685" spans="1:12">
      <c r="A685" s="13">
        <v>3728583.89</v>
      </c>
      <c r="B685" s="13">
        <v>4695617.3</v>
      </c>
      <c r="C685" s="13">
        <v>6085849.8700000001</v>
      </c>
      <c r="D685" s="13">
        <v>5750042.5199999996</v>
      </c>
      <c r="E685" s="13">
        <v>3549369.19</v>
      </c>
      <c r="F685" s="13">
        <v>4033147.7</v>
      </c>
      <c r="G685" s="13">
        <v>6185626.04</v>
      </c>
      <c r="H685" s="13">
        <v>6202823.96</v>
      </c>
      <c r="I685" s="13">
        <f>IF(Tabela3[[#This Row],[Receitas 2005]]-Tabela3[[#This Row],[Despesas 2005]]&lt;0,Tabela3[[#This Row],[Receitas 2005]]-Tabela3[[#This Row],[Despesas 2005]],Tabela3[[#This Row],[Receitas 2005]]-Tabela3[[#This Row],[Despesas 2005]])</f>
        <v>179214.70000000019</v>
      </c>
      <c r="J685" s="15">
        <f>IF(Tabela3[[#This Row],[Receitas 2006]]-Tabela3[[#This Row],[Despesas 2006]]&lt;0,Tabela3[[#This Row],[Receitas 2006]]-Tabela3[[#This Row],[Despesas 2006]],Tabela3[[#This Row],[Receitas 2006]]-Tabela3[[#This Row],[Despesas 2006]])</f>
        <v>662469.59999999963</v>
      </c>
      <c r="K685" s="12">
        <f>IF(Tabela3[[#This Row],[Receitas 2008]]-Tabela3[[#This Row],[Despesas 2008]]&lt;0,Tabela3[[#This Row],[Receitas 2008]]-Tabela3[[#This Row],[Despesas 2008]],Tabela3[[#This Row],[Receitas 2008]]-Tabela3[[#This Row],[Despesas 2008]])</f>
        <v>-99776.169999999925</v>
      </c>
      <c r="L685" s="12">
        <f>IF(Tabela3[[#This Row],[Receitas 2009]]-Tabela3[[#This Row],[Despesas 2009]]&lt;0,Tabela3[[#This Row],[Receitas 2009]]-Tabela3[[#This Row],[Despesas 2009]],Tabela3[[#This Row],[Receitas 2009]]-Tabela3[[#This Row],[Despesas 2009]])</f>
        <v>-452781.44000000041</v>
      </c>
    </row>
    <row r="686" spans="1:12">
      <c r="A686" s="12">
        <v>4026666.16</v>
      </c>
      <c r="B686" s="12">
        <v>5107527.05</v>
      </c>
      <c r="C686" s="12" t="s">
        <v>25</v>
      </c>
      <c r="D686" s="12">
        <v>6665038.3899999997</v>
      </c>
      <c r="E686" s="12">
        <v>3762757.83</v>
      </c>
      <c r="F686" s="12">
        <v>5358512.8600000003</v>
      </c>
      <c r="G686" s="12" t="s">
        <v>25</v>
      </c>
      <c r="H686" s="12">
        <v>6855275.5</v>
      </c>
      <c r="I686" s="12">
        <f>IF(Tabela3[[#This Row],[Receitas 2005]]-Tabela3[[#This Row],[Despesas 2005]]&lt;0,Tabela3[[#This Row],[Receitas 2005]]-Tabela3[[#This Row],[Despesas 2005]],Tabela3[[#This Row],[Receitas 2005]]-Tabela3[[#This Row],[Despesas 2005]])</f>
        <v>263908.33000000007</v>
      </c>
      <c r="J686" s="14">
        <f>IF(Tabela3[[#This Row],[Receitas 2006]]-Tabela3[[#This Row],[Despesas 2006]]&lt;0,Tabela3[[#This Row],[Receitas 2006]]-Tabela3[[#This Row],[Despesas 2006]],Tabela3[[#This Row],[Receitas 2006]]-Tabela3[[#This Row],[Despesas 2006]])</f>
        <v>-250985.81000000052</v>
      </c>
      <c r="K68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86" s="12">
        <f>IF(Tabela3[[#This Row],[Receitas 2009]]-Tabela3[[#This Row],[Despesas 2009]]&lt;0,Tabela3[[#This Row],[Receitas 2009]]-Tabela3[[#This Row],[Despesas 2009]],Tabela3[[#This Row],[Receitas 2009]]-Tabela3[[#This Row],[Despesas 2009]])</f>
        <v>-190237.11000000034</v>
      </c>
    </row>
    <row r="687" spans="1:12">
      <c r="A687" s="13">
        <v>4710821.97</v>
      </c>
      <c r="B687" s="13">
        <v>5804727.6799999997</v>
      </c>
      <c r="C687" s="13">
        <v>8293460.8799999999</v>
      </c>
      <c r="D687" s="13">
        <v>8090825.4900000002</v>
      </c>
      <c r="E687" s="13">
        <v>4783779.18</v>
      </c>
      <c r="F687" s="13">
        <v>5898750.5599999996</v>
      </c>
      <c r="G687" s="13">
        <v>8268723.21</v>
      </c>
      <c r="H687" s="13">
        <v>8535643.8200000003</v>
      </c>
      <c r="I687" s="13">
        <f>IF(Tabela3[[#This Row],[Receitas 2005]]-Tabela3[[#This Row],[Despesas 2005]]&lt;0,Tabela3[[#This Row],[Receitas 2005]]-Tabela3[[#This Row],[Despesas 2005]],Tabela3[[#This Row],[Receitas 2005]]-Tabela3[[#This Row],[Despesas 2005]])</f>
        <v>-72957.209999999963</v>
      </c>
      <c r="J687" s="15">
        <f>IF(Tabela3[[#This Row],[Receitas 2006]]-Tabela3[[#This Row],[Despesas 2006]]&lt;0,Tabela3[[#This Row],[Receitas 2006]]-Tabela3[[#This Row],[Despesas 2006]],Tabela3[[#This Row],[Receitas 2006]]-Tabela3[[#This Row],[Despesas 2006]])</f>
        <v>-94022.879999999888</v>
      </c>
      <c r="K687" s="12">
        <f>IF(Tabela3[[#This Row],[Receitas 2008]]-Tabela3[[#This Row],[Despesas 2008]]&lt;0,Tabela3[[#This Row],[Receitas 2008]]-Tabela3[[#This Row],[Despesas 2008]],Tabela3[[#This Row],[Receitas 2008]]-Tabela3[[#This Row],[Despesas 2008]])</f>
        <v>24737.669999999925</v>
      </c>
      <c r="L687" s="12">
        <f>IF(Tabela3[[#This Row],[Receitas 2009]]-Tabela3[[#This Row],[Despesas 2009]]&lt;0,Tabela3[[#This Row],[Receitas 2009]]-Tabela3[[#This Row],[Despesas 2009]],Tabela3[[#This Row],[Receitas 2009]]-Tabela3[[#This Row],[Despesas 2009]])</f>
        <v>-444818.33000000007</v>
      </c>
    </row>
    <row r="688" spans="1:12">
      <c r="A688" s="12">
        <v>14312392.08</v>
      </c>
      <c r="B688" s="12">
        <v>15171964.25</v>
      </c>
      <c r="C688" s="12">
        <v>24511225.120000001</v>
      </c>
      <c r="D688" s="12">
        <v>28013910.77</v>
      </c>
      <c r="E688" s="12">
        <v>13820128.029999999</v>
      </c>
      <c r="F688" s="12">
        <v>15530381.09</v>
      </c>
      <c r="G688" s="12">
        <v>22165087.68</v>
      </c>
      <c r="H688" s="12">
        <v>30554066.739999998</v>
      </c>
      <c r="I688" s="12">
        <f>IF(Tabela3[[#This Row],[Receitas 2005]]-Tabela3[[#This Row],[Despesas 2005]]&lt;0,Tabela3[[#This Row],[Receitas 2005]]-Tabela3[[#This Row],[Despesas 2005]],Tabela3[[#This Row],[Receitas 2005]]-Tabela3[[#This Row],[Despesas 2005]])</f>
        <v>492264.05000000075</v>
      </c>
      <c r="J688" s="14">
        <f>IF(Tabela3[[#This Row],[Receitas 2006]]-Tabela3[[#This Row],[Despesas 2006]]&lt;0,Tabela3[[#This Row],[Receitas 2006]]-Tabela3[[#This Row],[Despesas 2006]],Tabela3[[#This Row],[Receitas 2006]]-Tabela3[[#This Row],[Despesas 2006]])</f>
        <v>-358416.83999999985</v>
      </c>
      <c r="K688" s="12">
        <f>IF(Tabela3[[#This Row],[Receitas 2008]]-Tabela3[[#This Row],[Despesas 2008]]&lt;0,Tabela3[[#This Row],[Receitas 2008]]-Tabela3[[#This Row],[Despesas 2008]],Tabela3[[#This Row],[Receitas 2008]]-Tabela3[[#This Row],[Despesas 2008]])</f>
        <v>2346137.4400000013</v>
      </c>
      <c r="L688" s="12">
        <f>IF(Tabela3[[#This Row],[Receitas 2009]]-Tabela3[[#This Row],[Despesas 2009]]&lt;0,Tabela3[[#This Row],[Receitas 2009]]-Tabela3[[#This Row],[Despesas 2009]],Tabela3[[#This Row],[Receitas 2009]]-Tabela3[[#This Row],[Despesas 2009]])</f>
        <v>-2540155.9699999988</v>
      </c>
    </row>
    <row r="689" spans="1:12">
      <c r="A689" s="13">
        <v>4226241.5999999996</v>
      </c>
      <c r="B689" s="13">
        <v>5039636.99</v>
      </c>
      <c r="C689" s="13">
        <v>7103053.6900000004</v>
      </c>
      <c r="D689" s="13">
        <v>6624271.7599999998</v>
      </c>
      <c r="E689" s="13">
        <v>3995005.45</v>
      </c>
      <c r="F689" s="13">
        <v>5033938.1100000003</v>
      </c>
      <c r="G689" s="13">
        <v>6538869.1500000004</v>
      </c>
      <c r="H689" s="13">
        <v>7171715.1799999997</v>
      </c>
      <c r="I689" s="13">
        <f>IF(Tabela3[[#This Row],[Receitas 2005]]-Tabela3[[#This Row],[Despesas 2005]]&lt;0,Tabela3[[#This Row],[Receitas 2005]]-Tabela3[[#This Row],[Despesas 2005]],Tabela3[[#This Row],[Receitas 2005]]-Tabela3[[#This Row],[Despesas 2005]])</f>
        <v>231236.14999999944</v>
      </c>
      <c r="J689" s="15">
        <f>IF(Tabela3[[#This Row],[Receitas 2006]]-Tabela3[[#This Row],[Despesas 2006]]&lt;0,Tabela3[[#This Row],[Receitas 2006]]-Tabela3[[#This Row],[Despesas 2006]],Tabela3[[#This Row],[Receitas 2006]]-Tabela3[[#This Row],[Despesas 2006]])</f>
        <v>5698.8799999998882</v>
      </c>
      <c r="K689" s="12">
        <f>IF(Tabela3[[#This Row],[Receitas 2008]]-Tabela3[[#This Row],[Despesas 2008]]&lt;0,Tabela3[[#This Row],[Receitas 2008]]-Tabela3[[#This Row],[Despesas 2008]],Tabela3[[#This Row],[Receitas 2008]]-Tabela3[[#This Row],[Despesas 2008]])</f>
        <v>564184.54</v>
      </c>
      <c r="L689" s="12">
        <f>IF(Tabela3[[#This Row],[Receitas 2009]]-Tabela3[[#This Row],[Despesas 2009]]&lt;0,Tabela3[[#This Row],[Receitas 2009]]-Tabela3[[#This Row],[Despesas 2009]],Tabela3[[#This Row],[Receitas 2009]]-Tabela3[[#This Row],[Despesas 2009]])</f>
        <v>-547443.41999999993</v>
      </c>
    </row>
    <row r="690" spans="1:12">
      <c r="A690" s="12">
        <v>4295719.47</v>
      </c>
      <c r="B690" s="12">
        <v>4660667.13</v>
      </c>
      <c r="C690" s="12">
        <v>6425874.4699999997</v>
      </c>
      <c r="D690" s="12">
        <v>6483652.1600000001</v>
      </c>
      <c r="E690" s="12">
        <v>3930766.66</v>
      </c>
      <c r="F690" s="12">
        <v>4570186.37</v>
      </c>
      <c r="G690" s="12">
        <v>6777099.3799999999</v>
      </c>
      <c r="H690" s="12">
        <v>6714218.9500000002</v>
      </c>
      <c r="I690" s="12">
        <f>IF(Tabela3[[#This Row],[Receitas 2005]]-Tabela3[[#This Row],[Despesas 2005]]&lt;0,Tabela3[[#This Row],[Receitas 2005]]-Tabela3[[#This Row],[Despesas 2005]],Tabela3[[#This Row],[Receitas 2005]]-Tabela3[[#This Row],[Despesas 2005]])</f>
        <v>364952.80999999959</v>
      </c>
      <c r="J690" s="14">
        <f>IF(Tabela3[[#This Row],[Receitas 2006]]-Tabela3[[#This Row],[Despesas 2006]]&lt;0,Tabela3[[#This Row],[Receitas 2006]]-Tabela3[[#This Row],[Despesas 2006]],Tabela3[[#This Row],[Receitas 2006]]-Tabela3[[#This Row],[Despesas 2006]])</f>
        <v>90480.759999999776</v>
      </c>
      <c r="K690" s="12">
        <f>IF(Tabela3[[#This Row],[Receitas 2008]]-Tabela3[[#This Row],[Despesas 2008]]&lt;0,Tabela3[[#This Row],[Receitas 2008]]-Tabela3[[#This Row],[Despesas 2008]],Tabela3[[#This Row],[Receitas 2008]]-Tabela3[[#This Row],[Despesas 2008]])</f>
        <v>-351224.91000000015</v>
      </c>
      <c r="L690" s="12">
        <f>IF(Tabela3[[#This Row],[Receitas 2009]]-Tabela3[[#This Row],[Despesas 2009]]&lt;0,Tabela3[[#This Row],[Receitas 2009]]-Tabela3[[#This Row],[Despesas 2009]],Tabela3[[#This Row],[Receitas 2009]]-Tabela3[[#This Row],[Despesas 2009]])</f>
        <v>-230566.79000000004</v>
      </c>
    </row>
    <row r="691" spans="1:12">
      <c r="A691" s="13">
        <v>5890041.3200000003</v>
      </c>
      <c r="B691" s="13">
        <v>6772361.1200000001</v>
      </c>
      <c r="C691" s="13">
        <v>9836962.3800000008</v>
      </c>
      <c r="D691" s="13">
        <v>9639839.9700000007</v>
      </c>
      <c r="E691" s="13">
        <v>4669649.7</v>
      </c>
      <c r="F691" s="13">
        <v>7211112.2999999998</v>
      </c>
      <c r="G691" s="13">
        <v>9042162.2599999998</v>
      </c>
      <c r="H691" s="13">
        <v>9819860.1300000008</v>
      </c>
      <c r="I691" s="13">
        <f>IF(Tabela3[[#This Row],[Receitas 2005]]-Tabela3[[#This Row],[Despesas 2005]]&lt;0,Tabela3[[#This Row],[Receitas 2005]]-Tabela3[[#This Row],[Despesas 2005]],Tabela3[[#This Row],[Receitas 2005]]-Tabela3[[#This Row],[Despesas 2005]])</f>
        <v>1220391.6200000001</v>
      </c>
      <c r="J691" s="15">
        <f>IF(Tabela3[[#This Row],[Receitas 2006]]-Tabela3[[#This Row],[Despesas 2006]]&lt;0,Tabela3[[#This Row],[Receitas 2006]]-Tabela3[[#This Row],[Despesas 2006]],Tabela3[[#This Row],[Receitas 2006]]-Tabela3[[#This Row],[Despesas 2006]])</f>
        <v>-438751.1799999997</v>
      </c>
      <c r="K691" s="12">
        <f>IF(Tabela3[[#This Row],[Receitas 2008]]-Tabela3[[#This Row],[Despesas 2008]]&lt;0,Tabela3[[#This Row],[Receitas 2008]]-Tabela3[[#This Row],[Despesas 2008]],Tabela3[[#This Row],[Receitas 2008]]-Tabela3[[#This Row],[Despesas 2008]])</f>
        <v>794800.12000000104</v>
      </c>
      <c r="L691" s="12">
        <f>IF(Tabela3[[#This Row],[Receitas 2009]]-Tabela3[[#This Row],[Despesas 2009]]&lt;0,Tabela3[[#This Row],[Receitas 2009]]-Tabela3[[#This Row],[Despesas 2009]],Tabela3[[#This Row],[Receitas 2009]]-Tabela3[[#This Row],[Despesas 2009]])</f>
        <v>-180020.16000000015</v>
      </c>
    </row>
    <row r="692" spans="1:12">
      <c r="A692" s="12" t="s">
        <v>25</v>
      </c>
      <c r="B692" s="12" t="s">
        <v>25</v>
      </c>
      <c r="C692" s="12">
        <v>8072792.4800000004</v>
      </c>
      <c r="D692" s="12">
        <v>7501001.9800000004</v>
      </c>
      <c r="E692" s="12" t="s">
        <v>25</v>
      </c>
      <c r="F692" s="12" t="s">
        <v>25</v>
      </c>
      <c r="G692" s="12">
        <v>7775432.6500000004</v>
      </c>
      <c r="H692" s="12">
        <v>7966369.6600000001</v>
      </c>
      <c r="I69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69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92" s="12">
        <f>IF(Tabela3[[#This Row],[Receitas 2008]]-Tabela3[[#This Row],[Despesas 2008]]&lt;0,Tabela3[[#This Row],[Receitas 2008]]-Tabela3[[#This Row],[Despesas 2008]],Tabela3[[#This Row],[Receitas 2008]]-Tabela3[[#This Row],[Despesas 2008]])</f>
        <v>297359.83000000007</v>
      </c>
      <c r="L692" s="12">
        <f>IF(Tabela3[[#This Row],[Receitas 2009]]-Tabela3[[#This Row],[Despesas 2009]]&lt;0,Tabela3[[#This Row],[Receitas 2009]]-Tabela3[[#This Row],[Despesas 2009]],Tabela3[[#This Row],[Receitas 2009]]-Tabela3[[#This Row],[Despesas 2009]])</f>
        <v>-465367.6799999997</v>
      </c>
    </row>
    <row r="693" spans="1:12">
      <c r="A693" s="13">
        <v>5273771</v>
      </c>
      <c r="B693" s="13" t="s">
        <v>25</v>
      </c>
      <c r="C693" s="13">
        <v>8588202.0500000007</v>
      </c>
      <c r="D693" s="13">
        <v>8619026.0500000007</v>
      </c>
      <c r="E693" s="13">
        <v>5152636</v>
      </c>
      <c r="F693" s="13" t="s">
        <v>25</v>
      </c>
      <c r="G693" s="13">
        <v>8830251.0600000005</v>
      </c>
      <c r="H693" s="13">
        <v>8422289.1899999995</v>
      </c>
      <c r="I693" s="13">
        <f>IF(Tabela3[[#This Row],[Receitas 2005]]-Tabela3[[#This Row],[Despesas 2005]]&lt;0,Tabela3[[#This Row],[Receitas 2005]]-Tabela3[[#This Row],[Despesas 2005]],Tabela3[[#This Row],[Receitas 2005]]-Tabela3[[#This Row],[Despesas 2005]])</f>
        <v>121135</v>
      </c>
      <c r="J69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693" s="12">
        <f>IF(Tabela3[[#This Row],[Receitas 2008]]-Tabela3[[#This Row],[Despesas 2008]]&lt;0,Tabela3[[#This Row],[Receitas 2008]]-Tabela3[[#This Row],[Despesas 2008]],Tabela3[[#This Row],[Receitas 2008]]-Tabela3[[#This Row],[Despesas 2008]])</f>
        <v>-242049.00999999978</v>
      </c>
      <c r="L693" s="12">
        <f>IF(Tabela3[[#This Row],[Receitas 2009]]-Tabela3[[#This Row],[Despesas 2009]]&lt;0,Tabela3[[#This Row],[Receitas 2009]]-Tabela3[[#This Row],[Despesas 2009]],Tabela3[[#This Row],[Receitas 2009]]-Tabela3[[#This Row],[Despesas 2009]])</f>
        <v>196736.86000000127</v>
      </c>
    </row>
    <row r="694" spans="1:12">
      <c r="A694" s="12">
        <v>3775643.97</v>
      </c>
      <c r="B694" s="12">
        <v>4290365.3499999996</v>
      </c>
      <c r="C694" s="12">
        <v>5963454.0199999996</v>
      </c>
      <c r="D694" s="12">
        <v>5681747.0300000003</v>
      </c>
      <c r="E694" s="12">
        <v>3439471.5</v>
      </c>
      <c r="F694" s="12">
        <v>4437801.57</v>
      </c>
      <c r="G694" s="12">
        <v>5424004.5599999996</v>
      </c>
      <c r="H694" s="12">
        <v>6178313.5499999998</v>
      </c>
      <c r="I694" s="12">
        <f>IF(Tabela3[[#This Row],[Receitas 2005]]-Tabela3[[#This Row],[Despesas 2005]]&lt;0,Tabela3[[#This Row],[Receitas 2005]]-Tabela3[[#This Row],[Despesas 2005]],Tabela3[[#This Row],[Receitas 2005]]-Tabela3[[#This Row],[Despesas 2005]])</f>
        <v>336172.4700000002</v>
      </c>
      <c r="J694" s="14">
        <f>IF(Tabela3[[#This Row],[Receitas 2006]]-Tabela3[[#This Row],[Despesas 2006]]&lt;0,Tabela3[[#This Row],[Receitas 2006]]-Tabela3[[#This Row],[Despesas 2006]],Tabela3[[#This Row],[Receitas 2006]]-Tabela3[[#This Row],[Despesas 2006]])</f>
        <v>-147436.22000000067</v>
      </c>
      <c r="K694" s="12">
        <f>IF(Tabela3[[#This Row],[Receitas 2008]]-Tabela3[[#This Row],[Despesas 2008]]&lt;0,Tabela3[[#This Row],[Receitas 2008]]-Tabela3[[#This Row],[Despesas 2008]],Tabela3[[#This Row],[Receitas 2008]]-Tabela3[[#This Row],[Despesas 2008]])</f>
        <v>539449.46</v>
      </c>
      <c r="L694" s="12">
        <f>IF(Tabela3[[#This Row],[Receitas 2009]]-Tabela3[[#This Row],[Despesas 2009]]&lt;0,Tabela3[[#This Row],[Receitas 2009]]-Tabela3[[#This Row],[Despesas 2009]],Tabela3[[#This Row],[Receitas 2009]]-Tabela3[[#This Row],[Despesas 2009]])</f>
        <v>-496566.51999999955</v>
      </c>
    </row>
    <row r="695" spans="1:12">
      <c r="A695" s="13">
        <v>4621739.6100000003</v>
      </c>
      <c r="B695" s="13">
        <v>5561169.5</v>
      </c>
      <c r="C695" s="13">
        <v>9302011.3699999992</v>
      </c>
      <c r="D695" s="13">
        <v>7963337.4199999999</v>
      </c>
      <c r="E695" s="13">
        <v>4524329.04</v>
      </c>
      <c r="F695" s="13">
        <v>5499620.1699999999</v>
      </c>
      <c r="G695" s="13">
        <v>6964683.6299999999</v>
      </c>
      <c r="H695" s="13">
        <v>7948631.4100000001</v>
      </c>
      <c r="I695" s="13">
        <f>IF(Tabela3[[#This Row],[Receitas 2005]]-Tabela3[[#This Row],[Despesas 2005]]&lt;0,Tabela3[[#This Row],[Receitas 2005]]-Tabela3[[#This Row],[Despesas 2005]],Tabela3[[#This Row],[Receitas 2005]]-Tabela3[[#This Row],[Despesas 2005]])</f>
        <v>97410.570000000298</v>
      </c>
      <c r="J695" s="15">
        <f>IF(Tabela3[[#This Row],[Receitas 2006]]-Tabela3[[#This Row],[Despesas 2006]]&lt;0,Tabela3[[#This Row],[Receitas 2006]]-Tabela3[[#This Row],[Despesas 2006]],Tabela3[[#This Row],[Receitas 2006]]-Tabela3[[#This Row],[Despesas 2006]])</f>
        <v>61549.330000000075</v>
      </c>
      <c r="K695" s="12">
        <f>IF(Tabela3[[#This Row],[Receitas 2008]]-Tabela3[[#This Row],[Despesas 2008]]&lt;0,Tabela3[[#This Row],[Receitas 2008]]-Tabela3[[#This Row],[Despesas 2008]],Tabela3[[#This Row],[Receitas 2008]]-Tabela3[[#This Row],[Despesas 2008]])</f>
        <v>2337327.7399999993</v>
      </c>
      <c r="L695" s="12">
        <f>IF(Tabela3[[#This Row],[Receitas 2009]]-Tabela3[[#This Row],[Despesas 2009]]&lt;0,Tabela3[[#This Row],[Receitas 2009]]-Tabela3[[#This Row],[Despesas 2009]],Tabela3[[#This Row],[Receitas 2009]]-Tabela3[[#This Row],[Despesas 2009]])</f>
        <v>14706.009999999776</v>
      </c>
    </row>
    <row r="696" spans="1:12">
      <c r="A696" s="12">
        <v>23785733.16</v>
      </c>
      <c r="B696" s="12">
        <v>27090473.09</v>
      </c>
      <c r="C696" s="12">
        <v>39204938.420000002</v>
      </c>
      <c r="D696" s="12">
        <v>38214131.469999999</v>
      </c>
      <c r="E696" s="12">
        <v>23822447.289999999</v>
      </c>
      <c r="F696" s="12">
        <v>29342492.859999999</v>
      </c>
      <c r="G696" s="12">
        <v>38180664.649999999</v>
      </c>
      <c r="H696" s="12">
        <v>39266595.759999998</v>
      </c>
      <c r="I696" s="12">
        <f>IF(Tabela3[[#This Row],[Receitas 2005]]-Tabela3[[#This Row],[Despesas 2005]]&lt;0,Tabela3[[#This Row],[Receitas 2005]]-Tabela3[[#This Row],[Despesas 2005]],Tabela3[[#This Row],[Receitas 2005]]-Tabela3[[#This Row],[Despesas 2005]])</f>
        <v>-36714.129999998957</v>
      </c>
      <c r="J696" s="14">
        <f>IF(Tabela3[[#This Row],[Receitas 2006]]-Tabela3[[#This Row],[Despesas 2006]]&lt;0,Tabela3[[#This Row],[Receitas 2006]]-Tabela3[[#This Row],[Despesas 2006]],Tabela3[[#This Row],[Receitas 2006]]-Tabela3[[#This Row],[Despesas 2006]])</f>
        <v>-2252019.7699999996</v>
      </c>
      <c r="K696" s="12">
        <f>IF(Tabela3[[#This Row],[Receitas 2008]]-Tabela3[[#This Row],[Despesas 2008]]&lt;0,Tabela3[[#This Row],[Receitas 2008]]-Tabela3[[#This Row],[Despesas 2008]],Tabela3[[#This Row],[Receitas 2008]]-Tabela3[[#This Row],[Despesas 2008]])</f>
        <v>1024273.7700000033</v>
      </c>
      <c r="L696" s="12">
        <f>IF(Tabela3[[#This Row],[Receitas 2009]]-Tabela3[[#This Row],[Despesas 2009]]&lt;0,Tabela3[[#This Row],[Receitas 2009]]-Tabela3[[#This Row],[Despesas 2009]],Tabela3[[#This Row],[Receitas 2009]]-Tabela3[[#This Row],[Despesas 2009]])</f>
        <v>-1052464.2899999991</v>
      </c>
    </row>
    <row r="697" spans="1:12">
      <c r="A697" s="13">
        <v>4042859.74</v>
      </c>
      <c r="B697" s="13">
        <v>4654027</v>
      </c>
      <c r="C697" s="13" t="s">
        <v>25</v>
      </c>
      <c r="D697" s="13">
        <v>5958069.5999999996</v>
      </c>
      <c r="E697" s="13">
        <v>4274410.68</v>
      </c>
      <c r="F697" s="13">
        <v>4662943</v>
      </c>
      <c r="G697" s="13" t="s">
        <v>25</v>
      </c>
      <c r="H697" s="13">
        <v>5867707.8499999996</v>
      </c>
      <c r="I697" s="13">
        <f>IF(Tabela3[[#This Row],[Receitas 2005]]-Tabela3[[#This Row],[Despesas 2005]]&lt;0,Tabela3[[#This Row],[Receitas 2005]]-Tabela3[[#This Row],[Despesas 2005]],Tabela3[[#This Row],[Receitas 2005]]-Tabela3[[#This Row],[Despesas 2005]])</f>
        <v>-231550.93999999948</v>
      </c>
      <c r="J697" s="15">
        <f>IF(Tabela3[[#This Row],[Receitas 2006]]-Tabela3[[#This Row],[Despesas 2006]]&lt;0,Tabela3[[#This Row],[Receitas 2006]]-Tabela3[[#This Row],[Despesas 2006]],Tabela3[[#This Row],[Receitas 2006]]-Tabela3[[#This Row],[Despesas 2006]])</f>
        <v>-8916</v>
      </c>
      <c r="K697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697" s="12">
        <f>IF(Tabela3[[#This Row],[Receitas 2009]]-Tabela3[[#This Row],[Despesas 2009]]&lt;0,Tabela3[[#This Row],[Receitas 2009]]-Tabela3[[#This Row],[Despesas 2009]],Tabela3[[#This Row],[Receitas 2009]]-Tabela3[[#This Row],[Despesas 2009]])</f>
        <v>90361.75</v>
      </c>
    </row>
    <row r="698" spans="1:12">
      <c r="A698" s="12">
        <v>29536004.100000001</v>
      </c>
      <c r="B698" s="12">
        <v>33948515</v>
      </c>
      <c r="C698" s="12">
        <v>40309298.93</v>
      </c>
      <c r="D698" s="12">
        <v>57081898.57</v>
      </c>
      <c r="E698" s="12">
        <v>28895382.629999999</v>
      </c>
      <c r="F698" s="12">
        <v>33435860.800000001</v>
      </c>
      <c r="G698" s="12">
        <v>43022801.850000001</v>
      </c>
      <c r="H698" s="12">
        <v>52374199.119999997</v>
      </c>
      <c r="I698" s="12">
        <f>IF(Tabela3[[#This Row],[Receitas 2005]]-Tabela3[[#This Row],[Despesas 2005]]&lt;0,Tabela3[[#This Row],[Receitas 2005]]-Tabela3[[#This Row],[Despesas 2005]],Tabela3[[#This Row],[Receitas 2005]]-Tabela3[[#This Row],[Despesas 2005]])</f>
        <v>640621.47000000253</v>
      </c>
      <c r="J698" s="14">
        <f>IF(Tabela3[[#This Row],[Receitas 2006]]-Tabela3[[#This Row],[Despesas 2006]]&lt;0,Tabela3[[#This Row],[Receitas 2006]]-Tabela3[[#This Row],[Despesas 2006]],Tabela3[[#This Row],[Receitas 2006]]-Tabela3[[#This Row],[Despesas 2006]])</f>
        <v>512654.19999999925</v>
      </c>
      <c r="K698" s="12">
        <f>IF(Tabela3[[#This Row],[Receitas 2008]]-Tabela3[[#This Row],[Despesas 2008]]&lt;0,Tabela3[[#This Row],[Receitas 2008]]-Tabela3[[#This Row],[Despesas 2008]],Tabela3[[#This Row],[Receitas 2008]]-Tabela3[[#This Row],[Despesas 2008]])</f>
        <v>-2713502.9200000018</v>
      </c>
      <c r="L698" s="12">
        <f>IF(Tabela3[[#This Row],[Receitas 2009]]-Tabela3[[#This Row],[Despesas 2009]]&lt;0,Tabela3[[#This Row],[Receitas 2009]]-Tabela3[[#This Row],[Despesas 2009]],Tabela3[[#This Row],[Receitas 2009]]-Tabela3[[#This Row],[Despesas 2009]])</f>
        <v>4707699.450000003</v>
      </c>
    </row>
    <row r="699" spans="1:12">
      <c r="A699" s="13">
        <v>13197004.300000001</v>
      </c>
      <c r="B699" s="13">
        <v>15861841.52</v>
      </c>
      <c r="C699" s="13">
        <v>20402923.91</v>
      </c>
      <c r="D699" s="13">
        <v>21597560.91</v>
      </c>
      <c r="E699" s="13">
        <v>13174156.83</v>
      </c>
      <c r="F699" s="13">
        <v>15854561.48</v>
      </c>
      <c r="G699" s="13">
        <v>19664013.129999999</v>
      </c>
      <c r="H699" s="13">
        <v>22215289.719999999</v>
      </c>
      <c r="I699" s="13">
        <f>IF(Tabela3[[#This Row],[Receitas 2005]]-Tabela3[[#This Row],[Despesas 2005]]&lt;0,Tabela3[[#This Row],[Receitas 2005]]-Tabela3[[#This Row],[Despesas 2005]],Tabela3[[#This Row],[Receitas 2005]]-Tabela3[[#This Row],[Despesas 2005]])</f>
        <v>22847.470000000671</v>
      </c>
      <c r="J699" s="15">
        <f>IF(Tabela3[[#This Row],[Receitas 2006]]-Tabela3[[#This Row],[Despesas 2006]]&lt;0,Tabela3[[#This Row],[Receitas 2006]]-Tabela3[[#This Row],[Despesas 2006]],Tabela3[[#This Row],[Receitas 2006]]-Tabela3[[#This Row],[Despesas 2006]])</f>
        <v>7280.0399999991059</v>
      </c>
      <c r="K699" s="12">
        <f>IF(Tabela3[[#This Row],[Receitas 2008]]-Tabela3[[#This Row],[Despesas 2008]]&lt;0,Tabela3[[#This Row],[Receitas 2008]]-Tabela3[[#This Row],[Despesas 2008]],Tabela3[[#This Row],[Receitas 2008]]-Tabela3[[#This Row],[Despesas 2008]])</f>
        <v>738910.78000000119</v>
      </c>
      <c r="L699" s="12">
        <f>IF(Tabela3[[#This Row],[Receitas 2009]]-Tabela3[[#This Row],[Despesas 2009]]&lt;0,Tabela3[[#This Row],[Receitas 2009]]-Tabela3[[#This Row],[Despesas 2009]],Tabela3[[#This Row],[Receitas 2009]]-Tabela3[[#This Row],[Despesas 2009]])</f>
        <v>-617728.80999999866</v>
      </c>
    </row>
    <row r="700" spans="1:12">
      <c r="A700" s="12">
        <v>3874837.59</v>
      </c>
      <c r="B700" s="12" t="s">
        <v>25</v>
      </c>
      <c r="C700" s="12">
        <v>6410462.1900000004</v>
      </c>
      <c r="D700" s="12">
        <v>6273094.0599999996</v>
      </c>
      <c r="E700" s="12">
        <v>3760101.29</v>
      </c>
      <c r="F700" s="12" t="s">
        <v>25</v>
      </c>
      <c r="G700" s="12">
        <v>6638813.5199999996</v>
      </c>
      <c r="H700" s="12">
        <v>6484274.7300000004</v>
      </c>
      <c r="I700" s="12">
        <f>IF(Tabela3[[#This Row],[Receitas 2005]]-Tabela3[[#This Row],[Despesas 2005]]&lt;0,Tabela3[[#This Row],[Receitas 2005]]-Tabela3[[#This Row],[Despesas 2005]],Tabela3[[#This Row],[Receitas 2005]]-Tabela3[[#This Row],[Despesas 2005]])</f>
        <v>114736.29999999981</v>
      </c>
      <c r="J700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00" s="12">
        <f>IF(Tabela3[[#This Row],[Receitas 2008]]-Tabela3[[#This Row],[Despesas 2008]]&lt;0,Tabela3[[#This Row],[Receitas 2008]]-Tabela3[[#This Row],[Despesas 2008]],Tabela3[[#This Row],[Receitas 2008]]-Tabela3[[#This Row],[Despesas 2008]])</f>
        <v>-228351.32999999914</v>
      </c>
      <c r="L700" s="12">
        <f>IF(Tabela3[[#This Row],[Receitas 2009]]-Tabela3[[#This Row],[Despesas 2009]]&lt;0,Tabela3[[#This Row],[Receitas 2009]]-Tabela3[[#This Row],[Despesas 2009]],Tabela3[[#This Row],[Receitas 2009]]-Tabela3[[#This Row],[Despesas 2009]])</f>
        <v>-211180.67000000086</v>
      </c>
    </row>
    <row r="701" spans="1:12">
      <c r="A701" s="13">
        <v>4301144</v>
      </c>
      <c r="B701" s="13" t="s">
        <v>25</v>
      </c>
      <c r="C701" s="13">
        <v>7067448.3600000003</v>
      </c>
      <c r="D701" s="13">
        <v>8570797.3800000008</v>
      </c>
      <c r="E701" s="13">
        <v>4185237</v>
      </c>
      <c r="F701" s="13" t="s">
        <v>25</v>
      </c>
      <c r="G701" s="13">
        <v>6515882.2599999998</v>
      </c>
      <c r="H701" s="13">
        <v>7281659.5800000001</v>
      </c>
      <c r="I701" s="13">
        <f>IF(Tabela3[[#This Row],[Receitas 2005]]-Tabela3[[#This Row],[Despesas 2005]]&lt;0,Tabela3[[#This Row],[Receitas 2005]]-Tabela3[[#This Row],[Despesas 2005]],Tabela3[[#This Row],[Receitas 2005]]-Tabela3[[#This Row],[Despesas 2005]])</f>
        <v>115907</v>
      </c>
      <c r="J70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01" s="12">
        <f>IF(Tabela3[[#This Row],[Receitas 2008]]-Tabela3[[#This Row],[Despesas 2008]]&lt;0,Tabela3[[#This Row],[Receitas 2008]]-Tabela3[[#This Row],[Despesas 2008]],Tabela3[[#This Row],[Receitas 2008]]-Tabela3[[#This Row],[Despesas 2008]])</f>
        <v>551566.10000000056</v>
      </c>
      <c r="L701" s="12">
        <f>IF(Tabela3[[#This Row],[Receitas 2009]]-Tabela3[[#This Row],[Despesas 2009]]&lt;0,Tabela3[[#This Row],[Receitas 2009]]-Tabela3[[#This Row],[Despesas 2009]],Tabela3[[#This Row],[Receitas 2009]]-Tabela3[[#This Row],[Despesas 2009]])</f>
        <v>1289137.8000000007</v>
      </c>
    </row>
    <row r="702" spans="1:12">
      <c r="A702" s="12">
        <v>4159223.05</v>
      </c>
      <c r="B702" s="12">
        <v>5207576.32</v>
      </c>
      <c r="C702" s="12">
        <v>7182338.8600000003</v>
      </c>
      <c r="D702" s="12">
        <v>7051020.0599999996</v>
      </c>
      <c r="E702" s="12">
        <v>4243723.9400000004</v>
      </c>
      <c r="F702" s="12">
        <v>5092979.6100000003</v>
      </c>
      <c r="G702" s="12">
        <v>6932388.5700000003</v>
      </c>
      <c r="H702" s="12">
        <v>7165705.9000000004</v>
      </c>
      <c r="I702" s="12">
        <f>IF(Tabela3[[#This Row],[Receitas 2005]]-Tabela3[[#This Row],[Despesas 2005]]&lt;0,Tabela3[[#This Row],[Receitas 2005]]-Tabela3[[#This Row],[Despesas 2005]],Tabela3[[#This Row],[Receitas 2005]]-Tabela3[[#This Row],[Despesas 2005]])</f>
        <v>-84500.890000000596</v>
      </c>
      <c r="J702" s="14">
        <f>IF(Tabela3[[#This Row],[Receitas 2006]]-Tabela3[[#This Row],[Despesas 2006]]&lt;0,Tabela3[[#This Row],[Receitas 2006]]-Tabela3[[#This Row],[Despesas 2006]],Tabela3[[#This Row],[Receitas 2006]]-Tabela3[[#This Row],[Despesas 2006]])</f>
        <v>114596.70999999996</v>
      </c>
      <c r="K702" s="12">
        <f>IF(Tabela3[[#This Row],[Receitas 2008]]-Tabela3[[#This Row],[Despesas 2008]]&lt;0,Tabela3[[#This Row],[Receitas 2008]]-Tabela3[[#This Row],[Despesas 2008]],Tabela3[[#This Row],[Receitas 2008]]-Tabela3[[#This Row],[Despesas 2008]])</f>
        <v>249950.29000000004</v>
      </c>
      <c r="L702" s="12">
        <f>IF(Tabela3[[#This Row],[Receitas 2009]]-Tabela3[[#This Row],[Despesas 2009]]&lt;0,Tabela3[[#This Row],[Receitas 2009]]-Tabela3[[#This Row],[Despesas 2009]],Tabela3[[#This Row],[Receitas 2009]]-Tabela3[[#This Row],[Despesas 2009]])</f>
        <v>-114685.84000000078</v>
      </c>
    </row>
    <row r="703" spans="1:12">
      <c r="A703" s="13">
        <v>8657652</v>
      </c>
      <c r="B703" s="13">
        <v>8623463.0999999996</v>
      </c>
      <c r="C703" s="13">
        <v>12074189.460000001</v>
      </c>
      <c r="D703" s="13">
        <v>11759457.289999999</v>
      </c>
      <c r="E703" s="13">
        <v>9921224.6999999993</v>
      </c>
      <c r="F703" s="13">
        <v>9318021.5199999996</v>
      </c>
      <c r="G703" s="13">
        <v>11262001.58</v>
      </c>
      <c r="H703" s="13">
        <v>12109872.18</v>
      </c>
      <c r="I703" s="13">
        <f>IF(Tabela3[[#This Row],[Receitas 2005]]-Tabela3[[#This Row],[Despesas 2005]]&lt;0,Tabela3[[#This Row],[Receitas 2005]]-Tabela3[[#This Row],[Despesas 2005]],Tabela3[[#This Row],[Receitas 2005]]-Tabela3[[#This Row],[Despesas 2005]])</f>
        <v>-1263572.6999999993</v>
      </c>
      <c r="J703" s="15">
        <f>IF(Tabela3[[#This Row],[Receitas 2006]]-Tabela3[[#This Row],[Despesas 2006]]&lt;0,Tabela3[[#This Row],[Receitas 2006]]-Tabela3[[#This Row],[Despesas 2006]],Tabela3[[#This Row],[Receitas 2006]]-Tabela3[[#This Row],[Despesas 2006]])</f>
        <v>-694558.41999999993</v>
      </c>
      <c r="K703" s="12">
        <f>IF(Tabela3[[#This Row],[Receitas 2008]]-Tabela3[[#This Row],[Despesas 2008]]&lt;0,Tabela3[[#This Row],[Receitas 2008]]-Tabela3[[#This Row],[Despesas 2008]],Tabela3[[#This Row],[Receitas 2008]]-Tabela3[[#This Row],[Despesas 2008]])</f>
        <v>812187.88000000082</v>
      </c>
      <c r="L703" s="12">
        <f>IF(Tabela3[[#This Row],[Receitas 2009]]-Tabela3[[#This Row],[Despesas 2009]]&lt;0,Tabela3[[#This Row],[Receitas 2009]]-Tabela3[[#This Row],[Despesas 2009]],Tabela3[[#This Row],[Receitas 2009]]-Tabela3[[#This Row],[Despesas 2009]])</f>
        <v>-350414.8900000006</v>
      </c>
    </row>
    <row r="704" spans="1:12">
      <c r="A704" s="12">
        <v>17429522.059999999</v>
      </c>
      <c r="B704" s="12">
        <v>19545557.789999999</v>
      </c>
      <c r="C704" s="12">
        <v>28976609.640000001</v>
      </c>
      <c r="D704" s="12">
        <v>28489035.609999999</v>
      </c>
      <c r="E704" s="12">
        <v>15314507.800000001</v>
      </c>
      <c r="F704" s="12">
        <v>19179583.16</v>
      </c>
      <c r="G704" s="12">
        <v>28500286.670000002</v>
      </c>
      <c r="H704" s="12">
        <v>27307986.550000001</v>
      </c>
      <c r="I704" s="12">
        <f>IF(Tabela3[[#This Row],[Receitas 2005]]-Tabela3[[#This Row],[Despesas 2005]]&lt;0,Tabela3[[#This Row],[Receitas 2005]]-Tabela3[[#This Row],[Despesas 2005]],Tabela3[[#This Row],[Receitas 2005]]-Tabela3[[#This Row],[Despesas 2005]])</f>
        <v>2115014.2599999979</v>
      </c>
      <c r="J704" s="14">
        <f>IF(Tabela3[[#This Row],[Receitas 2006]]-Tabela3[[#This Row],[Despesas 2006]]&lt;0,Tabela3[[#This Row],[Receitas 2006]]-Tabela3[[#This Row],[Despesas 2006]],Tabela3[[#This Row],[Receitas 2006]]-Tabela3[[#This Row],[Despesas 2006]])</f>
        <v>365974.62999999896</v>
      </c>
      <c r="K704" s="12">
        <f>IF(Tabela3[[#This Row],[Receitas 2008]]-Tabela3[[#This Row],[Despesas 2008]]&lt;0,Tabela3[[#This Row],[Receitas 2008]]-Tabela3[[#This Row],[Despesas 2008]],Tabela3[[#This Row],[Receitas 2008]]-Tabela3[[#This Row],[Despesas 2008]])</f>
        <v>476322.96999999881</v>
      </c>
      <c r="L704" s="12">
        <f>IF(Tabela3[[#This Row],[Receitas 2009]]-Tabela3[[#This Row],[Despesas 2009]]&lt;0,Tabela3[[#This Row],[Receitas 2009]]-Tabela3[[#This Row],[Despesas 2009]],Tabela3[[#This Row],[Receitas 2009]]-Tabela3[[#This Row],[Despesas 2009]])</f>
        <v>1181049.0599999987</v>
      </c>
    </row>
    <row r="705" spans="1:12">
      <c r="A705" s="13">
        <v>5906979.1200000001</v>
      </c>
      <c r="B705" s="13">
        <v>6636711.3099999996</v>
      </c>
      <c r="C705" s="13">
        <v>9366350.3499999996</v>
      </c>
      <c r="D705" s="13">
        <v>10187210.810000001</v>
      </c>
      <c r="E705" s="13">
        <v>5877115.9199999999</v>
      </c>
      <c r="F705" s="13">
        <v>6797811.1399999997</v>
      </c>
      <c r="G705" s="13">
        <v>9279063.8900000006</v>
      </c>
      <c r="H705" s="13">
        <v>9660691.1600000001</v>
      </c>
      <c r="I705" s="13">
        <f>IF(Tabela3[[#This Row],[Receitas 2005]]-Tabela3[[#This Row],[Despesas 2005]]&lt;0,Tabela3[[#This Row],[Receitas 2005]]-Tabela3[[#This Row],[Despesas 2005]],Tabela3[[#This Row],[Receitas 2005]]-Tabela3[[#This Row],[Despesas 2005]])</f>
        <v>29863.200000000186</v>
      </c>
      <c r="J705" s="15">
        <f>IF(Tabela3[[#This Row],[Receitas 2006]]-Tabela3[[#This Row],[Despesas 2006]]&lt;0,Tabela3[[#This Row],[Receitas 2006]]-Tabela3[[#This Row],[Despesas 2006]],Tabela3[[#This Row],[Receitas 2006]]-Tabela3[[#This Row],[Despesas 2006]])</f>
        <v>-161099.83000000007</v>
      </c>
      <c r="K705" s="12">
        <f>IF(Tabela3[[#This Row],[Receitas 2008]]-Tabela3[[#This Row],[Despesas 2008]]&lt;0,Tabela3[[#This Row],[Receitas 2008]]-Tabela3[[#This Row],[Despesas 2008]],Tabela3[[#This Row],[Receitas 2008]]-Tabela3[[#This Row],[Despesas 2008]])</f>
        <v>87286.459999999031</v>
      </c>
      <c r="L705" s="12">
        <f>IF(Tabela3[[#This Row],[Receitas 2009]]-Tabela3[[#This Row],[Despesas 2009]]&lt;0,Tabela3[[#This Row],[Receitas 2009]]-Tabela3[[#This Row],[Despesas 2009]],Tabela3[[#This Row],[Receitas 2009]]-Tabela3[[#This Row],[Despesas 2009]])</f>
        <v>526519.65000000037</v>
      </c>
    </row>
    <row r="706" spans="1:12">
      <c r="A706" s="12">
        <v>3421677.07</v>
      </c>
      <c r="B706" s="12">
        <v>4081175.2</v>
      </c>
      <c r="C706" s="12">
        <v>5767195.0499999998</v>
      </c>
      <c r="D706" s="12">
        <v>5375480.7699999996</v>
      </c>
      <c r="E706" s="12">
        <v>3215576.62</v>
      </c>
      <c r="F706" s="12">
        <v>4234890.3600000003</v>
      </c>
      <c r="G706" s="12">
        <v>5403510.0899999999</v>
      </c>
      <c r="H706" s="12">
        <v>5534951.9299999997</v>
      </c>
      <c r="I706" s="12">
        <f>IF(Tabela3[[#This Row],[Receitas 2005]]-Tabela3[[#This Row],[Despesas 2005]]&lt;0,Tabela3[[#This Row],[Receitas 2005]]-Tabela3[[#This Row],[Despesas 2005]],Tabela3[[#This Row],[Receitas 2005]]-Tabela3[[#This Row],[Despesas 2005]])</f>
        <v>206100.44999999972</v>
      </c>
      <c r="J706" s="14">
        <f>IF(Tabela3[[#This Row],[Receitas 2006]]-Tabela3[[#This Row],[Despesas 2006]]&lt;0,Tabela3[[#This Row],[Receitas 2006]]-Tabela3[[#This Row],[Despesas 2006]],Tabela3[[#This Row],[Receitas 2006]]-Tabela3[[#This Row],[Despesas 2006]])</f>
        <v>-153715.16000000015</v>
      </c>
      <c r="K706" s="12">
        <f>IF(Tabela3[[#This Row],[Receitas 2008]]-Tabela3[[#This Row],[Despesas 2008]]&lt;0,Tabela3[[#This Row],[Receitas 2008]]-Tabela3[[#This Row],[Despesas 2008]],Tabela3[[#This Row],[Receitas 2008]]-Tabela3[[#This Row],[Despesas 2008]])</f>
        <v>363684.95999999996</v>
      </c>
      <c r="L706" s="12">
        <f>IF(Tabela3[[#This Row],[Receitas 2009]]-Tabela3[[#This Row],[Despesas 2009]]&lt;0,Tabela3[[#This Row],[Receitas 2009]]-Tabela3[[#This Row],[Despesas 2009]],Tabela3[[#This Row],[Receitas 2009]]-Tabela3[[#This Row],[Despesas 2009]])</f>
        <v>-159471.16000000015</v>
      </c>
    </row>
    <row r="707" spans="1:12">
      <c r="A707" s="13" t="s">
        <v>25</v>
      </c>
      <c r="B707" s="13">
        <v>4975715.55</v>
      </c>
      <c r="C707" s="13">
        <v>7242017.7999999998</v>
      </c>
      <c r="D707" s="13">
        <v>6033577.0899999999</v>
      </c>
      <c r="E707" s="13" t="s">
        <v>25</v>
      </c>
      <c r="F707" s="13">
        <v>4898081.41</v>
      </c>
      <c r="G707" s="13">
        <v>6993943.1200000001</v>
      </c>
      <c r="H707" s="13">
        <v>5326785.8600000003</v>
      </c>
      <c r="I70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07" s="15">
        <f>IF(Tabela3[[#This Row],[Receitas 2006]]-Tabela3[[#This Row],[Despesas 2006]]&lt;0,Tabela3[[#This Row],[Receitas 2006]]-Tabela3[[#This Row],[Despesas 2006]],Tabela3[[#This Row],[Receitas 2006]]-Tabela3[[#This Row],[Despesas 2006]])</f>
        <v>77634.139999999665</v>
      </c>
      <c r="K707" s="12">
        <f>IF(Tabela3[[#This Row],[Receitas 2008]]-Tabela3[[#This Row],[Despesas 2008]]&lt;0,Tabela3[[#This Row],[Receitas 2008]]-Tabela3[[#This Row],[Despesas 2008]],Tabela3[[#This Row],[Receitas 2008]]-Tabela3[[#This Row],[Despesas 2008]])</f>
        <v>248074.6799999997</v>
      </c>
      <c r="L707" s="12">
        <f>IF(Tabela3[[#This Row],[Receitas 2009]]-Tabela3[[#This Row],[Despesas 2009]]&lt;0,Tabela3[[#This Row],[Receitas 2009]]-Tabela3[[#This Row],[Despesas 2009]],Tabela3[[#This Row],[Receitas 2009]]-Tabela3[[#This Row],[Despesas 2009]])</f>
        <v>706791.22999999952</v>
      </c>
    </row>
    <row r="708" spans="1:12">
      <c r="A708" s="12">
        <v>26254524.129999999</v>
      </c>
      <c r="B708" s="12">
        <v>32068662.48</v>
      </c>
      <c r="C708" s="12">
        <v>37685310.479999997</v>
      </c>
      <c r="D708" s="12">
        <v>37437799.609999999</v>
      </c>
      <c r="E708" s="12">
        <v>24616115.18</v>
      </c>
      <c r="F708" s="12">
        <v>30104416.190000001</v>
      </c>
      <c r="G708" s="12">
        <v>39004490.399999999</v>
      </c>
      <c r="H708" s="12">
        <v>35126071.359999999</v>
      </c>
      <c r="I708" s="12">
        <f>IF(Tabela3[[#This Row],[Receitas 2005]]-Tabela3[[#This Row],[Despesas 2005]]&lt;0,Tabela3[[#This Row],[Receitas 2005]]-Tabela3[[#This Row],[Despesas 2005]],Tabela3[[#This Row],[Receitas 2005]]-Tabela3[[#This Row],[Despesas 2005]])</f>
        <v>1638408.9499999993</v>
      </c>
      <c r="J708" s="14">
        <f>IF(Tabela3[[#This Row],[Receitas 2006]]-Tabela3[[#This Row],[Despesas 2006]]&lt;0,Tabela3[[#This Row],[Receitas 2006]]-Tabela3[[#This Row],[Despesas 2006]],Tabela3[[#This Row],[Receitas 2006]]-Tabela3[[#This Row],[Despesas 2006]])</f>
        <v>1964246.2899999991</v>
      </c>
      <c r="K708" s="12">
        <f>IF(Tabela3[[#This Row],[Receitas 2008]]-Tabela3[[#This Row],[Despesas 2008]]&lt;0,Tabela3[[#This Row],[Receitas 2008]]-Tabela3[[#This Row],[Despesas 2008]],Tabela3[[#This Row],[Receitas 2008]]-Tabela3[[#This Row],[Despesas 2008]])</f>
        <v>-1319179.9200000018</v>
      </c>
      <c r="L708" s="12">
        <f>IF(Tabela3[[#This Row],[Receitas 2009]]-Tabela3[[#This Row],[Despesas 2009]]&lt;0,Tabela3[[#This Row],[Receitas 2009]]-Tabela3[[#This Row],[Despesas 2009]],Tabela3[[#This Row],[Receitas 2009]]-Tabela3[[#This Row],[Despesas 2009]])</f>
        <v>2311728.25</v>
      </c>
    </row>
    <row r="709" spans="1:12">
      <c r="A709" s="13">
        <v>4578174.09</v>
      </c>
      <c r="B709" s="13">
        <v>5172662.62</v>
      </c>
      <c r="C709" s="13">
        <v>7997746.8799999999</v>
      </c>
      <c r="D709" s="13">
        <v>7296317.4800000004</v>
      </c>
      <c r="E709" s="13">
        <v>4043122.2</v>
      </c>
      <c r="F709" s="13">
        <v>4965511.7699999996</v>
      </c>
      <c r="G709" s="13">
        <v>7748476.3300000001</v>
      </c>
      <c r="H709" s="13">
        <v>6856199.0599999996</v>
      </c>
      <c r="I709" s="13">
        <f>IF(Tabela3[[#This Row],[Receitas 2005]]-Tabela3[[#This Row],[Despesas 2005]]&lt;0,Tabela3[[#This Row],[Receitas 2005]]-Tabela3[[#This Row],[Despesas 2005]],Tabela3[[#This Row],[Receitas 2005]]-Tabela3[[#This Row],[Despesas 2005]])</f>
        <v>535051.88999999966</v>
      </c>
      <c r="J709" s="15">
        <f>IF(Tabela3[[#This Row],[Receitas 2006]]-Tabela3[[#This Row],[Despesas 2006]]&lt;0,Tabela3[[#This Row],[Receitas 2006]]-Tabela3[[#This Row],[Despesas 2006]],Tabela3[[#This Row],[Receitas 2006]]-Tabela3[[#This Row],[Despesas 2006]])</f>
        <v>207150.85000000056</v>
      </c>
      <c r="K709" s="12">
        <f>IF(Tabela3[[#This Row],[Receitas 2008]]-Tabela3[[#This Row],[Despesas 2008]]&lt;0,Tabela3[[#This Row],[Receitas 2008]]-Tabela3[[#This Row],[Despesas 2008]],Tabela3[[#This Row],[Receitas 2008]]-Tabela3[[#This Row],[Despesas 2008]])</f>
        <v>249270.54999999981</v>
      </c>
      <c r="L709" s="12">
        <f>IF(Tabela3[[#This Row],[Receitas 2009]]-Tabela3[[#This Row],[Despesas 2009]]&lt;0,Tabela3[[#This Row],[Receitas 2009]]-Tabela3[[#This Row],[Despesas 2009]],Tabela3[[#This Row],[Receitas 2009]]-Tabela3[[#This Row],[Despesas 2009]])</f>
        <v>440118.42000000086</v>
      </c>
    </row>
    <row r="710" spans="1:12">
      <c r="A710" s="12">
        <v>4406889.4000000004</v>
      </c>
      <c r="B710" s="12">
        <v>5052977</v>
      </c>
      <c r="C710" s="12">
        <v>7813346.7400000002</v>
      </c>
      <c r="D710" s="12">
        <v>7481120.96</v>
      </c>
      <c r="E710" s="12">
        <v>3930098.63</v>
      </c>
      <c r="F710" s="12">
        <v>4659866</v>
      </c>
      <c r="G710" s="12">
        <v>7556454.4900000002</v>
      </c>
      <c r="H710" s="12">
        <v>7425730.29</v>
      </c>
      <c r="I710" s="12">
        <f>IF(Tabela3[[#This Row],[Receitas 2005]]-Tabela3[[#This Row],[Despesas 2005]]&lt;0,Tabela3[[#This Row],[Receitas 2005]]-Tabela3[[#This Row],[Despesas 2005]],Tabela3[[#This Row],[Receitas 2005]]-Tabela3[[#This Row],[Despesas 2005]])</f>
        <v>476790.77000000048</v>
      </c>
      <c r="J710" s="14">
        <f>IF(Tabela3[[#This Row],[Receitas 2006]]-Tabela3[[#This Row],[Despesas 2006]]&lt;0,Tabela3[[#This Row],[Receitas 2006]]-Tabela3[[#This Row],[Despesas 2006]],Tabela3[[#This Row],[Receitas 2006]]-Tabela3[[#This Row],[Despesas 2006]])</f>
        <v>393111</v>
      </c>
      <c r="K710" s="12">
        <f>IF(Tabela3[[#This Row],[Receitas 2008]]-Tabela3[[#This Row],[Despesas 2008]]&lt;0,Tabela3[[#This Row],[Receitas 2008]]-Tabela3[[#This Row],[Despesas 2008]],Tabela3[[#This Row],[Receitas 2008]]-Tabela3[[#This Row],[Despesas 2008]])</f>
        <v>256892.25</v>
      </c>
      <c r="L710" s="12">
        <f>IF(Tabela3[[#This Row],[Receitas 2009]]-Tabela3[[#This Row],[Despesas 2009]]&lt;0,Tabela3[[#This Row],[Receitas 2009]]-Tabela3[[#This Row],[Despesas 2009]],Tabela3[[#This Row],[Receitas 2009]]-Tabela3[[#This Row],[Despesas 2009]])</f>
        <v>55390.669999999925</v>
      </c>
    </row>
    <row r="711" spans="1:12">
      <c r="A711" s="13">
        <v>4698760.59</v>
      </c>
      <c r="B711" s="13">
        <v>5319572</v>
      </c>
      <c r="C711" s="13">
        <v>7696915.3899999997</v>
      </c>
      <c r="D711" s="13">
        <v>7601794.2300000004</v>
      </c>
      <c r="E711" s="13">
        <v>4499127</v>
      </c>
      <c r="F711" s="13">
        <v>4995879</v>
      </c>
      <c r="G711" s="13">
        <v>7871829.3099999996</v>
      </c>
      <c r="H711" s="13">
        <v>8011260.8200000003</v>
      </c>
      <c r="I711" s="13">
        <f>IF(Tabela3[[#This Row],[Receitas 2005]]-Tabela3[[#This Row],[Despesas 2005]]&lt;0,Tabela3[[#This Row],[Receitas 2005]]-Tabela3[[#This Row],[Despesas 2005]],Tabela3[[#This Row],[Receitas 2005]]-Tabela3[[#This Row],[Despesas 2005]])</f>
        <v>199633.58999999985</v>
      </c>
      <c r="J711" s="15">
        <f>IF(Tabela3[[#This Row],[Receitas 2006]]-Tabela3[[#This Row],[Despesas 2006]]&lt;0,Tabela3[[#This Row],[Receitas 2006]]-Tabela3[[#This Row],[Despesas 2006]],Tabela3[[#This Row],[Receitas 2006]]-Tabela3[[#This Row],[Despesas 2006]])</f>
        <v>323693</v>
      </c>
      <c r="K711" s="12">
        <f>IF(Tabela3[[#This Row],[Receitas 2008]]-Tabela3[[#This Row],[Despesas 2008]]&lt;0,Tabela3[[#This Row],[Receitas 2008]]-Tabela3[[#This Row],[Despesas 2008]],Tabela3[[#This Row],[Receitas 2008]]-Tabela3[[#This Row],[Despesas 2008]])</f>
        <v>-174913.91999999993</v>
      </c>
      <c r="L711" s="12">
        <f>IF(Tabela3[[#This Row],[Receitas 2009]]-Tabela3[[#This Row],[Despesas 2009]]&lt;0,Tabela3[[#This Row],[Receitas 2009]]-Tabela3[[#This Row],[Despesas 2009]],Tabela3[[#This Row],[Receitas 2009]]-Tabela3[[#This Row],[Despesas 2009]])</f>
        <v>-409466.58999999985</v>
      </c>
    </row>
    <row r="712" spans="1:12">
      <c r="A712" s="12">
        <v>10001285.810000001</v>
      </c>
      <c r="B712" s="12">
        <v>11094421.050000001</v>
      </c>
      <c r="C712" s="12">
        <v>16490608.869999999</v>
      </c>
      <c r="D712" s="12">
        <v>15537647.18</v>
      </c>
      <c r="E712" s="12">
        <v>9865379.4399999995</v>
      </c>
      <c r="F712" s="12">
        <v>13080061.279999999</v>
      </c>
      <c r="G712" s="12">
        <v>15851244.390000001</v>
      </c>
      <c r="H712" s="12">
        <v>15896323.029999999</v>
      </c>
      <c r="I712" s="12">
        <f>IF(Tabela3[[#This Row],[Receitas 2005]]-Tabela3[[#This Row],[Despesas 2005]]&lt;0,Tabela3[[#This Row],[Receitas 2005]]-Tabela3[[#This Row],[Despesas 2005]],Tabela3[[#This Row],[Receitas 2005]]-Tabela3[[#This Row],[Despesas 2005]])</f>
        <v>135906.37000000104</v>
      </c>
      <c r="J712" s="14">
        <f>IF(Tabela3[[#This Row],[Receitas 2006]]-Tabela3[[#This Row],[Despesas 2006]]&lt;0,Tabela3[[#This Row],[Receitas 2006]]-Tabela3[[#This Row],[Despesas 2006]],Tabela3[[#This Row],[Receitas 2006]]-Tabela3[[#This Row],[Despesas 2006]])</f>
        <v>-1985640.2299999986</v>
      </c>
      <c r="K712" s="12">
        <f>IF(Tabela3[[#This Row],[Receitas 2008]]-Tabela3[[#This Row],[Despesas 2008]]&lt;0,Tabela3[[#This Row],[Receitas 2008]]-Tabela3[[#This Row],[Despesas 2008]],Tabela3[[#This Row],[Receitas 2008]]-Tabela3[[#This Row],[Despesas 2008]])</f>
        <v>639364.47999999858</v>
      </c>
      <c r="L712" s="12">
        <f>IF(Tabela3[[#This Row],[Receitas 2009]]-Tabela3[[#This Row],[Despesas 2009]]&lt;0,Tabela3[[#This Row],[Receitas 2009]]-Tabela3[[#This Row],[Despesas 2009]],Tabela3[[#This Row],[Receitas 2009]]-Tabela3[[#This Row],[Despesas 2009]])</f>
        <v>-358675.84999999963</v>
      </c>
    </row>
    <row r="713" spans="1:12">
      <c r="A713" s="13" t="s">
        <v>25</v>
      </c>
      <c r="B713" s="13">
        <v>5006451.45</v>
      </c>
      <c r="C713" s="13">
        <v>7203326.1399999997</v>
      </c>
      <c r="D713" s="13">
        <v>7752864.8899999997</v>
      </c>
      <c r="E713" s="13" t="s">
        <v>25</v>
      </c>
      <c r="F713" s="13">
        <v>5210034.38</v>
      </c>
      <c r="G713" s="13">
        <v>6947568.4500000002</v>
      </c>
      <c r="H713" s="13">
        <v>7850633.3600000003</v>
      </c>
      <c r="I71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13" s="15">
        <f>IF(Tabela3[[#This Row],[Receitas 2006]]-Tabela3[[#This Row],[Despesas 2006]]&lt;0,Tabela3[[#This Row],[Receitas 2006]]-Tabela3[[#This Row],[Despesas 2006]],Tabela3[[#This Row],[Receitas 2006]]-Tabela3[[#This Row],[Despesas 2006]])</f>
        <v>-203582.9299999997</v>
      </c>
      <c r="K713" s="12">
        <f>IF(Tabela3[[#This Row],[Receitas 2008]]-Tabela3[[#This Row],[Despesas 2008]]&lt;0,Tabela3[[#This Row],[Receitas 2008]]-Tabela3[[#This Row],[Despesas 2008]],Tabela3[[#This Row],[Receitas 2008]]-Tabela3[[#This Row],[Despesas 2008]])</f>
        <v>255757.68999999948</v>
      </c>
      <c r="L713" s="12">
        <f>IF(Tabela3[[#This Row],[Receitas 2009]]-Tabela3[[#This Row],[Despesas 2009]]&lt;0,Tabela3[[#This Row],[Receitas 2009]]-Tabela3[[#This Row],[Despesas 2009]],Tabela3[[#This Row],[Receitas 2009]]-Tabela3[[#This Row],[Despesas 2009]])</f>
        <v>-97768.470000000671</v>
      </c>
    </row>
    <row r="714" spans="1:12">
      <c r="A714" s="12">
        <v>29438780</v>
      </c>
      <c r="B714" s="12">
        <v>30038247.960000001</v>
      </c>
      <c r="C714" s="12">
        <v>47332920.579999998</v>
      </c>
      <c r="D714" s="12">
        <v>49067292.009999998</v>
      </c>
      <c r="E714" s="12">
        <v>27492930</v>
      </c>
      <c r="F714" s="12">
        <v>29408105.289999999</v>
      </c>
      <c r="G714" s="12">
        <v>40470621.469999999</v>
      </c>
      <c r="H714" s="12">
        <v>45272530.950000003</v>
      </c>
      <c r="I714" s="12">
        <f>IF(Tabela3[[#This Row],[Receitas 2005]]-Tabela3[[#This Row],[Despesas 2005]]&lt;0,Tabela3[[#This Row],[Receitas 2005]]-Tabela3[[#This Row],[Despesas 2005]],Tabela3[[#This Row],[Receitas 2005]]-Tabela3[[#This Row],[Despesas 2005]])</f>
        <v>1945850</v>
      </c>
      <c r="J714" s="14">
        <f>IF(Tabela3[[#This Row],[Receitas 2006]]-Tabela3[[#This Row],[Despesas 2006]]&lt;0,Tabela3[[#This Row],[Receitas 2006]]-Tabela3[[#This Row],[Despesas 2006]],Tabela3[[#This Row],[Receitas 2006]]-Tabela3[[#This Row],[Despesas 2006]])</f>
        <v>630142.67000000179</v>
      </c>
      <c r="K714" s="12">
        <f>IF(Tabela3[[#This Row],[Receitas 2008]]-Tabela3[[#This Row],[Despesas 2008]]&lt;0,Tabela3[[#This Row],[Receitas 2008]]-Tabela3[[#This Row],[Despesas 2008]],Tabela3[[#This Row],[Receitas 2008]]-Tabela3[[#This Row],[Despesas 2008]])</f>
        <v>6862299.1099999994</v>
      </c>
      <c r="L714" s="12">
        <f>IF(Tabela3[[#This Row],[Receitas 2009]]-Tabela3[[#This Row],[Despesas 2009]]&lt;0,Tabela3[[#This Row],[Receitas 2009]]-Tabela3[[#This Row],[Despesas 2009]],Tabela3[[#This Row],[Receitas 2009]]-Tabela3[[#This Row],[Despesas 2009]])</f>
        <v>3794761.0599999949</v>
      </c>
    </row>
    <row r="715" spans="1:12">
      <c r="A715" s="13">
        <v>5419785.4900000002</v>
      </c>
      <c r="B715" s="13">
        <v>6116092.2699999996</v>
      </c>
      <c r="C715" s="13">
        <v>8890534.5600000005</v>
      </c>
      <c r="D715" s="13">
        <v>8119550.3700000001</v>
      </c>
      <c r="E715" s="13">
        <v>5533007.0999999996</v>
      </c>
      <c r="F715" s="13">
        <v>6297691.7400000002</v>
      </c>
      <c r="G715" s="13">
        <v>8944213.1899999995</v>
      </c>
      <c r="H715" s="13">
        <v>8274800.3899999997</v>
      </c>
      <c r="I715" s="13">
        <f>IF(Tabela3[[#This Row],[Receitas 2005]]-Tabela3[[#This Row],[Despesas 2005]]&lt;0,Tabela3[[#This Row],[Receitas 2005]]-Tabela3[[#This Row],[Despesas 2005]],Tabela3[[#This Row],[Receitas 2005]]-Tabela3[[#This Row],[Despesas 2005]])</f>
        <v>-113221.6099999994</v>
      </c>
      <c r="J715" s="15">
        <f>IF(Tabela3[[#This Row],[Receitas 2006]]-Tabela3[[#This Row],[Despesas 2006]]&lt;0,Tabela3[[#This Row],[Receitas 2006]]-Tabela3[[#This Row],[Despesas 2006]],Tabela3[[#This Row],[Receitas 2006]]-Tabela3[[#This Row],[Despesas 2006]])</f>
        <v>-181599.47000000067</v>
      </c>
      <c r="K715" s="12">
        <f>IF(Tabela3[[#This Row],[Receitas 2008]]-Tabela3[[#This Row],[Despesas 2008]]&lt;0,Tabela3[[#This Row],[Receitas 2008]]-Tabela3[[#This Row],[Despesas 2008]],Tabela3[[#This Row],[Receitas 2008]]-Tabela3[[#This Row],[Despesas 2008]])</f>
        <v>-53678.629999998957</v>
      </c>
      <c r="L715" s="12">
        <f>IF(Tabela3[[#This Row],[Receitas 2009]]-Tabela3[[#This Row],[Despesas 2009]]&lt;0,Tabela3[[#This Row],[Receitas 2009]]-Tabela3[[#This Row],[Despesas 2009]],Tabela3[[#This Row],[Receitas 2009]]-Tabela3[[#This Row],[Despesas 2009]])</f>
        <v>-155250.01999999955</v>
      </c>
    </row>
    <row r="716" spans="1:12">
      <c r="A716" s="12">
        <v>8139670.0099999998</v>
      </c>
      <c r="B716" s="12">
        <v>9502690.1500000004</v>
      </c>
      <c r="C716" s="12">
        <v>11851358.800000001</v>
      </c>
      <c r="D716" s="12">
        <v>10984704.810000001</v>
      </c>
      <c r="E716" s="12">
        <v>8268208.6100000003</v>
      </c>
      <c r="F716" s="12">
        <v>9812495.0600000005</v>
      </c>
      <c r="G716" s="12">
        <v>11894931.41</v>
      </c>
      <c r="H716" s="12">
        <v>11458420.970000001</v>
      </c>
      <c r="I716" s="12">
        <f>IF(Tabela3[[#This Row],[Receitas 2005]]-Tabela3[[#This Row],[Despesas 2005]]&lt;0,Tabela3[[#This Row],[Receitas 2005]]-Tabela3[[#This Row],[Despesas 2005]],Tabela3[[#This Row],[Receitas 2005]]-Tabela3[[#This Row],[Despesas 2005]])</f>
        <v>-128538.60000000056</v>
      </c>
      <c r="J716" s="14">
        <f>IF(Tabela3[[#This Row],[Receitas 2006]]-Tabela3[[#This Row],[Despesas 2006]]&lt;0,Tabela3[[#This Row],[Receitas 2006]]-Tabela3[[#This Row],[Despesas 2006]],Tabela3[[#This Row],[Receitas 2006]]-Tabela3[[#This Row],[Despesas 2006]])</f>
        <v>-309804.91000000015</v>
      </c>
      <c r="K716" s="12">
        <f>IF(Tabela3[[#This Row],[Receitas 2008]]-Tabela3[[#This Row],[Despesas 2008]]&lt;0,Tabela3[[#This Row],[Receitas 2008]]-Tabela3[[#This Row],[Despesas 2008]],Tabela3[[#This Row],[Receitas 2008]]-Tabela3[[#This Row],[Despesas 2008]])</f>
        <v>-43572.609999999404</v>
      </c>
      <c r="L716" s="12">
        <f>IF(Tabela3[[#This Row],[Receitas 2009]]-Tabela3[[#This Row],[Despesas 2009]]&lt;0,Tabela3[[#This Row],[Receitas 2009]]-Tabela3[[#This Row],[Despesas 2009]],Tabela3[[#This Row],[Receitas 2009]]-Tabela3[[#This Row],[Despesas 2009]])</f>
        <v>-473716.16000000015</v>
      </c>
    </row>
    <row r="717" spans="1:12">
      <c r="A717" s="13">
        <v>4863930.54</v>
      </c>
      <c r="B717" s="13" t="s">
        <v>25</v>
      </c>
      <c r="C717" s="13">
        <v>8047803.7699999996</v>
      </c>
      <c r="D717" s="13">
        <v>8388334.6900000004</v>
      </c>
      <c r="E717" s="13">
        <v>4410483.01</v>
      </c>
      <c r="F717" s="13" t="s">
        <v>25</v>
      </c>
      <c r="G717" s="13">
        <v>7723342.6299999999</v>
      </c>
      <c r="H717" s="13">
        <v>8535465.1099999994</v>
      </c>
      <c r="I717" s="13">
        <f>IF(Tabela3[[#This Row],[Receitas 2005]]-Tabela3[[#This Row],[Despesas 2005]]&lt;0,Tabela3[[#This Row],[Receitas 2005]]-Tabela3[[#This Row],[Despesas 2005]],Tabela3[[#This Row],[Receitas 2005]]-Tabela3[[#This Row],[Despesas 2005]])</f>
        <v>453447.53000000026</v>
      </c>
      <c r="J71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17" s="12">
        <f>IF(Tabela3[[#This Row],[Receitas 2008]]-Tabela3[[#This Row],[Despesas 2008]]&lt;0,Tabela3[[#This Row],[Receitas 2008]]-Tabela3[[#This Row],[Despesas 2008]],Tabela3[[#This Row],[Receitas 2008]]-Tabela3[[#This Row],[Despesas 2008]])</f>
        <v>324461.13999999966</v>
      </c>
      <c r="L717" s="12">
        <f>IF(Tabela3[[#This Row],[Receitas 2009]]-Tabela3[[#This Row],[Despesas 2009]]&lt;0,Tabela3[[#This Row],[Receitas 2009]]-Tabela3[[#This Row],[Despesas 2009]],Tabela3[[#This Row],[Receitas 2009]]-Tabela3[[#This Row],[Despesas 2009]])</f>
        <v>-147130.41999999899</v>
      </c>
    </row>
    <row r="718" spans="1:12">
      <c r="A718" s="12" t="s">
        <v>25</v>
      </c>
      <c r="B718" s="12" t="s">
        <v>25</v>
      </c>
      <c r="C718" s="12">
        <v>7993906.2000000002</v>
      </c>
      <c r="D718" s="12">
        <v>6962477.0899999999</v>
      </c>
      <c r="E718" s="12" t="s">
        <v>25</v>
      </c>
      <c r="F718" s="12" t="s">
        <v>25</v>
      </c>
      <c r="G718" s="12">
        <v>7629921.2800000003</v>
      </c>
      <c r="H718" s="12">
        <v>7548391.7199999997</v>
      </c>
      <c r="I71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1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18" s="12">
        <f>IF(Tabela3[[#This Row],[Receitas 2008]]-Tabela3[[#This Row],[Despesas 2008]]&lt;0,Tabela3[[#This Row],[Receitas 2008]]-Tabela3[[#This Row],[Despesas 2008]],Tabela3[[#This Row],[Receitas 2008]]-Tabela3[[#This Row],[Despesas 2008]])</f>
        <v>363984.91999999993</v>
      </c>
      <c r="L718" s="12">
        <f>IF(Tabela3[[#This Row],[Receitas 2009]]-Tabela3[[#This Row],[Despesas 2009]]&lt;0,Tabela3[[#This Row],[Receitas 2009]]-Tabela3[[#This Row],[Despesas 2009]],Tabela3[[#This Row],[Receitas 2009]]-Tabela3[[#This Row],[Despesas 2009]])</f>
        <v>-585914.62999999989</v>
      </c>
    </row>
    <row r="719" spans="1:12">
      <c r="A719" s="13">
        <v>4261709.3899999997</v>
      </c>
      <c r="B719" s="13">
        <v>4886263.07</v>
      </c>
      <c r="C719" s="13">
        <v>7748164.5599999996</v>
      </c>
      <c r="D719" s="13">
        <v>6889513.04</v>
      </c>
      <c r="E719" s="13">
        <v>3918122.31</v>
      </c>
      <c r="F719" s="13">
        <v>4904210.5999999996</v>
      </c>
      <c r="G719" s="13">
        <v>7327786.7400000002</v>
      </c>
      <c r="H719" s="13">
        <v>7122335.9000000004</v>
      </c>
      <c r="I719" s="13">
        <f>IF(Tabela3[[#This Row],[Receitas 2005]]-Tabela3[[#This Row],[Despesas 2005]]&lt;0,Tabela3[[#This Row],[Receitas 2005]]-Tabela3[[#This Row],[Despesas 2005]],Tabela3[[#This Row],[Receitas 2005]]-Tabela3[[#This Row],[Despesas 2005]])</f>
        <v>343587.07999999961</v>
      </c>
      <c r="J719" s="15">
        <f>IF(Tabela3[[#This Row],[Receitas 2006]]-Tabela3[[#This Row],[Despesas 2006]]&lt;0,Tabela3[[#This Row],[Receitas 2006]]-Tabela3[[#This Row],[Despesas 2006]],Tabela3[[#This Row],[Receitas 2006]]-Tabela3[[#This Row],[Despesas 2006]])</f>
        <v>-17947.529999999329</v>
      </c>
      <c r="K719" s="12">
        <f>IF(Tabela3[[#This Row],[Receitas 2008]]-Tabela3[[#This Row],[Despesas 2008]]&lt;0,Tabela3[[#This Row],[Receitas 2008]]-Tabela3[[#This Row],[Despesas 2008]],Tabela3[[#This Row],[Receitas 2008]]-Tabela3[[#This Row],[Despesas 2008]])</f>
        <v>420377.81999999937</v>
      </c>
      <c r="L719" s="12">
        <f>IF(Tabela3[[#This Row],[Receitas 2009]]-Tabela3[[#This Row],[Despesas 2009]]&lt;0,Tabela3[[#This Row],[Receitas 2009]]-Tabela3[[#This Row],[Despesas 2009]],Tabela3[[#This Row],[Receitas 2009]]-Tabela3[[#This Row],[Despesas 2009]])</f>
        <v>-232822.86000000034</v>
      </c>
    </row>
    <row r="720" spans="1:12">
      <c r="A720" s="12">
        <v>3932057</v>
      </c>
      <c r="B720" s="12">
        <v>5147436</v>
      </c>
      <c r="C720" s="12">
        <v>7414689</v>
      </c>
      <c r="D720" s="12">
        <v>6811340</v>
      </c>
      <c r="E720" s="12">
        <v>3792256</v>
      </c>
      <c r="F720" s="12">
        <v>5086664</v>
      </c>
      <c r="G720" s="12">
        <v>6840420</v>
      </c>
      <c r="H720" s="12">
        <v>7085976</v>
      </c>
      <c r="I720" s="12">
        <f>IF(Tabela3[[#This Row],[Receitas 2005]]-Tabela3[[#This Row],[Despesas 2005]]&lt;0,Tabela3[[#This Row],[Receitas 2005]]-Tabela3[[#This Row],[Despesas 2005]],Tabela3[[#This Row],[Receitas 2005]]-Tabela3[[#This Row],[Despesas 2005]])</f>
        <v>139801</v>
      </c>
      <c r="J720" s="14">
        <f>IF(Tabela3[[#This Row],[Receitas 2006]]-Tabela3[[#This Row],[Despesas 2006]]&lt;0,Tabela3[[#This Row],[Receitas 2006]]-Tabela3[[#This Row],[Despesas 2006]],Tabela3[[#This Row],[Receitas 2006]]-Tabela3[[#This Row],[Despesas 2006]])</f>
        <v>60772</v>
      </c>
      <c r="K720" s="12">
        <f>IF(Tabela3[[#This Row],[Receitas 2008]]-Tabela3[[#This Row],[Despesas 2008]]&lt;0,Tabela3[[#This Row],[Receitas 2008]]-Tabela3[[#This Row],[Despesas 2008]],Tabela3[[#This Row],[Receitas 2008]]-Tabela3[[#This Row],[Despesas 2008]])</f>
        <v>574269</v>
      </c>
      <c r="L720" s="12">
        <f>IF(Tabela3[[#This Row],[Receitas 2009]]-Tabela3[[#This Row],[Despesas 2009]]&lt;0,Tabela3[[#This Row],[Receitas 2009]]-Tabela3[[#This Row],[Despesas 2009]],Tabela3[[#This Row],[Receitas 2009]]-Tabela3[[#This Row],[Despesas 2009]])</f>
        <v>-274636</v>
      </c>
    </row>
    <row r="721" spans="1:12">
      <c r="A721" s="13">
        <v>6278694.0899999999</v>
      </c>
      <c r="B721" s="13">
        <v>7401420.4000000004</v>
      </c>
      <c r="C721" s="13">
        <v>15010390.880000001</v>
      </c>
      <c r="D721" s="13">
        <v>13384114.279999999</v>
      </c>
      <c r="E721" s="13">
        <v>6393983.0800000001</v>
      </c>
      <c r="F721" s="13">
        <v>7625361.1399999997</v>
      </c>
      <c r="G721" s="13">
        <v>14528063.119999999</v>
      </c>
      <c r="H721" s="13">
        <v>15461428.539999999</v>
      </c>
      <c r="I721" s="13">
        <f>IF(Tabela3[[#This Row],[Receitas 2005]]-Tabela3[[#This Row],[Despesas 2005]]&lt;0,Tabela3[[#This Row],[Receitas 2005]]-Tabela3[[#This Row],[Despesas 2005]],Tabela3[[#This Row],[Receitas 2005]]-Tabela3[[#This Row],[Despesas 2005]])</f>
        <v>-115288.99000000022</v>
      </c>
      <c r="J721" s="15">
        <f>IF(Tabela3[[#This Row],[Receitas 2006]]-Tabela3[[#This Row],[Despesas 2006]]&lt;0,Tabela3[[#This Row],[Receitas 2006]]-Tabela3[[#This Row],[Despesas 2006]],Tabela3[[#This Row],[Receitas 2006]]-Tabela3[[#This Row],[Despesas 2006]])</f>
        <v>-223940.73999999929</v>
      </c>
      <c r="K721" s="12">
        <f>IF(Tabela3[[#This Row],[Receitas 2008]]-Tabela3[[#This Row],[Despesas 2008]]&lt;0,Tabela3[[#This Row],[Receitas 2008]]-Tabela3[[#This Row],[Despesas 2008]],Tabela3[[#This Row],[Receitas 2008]]-Tabela3[[#This Row],[Despesas 2008]])</f>
        <v>482327.76000000164</v>
      </c>
      <c r="L721" s="12">
        <f>IF(Tabela3[[#This Row],[Receitas 2009]]-Tabela3[[#This Row],[Despesas 2009]]&lt;0,Tabela3[[#This Row],[Receitas 2009]]-Tabela3[[#This Row],[Despesas 2009]],Tabela3[[#This Row],[Receitas 2009]]-Tabela3[[#This Row],[Despesas 2009]])</f>
        <v>-2077314.2599999998</v>
      </c>
    </row>
    <row r="722" spans="1:12">
      <c r="A722" s="12">
        <v>6332627.1900000004</v>
      </c>
      <c r="B722" s="12">
        <v>7699681.0599999996</v>
      </c>
      <c r="C722" s="12">
        <v>12870632.609999999</v>
      </c>
      <c r="D722" s="12">
        <v>12959673.66</v>
      </c>
      <c r="E722" s="12">
        <v>5935422.4100000001</v>
      </c>
      <c r="F722" s="12">
        <v>7659766.2199999997</v>
      </c>
      <c r="G722" s="12">
        <v>12609911.02</v>
      </c>
      <c r="H722" s="12">
        <v>13383800.720000001</v>
      </c>
      <c r="I722" s="12">
        <f>IF(Tabela3[[#This Row],[Receitas 2005]]-Tabela3[[#This Row],[Despesas 2005]]&lt;0,Tabela3[[#This Row],[Receitas 2005]]-Tabela3[[#This Row],[Despesas 2005]],Tabela3[[#This Row],[Receitas 2005]]-Tabela3[[#This Row],[Despesas 2005]])</f>
        <v>397204.78000000026</v>
      </c>
      <c r="J722" s="14">
        <f>IF(Tabela3[[#This Row],[Receitas 2006]]-Tabela3[[#This Row],[Despesas 2006]]&lt;0,Tabela3[[#This Row],[Receitas 2006]]-Tabela3[[#This Row],[Despesas 2006]],Tabela3[[#This Row],[Receitas 2006]]-Tabela3[[#This Row],[Despesas 2006]])</f>
        <v>39914.839999999851</v>
      </c>
      <c r="K722" s="12">
        <f>IF(Tabela3[[#This Row],[Receitas 2008]]-Tabela3[[#This Row],[Despesas 2008]]&lt;0,Tabela3[[#This Row],[Receitas 2008]]-Tabela3[[#This Row],[Despesas 2008]],Tabela3[[#This Row],[Receitas 2008]]-Tabela3[[#This Row],[Despesas 2008]])</f>
        <v>260721.58999999985</v>
      </c>
      <c r="L722" s="12">
        <f>IF(Tabela3[[#This Row],[Receitas 2009]]-Tabela3[[#This Row],[Despesas 2009]]&lt;0,Tabela3[[#This Row],[Receitas 2009]]-Tabela3[[#This Row],[Despesas 2009]],Tabela3[[#This Row],[Receitas 2009]]-Tabela3[[#This Row],[Despesas 2009]])</f>
        <v>-424127.06000000052</v>
      </c>
    </row>
    <row r="723" spans="1:12">
      <c r="A723" s="13">
        <v>20886221.77</v>
      </c>
      <c r="B723" s="13">
        <v>33854207.25</v>
      </c>
      <c r="C723" s="13">
        <v>53443872.469999999</v>
      </c>
      <c r="D723" s="13">
        <v>64929297.579999998</v>
      </c>
      <c r="E723" s="13">
        <v>16114132.380000001</v>
      </c>
      <c r="F723" s="13">
        <v>32342420.879999999</v>
      </c>
      <c r="G723" s="13">
        <v>58907993.200000003</v>
      </c>
      <c r="H723" s="13">
        <v>64896164.200000003</v>
      </c>
      <c r="I723" s="13">
        <f>IF(Tabela3[[#This Row],[Receitas 2005]]-Tabela3[[#This Row],[Despesas 2005]]&lt;0,Tabela3[[#This Row],[Receitas 2005]]-Tabela3[[#This Row],[Despesas 2005]],Tabela3[[#This Row],[Receitas 2005]]-Tabela3[[#This Row],[Despesas 2005]])</f>
        <v>4772089.3899999987</v>
      </c>
      <c r="J723" s="15">
        <f>IF(Tabela3[[#This Row],[Receitas 2006]]-Tabela3[[#This Row],[Despesas 2006]]&lt;0,Tabela3[[#This Row],[Receitas 2006]]-Tabela3[[#This Row],[Despesas 2006]],Tabela3[[#This Row],[Receitas 2006]]-Tabela3[[#This Row],[Despesas 2006]])</f>
        <v>1511786.370000001</v>
      </c>
      <c r="K723" s="12">
        <f>IF(Tabela3[[#This Row],[Receitas 2008]]-Tabela3[[#This Row],[Despesas 2008]]&lt;0,Tabela3[[#This Row],[Receitas 2008]]-Tabela3[[#This Row],[Despesas 2008]],Tabela3[[#This Row],[Receitas 2008]]-Tabela3[[#This Row],[Despesas 2008]])</f>
        <v>-5464120.7300000042</v>
      </c>
      <c r="L723" s="12">
        <f>IF(Tabela3[[#This Row],[Receitas 2009]]-Tabela3[[#This Row],[Despesas 2009]]&lt;0,Tabela3[[#This Row],[Receitas 2009]]-Tabela3[[#This Row],[Despesas 2009]],Tabela3[[#This Row],[Receitas 2009]]-Tabela3[[#This Row],[Despesas 2009]])</f>
        <v>33133.379999995232</v>
      </c>
    </row>
    <row r="724" spans="1:12">
      <c r="A724" s="12">
        <v>12910697.57</v>
      </c>
      <c r="B724" s="12">
        <v>18767560.699999999</v>
      </c>
      <c r="C724" s="12">
        <v>25677969.27</v>
      </c>
      <c r="D724" s="12">
        <v>22337160.48</v>
      </c>
      <c r="E724" s="12">
        <v>13526167.310000001</v>
      </c>
      <c r="F724" s="12">
        <v>15525747.359999999</v>
      </c>
      <c r="G724" s="12">
        <v>19678168.68</v>
      </c>
      <c r="H724" s="12">
        <v>23090494.059999999</v>
      </c>
      <c r="I724" s="12">
        <f>IF(Tabela3[[#This Row],[Receitas 2005]]-Tabela3[[#This Row],[Despesas 2005]]&lt;0,Tabela3[[#This Row],[Receitas 2005]]-Tabela3[[#This Row],[Despesas 2005]],Tabela3[[#This Row],[Receitas 2005]]-Tabela3[[#This Row],[Despesas 2005]])</f>
        <v>-615469.74000000022</v>
      </c>
      <c r="J724" s="14">
        <f>IF(Tabela3[[#This Row],[Receitas 2006]]-Tabela3[[#This Row],[Despesas 2006]]&lt;0,Tabela3[[#This Row],[Receitas 2006]]-Tabela3[[#This Row],[Despesas 2006]],Tabela3[[#This Row],[Receitas 2006]]-Tabela3[[#This Row],[Despesas 2006]])</f>
        <v>3241813.34</v>
      </c>
      <c r="K724" s="12">
        <f>IF(Tabela3[[#This Row],[Receitas 2008]]-Tabela3[[#This Row],[Despesas 2008]]&lt;0,Tabela3[[#This Row],[Receitas 2008]]-Tabela3[[#This Row],[Despesas 2008]],Tabela3[[#This Row],[Receitas 2008]]-Tabela3[[#This Row],[Despesas 2008]])</f>
        <v>5999800.5899999999</v>
      </c>
      <c r="L724" s="12">
        <f>IF(Tabela3[[#This Row],[Receitas 2009]]-Tabela3[[#This Row],[Despesas 2009]]&lt;0,Tabela3[[#This Row],[Receitas 2009]]-Tabela3[[#This Row],[Despesas 2009]],Tabela3[[#This Row],[Receitas 2009]]-Tabela3[[#This Row],[Despesas 2009]])</f>
        <v>-753333.57999999821</v>
      </c>
    </row>
    <row r="725" spans="1:12">
      <c r="A725" s="13">
        <v>18640034.510000002</v>
      </c>
      <c r="B725" s="13">
        <v>20760979.98</v>
      </c>
      <c r="C725" s="13">
        <v>33722089.119999997</v>
      </c>
      <c r="D725" s="13">
        <v>29925702.239999998</v>
      </c>
      <c r="E725" s="13">
        <v>16207357.34</v>
      </c>
      <c r="F725" s="13">
        <v>22728566.66</v>
      </c>
      <c r="G725" s="13">
        <v>33428984.620000001</v>
      </c>
      <c r="H725" s="13">
        <v>32331346.920000002</v>
      </c>
      <c r="I725" s="13">
        <f>IF(Tabela3[[#This Row],[Receitas 2005]]-Tabela3[[#This Row],[Despesas 2005]]&lt;0,Tabela3[[#This Row],[Receitas 2005]]-Tabela3[[#This Row],[Despesas 2005]],Tabela3[[#This Row],[Receitas 2005]]-Tabela3[[#This Row],[Despesas 2005]])</f>
        <v>2432677.1700000018</v>
      </c>
      <c r="J725" s="15">
        <f>IF(Tabela3[[#This Row],[Receitas 2006]]-Tabela3[[#This Row],[Despesas 2006]]&lt;0,Tabela3[[#This Row],[Receitas 2006]]-Tabela3[[#This Row],[Despesas 2006]],Tabela3[[#This Row],[Receitas 2006]]-Tabela3[[#This Row],[Despesas 2006]])</f>
        <v>-1967586.6799999997</v>
      </c>
      <c r="K725" s="12">
        <f>IF(Tabela3[[#This Row],[Receitas 2008]]-Tabela3[[#This Row],[Despesas 2008]]&lt;0,Tabela3[[#This Row],[Receitas 2008]]-Tabela3[[#This Row],[Despesas 2008]],Tabela3[[#This Row],[Receitas 2008]]-Tabela3[[#This Row],[Despesas 2008]])</f>
        <v>293104.49999999627</v>
      </c>
      <c r="L725" s="12">
        <f>IF(Tabela3[[#This Row],[Receitas 2009]]-Tabela3[[#This Row],[Despesas 2009]]&lt;0,Tabela3[[#This Row],[Receitas 2009]]-Tabela3[[#This Row],[Despesas 2009]],Tabela3[[#This Row],[Receitas 2009]]-Tabela3[[#This Row],[Despesas 2009]])</f>
        <v>-2405644.6800000034</v>
      </c>
    </row>
    <row r="726" spans="1:12">
      <c r="A726" s="12">
        <v>12579765.32</v>
      </c>
      <c r="B726" s="12">
        <v>13769989.27</v>
      </c>
      <c r="C726" s="12">
        <v>18939197.050000001</v>
      </c>
      <c r="D726" s="12">
        <v>17794958.550000001</v>
      </c>
      <c r="E726" s="12">
        <v>12469303.689999999</v>
      </c>
      <c r="F726" s="12">
        <v>15159792.060000001</v>
      </c>
      <c r="G726" s="12">
        <v>18257119.920000002</v>
      </c>
      <c r="H726" s="12">
        <v>16758342.76</v>
      </c>
      <c r="I726" s="12">
        <f>IF(Tabela3[[#This Row],[Receitas 2005]]-Tabela3[[#This Row],[Despesas 2005]]&lt;0,Tabela3[[#This Row],[Receitas 2005]]-Tabela3[[#This Row],[Despesas 2005]],Tabela3[[#This Row],[Receitas 2005]]-Tabela3[[#This Row],[Despesas 2005]])</f>
        <v>110461.63000000082</v>
      </c>
      <c r="J726" s="14">
        <f>IF(Tabela3[[#This Row],[Receitas 2006]]-Tabela3[[#This Row],[Despesas 2006]]&lt;0,Tabela3[[#This Row],[Receitas 2006]]-Tabela3[[#This Row],[Despesas 2006]],Tabela3[[#This Row],[Receitas 2006]]-Tabela3[[#This Row],[Despesas 2006]])</f>
        <v>-1389802.790000001</v>
      </c>
      <c r="K726" s="12">
        <f>IF(Tabela3[[#This Row],[Receitas 2008]]-Tabela3[[#This Row],[Despesas 2008]]&lt;0,Tabela3[[#This Row],[Receitas 2008]]-Tabela3[[#This Row],[Despesas 2008]],Tabela3[[#This Row],[Receitas 2008]]-Tabela3[[#This Row],[Despesas 2008]])</f>
        <v>682077.12999999896</v>
      </c>
      <c r="L726" s="12">
        <f>IF(Tabela3[[#This Row],[Receitas 2009]]-Tabela3[[#This Row],[Despesas 2009]]&lt;0,Tabela3[[#This Row],[Receitas 2009]]-Tabela3[[#This Row],[Despesas 2009]],Tabela3[[#This Row],[Receitas 2009]]-Tabela3[[#This Row],[Despesas 2009]])</f>
        <v>1036615.790000001</v>
      </c>
    </row>
    <row r="727" spans="1:12">
      <c r="A727" s="13" t="s">
        <v>25</v>
      </c>
      <c r="B727" s="13">
        <v>5170034.51</v>
      </c>
      <c r="C727" s="13">
        <v>7293730.1500000004</v>
      </c>
      <c r="D727" s="13">
        <v>7056995.5</v>
      </c>
      <c r="E727" s="13" t="s">
        <v>25</v>
      </c>
      <c r="F727" s="13">
        <v>5241543.28</v>
      </c>
      <c r="G727" s="13">
        <v>6963017.6100000003</v>
      </c>
      <c r="H727" s="13">
        <v>7056251.25</v>
      </c>
      <c r="I72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27" s="15">
        <f>IF(Tabela3[[#This Row],[Receitas 2006]]-Tabela3[[#This Row],[Despesas 2006]]&lt;0,Tabela3[[#This Row],[Receitas 2006]]-Tabela3[[#This Row],[Despesas 2006]],Tabela3[[#This Row],[Receitas 2006]]-Tabela3[[#This Row],[Despesas 2006]])</f>
        <v>-71508.770000000484</v>
      </c>
      <c r="K727" s="12">
        <f>IF(Tabela3[[#This Row],[Receitas 2008]]-Tabela3[[#This Row],[Despesas 2008]]&lt;0,Tabela3[[#This Row],[Receitas 2008]]-Tabela3[[#This Row],[Despesas 2008]],Tabela3[[#This Row],[Receitas 2008]]-Tabela3[[#This Row],[Despesas 2008]])</f>
        <v>330712.54000000004</v>
      </c>
      <c r="L727" s="12">
        <f>IF(Tabela3[[#This Row],[Receitas 2009]]-Tabela3[[#This Row],[Despesas 2009]]&lt;0,Tabela3[[#This Row],[Receitas 2009]]-Tabela3[[#This Row],[Despesas 2009]],Tabela3[[#This Row],[Receitas 2009]]-Tabela3[[#This Row],[Despesas 2009]])</f>
        <v>744.25</v>
      </c>
    </row>
    <row r="728" spans="1:12">
      <c r="A728" s="12" t="s">
        <v>25</v>
      </c>
      <c r="B728" s="12" t="s">
        <v>25</v>
      </c>
      <c r="C728" s="12">
        <v>6574734.9900000002</v>
      </c>
      <c r="D728" s="12">
        <v>5740622.46</v>
      </c>
      <c r="E728" s="12" t="s">
        <v>25</v>
      </c>
      <c r="F728" s="12" t="s">
        <v>25</v>
      </c>
      <c r="G728" s="12">
        <v>6425344.3399999999</v>
      </c>
      <c r="H728" s="12">
        <v>6019142.4400000004</v>
      </c>
      <c r="I72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2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28" s="12">
        <f>IF(Tabela3[[#This Row],[Receitas 2008]]-Tabela3[[#This Row],[Despesas 2008]]&lt;0,Tabela3[[#This Row],[Receitas 2008]]-Tabela3[[#This Row],[Despesas 2008]],Tabela3[[#This Row],[Receitas 2008]]-Tabela3[[#This Row],[Despesas 2008]])</f>
        <v>149390.65000000037</v>
      </c>
      <c r="L728" s="12">
        <f>IF(Tabela3[[#This Row],[Receitas 2009]]-Tabela3[[#This Row],[Despesas 2009]]&lt;0,Tabela3[[#This Row],[Receitas 2009]]-Tabela3[[#This Row],[Despesas 2009]],Tabela3[[#This Row],[Receitas 2009]]-Tabela3[[#This Row],[Despesas 2009]])</f>
        <v>-278519.98000000045</v>
      </c>
    </row>
    <row r="729" spans="1:12">
      <c r="A729" s="13" t="s">
        <v>25</v>
      </c>
      <c r="B729" s="13">
        <v>18104480.859999999</v>
      </c>
      <c r="C729" s="13">
        <v>29303770.899999999</v>
      </c>
      <c r="D729" s="13">
        <v>27247556.100000001</v>
      </c>
      <c r="E729" s="13" t="s">
        <v>25</v>
      </c>
      <c r="F729" s="13">
        <v>19057292.719999999</v>
      </c>
      <c r="G729" s="13">
        <v>30275004.440000001</v>
      </c>
      <c r="H729" s="13">
        <v>27547440.109999999</v>
      </c>
      <c r="I72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29" s="15">
        <f>IF(Tabela3[[#This Row],[Receitas 2006]]-Tabela3[[#This Row],[Despesas 2006]]&lt;0,Tabela3[[#This Row],[Receitas 2006]]-Tabela3[[#This Row],[Despesas 2006]],Tabela3[[#This Row],[Receitas 2006]]-Tabela3[[#This Row],[Despesas 2006]])</f>
        <v>-952811.8599999994</v>
      </c>
      <c r="K729" s="12">
        <f>IF(Tabela3[[#This Row],[Receitas 2008]]-Tabela3[[#This Row],[Despesas 2008]]&lt;0,Tabela3[[#This Row],[Receitas 2008]]-Tabela3[[#This Row],[Despesas 2008]],Tabela3[[#This Row],[Receitas 2008]]-Tabela3[[#This Row],[Despesas 2008]])</f>
        <v>-971233.54000000283</v>
      </c>
      <c r="L729" s="12">
        <f>IF(Tabela3[[#This Row],[Receitas 2009]]-Tabela3[[#This Row],[Despesas 2009]]&lt;0,Tabela3[[#This Row],[Receitas 2009]]-Tabela3[[#This Row],[Despesas 2009]],Tabela3[[#This Row],[Receitas 2009]]-Tabela3[[#This Row],[Despesas 2009]])</f>
        <v>-299884.00999999791</v>
      </c>
    </row>
    <row r="730" spans="1:12">
      <c r="A730" s="12">
        <v>7473999.2800000003</v>
      </c>
      <c r="B730" s="12">
        <v>8680612.9100000001</v>
      </c>
      <c r="C730" s="12">
        <v>13511924.17</v>
      </c>
      <c r="D730" s="12">
        <v>13535569.48</v>
      </c>
      <c r="E730" s="12">
        <v>7451231.4400000004</v>
      </c>
      <c r="F730" s="12">
        <v>8627849.0899999999</v>
      </c>
      <c r="G730" s="12">
        <v>12514712.529999999</v>
      </c>
      <c r="H730" s="12">
        <v>14068452.949999999</v>
      </c>
      <c r="I730" s="12">
        <f>IF(Tabela3[[#This Row],[Receitas 2005]]-Tabela3[[#This Row],[Despesas 2005]]&lt;0,Tabela3[[#This Row],[Receitas 2005]]-Tabela3[[#This Row],[Despesas 2005]],Tabela3[[#This Row],[Receitas 2005]]-Tabela3[[#This Row],[Despesas 2005]])</f>
        <v>22767.839999999851</v>
      </c>
      <c r="J730" s="14">
        <f>IF(Tabela3[[#This Row],[Receitas 2006]]-Tabela3[[#This Row],[Despesas 2006]]&lt;0,Tabela3[[#This Row],[Receitas 2006]]-Tabela3[[#This Row],[Despesas 2006]],Tabela3[[#This Row],[Receitas 2006]]-Tabela3[[#This Row],[Despesas 2006]])</f>
        <v>52763.820000000298</v>
      </c>
      <c r="K730" s="12">
        <f>IF(Tabela3[[#This Row],[Receitas 2008]]-Tabela3[[#This Row],[Despesas 2008]]&lt;0,Tabela3[[#This Row],[Receitas 2008]]-Tabela3[[#This Row],[Despesas 2008]],Tabela3[[#This Row],[Receitas 2008]]-Tabela3[[#This Row],[Despesas 2008]])</f>
        <v>997211.6400000006</v>
      </c>
      <c r="L730" s="12">
        <f>IF(Tabela3[[#This Row],[Receitas 2009]]-Tabela3[[#This Row],[Despesas 2009]]&lt;0,Tabela3[[#This Row],[Receitas 2009]]-Tabela3[[#This Row],[Despesas 2009]],Tabela3[[#This Row],[Receitas 2009]]-Tabela3[[#This Row],[Despesas 2009]])</f>
        <v>-532883.46999999881</v>
      </c>
    </row>
    <row r="731" spans="1:12">
      <c r="A731" s="13" t="s">
        <v>25</v>
      </c>
      <c r="B731" s="13">
        <v>71206596.769999996</v>
      </c>
      <c r="C731" s="13">
        <v>94885128.75</v>
      </c>
      <c r="D731" s="13">
        <v>90596247.390000001</v>
      </c>
      <c r="E731" s="13" t="s">
        <v>25</v>
      </c>
      <c r="F731" s="13">
        <v>68812097.950000003</v>
      </c>
      <c r="G731" s="13">
        <v>93220525.640000001</v>
      </c>
      <c r="H731" s="13">
        <v>90287329.780000001</v>
      </c>
      <c r="I73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31" s="15">
        <f>IF(Tabela3[[#This Row],[Receitas 2006]]-Tabela3[[#This Row],[Despesas 2006]]&lt;0,Tabela3[[#This Row],[Receitas 2006]]-Tabela3[[#This Row],[Despesas 2006]],Tabela3[[#This Row],[Receitas 2006]]-Tabela3[[#This Row],[Despesas 2006]])</f>
        <v>2394498.8199999928</v>
      </c>
      <c r="K731" s="12">
        <f>IF(Tabela3[[#This Row],[Receitas 2008]]-Tabela3[[#This Row],[Despesas 2008]]&lt;0,Tabela3[[#This Row],[Receitas 2008]]-Tabela3[[#This Row],[Despesas 2008]],Tabela3[[#This Row],[Receitas 2008]]-Tabela3[[#This Row],[Despesas 2008]])</f>
        <v>1664603.1099999994</v>
      </c>
      <c r="L731" s="12">
        <f>IF(Tabela3[[#This Row],[Receitas 2009]]-Tabela3[[#This Row],[Despesas 2009]]&lt;0,Tabela3[[#This Row],[Receitas 2009]]-Tabela3[[#This Row],[Despesas 2009]],Tabela3[[#This Row],[Receitas 2009]]-Tabela3[[#This Row],[Despesas 2009]])</f>
        <v>308917.6099999994</v>
      </c>
    </row>
    <row r="732" spans="1:12">
      <c r="A732" s="12">
        <v>5520716.2000000002</v>
      </c>
      <c r="B732" s="12">
        <v>6582271.3399999999</v>
      </c>
      <c r="C732" s="12">
        <v>10224650.91</v>
      </c>
      <c r="D732" s="12">
        <v>9640076.7400000002</v>
      </c>
      <c r="E732" s="12">
        <v>4951235.38</v>
      </c>
      <c r="F732" s="12">
        <v>6833656.2300000004</v>
      </c>
      <c r="G732" s="12">
        <v>9821912.9800000004</v>
      </c>
      <c r="H732" s="12">
        <v>10625116.710000001</v>
      </c>
      <c r="I732" s="12">
        <f>IF(Tabela3[[#This Row],[Receitas 2005]]-Tabela3[[#This Row],[Despesas 2005]]&lt;0,Tabela3[[#This Row],[Receitas 2005]]-Tabela3[[#This Row],[Despesas 2005]],Tabela3[[#This Row],[Receitas 2005]]-Tabela3[[#This Row],[Despesas 2005]])</f>
        <v>569480.8200000003</v>
      </c>
      <c r="J732" s="14">
        <f>IF(Tabela3[[#This Row],[Receitas 2006]]-Tabela3[[#This Row],[Despesas 2006]]&lt;0,Tabela3[[#This Row],[Receitas 2006]]-Tabela3[[#This Row],[Despesas 2006]],Tabela3[[#This Row],[Receitas 2006]]-Tabela3[[#This Row],[Despesas 2006]])</f>
        <v>-251384.8900000006</v>
      </c>
      <c r="K732" s="12">
        <f>IF(Tabela3[[#This Row],[Receitas 2008]]-Tabela3[[#This Row],[Despesas 2008]]&lt;0,Tabela3[[#This Row],[Receitas 2008]]-Tabela3[[#This Row],[Despesas 2008]],Tabela3[[#This Row],[Receitas 2008]]-Tabela3[[#This Row],[Despesas 2008]])</f>
        <v>402737.9299999997</v>
      </c>
      <c r="L732" s="12">
        <f>IF(Tabela3[[#This Row],[Receitas 2009]]-Tabela3[[#This Row],[Despesas 2009]]&lt;0,Tabela3[[#This Row],[Receitas 2009]]-Tabela3[[#This Row],[Despesas 2009]],Tabela3[[#This Row],[Receitas 2009]]-Tabela3[[#This Row],[Despesas 2009]])</f>
        <v>-985039.97000000067</v>
      </c>
    </row>
    <row r="733" spans="1:12">
      <c r="A733" s="13">
        <v>4138854.2</v>
      </c>
      <c r="B733" s="13" t="s">
        <v>25</v>
      </c>
      <c r="C733" s="13">
        <v>8375847.7000000002</v>
      </c>
      <c r="D733" s="13">
        <v>7608470.5899999999</v>
      </c>
      <c r="E733" s="13">
        <v>3927263.87</v>
      </c>
      <c r="F733" s="13" t="s">
        <v>25</v>
      </c>
      <c r="G733" s="13">
        <v>7818764.1399999997</v>
      </c>
      <c r="H733" s="13">
        <v>8335065.5700000003</v>
      </c>
      <c r="I733" s="13">
        <f>IF(Tabela3[[#This Row],[Receitas 2005]]-Tabela3[[#This Row],[Despesas 2005]]&lt;0,Tabela3[[#This Row],[Receitas 2005]]-Tabela3[[#This Row],[Despesas 2005]],Tabela3[[#This Row],[Receitas 2005]]-Tabela3[[#This Row],[Despesas 2005]])</f>
        <v>211590.33000000007</v>
      </c>
      <c r="J73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33" s="12">
        <f>IF(Tabela3[[#This Row],[Receitas 2008]]-Tabela3[[#This Row],[Despesas 2008]]&lt;0,Tabela3[[#This Row],[Receitas 2008]]-Tabela3[[#This Row],[Despesas 2008]],Tabela3[[#This Row],[Receitas 2008]]-Tabela3[[#This Row],[Despesas 2008]])</f>
        <v>557083.56000000052</v>
      </c>
      <c r="L733" s="12">
        <f>IF(Tabela3[[#This Row],[Receitas 2009]]-Tabela3[[#This Row],[Despesas 2009]]&lt;0,Tabela3[[#This Row],[Receitas 2009]]-Tabela3[[#This Row],[Despesas 2009]],Tabela3[[#This Row],[Receitas 2009]]-Tabela3[[#This Row],[Despesas 2009]])</f>
        <v>-726594.98000000045</v>
      </c>
    </row>
    <row r="734" spans="1:12">
      <c r="A734" s="12" t="s">
        <v>25</v>
      </c>
      <c r="B734" s="12">
        <v>5643760</v>
      </c>
      <c r="C734" s="12">
        <v>7958370.9900000002</v>
      </c>
      <c r="D734" s="12">
        <v>7652769.7400000002</v>
      </c>
      <c r="E734" s="12" t="s">
        <v>25</v>
      </c>
      <c r="F734" s="12">
        <v>6036667</v>
      </c>
      <c r="G734" s="12">
        <v>7758621.75</v>
      </c>
      <c r="H734" s="12">
        <v>7720180.9500000002</v>
      </c>
      <c r="I73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34" s="14">
        <f>IF(Tabela3[[#This Row],[Receitas 2006]]-Tabela3[[#This Row],[Despesas 2006]]&lt;0,Tabela3[[#This Row],[Receitas 2006]]-Tabela3[[#This Row],[Despesas 2006]],Tabela3[[#This Row],[Receitas 2006]]-Tabela3[[#This Row],[Despesas 2006]])</f>
        <v>-392907</v>
      </c>
      <c r="K734" s="12">
        <f>IF(Tabela3[[#This Row],[Receitas 2008]]-Tabela3[[#This Row],[Despesas 2008]]&lt;0,Tabela3[[#This Row],[Receitas 2008]]-Tabela3[[#This Row],[Despesas 2008]],Tabela3[[#This Row],[Receitas 2008]]-Tabela3[[#This Row],[Despesas 2008]])</f>
        <v>199749.24000000022</v>
      </c>
      <c r="L734" s="12">
        <f>IF(Tabela3[[#This Row],[Receitas 2009]]-Tabela3[[#This Row],[Despesas 2009]]&lt;0,Tabela3[[#This Row],[Receitas 2009]]-Tabela3[[#This Row],[Despesas 2009]],Tabela3[[#This Row],[Receitas 2009]]-Tabela3[[#This Row],[Despesas 2009]])</f>
        <v>-67411.209999999963</v>
      </c>
    </row>
    <row r="735" spans="1:12">
      <c r="A735" s="13">
        <v>3958588.58</v>
      </c>
      <c r="B735" s="13">
        <v>4721369.0999999996</v>
      </c>
      <c r="C735" s="13" t="s">
        <v>25</v>
      </c>
      <c r="D735" s="13">
        <v>6295825.8600000003</v>
      </c>
      <c r="E735" s="13">
        <v>3913912.46</v>
      </c>
      <c r="F735" s="13">
        <v>4819203.5199999996</v>
      </c>
      <c r="G735" s="13" t="s">
        <v>25</v>
      </c>
      <c r="H735" s="13">
        <v>6459005.2199999997</v>
      </c>
      <c r="I735" s="13">
        <f>IF(Tabela3[[#This Row],[Receitas 2005]]-Tabela3[[#This Row],[Despesas 2005]]&lt;0,Tabela3[[#This Row],[Receitas 2005]]-Tabela3[[#This Row],[Despesas 2005]],Tabela3[[#This Row],[Receitas 2005]]-Tabela3[[#This Row],[Despesas 2005]])</f>
        <v>44676.120000000112</v>
      </c>
      <c r="J735" s="15">
        <f>IF(Tabela3[[#This Row],[Receitas 2006]]-Tabela3[[#This Row],[Despesas 2006]]&lt;0,Tabela3[[#This Row],[Receitas 2006]]-Tabela3[[#This Row],[Despesas 2006]],Tabela3[[#This Row],[Receitas 2006]]-Tabela3[[#This Row],[Despesas 2006]])</f>
        <v>-97834.419999999925</v>
      </c>
      <c r="K735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735" s="12">
        <f>IF(Tabela3[[#This Row],[Receitas 2009]]-Tabela3[[#This Row],[Despesas 2009]]&lt;0,Tabela3[[#This Row],[Receitas 2009]]-Tabela3[[#This Row],[Despesas 2009]],Tabela3[[#This Row],[Receitas 2009]]-Tabela3[[#This Row],[Despesas 2009]])</f>
        <v>-163179.3599999994</v>
      </c>
    </row>
    <row r="736" spans="1:12">
      <c r="A736" s="12">
        <v>11696411.689999999</v>
      </c>
      <c r="B736" s="12">
        <v>12835878.52</v>
      </c>
      <c r="C736" s="12">
        <v>20404019.530000001</v>
      </c>
      <c r="D736" s="12">
        <v>20803774.760000002</v>
      </c>
      <c r="E736" s="12">
        <v>11548558.84</v>
      </c>
      <c r="F736" s="12">
        <v>13247130.52</v>
      </c>
      <c r="G736" s="12">
        <v>19643345.809999999</v>
      </c>
      <c r="H736" s="12">
        <v>20966117.039999999</v>
      </c>
      <c r="I736" s="12">
        <f>IF(Tabela3[[#This Row],[Receitas 2005]]-Tabela3[[#This Row],[Despesas 2005]]&lt;0,Tabela3[[#This Row],[Receitas 2005]]-Tabela3[[#This Row],[Despesas 2005]],Tabela3[[#This Row],[Receitas 2005]]-Tabela3[[#This Row],[Despesas 2005]])</f>
        <v>147852.84999999963</v>
      </c>
      <c r="J736" s="14">
        <f>IF(Tabela3[[#This Row],[Receitas 2006]]-Tabela3[[#This Row],[Despesas 2006]]&lt;0,Tabela3[[#This Row],[Receitas 2006]]-Tabela3[[#This Row],[Despesas 2006]],Tabela3[[#This Row],[Receitas 2006]]-Tabela3[[#This Row],[Despesas 2006]])</f>
        <v>-411252</v>
      </c>
      <c r="K736" s="12">
        <f>IF(Tabela3[[#This Row],[Receitas 2008]]-Tabela3[[#This Row],[Despesas 2008]]&lt;0,Tabela3[[#This Row],[Receitas 2008]]-Tabela3[[#This Row],[Despesas 2008]],Tabela3[[#This Row],[Receitas 2008]]-Tabela3[[#This Row],[Despesas 2008]])</f>
        <v>760673.72000000253</v>
      </c>
      <c r="L736" s="12">
        <f>IF(Tabela3[[#This Row],[Receitas 2009]]-Tabela3[[#This Row],[Despesas 2009]]&lt;0,Tabela3[[#This Row],[Receitas 2009]]-Tabela3[[#This Row],[Despesas 2009]],Tabela3[[#This Row],[Receitas 2009]]-Tabela3[[#This Row],[Despesas 2009]])</f>
        <v>-162342.27999999747</v>
      </c>
    </row>
    <row r="737" spans="1:12">
      <c r="A737" s="13">
        <v>9378655.9100000001</v>
      </c>
      <c r="B737" s="13">
        <v>10836514.289999999</v>
      </c>
      <c r="C737" s="13">
        <v>15786045.84</v>
      </c>
      <c r="D737" s="13">
        <v>16071808.41</v>
      </c>
      <c r="E737" s="13">
        <v>8868413.9800000004</v>
      </c>
      <c r="F737" s="13">
        <v>10703560.630000001</v>
      </c>
      <c r="G737" s="13">
        <v>15695515.300000001</v>
      </c>
      <c r="H737" s="13">
        <v>15916768.43</v>
      </c>
      <c r="I737" s="13">
        <f>IF(Tabela3[[#This Row],[Receitas 2005]]-Tabela3[[#This Row],[Despesas 2005]]&lt;0,Tabela3[[#This Row],[Receitas 2005]]-Tabela3[[#This Row],[Despesas 2005]],Tabela3[[#This Row],[Receitas 2005]]-Tabela3[[#This Row],[Despesas 2005]])</f>
        <v>510241.9299999997</v>
      </c>
      <c r="J737" s="15">
        <f>IF(Tabela3[[#This Row],[Receitas 2006]]-Tabela3[[#This Row],[Despesas 2006]]&lt;0,Tabela3[[#This Row],[Receitas 2006]]-Tabela3[[#This Row],[Despesas 2006]],Tabela3[[#This Row],[Receitas 2006]]-Tabela3[[#This Row],[Despesas 2006]])</f>
        <v>132953.65999999829</v>
      </c>
      <c r="K737" s="12">
        <f>IF(Tabela3[[#This Row],[Receitas 2008]]-Tabela3[[#This Row],[Despesas 2008]]&lt;0,Tabela3[[#This Row],[Receitas 2008]]-Tabela3[[#This Row],[Despesas 2008]],Tabela3[[#This Row],[Receitas 2008]]-Tabela3[[#This Row],[Despesas 2008]])</f>
        <v>90530.539999999106</v>
      </c>
      <c r="L737" s="12">
        <f>IF(Tabela3[[#This Row],[Receitas 2009]]-Tabela3[[#This Row],[Despesas 2009]]&lt;0,Tabela3[[#This Row],[Receitas 2009]]-Tabela3[[#This Row],[Despesas 2009]],Tabela3[[#This Row],[Receitas 2009]]-Tabela3[[#This Row],[Despesas 2009]])</f>
        <v>155039.98000000045</v>
      </c>
    </row>
    <row r="738" spans="1:12">
      <c r="A738" s="12">
        <v>14394982</v>
      </c>
      <c r="B738" s="12">
        <v>16292478.119999999</v>
      </c>
      <c r="C738" s="12">
        <v>22513968.739999998</v>
      </c>
      <c r="D738" s="12">
        <v>23563772.550000001</v>
      </c>
      <c r="E738" s="12">
        <v>14272598</v>
      </c>
      <c r="F738" s="12">
        <v>16599756.619999999</v>
      </c>
      <c r="G738" s="12">
        <v>22205954.649999999</v>
      </c>
      <c r="H738" s="12">
        <v>22833573.890000001</v>
      </c>
      <c r="I738" s="12">
        <f>IF(Tabela3[[#This Row],[Receitas 2005]]-Tabela3[[#This Row],[Despesas 2005]]&lt;0,Tabela3[[#This Row],[Receitas 2005]]-Tabela3[[#This Row],[Despesas 2005]],Tabela3[[#This Row],[Receitas 2005]]-Tabela3[[#This Row],[Despesas 2005]])</f>
        <v>122384</v>
      </c>
      <c r="J738" s="14">
        <f>IF(Tabela3[[#This Row],[Receitas 2006]]-Tabela3[[#This Row],[Despesas 2006]]&lt;0,Tabela3[[#This Row],[Receitas 2006]]-Tabela3[[#This Row],[Despesas 2006]],Tabela3[[#This Row],[Receitas 2006]]-Tabela3[[#This Row],[Despesas 2006]])</f>
        <v>-307278.5</v>
      </c>
      <c r="K738" s="12">
        <f>IF(Tabela3[[#This Row],[Receitas 2008]]-Tabela3[[#This Row],[Despesas 2008]]&lt;0,Tabela3[[#This Row],[Receitas 2008]]-Tabela3[[#This Row],[Despesas 2008]],Tabela3[[#This Row],[Receitas 2008]]-Tabela3[[#This Row],[Despesas 2008]])</f>
        <v>308014.08999999985</v>
      </c>
      <c r="L738" s="12">
        <f>IF(Tabela3[[#This Row],[Receitas 2009]]-Tabela3[[#This Row],[Despesas 2009]]&lt;0,Tabela3[[#This Row],[Receitas 2009]]-Tabela3[[#This Row],[Despesas 2009]],Tabela3[[#This Row],[Receitas 2009]]-Tabela3[[#This Row],[Despesas 2009]])</f>
        <v>730198.66000000015</v>
      </c>
    </row>
    <row r="739" spans="1:12">
      <c r="A739" s="13" t="s">
        <v>25</v>
      </c>
      <c r="B739" s="13">
        <v>16950030.969999999</v>
      </c>
      <c r="C739" s="13">
        <v>22445424.09</v>
      </c>
      <c r="D739" s="13">
        <v>24918743.170000002</v>
      </c>
      <c r="E739" s="13" t="s">
        <v>25</v>
      </c>
      <c r="F739" s="13">
        <v>16759762.77</v>
      </c>
      <c r="G739" s="13">
        <v>22961045.539999999</v>
      </c>
      <c r="H739" s="13">
        <v>28499556.199999999</v>
      </c>
      <c r="I73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39" s="15">
        <f>IF(Tabela3[[#This Row],[Receitas 2006]]-Tabela3[[#This Row],[Despesas 2006]]&lt;0,Tabela3[[#This Row],[Receitas 2006]]-Tabela3[[#This Row],[Despesas 2006]],Tabela3[[#This Row],[Receitas 2006]]-Tabela3[[#This Row],[Despesas 2006]])</f>
        <v>190268.19999999925</v>
      </c>
      <c r="K739" s="12">
        <f>IF(Tabela3[[#This Row],[Receitas 2008]]-Tabela3[[#This Row],[Despesas 2008]]&lt;0,Tabela3[[#This Row],[Receitas 2008]]-Tabela3[[#This Row],[Despesas 2008]],Tabela3[[#This Row],[Receitas 2008]]-Tabela3[[#This Row],[Despesas 2008]])</f>
        <v>-515621.44999999925</v>
      </c>
      <c r="L739" s="12">
        <f>IF(Tabela3[[#This Row],[Receitas 2009]]-Tabela3[[#This Row],[Despesas 2009]]&lt;0,Tabela3[[#This Row],[Receitas 2009]]-Tabela3[[#This Row],[Despesas 2009]],Tabela3[[#This Row],[Receitas 2009]]-Tabela3[[#This Row],[Despesas 2009]])</f>
        <v>-3580813.0299999975</v>
      </c>
    </row>
    <row r="740" spans="1:12">
      <c r="A740" s="12">
        <v>11075410.1</v>
      </c>
      <c r="B740" s="12">
        <v>12449449.57</v>
      </c>
      <c r="C740" s="12">
        <v>16101114.300000001</v>
      </c>
      <c r="D740" s="12">
        <v>15054253.75</v>
      </c>
      <c r="E740" s="12">
        <v>8953516.8699999992</v>
      </c>
      <c r="F740" s="12">
        <v>12096135.16</v>
      </c>
      <c r="G740" s="12">
        <v>16027359.550000001</v>
      </c>
      <c r="H740" s="12">
        <v>14765782.4</v>
      </c>
      <c r="I740" s="12">
        <f>IF(Tabela3[[#This Row],[Receitas 2005]]-Tabela3[[#This Row],[Despesas 2005]]&lt;0,Tabela3[[#This Row],[Receitas 2005]]-Tabela3[[#This Row],[Despesas 2005]],Tabela3[[#This Row],[Receitas 2005]]-Tabela3[[#This Row],[Despesas 2005]])</f>
        <v>2121893.2300000004</v>
      </c>
      <c r="J740" s="14">
        <f>IF(Tabela3[[#This Row],[Receitas 2006]]-Tabela3[[#This Row],[Despesas 2006]]&lt;0,Tabela3[[#This Row],[Receitas 2006]]-Tabela3[[#This Row],[Despesas 2006]],Tabela3[[#This Row],[Receitas 2006]]-Tabela3[[#This Row],[Despesas 2006]])</f>
        <v>353314.41000000015</v>
      </c>
      <c r="K740" s="12">
        <f>IF(Tabela3[[#This Row],[Receitas 2008]]-Tabela3[[#This Row],[Despesas 2008]]&lt;0,Tabela3[[#This Row],[Receitas 2008]]-Tabela3[[#This Row],[Despesas 2008]],Tabela3[[#This Row],[Receitas 2008]]-Tabela3[[#This Row],[Despesas 2008]])</f>
        <v>73754.75</v>
      </c>
      <c r="L740" s="12">
        <f>IF(Tabela3[[#This Row],[Receitas 2009]]-Tabela3[[#This Row],[Despesas 2009]]&lt;0,Tabela3[[#This Row],[Receitas 2009]]-Tabela3[[#This Row],[Despesas 2009]],Tabela3[[#This Row],[Receitas 2009]]-Tabela3[[#This Row],[Despesas 2009]])</f>
        <v>288471.34999999963</v>
      </c>
    </row>
    <row r="741" spans="1:12">
      <c r="A741" s="13">
        <v>16590148.73</v>
      </c>
      <c r="B741" s="13">
        <v>17934416.780000001</v>
      </c>
      <c r="C741" s="13">
        <v>26284976.789999999</v>
      </c>
      <c r="D741" s="13">
        <v>24710647</v>
      </c>
      <c r="E741" s="13">
        <v>16568101.34</v>
      </c>
      <c r="F741" s="13">
        <v>18325664.07</v>
      </c>
      <c r="G741" s="13">
        <v>26247198.93</v>
      </c>
      <c r="H741" s="13">
        <v>23486072</v>
      </c>
      <c r="I741" s="13">
        <f>IF(Tabela3[[#This Row],[Receitas 2005]]-Tabela3[[#This Row],[Despesas 2005]]&lt;0,Tabela3[[#This Row],[Receitas 2005]]-Tabela3[[#This Row],[Despesas 2005]],Tabela3[[#This Row],[Receitas 2005]]-Tabela3[[#This Row],[Despesas 2005]])</f>
        <v>22047.390000000596</v>
      </c>
      <c r="J741" s="15">
        <f>IF(Tabela3[[#This Row],[Receitas 2006]]-Tabela3[[#This Row],[Despesas 2006]]&lt;0,Tabela3[[#This Row],[Receitas 2006]]-Tabela3[[#This Row],[Despesas 2006]],Tabela3[[#This Row],[Receitas 2006]]-Tabela3[[#This Row],[Despesas 2006]])</f>
        <v>-391247.28999999911</v>
      </c>
      <c r="K741" s="12">
        <f>IF(Tabela3[[#This Row],[Receitas 2008]]-Tabela3[[#This Row],[Despesas 2008]]&lt;0,Tabela3[[#This Row],[Receitas 2008]]-Tabela3[[#This Row],[Despesas 2008]],Tabela3[[#This Row],[Receitas 2008]]-Tabela3[[#This Row],[Despesas 2008]])</f>
        <v>37777.859999999404</v>
      </c>
      <c r="L741" s="12">
        <f>IF(Tabela3[[#This Row],[Receitas 2009]]-Tabela3[[#This Row],[Despesas 2009]]&lt;0,Tabela3[[#This Row],[Receitas 2009]]-Tabela3[[#This Row],[Despesas 2009]],Tabela3[[#This Row],[Receitas 2009]]-Tabela3[[#This Row],[Despesas 2009]])</f>
        <v>1224575</v>
      </c>
    </row>
    <row r="742" spans="1:12">
      <c r="A742" s="12" t="s">
        <v>25</v>
      </c>
      <c r="B742" s="12">
        <v>4044419.22</v>
      </c>
      <c r="C742" s="12">
        <v>6086281.5800000001</v>
      </c>
      <c r="D742" s="12">
        <v>6035482.0999999996</v>
      </c>
      <c r="E742" s="12" t="s">
        <v>25</v>
      </c>
      <c r="F742" s="12">
        <v>3964838.6</v>
      </c>
      <c r="G742" s="12">
        <v>6814234.9400000004</v>
      </c>
      <c r="H742" s="12">
        <v>6017436.4199999999</v>
      </c>
      <c r="I74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42" s="14">
        <f>IF(Tabela3[[#This Row],[Receitas 2006]]-Tabela3[[#This Row],[Despesas 2006]]&lt;0,Tabela3[[#This Row],[Receitas 2006]]-Tabela3[[#This Row],[Despesas 2006]],Tabela3[[#This Row],[Receitas 2006]]-Tabela3[[#This Row],[Despesas 2006]])</f>
        <v>79580.620000000112</v>
      </c>
      <c r="K742" s="12">
        <f>IF(Tabela3[[#This Row],[Receitas 2008]]-Tabela3[[#This Row],[Despesas 2008]]&lt;0,Tabela3[[#This Row],[Receitas 2008]]-Tabela3[[#This Row],[Despesas 2008]],Tabela3[[#This Row],[Receitas 2008]]-Tabela3[[#This Row],[Despesas 2008]])</f>
        <v>-727953.36000000034</v>
      </c>
      <c r="L742" s="12">
        <f>IF(Tabela3[[#This Row],[Receitas 2009]]-Tabela3[[#This Row],[Despesas 2009]]&lt;0,Tabela3[[#This Row],[Receitas 2009]]-Tabela3[[#This Row],[Despesas 2009]],Tabela3[[#This Row],[Receitas 2009]]-Tabela3[[#This Row],[Despesas 2009]])</f>
        <v>18045.679999999702</v>
      </c>
    </row>
    <row r="743" spans="1:12">
      <c r="A743" s="13">
        <v>5068190.29</v>
      </c>
      <c r="B743" s="13">
        <v>6095716.2000000002</v>
      </c>
      <c r="C743" s="13">
        <v>8272460.7000000002</v>
      </c>
      <c r="D743" s="13">
        <v>7508677.7199999997</v>
      </c>
      <c r="E743" s="13">
        <v>4929554.54</v>
      </c>
      <c r="F743" s="13">
        <v>5739888.8600000003</v>
      </c>
      <c r="G743" s="13">
        <v>8552851.7699999996</v>
      </c>
      <c r="H743" s="13">
        <v>8069478.1200000001</v>
      </c>
      <c r="I743" s="13">
        <f>IF(Tabela3[[#This Row],[Receitas 2005]]-Tabela3[[#This Row],[Despesas 2005]]&lt;0,Tabela3[[#This Row],[Receitas 2005]]-Tabela3[[#This Row],[Despesas 2005]],Tabela3[[#This Row],[Receitas 2005]]-Tabela3[[#This Row],[Despesas 2005]])</f>
        <v>138635.75</v>
      </c>
      <c r="J743" s="15">
        <f>IF(Tabela3[[#This Row],[Receitas 2006]]-Tabela3[[#This Row],[Despesas 2006]]&lt;0,Tabela3[[#This Row],[Receitas 2006]]-Tabela3[[#This Row],[Despesas 2006]],Tabela3[[#This Row],[Receitas 2006]]-Tabela3[[#This Row],[Despesas 2006]])</f>
        <v>355827.33999999985</v>
      </c>
      <c r="K743" s="12">
        <f>IF(Tabela3[[#This Row],[Receitas 2008]]-Tabela3[[#This Row],[Despesas 2008]]&lt;0,Tabela3[[#This Row],[Receitas 2008]]-Tabela3[[#This Row],[Despesas 2008]],Tabela3[[#This Row],[Receitas 2008]]-Tabela3[[#This Row],[Despesas 2008]])</f>
        <v>-280391.06999999937</v>
      </c>
      <c r="L743" s="12">
        <f>IF(Tabela3[[#This Row],[Receitas 2009]]-Tabela3[[#This Row],[Despesas 2009]]&lt;0,Tabela3[[#This Row],[Receitas 2009]]-Tabela3[[#This Row],[Despesas 2009]],Tabela3[[#This Row],[Receitas 2009]]-Tabela3[[#This Row],[Despesas 2009]])</f>
        <v>-560800.40000000037</v>
      </c>
    </row>
    <row r="744" spans="1:12">
      <c r="A744" s="12" t="s">
        <v>25</v>
      </c>
      <c r="B744" s="12" t="s">
        <v>25</v>
      </c>
      <c r="C744" s="12">
        <v>5868961.1900000004</v>
      </c>
      <c r="D744" s="12">
        <v>5745158.5300000003</v>
      </c>
      <c r="E744" s="12" t="s">
        <v>25</v>
      </c>
      <c r="F744" s="12" t="s">
        <v>25</v>
      </c>
      <c r="G744" s="12">
        <v>5866316.9000000004</v>
      </c>
      <c r="H744" s="12">
        <v>6035339.9400000004</v>
      </c>
      <c r="I74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4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44" s="12">
        <f>IF(Tabela3[[#This Row],[Receitas 2008]]-Tabela3[[#This Row],[Despesas 2008]]&lt;0,Tabela3[[#This Row],[Receitas 2008]]-Tabela3[[#This Row],[Despesas 2008]],Tabela3[[#This Row],[Receitas 2008]]-Tabela3[[#This Row],[Despesas 2008]])</f>
        <v>2644.2900000000373</v>
      </c>
      <c r="L744" s="12">
        <f>IF(Tabela3[[#This Row],[Receitas 2009]]-Tabela3[[#This Row],[Despesas 2009]]&lt;0,Tabela3[[#This Row],[Receitas 2009]]-Tabela3[[#This Row],[Despesas 2009]],Tabela3[[#This Row],[Receitas 2009]]-Tabela3[[#This Row],[Despesas 2009]])</f>
        <v>-290181.41000000015</v>
      </c>
    </row>
    <row r="745" spans="1:12">
      <c r="A745" s="13">
        <v>3828460.1</v>
      </c>
      <c r="B745" s="13">
        <v>4576864.5199999996</v>
      </c>
      <c r="C745" s="13">
        <v>6664428.9199999999</v>
      </c>
      <c r="D745" s="13">
        <v>6462806.9299999997</v>
      </c>
      <c r="E745" s="13">
        <v>4291331.41</v>
      </c>
      <c r="F745" s="13">
        <v>4765053.8099999996</v>
      </c>
      <c r="G745" s="13">
        <v>6540869.3700000001</v>
      </c>
      <c r="H745" s="13">
        <v>6551866.2300000004</v>
      </c>
      <c r="I745" s="13">
        <f>IF(Tabela3[[#This Row],[Receitas 2005]]-Tabela3[[#This Row],[Despesas 2005]]&lt;0,Tabela3[[#This Row],[Receitas 2005]]-Tabela3[[#This Row],[Despesas 2005]],Tabela3[[#This Row],[Receitas 2005]]-Tabela3[[#This Row],[Despesas 2005]])</f>
        <v>-462871.31000000006</v>
      </c>
      <c r="J745" s="15">
        <f>IF(Tabela3[[#This Row],[Receitas 2006]]-Tabela3[[#This Row],[Despesas 2006]]&lt;0,Tabela3[[#This Row],[Receitas 2006]]-Tabela3[[#This Row],[Despesas 2006]],Tabela3[[#This Row],[Receitas 2006]]-Tabela3[[#This Row],[Despesas 2006]])</f>
        <v>-188189.29000000004</v>
      </c>
      <c r="K745" s="12">
        <f>IF(Tabela3[[#This Row],[Receitas 2008]]-Tabela3[[#This Row],[Despesas 2008]]&lt;0,Tabela3[[#This Row],[Receitas 2008]]-Tabela3[[#This Row],[Despesas 2008]],Tabela3[[#This Row],[Receitas 2008]]-Tabela3[[#This Row],[Despesas 2008]])</f>
        <v>123559.54999999981</v>
      </c>
      <c r="L745" s="12">
        <f>IF(Tabela3[[#This Row],[Receitas 2009]]-Tabela3[[#This Row],[Despesas 2009]]&lt;0,Tabela3[[#This Row],[Receitas 2009]]-Tabela3[[#This Row],[Despesas 2009]],Tabela3[[#This Row],[Receitas 2009]]-Tabela3[[#This Row],[Despesas 2009]])</f>
        <v>-89059.300000000745</v>
      </c>
    </row>
    <row r="746" spans="1:12">
      <c r="A746" s="12">
        <v>4905881.46</v>
      </c>
      <c r="B746" s="12" t="s">
        <v>25</v>
      </c>
      <c r="C746" s="12">
        <v>7260980.9100000001</v>
      </c>
      <c r="D746" s="12">
        <v>7664170.7400000002</v>
      </c>
      <c r="E746" s="12">
        <v>4763598.46</v>
      </c>
      <c r="F746" s="12" t="s">
        <v>25</v>
      </c>
      <c r="G746" s="12">
        <v>7492678.0999999996</v>
      </c>
      <c r="H746" s="12">
        <v>7668068.3600000003</v>
      </c>
      <c r="I746" s="12">
        <f>IF(Tabela3[[#This Row],[Receitas 2005]]-Tabela3[[#This Row],[Despesas 2005]]&lt;0,Tabela3[[#This Row],[Receitas 2005]]-Tabela3[[#This Row],[Despesas 2005]],Tabela3[[#This Row],[Receitas 2005]]-Tabela3[[#This Row],[Despesas 2005]])</f>
        <v>142283</v>
      </c>
      <c r="J746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46" s="12">
        <f>IF(Tabela3[[#This Row],[Receitas 2008]]-Tabela3[[#This Row],[Despesas 2008]]&lt;0,Tabela3[[#This Row],[Receitas 2008]]-Tabela3[[#This Row],[Despesas 2008]],Tabela3[[#This Row],[Receitas 2008]]-Tabela3[[#This Row],[Despesas 2008]])</f>
        <v>-231697.18999999948</v>
      </c>
      <c r="L746" s="12">
        <f>IF(Tabela3[[#This Row],[Receitas 2009]]-Tabela3[[#This Row],[Despesas 2009]]&lt;0,Tabela3[[#This Row],[Receitas 2009]]-Tabela3[[#This Row],[Despesas 2009]],Tabela3[[#This Row],[Receitas 2009]]-Tabela3[[#This Row],[Despesas 2009]])</f>
        <v>-3897.6200000001118</v>
      </c>
    </row>
    <row r="747" spans="1:12">
      <c r="A747" s="13" t="s">
        <v>25</v>
      </c>
      <c r="B747" s="13">
        <v>5971113.3700000001</v>
      </c>
      <c r="C747" s="13">
        <v>8847115.0399999991</v>
      </c>
      <c r="D747" s="13">
        <v>7146897.46</v>
      </c>
      <c r="E747" s="13" t="s">
        <v>25</v>
      </c>
      <c r="F747" s="13">
        <v>5586136.0999999996</v>
      </c>
      <c r="G747" s="13">
        <v>8563934.2699999996</v>
      </c>
      <c r="H747" s="13">
        <v>6709213.46</v>
      </c>
      <c r="I74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47" s="15">
        <f>IF(Tabela3[[#This Row],[Receitas 2006]]-Tabela3[[#This Row],[Despesas 2006]]&lt;0,Tabela3[[#This Row],[Receitas 2006]]-Tabela3[[#This Row],[Despesas 2006]],Tabela3[[#This Row],[Receitas 2006]]-Tabela3[[#This Row],[Despesas 2006]])</f>
        <v>384977.27000000048</v>
      </c>
      <c r="K747" s="12">
        <f>IF(Tabela3[[#This Row],[Receitas 2008]]-Tabela3[[#This Row],[Despesas 2008]]&lt;0,Tabela3[[#This Row],[Receitas 2008]]-Tabela3[[#This Row],[Despesas 2008]],Tabela3[[#This Row],[Receitas 2008]]-Tabela3[[#This Row],[Despesas 2008]])</f>
        <v>283180.76999999955</v>
      </c>
      <c r="L747" s="12">
        <f>IF(Tabela3[[#This Row],[Receitas 2009]]-Tabela3[[#This Row],[Despesas 2009]]&lt;0,Tabela3[[#This Row],[Receitas 2009]]-Tabela3[[#This Row],[Despesas 2009]],Tabela3[[#This Row],[Receitas 2009]]-Tabela3[[#This Row],[Despesas 2009]])</f>
        <v>437684</v>
      </c>
    </row>
    <row r="748" spans="1:12">
      <c r="A748" s="12">
        <v>3716585.33</v>
      </c>
      <c r="B748" s="12">
        <v>4298250.6500000004</v>
      </c>
      <c r="C748" s="12">
        <v>6049959.1600000001</v>
      </c>
      <c r="D748" s="12">
        <v>6121166.3499999996</v>
      </c>
      <c r="E748" s="12">
        <v>3619876.73</v>
      </c>
      <c r="F748" s="12">
        <v>4230218.25</v>
      </c>
      <c r="G748" s="12">
        <v>5915068.0599999996</v>
      </c>
      <c r="H748" s="12">
        <v>6691125.7599999998</v>
      </c>
      <c r="I748" s="12">
        <f>IF(Tabela3[[#This Row],[Receitas 2005]]-Tabela3[[#This Row],[Despesas 2005]]&lt;0,Tabela3[[#This Row],[Receitas 2005]]-Tabela3[[#This Row],[Despesas 2005]],Tabela3[[#This Row],[Receitas 2005]]-Tabela3[[#This Row],[Despesas 2005]])</f>
        <v>96708.600000000093</v>
      </c>
      <c r="J748" s="14">
        <f>IF(Tabela3[[#This Row],[Receitas 2006]]-Tabela3[[#This Row],[Despesas 2006]]&lt;0,Tabela3[[#This Row],[Receitas 2006]]-Tabela3[[#This Row],[Despesas 2006]],Tabela3[[#This Row],[Receitas 2006]]-Tabela3[[#This Row],[Despesas 2006]])</f>
        <v>68032.400000000373</v>
      </c>
      <c r="K748" s="12">
        <f>IF(Tabela3[[#This Row],[Receitas 2008]]-Tabela3[[#This Row],[Despesas 2008]]&lt;0,Tabela3[[#This Row],[Receitas 2008]]-Tabela3[[#This Row],[Despesas 2008]],Tabela3[[#This Row],[Receitas 2008]]-Tabela3[[#This Row],[Despesas 2008]])</f>
        <v>134891.10000000056</v>
      </c>
      <c r="L748" s="12">
        <f>IF(Tabela3[[#This Row],[Receitas 2009]]-Tabela3[[#This Row],[Despesas 2009]]&lt;0,Tabela3[[#This Row],[Receitas 2009]]-Tabela3[[#This Row],[Despesas 2009]],Tabela3[[#This Row],[Receitas 2009]]-Tabela3[[#This Row],[Despesas 2009]])</f>
        <v>-569959.41000000015</v>
      </c>
    </row>
    <row r="749" spans="1:12">
      <c r="A749" s="13">
        <v>35633206.960000001</v>
      </c>
      <c r="B749" s="13">
        <v>38221632.640000001</v>
      </c>
      <c r="C749" s="13">
        <v>49852279.920000002</v>
      </c>
      <c r="D749" s="13">
        <v>54647023.240000002</v>
      </c>
      <c r="E749" s="13">
        <v>33484048.719999999</v>
      </c>
      <c r="F749" s="13">
        <v>39139511.140000001</v>
      </c>
      <c r="G749" s="13">
        <v>52086150.159999996</v>
      </c>
      <c r="H749" s="13">
        <v>53968808.75</v>
      </c>
      <c r="I749" s="13">
        <f>IF(Tabela3[[#This Row],[Receitas 2005]]-Tabela3[[#This Row],[Despesas 2005]]&lt;0,Tabela3[[#This Row],[Receitas 2005]]-Tabela3[[#This Row],[Despesas 2005]],Tabela3[[#This Row],[Receitas 2005]]-Tabela3[[#This Row],[Despesas 2005]])</f>
        <v>2149158.2400000021</v>
      </c>
      <c r="J749" s="15">
        <f>IF(Tabela3[[#This Row],[Receitas 2006]]-Tabela3[[#This Row],[Despesas 2006]]&lt;0,Tabela3[[#This Row],[Receitas 2006]]-Tabela3[[#This Row],[Despesas 2006]],Tabela3[[#This Row],[Receitas 2006]]-Tabela3[[#This Row],[Despesas 2006]])</f>
        <v>-917878.5</v>
      </c>
      <c r="K749" s="12">
        <f>IF(Tabela3[[#This Row],[Receitas 2008]]-Tabela3[[#This Row],[Despesas 2008]]&lt;0,Tabela3[[#This Row],[Receitas 2008]]-Tabela3[[#This Row],[Despesas 2008]],Tabela3[[#This Row],[Receitas 2008]]-Tabela3[[#This Row],[Despesas 2008]])</f>
        <v>-2233870.2399999946</v>
      </c>
      <c r="L749" s="12">
        <f>IF(Tabela3[[#This Row],[Receitas 2009]]-Tabela3[[#This Row],[Despesas 2009]]&lt;0,Tabela3[[#This Row],[Receitas 2009]]-Tabela3[[#This Row],[Despesas 2009]],Tabela3[[#This Row],[Receitas 2009]]-Tabela3[[#This Row],[Despesas 2009]])</f>
        <v>678214.49000000209</v>
      </c>
    </row>
    <row r="750" spans="1:12">
      <c r="A750" s="12">
        <v>5370010.7800000003</v>
      </c>
      <c r="B750" s="12">
        <v>5876115.7800000003</v>
      </c>
      <c r="C750" s="12">
        <v>7992960.1299999999</v>
      </c>
      <c r="D750" s="12">
        <v>7715539.4299999997</v>
      </c>
      <c r="E750" s="12">
        <v>4814510.82</v>
      </c>
      <c r="F750" s="12">
        <v>6026977.3200000003</v>
      </c>
      <c r="G750" s="12">
        <v>7692859.96</v>
      </c>
      <c r="H750" s="12">
        <v>8298077.9900000002</v>
      </c>
      <c r="I750" s="12">
        <f>IF(Tabela3[[#This Row],[Receitas 2005]]-Tabela3[[#This Row],[Despesas 2005]]&lt;0,Tabela3[[#This Row],[Receitas 2005]]-Tabela3[[#This Row],[Despesas 2005]],Tabela3[[#This Row],[Receitas 2005]]-Tabela3[[#This Row],[Despesas 2005]])</f>
        <v>555499.96</v>
      </c>
      <c r="J750" s="14">
        <f>IF(Tabela3[[#This Row],[Receitas 2006]]-Tabela3[[#This Row],[Despesas 2006]]&lt;0,Tabela3[[#This Row],[Receitas 2006]]-Tabela3[[#This Row],[Despesas 2006]],Tabela3[[#This Row],[Receitas 2006]]-Tabela3[[#This Row],[Despesas 2006]])</f>
        <v>-150861.54000000004</v>
      </c>
      <c r="K750" s="12">
        <f>IF(Tabela3[[#This Row],[Receitas 2008]]-Tabela3[[#This Row],[Despesas 2008]]&lt;0,Tabela3[[#This Row],[Receitas 2008]]-Tabela3[[#This Row],[Despesas 2008]],Tabela3[[#This Row],[Receitas 2008]]-Tabela3[[#This Row],[Despesas 2008]])</f>
        <v>300100.16999999993</v>
      </c>
      <c r="L750" s="12">
        <f>IF(Tabela3[[#This Row],[Receitas 2009]]-Tabela3[[#This Row],[Despesas 2009]]&lt;0,Tabela3[[#This Row],[Receitas 2009]]-Tabela3[[#This Row],[Despesas 2009]],Tabela3[[#This Row],[Receitas 2009]]-Tabela3[[#This Row],[Despesas 2009]])</f>
        <v>-582538.56000000052</v>
      </c>
    </row>
    <row r="751" spans="1:12">
      <c r="A751" s="13">
        <v>4868021</v>
      </c>
      <c r="B751" s="13" t="s">
        <v>25</v>
      </c>
      <c r="C751" s="13">
        <v>8280821.2300000004</v>
      </c>
      <c r="D751" s="13" t="s">
        <v>25</v>
      </c>
      <c r="E751" s="13">
        <v>4576844</v>
      </c>
      <c r="F751" s="13" t="s">
        <v>25</v>
      </c>
      <c r="G751" s="13">
        <v>7971408.3600000003</v>
      </c>
      <c r="H751" s="13" t="s">
        <v>25</v>
      </c>
      <c r="I751" s="13">
        <f>IF(Tabela3[[#This Row],[Receitas 2005]]-Tabela3[[#This Row],[Despesas 2005]]&lt;0,Tabela3[[#This Row],[Receitas 2005]]-Tabela3[[#This Row],[Despesas 2005]],Tabela3[[#This Row],[Receitas 2005]]-Tabela3[[#This Row],[Despesas 2005]])</f>
        <v>291177</v>
      </c>
      <c r="J75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51" s="12">
        <f>IF(Tabela3[[#This Row],[Receitas 2008]]-Tabela3[[#This Row],[Despesas 2008]]&lt;0,Tabela3[[#This Row],[Receitas 2008]]-Tabela3[[#This Row],[Despesas 2008]],Tabela3[[#This Row],[Receitas 2008]]-Tabela3[[#This Row],[Despesas 2008]])</f>
        <v>309412.87000000011</v>
      </c>
      <c r="L751" s="12" t="e">
        <f>IF(Tabela3[[#This Row],[Receitas 2009]]-Tabela3[[#This Row],[Despesas 2009]]&lt;0,Tabela3[[#This Row],[Receitas 2009]]-Tabela3[[#This Row],[Despesas 2009]],Tabela3[[#This Row],[Receitas 2009]]-Tabela3[[#This Row],[Despesas 2009]])</f>
        <v>#VALUE!</v>
      </c>
    </row>
    <row r="752" spans="1:12">
      <c r="A752" s="12" t="s">
        <v>25</v>
      </c>
      <c r="B752" s="12" t="s">
        <v>25</v>
      </c>
      <c r="C752" s="12">
        <v>9506490.8300000001</v>
      </c>
      <c r="D752" s="12">
        <v>8712636.7699999996</v>
      </c>
      <c r="E752" s="12" t="s">
        <v>25</v>
      </c>
      <c r="F752" s="12" t="s">
        <v>25</v>
      </c>
      <c r="G752" s="12">
        <v>9228288.6699999999</v>
      </c>
      <c r="H752" s="12">
        <v>8551848.5800000001</v>
      </c>
      <c r="I75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5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52" s="12">
        <f>IF(Tabela3[[#This Row],[Receitas 2008]]-Tabela3[[#This Row],[Despesas 2008]]&lt;0,Tabela3[[#This Row],[Receitas 2008]]-Tabela3[[#This Row],[Despesas 2008]],Tabela3[[#This Row],[Receitas 2008]]-Tabela3[[#This Row],[Despesas 2008]])</f>
        <v>278202.16000000015</v>
      </c>
      <c r="L752" s="12">
        <f>IF(Tabela3[[#This Row],[Receitas 2009]]-Tabela3[[#This Row],[Despesas 2009]]&lt;0,Tabela3[[#This Row],[Receitas 2009]]-Tabela3[[#This Row],[Despesas 2009]],Tabela3[[#This Row],[Receitas 2009]]-Tabela3[[#This Row],[Despesas 2009]])</f>
        <v>160788.18999999948</v>
      </c>
    </row>
    <row r="753" spans="1:12">
      <c r="A753" s="13">
        <v>4800552.7</v>
      </c>
      <c r="B753" s="13">
        <v>5315746.74</v>
      </c>
      <c r="C753" s="13">
        <v>7914063.6500000004</v>
      </c>
      <c r="D753" s="13">
        <v>7480714.5999999996</v>
      </c>
      <c r="E753" s="13">
        <v>4795326.7300000004</v>
      </c>
      <c r="F753" s="13">
        <v>5041286.03</v>
      </c>
      <c r="G753" s="13">
        <v>7787678.1399999997</v>
      </c>
      <c r="H753" s="13">
        <v>7472915.9299999997</v>
      </c>
      <c r="I753" s="13">
        <f>IF(Tabela3[[#This Row],[Receitas 2005]]-Tabela3[[#This Row],[Despesas 2005]]&lt;0,Tabela3[[#This Row],[Receitas 2005]]-Tabela3[[#This Row],[Despesas 2005]],Tabela3[[#This Row],[Receitas 2005]]-Tabela3[[#This Row],[Despesas 2005]])</f>
        <v>5225.9699999997392</v>
      </c>
      <c r="J753" s="15">
        <f>IF(Tabela3[[#This Row],[Receitas 2006]]-Tabela3[[#This Row],[Despesas 2006]]&lt;0,Tabela3[[#This Row],[Receitas 2006]]-Tabela3[[#This Row],[Despesas 2006]],Tabela3[[#This Row],[Receitas 2006]]-Tabela3[[#This Row],[Despesas 2006]])</f>
        <v>274460.70999999996</v>
      </c>
      <c r="K753" s="12">
        <f>IF(Tabela3[[#This Row],[Receitas 2008]]-Tabela3[[#This Row],[Despesas 2008]]&lt;0,Tabela3[[#This Row],[Receitas 2008]]-Tabela3[[#This Row],[Despesas 2008]],Tabela3[[#This Row],[Receitas 2008]]-Tabela3[[#This Row],[Despesas 2008]])</f>
        <v>126385.51000000071</v>
      </c>
      <c r="L753" s="12">
        <f>IF(Tabela3[[#This Row],[Receitas 2009]]-Tabela3[[#This Row],[Despesas 2009]]&lt;0,Tabela3[[#This Row],[Receitas 2009]]-Tabela3[[#This Row],[Despesas 2009]],Tabela3[[#This Row],[Receitas 2009]]-Tabela3[[#This Row],[Despesas 2009]])</f>
        <v>7798.6699999999255</v>
      </c>
    </row>
    <row r="754" spans="1:12">
      <c r="A754" s="12">
        <v>7586755.8700000001</v>
      </c>
      <c r="B754" s="12">
        <v>8859059.4700000007</v>
      </c>
      <c r="C754" s="12" t="s">
        <v>25</v>
      </c>
      <c r="D754" s="12">
        <v>13330900.460000001</v>
      </c>
      <c r="E754" s="12">
        <v>7590026.46</v>
      </c>
      <c r="F754" s="12">
        <v>8855023.0299999993</v>
      </c>
      <c r="G754" s="12" t="s">
        <v>25</v>
      </c>
      <c r="H754" s="12">
        <v>13486749.560000001</v>
      </c>
      <c r="I754" s="12">
        <f>IF(Tabela3[[#This Row],[Receitas 2005]]-Tabela3[[#This Row],[Despesas 2005]]&lt;0,Tabela3[[#This Row],[Receitas 2005]]-Tabela3[[#This Row],[Despesas 2005]],Tabela3[[#This Row],[Receitas 2005]]-Tabela3[[#This Row],[Despesas 2005]])</f>
        <v>-3270.589999999851</v>
      </c>
      <c r="J754" s="14">
        <f>IF(Tabela3[[#This Row],[Receitas 2006]]-Tabela3[[#This Row],[Despesas 2006]]&lt;0,Tabela3[[#This Row],[Receitas 2006]]-Tabela3[[#This Row],[Despesas 2006]],Tabela3[[#This Row],[Receitas 2006]]-Tabela3[[#This Row],[Despesas 2006]])</f>
        <v>4036.4400000013411</v>
      </c>
      <c r="K754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754" s="12">
        <f>IF(Tabela3[[#This Row],[Receitas 2009]]-Tabela3[[#This Row],[Despesas 2009]]&lt;0,Tabela3[[#This Row],[Receitas 2009]]-Tabela3[[#This Row],[Despesas 2009]],Tabela3[[#This Row],[Receitas 2009]]-Tabela3[[#This Row],[Despesas 2009]])</f>
        <v>-155849.09999999963</v>
      </c>
    </row>
    <row r="755" spans="1:12">
      <c r="A755" s="13" t="s">
        <v>25</v>
      </c>
      <c r="B755" s="13">
        <v>6562702.2000000002</v>
      </c>
      <c r="C755" s="13">
        <v>9271023.6899999995</v>
      </c>
      <c r="D755" s="13">
        <v>9239937.4900000002</v>
      </c>
      <c r="E755" s="13" t="s">
        <v>25</v>
      </c>
      <c r="F755" s="13">
        <v>6488482.7699999996</v>
      </c>
      <c r="G755" s="13">
        <v>9877572.8000000007</v>
      </c>
      <c r="H755" s="13">
        <v>9216021.0399999991</v>
      </c>
      <c r="I75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55" s="15">
        <f>IF(Tabela3[[#This Row],[Receitas 2006]]-Tabela3[[#This Row],[Despesas 2006]]&lt;0,Tabela3[[#This Row],[Receitas 2006]]-Tabela3[[#This Row],[Despesas 2006]],Tabela3[[#This Row],[Receitas 2006]]-Tabela3[[#This Row],[Despesas 2006]])</f>
        <v>74219.430000000633</v>
      </c>
      <c r="K755" s="12">
        <f>IF(Tabela3[[#This Row],[Receitas 2008]]-Tabela3[[#This Row],[Despesas 2008]]&lt;0,Tabela3[[#This Row],[Receitas 2008]]-Tabela3[[#This Row],[Despesas 2008]],Tabela3[[#This Row],[Receitas 2008]]-Tabela3[[#This Row],[Despesas 2008]])</f>
        <v>-606549.11000000127</v>
      </c>
      <c r="L755" s="12">
        <f>IF(Tabela3[[#This Row],[Receitas 2009]]-Tabela3[[#This Row],[Despesas 2009]]&lt;0,Tabela3[[#This Row],[Receitas 2009]]-Tabela3[[#This Row],[Despesas 2009]],Tabela3[[#This Row],[Receitas 2009]]-Tabela3[[#This Row],[Despesas 2009]])</f>
        <v>23916.450000001118</v>
      </c>
    </row>
    <row r="756" spans="1:12">
      <c r="A756" s="12">
        <v>4989979.01</v>
      </c>
      <c r="B756" s="12">
        <v>5307437.09</v>
      </c>
      <c r="C756" s="12">
        <v>7426931.3799999999</v>
      </c>
      <c r="D756" s="12">
        <v>7262769.29</v>
      </c>
      <c r="E756" s="12">
        <v>4601889.04</v>
      </c>
      <c r="F756" s="12">
        <v>5576897.4500000002</v>
      </c>
      <c r="G756" s="12">
        <v>7224971.6100000003</v>
      </c>
      <c r="H756" s="12">
        <v>6985717.3799999999</v>
      </c>
      <c r="I756" s="12">
        <f>IF(Tabela3[[#This Row],[Receitas 2005]]-Tabela3[[#This Row],[Despesas 2005]]&lt;0,Tabela3[[#This Row],[Receitas 2005]]-Tabela3[[#This Row],[Despesas 2005]],Tabela3[[#This Row],[Receitas 2005]]-Tabela3[[#This Row],[Despesas 2005]])</f>
        <v>388089.96999999974</v>
      </c>
      <c r="J756" s="14">
        <f>IF(Tabela3[[#This Row],[Receitas 2006]]-Tabela3[[#This Row],[Despesas 2006]]&lt;0,Tabela3[[#This Row],[Receitas 2006]]-Tabela3[[#This Row],[Despesas 2006]],Tabela3[[#This Row],[Receitas 2006]]-Tabela3[[#This Row],[Despesas 2006]])</f>
        <v>-269460.36000000034</v>
      </c>
      <c r="K756" s="12">
        <f>IF(Tabela3[[#This Row],[Receitas 2008]]-Tabela3[[#This Row],[Despesas 2008]]&lt;0,Tabela3[[#This Row],[Receitas 2008]]-Tabela3[[#This Row],[Despesas 2008]],Tabela3[[#This Row],[Receitas 2008]]-Tabela3[[#This Row],[Despesas 2008]])</f>
        <v>201959.76999999955</v>
      </c>
      <c r="L756" s="12">
        <f>IF(Tabela3[[#This Row],[Receitas 2009]]-Tabela3[[#This Row],[Despesas 2009]]&lt;0,Tabela3[[#This Row],[Receitas 2009]]-Tabela3[[#This Row],[Despesas 2009]],Tabela3[[#This Row],[Receitas 2009]]-Tabela3[[#This Row],[Despesas 2009]])</f>
        <v>277051.91000000015</v>
      </c>
    </row>
    <row r="757" spans="1:12">
      <c r="A757" s="13" t="s">
        <v>25</v>
      </c>
      <c r="B757" s="13" t="s">
        <v>25</v>
      </c>
      <c r="C757" s="13">
        <v>7345938.5999999996</v>
      </c>
      <c r="D757" s="13">
        <v>7355796.96</v>
      </c>
      <c r="E757" s="13" t="s">
        <v>25</v>
      </c>
      <c r="F757" s="13" t="s">
        <v>25</v>
      </c>
      <c r="G757" s="13">
        <v>7035962.4900000002</v>
      </c>
      <c r="H757" s="13">
        <v>7060251.6500000004</v>
      </c>
      <c r="I75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5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57" s="12">
        <f>IF(Tabela3[[#This Row],[Receitas 2008]]-Tabela3[[#This Row],[Despesas 2008]]&lt;0,Tabela3[[#This Row],[Receitas 2008]]-Tabela3[[#This Row],[Despesas 2008]],Tabela3[[#This Row],[Receitas 2008]]-Tabela3[[#This Row],[Despesas 2008]])</f>
        <v>309976.1099999994</v>
      </c>
      <c r="L757" s="12">
        <f>IF(Tabela3[[#This Row],[Receitas 2009]]-Tabela3[[#This Row],[Despesas 2009]]&lt;0,Tabela3[[#This Row],[Receitas 2009]]-Tabela3[[#This Row],[Despesas 2009]],Tabela3[[#This Row],[Receitas 2009]]-Tabela3[[#This Row],[Despesas 2009]])</f>
        <v>295545.30999999959</v>
      </c>
    </row>
    <row r="758" spans="1:12">
      <c r="A758" s="12">
        <v>5237211.2</v>
      </c>
      <c r="B758" s="12">
        <v>6217507.3700000001</v>
      </c>
      <c r="C758" s="12">
        <v>8440405.4600000009</v>
      </c>
      <c r="D758" s="12">
        <v>8239285.0800000001</v>
      </c>
      <c r="E758" s="12">
        <v>5090679.42</v>
      </c>
      <c r="F758" s="12">
        <v>6100541.7599999998</v>
      </c>
      <c r="G758" s="12">
        <v>8219015.46</v>
      </c>
      <c r="H758" s="12">
        <v>8776526.5</v>
      </c>
      <c r="I758" s="12">
        <f>IF(Tabela3[[#This Row],[Receitas 2005]]-Tabela3[[#This Row],[Despesas 2005]]&lt;0,Tabela3[[#This Row],[Receitas 2005]]-Tabela3[[#This Row],[Despesas 2005]],Tabela3[[#This Row],[Receitas 2005]]-Tabela3[[#This Row],[Despesas 2005]])</f>
        <v>146531.78000000026</v>
      </c>
      <c r="J758" s="14">
        <f>IF(Tabela3[[#This Row],[Receitas 2006]]-Tabela3[[#This Row],[Despesas 2006]]&lt;0,Tabela3[[#This Row],[Receitas 2006]]-Tabela3[[#This Row],[Despesas 2006]],Tabela3[[#This Row],[Receitas 2006]]-Tabela3[[#This Row],[Despesas 2006]])</f>
        <v>116965.61000000034</v>
      </c>
      <c r="K758" s="12">
        <f>IF(Tabela3[[#This Row],[Receitas 2008]]-Tabela3[[#This Row],[Despesas 2008]]&lt;0,Tabela3[[#This Row],[Receitas 2008]]-Tabela3[[#This Row],[Despesas 2008]],Tabela3[[#This Row],[Receitas 2008]]-Tabela3[[#This Row],[Despesas 2008]])</f>
        <v>221390.00000000093</v>
      </c>
      <c r="L758" s="12">
        <f>IF(Tabela3[[#This Row],[Receitas 2009]]-Tabela3[[#This Row],[Despesas 2009]]&lt;0,Tabela3[[#This Row],[Receitas 2009]]-Tabela3[[#This Row],[Despesas 2009]],Tabela3[[#This Row],[Receitas 2009]]-Tabela3[[#This Row],[Despesas 2009]])</f>
        <v>-537241.41999999993</v>
      </c>
    </row>
    <row r="759" spans="1:12">
      <c r="A759" s="13" t="s">
        <v>25</v>
      </c>
      <c r="B759" s="13">
        <v>6951679.8099999996</v>
      </c>
      <c r="C759" s="13">
        <v>9176102.9600000009</v>
      </c>
      <c r="D759" s="13">
        <v>8594057.25</v>
      </c>
      <c r="E759" s="13" t="s">
        <v>25</v>
      </c>
      <c r="F759" s="13">
        <v>6428620.3899999997</v>
      </c>
      <c r="G759" s="13">
        <v>9082901.1799999997</v>
      </c>
      <c r="H759" s="13">
        <v>8383961.8200000003</v>
      </c>
      <c r="I75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59" s="15">
        <f>IF(Tabela3[[#This Row],[Receitas 2006]]-Tabela3[[#This Row],[Despesas 2006]]&lt;0,Tabela3[[#This Row],[Receitas 2006]]-Tabela3[[#This Row],[Despesas 2006]],Tabela3[[#This Row],[Receitas 2006]]-Tabela3[[#This Row],[Despesas 2006]])</f>
        <v>523059.41999999993</v>
      </c>
      <c r="K759" s="12">
        <f>IF(Tabela3[[#This Row],[Receitas 2008]]-Tabela3[[#This Row],[Despesas 2008]]&lt;0,Tabela3[[#This Row],[Receitas 2008]]-Tabela3[[#This Row],[Despesas 2008]],Tabela3[[#This Row],[Receitas 2008]]-Tabela3[[#This Row],[Despesas 2008]])</f>
        <v>93201.780000001192</v>
      </c>
      <c r="L759" s="12">
        <f>IF(Tabela3[[#This Row],[Receitas 2009]]-Tabela3[[#This Row],[Despesas 2009]]&lt;0,Tabela3[[#This Row],[Receitas 2009]]-Tabela3[[#This Row],[Despesas 2009]],Tabela3[[#This Row],[Receitas 2009]]-Tabela3[[#This Row],[Despesas 2009]])</f>
        <v>210095.4299999997</v>
      </c>
    </row>
    <row r="760" spans="1:12">
      <c r="A760" s="12">
        <v>6877934.1500000004</v>
      </c>
      <c r="B760" s="12">
        <v>7538486.0899999999</v>
      </c>
      <c r="C760" s="12" t="s">
        <v>25</v>
      </c>
      <c r="D760" s="12">
        <v>10732400.67</v>
      </c>
      <c r="E760" s="12">
        <v>5281515.47</v>
      </c>
      <c r="F760" s="12">
        <v>6300591.54</v>
      </c>
      <c r="G760" s="12" t="s">
        <v>25</v>
      </c>
      <c r="H760" s="12">
        <v>8873026.1699999999</v>
      </c>
      <c r="I760" s="12">
        <f>IF(Tabela3[[#This Row],[Receitas 2005]]-Tabela3[[#This Row],[Despesas 2005]]&lt;0,Tabela3[[#This Row],[Receitas 2005]]-Tabela3[[#This Row],[Despesas 2005]],Tabela3[[#This Row],[Receitas 2005]]-Tabela3[[#This Row],[Despesas 2005]])</f>
        <v>1596418.6800000006</v>
      </c>
      <c r="J760" s="14">
        <f>IF(Tabela3[[#This Row],[Receitas 2006]]-Tabela3[[#This Row],[Despesas 2006]]&lt;0,Tabela3[[#This Row],[Receitas 2006]]-Tabela3[[#This Row],[Despesas 2006]],Tabela3[[#This Row],[Receitas 2006]]-Tabela3[[#This Row],[Despesas 2006]])</f>
        <v>1237894.5499999998</v>
      </c>
      <c r="K760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760" s="12">
        <f>IF(Tabela3[[#This Row],[Receitas 2009]]-Tabela3[[#This Row],[Despesas 2009]]&lt;0,Tabela3[[#This Row],[Receitas 2009]]-Tabela3[[#This Row],[Despesas 2009]],Tabela3[[#This Row],[Receitas 2009]]-Tabela3[[#This Row],[Despesas 2009]])</f>
        <v>1859374.5</v>
      </c>
    </row>
    <row r="761" spans="1:12">
      <c r="A761" s="13">
        <v>43454043.530000001</v>
      </c>
      <c r="B761" s="13">
        <v>44101701</v>
      </c>
      <c r="C761" s="13">
        <v>66004215</v>
      </c>
      <c r="D761" s="13">
        <v>65918322</v>
      </c>
      <c r="E761" s="13">
        <v>42189356.350000001</v>
      </c>
      <c r="F761" s="13">
        <v>49245089</v>
      </c>
      <c r="G761" s="13">
        <v>60581992</v>
      </c>
      <c r="H761" s="13">
        <v>71866751</v>
      </c>
      <c r="I761" s="13">
        <f>IF(Tabela3[[#This Row],[Receitas 2005]]-Tabela3[[#This Row],[Despesas 2005]]&lt;0,Tabela3[[#This Row],[Receitas 2005]]-Tabela3[[#This Row],[Despesas 2005]],Tabela3[[#This Row],[Receitas 2005]]-Tabela3[[#This Row],[Despesas 2005]])</f>
        <v>1264687.1799999997</v>
      </c>
      <c r="J761" s="15">
        <f>IF(Tabela3[[#This Row],[Receitas 2006]]-Tabela3[[#This Row],[Despesas 2006]]&lt;0,Tabela3[[#This Row],[Receitas 2006]]-Tabela3[[#This Row],[Despesas 2006]],Tabela3[[#This Row],[Receitas 2006]]-Tabela3[[#This Row],[Despesas 2006]])</f>
        <v>-5143388</v>
      </c>
      <c r="K761" s="12">
        <f>IF(Tabela3[[#This Row],[Receitas 2008]]-Tabela3[[#This Row],[Despesas 2008]]&lt;0,Tabela3[[#This Row],[Receitas 2008]]-Tabela3[[#This Row],[Despesas 2008]],Tabela3[[#This Row],[Receitas 2008]]-Tabela3[[#This Row],[Despesas 2008]])</f>
        <v>5422223</v>
      </c>
      <c r="L761" s="12">
        <f>IF(Tabela3[[#This Row],[Receitas 2009]]-Tabela3[[#This Row],[Despesas 2009]]&lt;0,Tabela3[[#This Row],[Receitas 2009]]-Tabela3[[#This Row],[Despesas 2009]],Tabela3[[#This Row],[Receitas 2009]]-Tabela3[[#This Row],[Despesas 2009]])</f>
        <v>-5948429</v>
      </c>
    </row>
    <row r="762" spans="1:12">
      <c r="A762" s="12" t="s">
        <v>25</v>
      </c>
      <c r="B762" s="12">
        <v>4050102.94</v>
      </c>
      <c r="C762" s="12">
        <v>5314508.76</v>
      </c>
      <c r="D762" s="12">
        <v>5158779.3899999997</v>
      </c>
      <c r="E762" s="12" t="s">
        <v>25</v>
      </c>
      <c r="F762" s="12">
        <v>4063080.1</v>
      </c>
      <c r="G762" s="12">
        <v>5304439.05</v>
      </c>
      <c r="H762" s="12">
        <v>5418107.9299999997</v>
      </c>
      <c r="I76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62" s="14">
        <f>IF(Tabela3[[#This Row],[Receitas 2006]]-Tabela3[[#This Row],[Despesas 2006]]&lt;0,Tabela3[[#This Row],[Receitas 2006]]-Tabela3[[#This Row],[Despesas 2006]],Tabela3[[#This Row],[Receitas 2006]]-Tabela3[[#This Row],[Despesas 2006]])</f>
        <v>-12977.160000000149</v>
      </c>
      <c r="K762" s="12">
        <f>IF(Tabela3[[#This Row],[Receitas 2008]]-Tabela3[[#This Row],[Despesas 2008]]&lt;0,Tabela3[[#This Row],[Receitas 2008]]-Tabela3[[#This Row],[Despesas 2008]],Tabela3[[#This Row],[Receitas 2008]]-Tabela3[[#This Row],[Despesas 2008]])</f>
        <v>10069.709999999963</v>
      </c>
      <c r="L762" s="12">
        <f>IF(Tabela3[[#This Row],[Receitas 2009]]-Tabela3[[#This Row],[Despesas 2009]]&lt;0,Tabela3[[#This Row],[Receitas 2009]]-Tabela3[[#This Row],[Despesas 2009]],Tabela3[[#This Row],[Receitas 2009]]-Tabela3[[#This Row],[Despesas 2009]])</f>
        <v>-259328.54000000004</v>
      </c>
    </row>
    <row r="763" spans="1:12">
      <c r="A763" s="13">
        <v>3645105.08</v>
      </c>
      <c r="B763" s="13">
        <v>4353474.68</v>
      </c>
      <c r="C763" s="13">
        <v>5974961.0800000001</v>
      </c>
      <c r="D763" s="13">
        <v>6283188.8499999996</v>
      </c>
      <c r="E763" s="13">
        <v>3408853</v>
      </c>
      <c r="F763" s="13">
        <v>4655752.8</v>
      </c>
      <c r="G763" s="13">
        <v>5295406.75</v>
      </c>
      <c r="H763" s="13">
        <v>6292744.6100000003</v>
      </c>
      <c r="I763" s="13">
        <f>IF(Tabela3[[#This Row],[Receitas 2005]]-Tabela3[[#This Row],[Despesas 2005]]&lt;0,Tabela3[[#This Row],[Receitas 2005]]-Tabela3[[#This Row],[Despesas 2005]],Tabela3[[#This Row],[Receitas 2005]]-Tabela3[[#This Row],[Despesas 2005]])</f>
        <v>236252.08000000007</v>
      </c>
      <c r="J763" s="15">
        <f>IF(Tabela3[[#This Row],[Receitas 2006]]-Tabela3[[#This Row],[Despesas 2006]]&lt;0,Tabela3[[#This Row],[Receitas 2006]]-Tabela3[[#This Row],[Despesas 2006]],Tabela3[[#This Row],[Receitas 2006]]-Tabela3[[#This Row],[Despesas 2006]])</f>
        <v>-302278.12000000011</v>
      </c>
      <c r="K763" s="12">
        <f>IF(Tabela3[[#This Row],[Receitas 2008]]-Tabela3[[#This Row],[Despesas 2008]]&lt;0,Tabela3[[#This Row],[Receitas 2008]]-Tabela3[[#This Row],[Despesas 2008]],Tabela3[[#This Row],[Receitas 2008]]-Tabela3[[#This Row],[Despesas 2008]])</f>
        <v>679554.33000000007</v>
      </c>
      <c r="L763" s="12">
        <f>IF(Tabela3[[#This Row],[Receitas 2009]]-Tabela3[[#This Row],[Despesas 2009]]&lt;0,Tabela3[[#This Row],[Receitas 2009]]-Tabela3[[#This Row],[Despesas 2009]],Tabela3[[#This Row],[Receitas 2009]]-Tabela3[[#This Row],[Despesas 2009]])</f>
        <v>-9555.7600000007078</v>
      </c>
    </row>
    <row r="764" spans="1:12">
      <c r="A764" s="12">
        <v>6177308.4000000004</v>
      </c>
      <c r="B764" s="12">
        <v>6850330.1600000001</v>
      </c>
      <c r="C764" s="12">
        <v>11325262.949999999</v>
      </c>
      <c r="D764" s="12">
        <v>10024597.02</v>
      </c>
      <c r="E764" s="12">
        <v>5693824.6399999997</v>
      </c>
      <c r="F764" s="12">
        <v>7041305.8700000001</v>
      </c>
      <c r="G764" s="12">
        <v>9859701.5700000003</v>
      </c>
      <c r="H764" s="12">
        <v>10947343.369999999</v>
      </c>
      <c r="I764" s="12">
        <f>IF(Tabela3[[#This Row],[Receitas 2005]]-Tabela3[[#This Row],[Despesas 2005]]&lt;0,Tabela3[[#This Row],[Receitas 2005]]-Tabela3[[#This Row],[Despesas 2005]],Tabela3[[#This Row],[Receitas 2005]]-Tabela3[[#This Row],[Despesas 2005]])</f>
        <v>483483.76000000071</v>
      </c>
      <c r="J764" s="14">
        <f>IF(Tabela3[[#This Row],[Receitas 2006]]-Tabela3[[#This Row],[Despesas 2006]]&lt;0,Tabela3[[#This Row],[Receitas 2006]]-Tabela3[[#This Row],[Despesas 2006]],Tabela3[[#This Row],[Receitas 2006]]-Tabela3[[#This Row],[Despesas 2006]])</f>
        <v>-190975.70999999996</v>
      </c>
      <c r="K764" s="12">
        <f>IF(Tabela3[[#This Row],[Receitas 2008]]-Tabela3[[#This Row],[Despesas 2008]]&lt;0,Tabela3[[#This Row],[Receitas 2008]]-Tabela3[[#This Row],[Despesas 2008]],Tabela3[[#This Row],[Receitas 2008]]-Tabela3[[#This Row],[Despesas 2008]])</f>
        <v>1465561.379999999</v>
      </c>
      <c r="L764" s="12">
        <f>IF(Tabela3[[#This Row],[Receitas 2009]]-Tabela3[[#This Row],[Despesas 2009]]&lt;0,Tabela3[[#This Row],[Receitas 2009]]-Tabela3[[#This Row],[Despesas 2009]],Tabela3[[#This Row],[Receitas 2009]]-Tabela3[[#This Row],[Despesas 2009]])</f>
        <v>-922746.34999999963</v>
      </c>
    </row>
    <row r="765" spans="1:12">
      <c r="A765" s="13">
        <v>6064922.1500000004</v>
      </c>
      <c r="B765" s="13">
        <v>7142673.6100000003</v>
      </c>
      <c r="C765" s="13">
        <v>10061876.810000001</v>
      </c>
      <c r="D765" s="13">
        <v>9359364.9299999997</v>
      </c>
      <c r="E765" s="13">
        <v>6087985.0899999999</v>
      </c>
      <c r="F765" s="13">
        <v>7102828.6500000004</v>
      </c>
      <c r="G765" s="13">
        <v>8941389.5700000003</v>
      </c>
      <c r="H765" s="13">
        <v>9373677.75</v>
      </c>
      <c r="I765" s="13">
        <f>IF(Tabela3[[#This Row],[Receitas 2005]]-Tabela3[[#This Row],[Despesas 2005]]&lt;0,Tabela3[[#This Row],[Receitas 2005]]-Tabela3[[#This Row],[Despesas 2005]],Tabela3[[#This Row],[Receitas 2005]]-Tabela3[[#This Row],[Despesas 2005]])</f>
        <v>-23062.939999999478</v>
      </c>
      <c r="J765" s="15">
        <f>IF(Tabela3[[#This Row],[Receitas 2006]]-Tabela3[[#This Row],[Despesas 2006]]&lt;0,Tabela3[[#This Row],[Receitas 2006]]-Tabela3[[#This Row],[Despesas 2006]],Tabela3[[#This Row],[Receitas 2006]]-Tabela3[[#This Row],[Despesas 2006]])</f>
        <v>39844.959999999963</v>
      </c>
      <c r="K765" s="12">
        <f>IF(Tabela3[[#This Row],[Receitas 2008]]-Tabela3[[#This Row],[Despesas 2008]]&lt;0,Tabela3[[#This Row],[Receitas 2008]]-Tabela3[[#This Row],[Despesas 2008]],Tabela3[[#This Row],[Receitas 2008]]-Tabela3[[#This Row],[Despesas 2008]])</f>
        <v>1120487.2400000002</v>
      </c>
      <c r="L765" s="12">
        <f>IF(Tabela3[[#This Row],[Receitas 2009]]-Tabela3[[#This Row],[Despesas 2009]]&lt;0,Tabela3[[#This Row],[Receitas 2009]]-Tabela3[[#This Row],[Despesas 2009]],Tabela3[[#This Row],[Receitas 2009]]-Tabela3[[#This Row],[Despesas 2009]])</f>
        <v>-14312.820000000298</v>
      </c>
    </row>
    <row r="766" spans="1:12">
      <c r="A766" s="12" t="s">
        <v>25</v>
      </c>
      <c r="B766" s="12">
        <v>6055353.7599999998</v>
      </c>
      <c r="C766" s="12">
        <v>8201037.3300000001</v>
      </c>
      <c r="D766" s="12">
        <v>8452900.1500000004</v>
      </c>
      <c r="E766" s="12" t="s">
        <v>25</v>
      </c>
      <c r="F766" s="12">
        <v>5508546.6299999999</v>
      </c>
      <c r="G766" s="12">
        <v>8854260.4700000007</v>
      </c>
      <c r="H766" s="12">
        <v>8706423.5700000003</v>
      </c>
      <c r="I76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66" s="14">
        <f>IF(Tabela3[[#This Row],[Receitas 2006]]-Tabela3[[#This Row],[Despesas 2006]]&lt;0,Tabela3[[#This Row],[Receitas 2006]]-Tabela3[[#This Row],[Despesas 2006]],Tabela3[[#This Row],[Receitas 2006]]-Tabela3[[#This Row],[Despesas 2006]])</f>
        <v>546807.12999999989</v>
      </c>
      <c r="K766" s="12">
        <f>IF(Tabela3[[#This Row],[Receitas 2008]]-Tabela3[[#This Row],[Despesas 2008]]&lt;0,Tabela3[[#This Row],[Receitas 2008]]-Tabela3[[#This Row],[Despesas 2008]],Tabela3[[#This Row],[Receitas 2008]]-Tabela3[[#This Row],[Despesas 2008]])</f>
        <v>-653223.1400000006</v>
      </c>
      <c r="L766" s="12">
        <f>IF(Tabela3[[#This Row],[Receitas 2009]]-Tabela3[[#This Row],[Despesas 2009]]&lt;0,Tabela3[[#This Row],[Receitas 2009]]-Tabela3[[#This Row],[Despesas 2009]],Tabela3[[#This Row],[Receitas 2009]]-Tabela3[[#This Row],[Despesas 2009]])</f>
        <v>-253523.41999999993</v>
      </c>
    </row>
    <row r="767" spans="1:12">
      <c r="A767" s="13">
        <v>5605477.0300000003</v>
      </c>
      <c r="B767" s="13">
        <v>6089880.6500000004</v>
      </c>
      <c r="C767" s="13">
        <v>9718056.7699999996</v>
      </c>
      <c r="D767" s="13">
        <v>8253181.25</v>
      </c>
      <c r="E767" s="13">
        <v>4855509.1100000003</v>
      </c>
      <c r="F767" s="13">
        <v>6480110.4800000004</v>
      </c>
      <c r="G767" s="13">
        <v>9033407.1600000001</v>
      </c>
      <c r="H767" s="13">
        <v>8197429.25</v>
      </c>
      <c r="I767" s="13">
        <f>IF(Tabela3[[#This Row],[Receitas 2005]]-Tabela3[[#This Row],[Despesas 2005]]&lt;0,Tabela3[[#This Row],[Receitas 2005]]-Tabela3[[#This Row],[Despesas 2005]],Tabela3[[#This Row],[Receitas 2005]]-Tabela3[[#This Row],[Despesas 2005]])</f>
        <v>749967.91999999993</v>
      </c>
      <c r="J767" s="15">
        <f>IF(Tabela3[[#This Row],[Receitas 2006]]-Tabela3[[#This Row],[Despesas 2006]]&lt;0,Tabela3[[#This Row],[Receitas 2006]]-Tabela3[[#This Row],[Despesas 2006]],Tabela3[[#This Row],[Receitas 2006]]-Tabela3[[#This Row],[Despesas 2006]])</f>
        <v>-390229.83000000007</v>
      </c>
      <c r="K767" s="12">
        <f>IF(Tabela3[[#This Row],[Receitas 2008]]-Tabela3[[#This Row],[Despesas 2008]]&lt;0,Tabela3[[#This Row],[Receitas 2008]]-Tabela3[[#This Row],[Despesas 2008]],Tabela3[[#This Row],[Receitas 2008]]-Tabela3[[#This Row],[Despesas 2008]])</f>
        <v>684649.6099999994</v>
      </c>
      <c r="L767" s="12">
        <f>IF(Tabela3[[#This Row],[Receitas 2009]]-Tabela3[[#This Row],[Despesas 2009]]&lt;0,Tabela3[[#This Row],[Receitas 2009]]-Tabela3[[#This Row],[Despesas 2009]],Tabela3[[#This Row],[Receitas 2009]]-Tabela3[[#This Row],[Despesas 2009]])</f>
        <v>55752</v>
      </c>
    </row>
    <row r="768" spans="1:12">
      <c r="A768" s="12">
        <v>4806944</v>
      </c>
      <c r="B768" s="12">
        <v>5590453</v>
      </c>
      <c r="C768" s="12">
        <v>7875991.4800000004</v>
      </c>
      <c r="D768" s="12">
        <v>7821369.2800000003</v>
      </c>
      <c r="E768" s="12">
        <v>4382972</v>
      </c>
      <c r="F768" s="12">
        <v>5629260</v>
      </c>
      <c r="G768" s="12">
        <v>8328472.2300000004</v>
      </c>
      <c r="H768" s="12">
        <v>8066434.9299999997</v>
      </c>
      <c r="I768" s="12">
        <f>IF(Tabela3[[#This Row],[Receitas 2005]]-Tabela3[[#This Row],[Despesas 2005]]&lt;0,Tabela3[[#This Row],[Receitas 2005]]-Tabela3[[#This Row],[Despesas 2005]],Tabela3[[#This Row],[Receitas 2005]]-Tabela3[[#This Row],[Despesas 2005]])</f>
        <v>423972</v>
      </c>
      <c r="J768" s="14">
        <f>IF(Tabela3[[#This Row],[Receitas 2006]]-Tabela3[[#This Row],[Despesas 2006]]&lt;0,Tabela3[[#This Row],[Receitas 2006]]-Tabela3[[#This Row],[Despesas 2006]],Tabela3[[#This Row],[Receitas 2006]]-Tabela3[[#This Row],[Despesas 2006]])</f>
        <v>-38807</v>
      </c>
      <c r="K768" s="12">
        <f>IF(Tabela3[[#This Row],[Receitas 2008]]-Tabela3[[#This Row],[Despesas 2008]]&lt;0,Tabela3[[#This Row],[Receitas 2008]]-Tabela3[[#This Row],[Despesas 2008]],Tabela3[[#This Row],[Receitas 2008]]-Tabela3[[#This Row],[Despesas 2008]])</f>
        <v>-452480.75</v>
      </c>
      <c r="L768" s="12">
        <f>IF(Tabela3[[#This Row],[Receitas 2009]]-Tabela3[[#This Row],[Despesas 2009]]&lt;0,Tabela3[[#This Row],[Receitas 2009]]-Tabela3[[#This Row],[Despesas 2009]],Tabela3[[#This Row],[Receitas 2009]]-Tabela3[[#This Row],[Despesas 2009]])</f>
        <v>-245065.64999999944</v>
      </c>
    </row>
    <row r="769" spans="1:12">
      <c r="A769" s="13">
        <v>4789779</v>
      </c>
      <c r="B769" s="13">
        <v>5418453.7199999997</v>
      </c>
      <c r="C769" s="13">
        <v>7172439.6399999997</v>
      </c>
      <c r="D769" s="13">
        <v>7186813.8099999996</v>
      </c>
      <c r="E769" s="13">
        <v>4136811</v>
      </c>
      <c r="F769" s="13">
        <v>5230614.6399999997</v>
      </c>
      <c r="G769" s="13">
        <v>7471364</v>
      </c>
      <c r="H769" s="13">
        <v>6862729.5700000003</v>
      </c>
      <c r="I769" s="13">
        <f>IF(Tabela3[[#This Row],[Receitas 2005]]-Tabela3[[#This Row],[Despesas 2005]]&lt;0,Tabela3[[#This Row],[Receitas 2005]]-Tabela3[[#This Row],[Despesas 2005]],Tabela3[[#This Row],[Receitas 2005]]-Tabela3[[#This Row],[Despesas 2005]])</f>
        <v>652968</v>
      </c>
      <c r="J769" s="15">
        <f>IF(Tabela3[[#This Row],[Receitas 2006]]-Tabela3[[#This Row],[Despesas 2006]]&lt;0,Tabela3[[#This Row],[Receitas 2006]]-Tabela3[[#This Row],[Despesas 2006]],Tabela3[[#This Row],[Receitas 2006]]-Tabela3[[#This Row],[Despesas 2006]])</f>
        <v>187839.08000000007</v>
      </c>
      <c r="K769" s="12">
        <f>IF(Tabela3[[#This Row],[Receitas 2008]]-Tabela3[[#This Row],[Despesas 2008]]&lt;0,Tabela3[[#This Row],[Receitas 2008]]-Tabela3[[#This Row],[Despesas 2008]],Tabela3[[#This Row],[Receitas 2008]]-Tabela3[[#This Row],[Despesas 2008]])</f>
        <v>-298924.36000000034</v>
      </c>
      <c r="L769" s="12">
        <f>IF(Tabela3[[#This Row],[Receitas 2009]]-Tabela3[[#This Row],[Despesas 2009]]&lt;0,Tabela3[[#This Row],[Receitas 2009]]-Tabela3[[#This Row],[Despesas 2009]],Tabela3[[#This Row],[Receitas 2009]]-Tabela3[[#This Row],[Despesas 2009]])</f>
        <v>324084.23999999929</v>
      </c>
    </row>
    <row r="770" spans="1:12">
      <c r="A770" s="12">
        <v>17622866.219999999</v>
      </c>
      <c r="B770" s="12">
        <v>22797311.670000002</v>
      </c>
      <c r="C770" s="12">
        <v>32319625.859999999</v>
      </c>
      <c r="D770" s="12">
        <v>33708263.210000001</v>
      </c>
      <c r="E770" s="12">
        <v>13661124.699999999</v>
      </c>
      <c r="F770" s="12">
        <v>21608560.02</v>
      </c>
      <c r="G770" s="12">
        <v>29617567.890000001</v>
      </c>
      <c r="H770" s="12">
        <v>32628523.600000001</v>
      </c>
      <c r="I770" s="12">
        <f>IF(Tabela3[[#This Row],[Receitas 2005]]-Tabela3[[#This Row],[Despesas 2005]]&lt;0,Tabela3[[#This Row],[Receitas 2005]]-Tabela3[[#This Row],[Despesas 2005]],Tabela3[[#This Row],[Receitas 2005]]-Tabela3[[#This Row],[Despesas 2005]])</f>
        <v>3961741.5199999996</v>
      </c>
      <c r="J770" s="14">
        <f>IF(Tabela3[[#This Row],[Receitas 2006]]-Tabela3[[#This Row],[Despesas 2006]]&lt;0,Tabela3[[#This Row],[Receitas 2006]]-Tabela3[[#This Row],[Despesas 2006]],Tabela3[[#This Row],[Receitas 2006]]-Tabela3[[#This Row],[Despesas 2006]])</f>
        <v>1188751.6500000022</v>
      </c>
      <c r="K770" s="12">
        <f>IF(Tabela3[[#This Row],[Receitas 2008]]-Tabela3[[#This Row],[Despesas 2008]]&lt;0,Tabela3[[#This Row],[Receitas 2008]]-Tabela3[[#This Row],[Despesas 2008]],Tabela3[[#This Row],[Receitas 2008]]-Tabela3[[#This Row],[Despesas 2008]])</f>
        <v>2702057.9699999988</v>
      </c>
      <c r="L770" s="12">
        <f>IF(Tabela3[[#This Row],[Receitas 2009]]-Tabela3[[#This Row],[Despesas 2009]]&lt;0,Tabela3[[#This Row],[Receitas 2009]]-Tabela3[[#This Row],[Despesas 2009]],Tabela3[[#This Row],[Receitas 2009]]-Tabela3[[#This Row],[Despesas 2009]])</f>
        <v>1079739.6099999994</v>
      </c>
    </row>
    <row r="771" spans="1:12">
      <c r="A771" s="13">
        <v>4676886.88</v>
      </c>
      <c r="B771" s="13">
        <v>6028811.25</v>
      </c>
      <c r="C771" s="13">
        <v>10470846.08</v>
      </c>
      <c r="D771" s="13">
        <v>10393898.49</v>
      </c>
      <c r="E771" s="13">
        <v>4409076.32</v>
      </c>
      <c r="F771" s="13">
        <v>5819427.5800000001</v>
      </c>
      <c r="G771" s="13">
        <v>10277623.369999999</v>
      </c>
      <c r="H771" s="13">
        <v>10308924.42</v>
      </c>
      <c r="I771" s="13">
        <f>IF(Tabela3[[#This Row],[Receitas 2005]]-Tabela3[[#This Row],[Despesas 2005]]&lt;0,Tabela3[[#This Row],[Receitas 2005]]-Tabela3[[#This Row],[Despesas 2005]],Tabela3[[#This Row],[Receitas 2005]]-Tabela3[[#This Row],[Despesas 2005]])</f>
        <v>267810.55999999959</v>
      </c>
      <c r="J771" s="15">
        <f>IF(Tabela3[[#This Row],[Receitas 2006]]-Tabela3[[#This Row],[Despesas 2006]]&lt;0,Tabela3[[#This Row],[Receitas 2006]]-Tabela3[[#This Row],[Despesas 2006]],Tabela3[[#This Row],[Receitas 2006]]-Tabela3[[#This Row],[Despesas 2006]])</f>
        <v>209383.66999999993</v>
      </c>
      <c r="K771" s="12">
        <f>IF(Tabela3[[#This Row],[Receitas 2008]]-Tabela3[[#This Row],[Despesas 2008]]&lt;0,Tabela3[[#This Row],[Receitas 2008]]-Tabela3[[#This Row],[Despesas 2008]],Tabela3[[#This Row],[Receitas 2008]]-Tabela3[[#This Row],[Despesas 2008]])</f>
        <v>193222.71000000089</v>
      </c>
      <c r="L771" s="12">
        <f>IF(Tabela3[[#This Row],[Receitas 2009]]-Tabela3[[#This Row],[Despesas 2009]]&lt;0,Tabela3[[#This Row],[Receitas 2009]]-Tabela3[[#This Row],[Despesas 2009]],Tabela3[[#This Row],[Receitas 2009]]-Tabela3[[#This Row],[Despesas 2009]])</f>
        <v>84974.070000000298</v>
      </c>
    </row>
    <row r="772" spans="1:12">
      <c r="A772" s="12">
        <v>3649976</v>
      </c>
      <c r="B772" s="12">
        <v>4254772.09</v>
      </c>
      <c r="C772" s="12">
        <v>7983602.8399999999</v>
      </c>
      <c r="D772" s="12">
        <v>6293582.8200000003</v>
      </c>
      <c r="E772" s="12">
        <v>3561107</v>
      </c>
      <c r="F772" s="12">
        <v>4353684.6100000003</v>
      </c>
      <c r="G772" s="12">
        <v>6972848.3300000001</v>
      </c>
      <c r="H772" s="12">
        <v>6180236.8099999996</v>
      </c>
      <c r="I772" s="12">
        <f>IF(Tabela3[[#This Row],[Receitas 2005]]-Tabela3[[#This Row],[Despesas 2005]]&lt;0,Tabela3[[#This Row],[Receitas 2005]]-Tabela3[[#This Row],[Despesas 2005]],Tabela3[[#This Row],[Receitas 2005]]-Tabela3[[#This Row],[Despesas 2005]])</f>
        <v>88869</v>
      </c>
      <c r="J772" s="14">
        <f>IF(Tabela3[[#This Row],[Receitas 2006]]-Tabela3[[#This Row],[Despesas 2006]]&lt;0,Tabela3[[#This Row],[Receitas 2006]]-Tabela3[[#This Row],[Despesas 2006]],Tabela3[[#This Row],[Receitas 2006]]-Tabela3[[#This Row],[Despesas 2006]])</f>
        <v>-98912.520000000484</v>
      </c>
      <c r="K772" s="12">
        <f>IF(Tabela3[[#This Row],[Receitas 2008]]-Tabela3[[#This Row],[Despesas 2008]]&lt;0,Tabela3[[#This Row],[Receitas 2008]]-Tabela3[[#This Row],[Despesas 2008]],Tabela3[[#This Row],[Receitas 2008]]-Tabela3[[#This Row],[Despesas 2008]])</f>
        <v>1010754.5099999998</v>
      </c>
      <c r="L772" s="12">
        <f>IF(Tabela3[[#This Row],[Receitas 2009]]-Tabela3[[#This Row],[Despesas 2009]]&lt;0,Tabela3[[#This Row],[Receitas 2009]]-Tabela3[[#This Row],[Despesas 2009]],Tabela3[[#This Row],[Receitas 2009]]-Tabela3[[#This Row],[Despesas 2009]])</f>
        <v>113346.01000000071</v>
      </c>
    </row>
    <row r="773" spans="1:12">
      <c r="A773" s="13">
        <v>4322708.7699999996</v>
      </c>
      <c r="B773" s="13">
        <v>5517497.2199999997</v>
      </c>
      <c r="C773" s="13">
        <v>7545996.6299999999</v>
      </c>
      <c r="D773" s="13">
        <v>7196482.5800000001</v>
      </c>
      <c r="E773" s="13">
        <v>3895528.43</v>
      </c>
      <c r="F773" s="13">
        <v>5330867.49</v>
      </c>
      <c r="G773" s="13">
        <v>7569431.3600000003</v>
      </c>
      <c r="H773" s="13">
        <v>7370178.2800000003</v>
      </c>
      <c r="I773" s="13">
        <f>IF(Tabela3[[#This Row],[Receitas 2005]]-Tabela3[[#This Row],[Despesas 2005]]&lt;0,Tabela3[[#This Row],[Receitas 2005]]-Tabela3[[#This Row],[Despesas 2005]],Tabela3[[#This Row],[Receitas 2005]]-Tabela3[[#This Row],[Despesas 2005]])</f>
        <v>427180.33999999939</v>
      </c>
      <c r="J773" s="15">
        <f>IF(Tabela3[[#This Row],[Receitas 2006]]-Tabela3[[#This Row],[Despesas 2006]]&lt;0,Tabela3[[#This Row],[Receitas 2006]]-Tabela3[[#This Row],[Despesas 2006]],Tabela3[[#This Row],[Receitas 2006]]-Tabela3[[#This Row],[Despesas 2006]])</f>
        <v>186629.72999999952</v>
      </c>
      <c r="K773" s="12">
        <f>IF(Tabela3[[#This Row],[Receitas 2008]]-Tabela3[[#This Row],[Despesas 2008]]&lt;0,Tabela3[[#This Row],[Receitas 2008]]-Tabela3[[#This Row],[Despesas 2008]],Tabela3[[#This Row],[Receitas 2008]]-Tabela3[[#This Row],[Despesas 2008]])</f>
        <v>-23434.730000000447</v>
      </c>
      <c r="L773" s="12">
        <f>IF(Tabela3[[#This Row],[Receitas 2009]]-Tabela3[[#This Row],[Despesas 2009]]&lt;0,Tabela3[[#This Row],[Receitas 2009]]-Tabela3[[#This Row],[Despesas 2009]],Tabela3[[#This Row],[Receitas 2009]]-Tabela3[[#This Row],[Despesas 2009]])</f>
        <v>-173695.70000000019</v>
      </c>
    </row>
    <row r="774" spans="1:12">
      <c r="A774" s="12" t="s">
        <v>25</v>
      </c>
      <c r="B774" s="12">
        <v>4543598.7699999996</v>
      </c>
      <c r="C774" s="12">
        <v>6392506.7000000002</v>
      </c>
      <c r="D774" s="12">
        <v>6190784.1600000001</v>
      </c>
      <c r="E774" s="12" t="s">
        <v>25</v>
      </c>
      <c r="F774" s="12">
        <v>4167767.28</v>
      </c>
      <c r="G774" s="12">
        <v>5916796.96</v>
      </c>
      <c r="H774" s="12">
        <v>5956118.7599999998</v>
      </c>
      <c r="I77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74" s="14">
        <f>IF(Tabela3[[#This Row],[Receitas 2006]]-Tabela3[[#This Row],[Despesas 2006]]&lt;0,Tabela3[[#This Row],[Receitas 2006]]-Tabela3[[#This Row],[Despesas 2006]],Tabela3[[#This Row],[Receitas 2006]]-Tabela3[[#This Row],[Despesas 2006]])</f>
        <v>375831.48999999976</v>
      </c>
      <c r="K774" s="12">
        <f>IF(Tabela3[[#This Row],[Receitas 2008]]-Tabela3[[#This Row],[Despesas 2008]]&lt;0,Tabela3[[#This Row],[Receitas 2008]]-Tabela3[[#This Row],[Despesas 2008]],Tabela3[[#This Row],[Receitas 2008]]-Tabela3[[#This Row],[Despesas 2008]])</f>
        <v>475709.74000000022</v>
      </c>
      <c r="L774" s="12">
        <f>IF(Tabela3[[#This Row],[Receitas 2009]]-Tabela3[[#This Row],[Despesas 2009]]&lt;0,Tabela3[[#This Row],[Receitas 2009]]-Tabela3[[#This Row],[Despesas 2009]],Tabela3[[#This Row],[Receitas 2009]]-Tabela3[[#This Row],[Despesas 2009]])</f>
        <v>234665.40000000037</v>
      </c>
    </row>
    <row r="775" spans="1:12">
      <c r="A775" s="13">
        <v>5798281.75</v>
      </c>
      <c r="B775" s="13">
        <v>6902057.5599999996</v>
      </c>
      <c r="C775" s="13">
        <v>8889677.9800000004</v>
      </c>
      <c r="D775" s="13">
        <v>9360540.5600000005</v>
      </c>
      <c r="E775" s="13">
        <v>5192440.71</v>
      </c>
      <c r="F775" s="13">
        <v>7175142.3399999999</v>
      </c>
      <c r="G775" s="13">
        <v>8843256.0399999991</v>
      </c>
      <c r="H775" s="13">
        <v>9458723.5399999991</v>
      </c>
      <c r="I775" s="13">
        <f>IF(Tabela3[[#This Row],[Receitas 2005]]-Tabela3[[#This Row],[Despesas 2005]]&lt;0,Tabela3[[#This Row],[Receitas 2005]]-Tabela3[[#This Row],[Despesas 2005]],Tabela3[[#This Row],[Receitas 2005]]-Tabela3[[#This Row],[Despesas 2005]])</f>
        <v>605841.04</v>
      </c>
      <c r="J775" s="15">
        <f>IF(Tabela3[[#This Row],[Receitas 2006]]-Tabela3[[#This Row],[Despesas 2006]]&lt;0,Tabela3[[#This Row],[Receitas 2006]]-Tabela3[[#This Row],[Despesas 2006]],Tabela3[[#This Row],[Receitas 2006]]-Tabela3[[#This Row],[Despesas 2006]])</f>
        <v>-273084.78000000026</v>
      </c>
      <c r="K775" s="12">
        <f>IF(Tabela3[[#This Row],[Receitas 2008]]-Tabela3[[#This Row],[Despesas 2008]]&lt;0,Tabela3[[#This Row],[Receitas 2008]]-Tabela3[[#This Row],[Despesas 2008]],Tabela3[[#This Row],[Receitas 2008]]-Tabela3[[#This Row],[Despesas 2008]])</f>
        <v>46421.940000001341</v>
      </c>
      <c r="L775" s="12">
        <f>IF(Tabela3[[#This Row],[Receitas 2009]]-Tabela3[[#This Row],[Despesas 2009]]&lt;0,Tabela3[[#This Row],[Receitas 2009]]-Tabela3[[#This Row],[Despesas 2009]],Tabela3[[#This Row],[Receitas 2009]]-Tabela3[[#This Row],[Despesas 2009]])</f>
        <v>-98182.979999998584</v>
      </c>
    </row>
    <row r="776" spans="1:12">
      <c r="A776" s="12">
        <v>3616752.96</v>
      </c>
      <c r="B776" s="12">
        <v>4220311.78</v>
      </c>
      <c r="C776" s="12">
        <v>5756394.7699999996</v>
      </c>
      <c r="D776" s="12">
        <v>5379233.9199999999</v>
      </c>
      <c r="E776" s="12">
        <v>3487467.02</v>
      </c>
      <c r="F776" s="12">
        <v>4092737.65</v>
      </c>
      <c r="G776" s="12">
        <v>5464251.5800000001</v>
      </c>
      <c r="H776" s="12">
        <v>5446412.71</v>
      </c>
      <c r="I776" s="12">
        <f>IF(Tabela3[[#This Row],[Receitas 2005]]-Tabela3[[#This Row],[Despesas 2005]]&lt;0,Tabela3[[#This Row],[Receitas 2005]]-Tabela3[[#This Row],[Despesas 2005]],Tabela3[[#This Row],[Receitas 2005]]-Tabela3[[#This Row],[Despesas 2005]])</f>
        <v>129285.93999999994</v>
      </c>
      <c r="J776" s="14">
        <f>IF(Tabela3[[#This Row],[Receitas 2006]]-Tabela3[[#This Row],[Despesas 2006]]&lt;0,Tabela3[[#This Row],[Receitas 2006]]-Tabela3[[#This Row],[Despesas 2006]],Tabela3[[#This Row],[Receitas 2006]]-Tabela3[[#This Row],[Despesas 2006]])</f>
        <v>127574.13000000035</v>
      </c>
      <c r="K776" s="12">
        <f>IF(Tabela3[[#This Row],[Receitas 2008]]-Tabela3[[#This Row],[Despesas 2008]]&lt;0,Tabela3[[#This Row],[Receitas 2008]]-Tabela3[[#This Row],[Despesas 2008]],Tabela3[[#This Row],[Receitas 2008]]-Tabela3[[#This Row],[Despesas 2008]])</f>
        <v>292143.18999999948</v>
      </c>
      <c r="L776" s="12">
        <f>IF(Tabela3[[#This Row],[Receitas 2009]]-Tabela3[[#This Row],[Despesas 2009]]&lt;0,Tabela3[[#This Row],[Receitas 2009]]-Tabela3[[#This Row],[Despesas 2009]],Tabela3[[#This Row],[Receitas 2009]]-Tabela3[[#This Row],[Despesas 2009]])</f>
        <v>-67178.790000000037</v>
      </c>
    </row>
    <row r="777" spans="1:12">
      <c r="A777" s="13">
        <v>5012577.67</v>
      </c>
      <c r="B777" s="13">
        <v>5472758.8899999997</v>
      </c>
      <c r="C777" s="13">
        <v>8463027.6199999992</v>
      </c>
      <c r="D777" s="13">
        <v>8091473.1299999999</v>
      </c>
      <c r="E777" s="13">
        <v>4577530</v>
      </c>
      <c r="F777" s="13">
        <v>5470359.8099999996</v>
      </c>
      <c r="G777" s="13">
        <v>8405070.8100000005</v>
      </c>
      <c r="H777" s="13">
        <v>8147196.6900000004</v>
      </c>
      <c r="I777" s="13">
        <f>IF(Tabela3[[#This Row],[Receitas 2005]]-Tabela3[[#This Row],[Despesas 2005]]&lt;0,Tabela3[[#This Row],[Receitas 2005]]-Tabela3[[#This Row],[Despesas 2005]],Tabela3[[#This Row],[Receitas 2005]]-Tabela3[[#This Row],[Despesas 2005]])</f>
        <v>435047.66999999993</v>
      </c>
      <c r="J777" s="15">
        <f>IF(Tabela3[[#This Row],[Receitas 2006]]-Tabela3[[#This Row],[Despesas 2006]]&lt;0,Tabela3[[#This Row],[Receitas 2006]]-Tabela3[[#This Row],[Despesas 2006]],Tabela3[[#This Row],[Receitas 2006]]-Tabela3[[#This Row],[Despesas 2006]])</f>
        <v>2399.0800000000745</v>
      </c>
      <c r="K777" s="12">
        <f>IF(Tabela3[[#This Row],[Receitas 2008]]-Tabela3[[#This Row],[Despesas 2008]]&lt;0,Tabela3[[#This Row],[Receitas 2008]]-Tabela3[[#This Row],[Despesas 2008]],Tabela3[[#This Row],[Receitas 2008]]-Tabela3[[#This Row],[Despesas 2008]])</f>
        <v>57956.809999998659</v>
      </c>
      <c r="L777" s="12">
        <f>IF(Tabela3[[#This Row],[Receitas 2009]]-Tabela3[[#This Row],[Despesas 2009]]&lt;0,Tabela3[[#This Row],[Receitas 2009]]-Tabela3[[#This Row],[Despesas 2009]],Tabela3[[#This Row],[Receitas 2009]]-Tabela3[[#This Row],[Despesas 2009]])</f>
        <v>-55723.560000000522</v>
      </c>
    </row>
    <row r="778" spans="1:12">
      <c r="A778" s="12" t="s">
        <v>25</v>
      </c>
      <c r="B778" s="12">
        <v>5387182.5099999998</v>
      </c>
      <c r="C778" s="12">
        <v>7121859.6799999997</v>
      </c>
      <c r="D778" s="12">
        <v>7707734</v>
      </c>
      <c r="E778" s="12" t="s">
        <v>25</v>
      </c>
      <c r="F778" s="12">
        <v>5477903.7199999997</v>
      </c>
      <c r="G778" s="12">
        <v>7121859.6799999997</v>
      </c>
      <c r="H778" s="12">
        <v>7894270.2999999998</v>
      </c>
      <c r="I778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78" s="14">
        <f>IF(Tabela3[[#This Row],[Receitas 2006]]-Tabela3[[#This Row],[Despesas 2006]]&lt;0,Tabela3[[#This Row],[Receitas 2006]]-Tabela3[[#This Row],[Despesas 2006]],Tabela3[[#This Row],[Receitas 2006]]-Tabela3[[#This Row],[Despesas 2006]])</f>
        <v>-90721.209999999963</v>
      </c>
      <c r="K778" s="12">
        <f>IF(Tabela3[[#This Row],[Receitas 2008]]-Tabela3[[#This Row],[Despesas 2008]]&lt;0,Tabela3[[#This Row],[Receitas 2008]]-Tabela3[[#This Row],[Despesas 2008]],Tabela3[[#This Row],[Receitas 2008]]-Tabela3[[#This Row],[Despesas 2008]])</f>
        <v>0</v>
      </c>
      <c r="L778" s="12">
        <f>IF(Tabela3[[#This Row],[Receitas 2009]]-Tabela3[[#This Row],[Despesas 2009]]&lt;0,Tabela3[[#This Row],[Receitas 2009]]-Tabela3[[#This Row],[Despesas 2009]],Tabela3[[#This Row],[Receitas 2009]]-Tabela3[[#This Row],[Despesas 2009]])</f>
        <v>-186536.29999999981</v>
      </c>
    </row>
    <row r="779" spans="1:12">
      <c r="A779" s="13">
        <v>4415969.4400000004</v>
      </c>
      <c r="B779" s="13">
        <v>5251287.7699999996</v>
      </c>
      <c r="C779" s="13">
        <v>7211821.9900000002</v>
      </c>
      <c r="D779" s="13">
        <v>7705652.3600000003</v>
      </c>
      <c r="E779" s="13">
        <v>4242439.83</v>
      </c>
      <c r="F779" s="13">
        <v>5026484.16</v>
      </c>
      <c r="G779" s="13">
        <v>6930116.0599999996</v>
      </c>
      <c r="H779" s="13">
        <v>6705762.3600000003</v>
      </c>
      <c r="I779" s="13">
        <f>IF(Tabela3[[#This Row],[Receitas 2005]]-Tabela3[[#This Row],[Despesas 2005]]&lt;0,Tabela3[[#This Row],[Receitas 2005]]-Tabela3[[#This Row],[Despesas 2005]],Tabela3[[#This Row],[Receitas 2005]]-Tabela3[[#This Row],[Despesas 2005]])</f>
        <v>173529.61000000034</v>
      </c>
      <c r="J779" s="15">
        <f>IF(Tabela3[[#This Row],[Receitas 2006]]-Tabela3[[#This Row],[Despesas 2006]]&lt;0,Tabela3[[#This Row],[Receitas 2006]]-Tabela3[[#This Row],[Despesas 2006]],Tabela3[[#This Row],[Receitas 2006]]-Tabela3[[#This Row],[Despesas 2006]])</f>
        <v>224803.6099999994</v>
      </c>
      <c r="K779" s="12">
        <f>IF(Tabela3[[#This Row],[Receitas 2008]]-Tabela3[[#This Row],[Despesas 2008]]&lt;0,Tabela3[[#This Row],[Receitas 2008]]-Tabela3[[#This Row],[Despesas 2008]],Tabela3[[#This Row],[Receitas 2008]]-Tabela3[[#This Row],[Despesas 2008]])</f>
        <v>281705.93000000063</v>
      </c>
      <c r="L779" s="12">
        <f>IF(Tabela3[[#This Row],[Receitas 2009]]-Tabela3[[#This Row],[Despesas 2009]]&lt;0,Tabela3[[#This Row],[Receitas 2009]]-Tabela3[[#This Row],[Despesas 2009]],Tabela3[[#This Row],[Receitas 2009]]-Tabela3[[#This Row],[Despesas 2009]])</f>
        <v>999890</v>
      </c>
    </row>
    <row r="780" spans="1:12">
      <c r="A780" s="12">
        <v>4837843.22</v>
      </c>
      <c r="B780" s="12">
        <v>6974293.7199999997</v>
      </c>
      <c r="C780" s="12">
        <v>9624691.4000000004</v>
      </c>
      <c r="D780" s="12">
        <v>8708465.1400000006</v>
      </c>
      <c r="E780" s="12">
        <v>4971971.07</v>
      </c>
      <c r="F780" s="12">
        <v>6844599.2000000002</v>
      </c>
      <c r="G780" s="12">
        <v>9342682.8300000001</v>
      </c>
      <c r="H780" s="12">
        <v>9358288.8900000006</v>
      </c>
      <c r="I780" s="12">
        <f>IF(Tabela3[[#This Row],[Receitas 2005]]-Tabela3[[#This Row],[Despesas 2005]]&lt;0,Tabela3[[#This Row],[Receitas 2005]]-Tabela3[[#This Row],[Despesas 2005]],Tabela3[[#This Row],[Receitas 2005]]-Tabela3[[#This Row],[Despesas 2005]])</f>
        <v>-134127.85000000056</v>
      </c>
      <c r="J780" s="14">
        <f>IF(Tabela3[[#This Row],[Receitas 2006]]-Tabela3[[#This Row],[Despesas 2006]]&lt;0,Tabela3[[#This Row],[Receitas 2006]]-Tabela3[[#This Row],[Despesas 2006]],Tabela3[[#This Row],[Receitas 2006]]-Tabela3[[#This Row],[Despesas 2006]])</f>
        <v>129694.51999999955</v>
      </c>
      <c r="K780" s="12">
        <f>IF(Tabela3[[#This Row],[Receitas 2008]]-Tabela3[[#This Row],[Despesas 2008]]&lt;0,Tabela3[[#This Row],[Receitas 2008]]-Tabela3[[#This Row],[Despesas 2008]],Tabela3[[#This Row],[Receitas 2008]]-Tabela3[[#This Row],[Despesas 2008]])</f>
        <v>282008.5700000003</v>
      </c>
      <c r="L780" s="12">
        <f>IF(Tabela3[[#This Row],[Receitas 2009]]-Tabela3[[#This Row],[Despesas 2009]]&lt;0,Tabela3[[#This Row],[Receitas 2009]]-Tabela3[[#This Row],[Despesas 2009]],Tabela3[[#This Row],[Receitas 2009]]-Tabela3[[#This Row],[Despesas 2009]])</f>
        <v>-649823.75</v>
      </c>
    </row>
    <row r="781" spans="1:12">
      <c r="A781" s="13" t="s">
        <v>25</v>
      </c>
      <c r="B781" s="13" t="s">
        <v>25</v>
      </c>
      <c r="C781" s="13">
        <v>8234708.5999999996</v>
      </c>
      <c r="D781" s="13">
        <v>7703641.1900000004</v>
      </c>
      <c r="E781" s="13" t="s">
        <v>25</v>
      </c>
      <c r="F781" s="13" t="s">
        <v>25</v>
      </c>
      <c r="G781" s="13">
        <v>8059782.6600000001</v>
      </c>
      <c r="H781" s="13">
        <v>7307706.1399999997</v>
      </c>
      <c r="I78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8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81" s="12">
        <f>IF(Tabela3[[#This Row],[Receitas 2008]]-Tabela3[[#This Row],[Despesas 2008]]&lt;0,Tabela3[[#This Row],[Receitas 2008]]-Tabela3[[#This Row],[Despesas 2008]],Tabela3[[#This Row],[Receitas 2008]]-Tabela3[[#This Row],[Despesas 2008]])</f>
        <v>174925.93999999948</v>
      </c>
      <c r="L781" s="12">
        <f>IF(Tabela3[[#This Row],[Receitas 2009]]-Tabela3[[#This Row],[Despesas 2009]]&lt;0,Tabela3[[#This Row],[Receitas 2009]]-Tabela3[[#This Row],[Despesas 2009]],Tabela3[[#This Row],[Receitas 2009]]-Tabela3[[#This Row],[Despesas 2009]])</f>
        <v>395935.05000000075</v>
      </c>
    </row>
    <row r="782" spans="1:12">
      <c r="A782" s="12" t="s">
        <v>25</v>
      </c>
      <c r="B782" s="12">
        <v>4313508.92</v>
      </c>
      <c r="C782" s="12">
        <v>5634152.4800000004</v>
      </c>
      <c r="D782" s="12">
        <v>6124521.5599999996</v>
      </c>
      <c r="E782" s="12" t="s">
        <v>25</v>
      </c>
      <c r="F782" s="12">
        <v>4340616.93</v>
      </c>
      <c r="G782" s="12">
        <v>6009495.2599999998</v>
      </c>
      <c r="H782" s="12">
        <v>6219306.9900000002</v>
      </c>
      <c r="I78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82" s="14">
        <f>IF(Tabela3[[#This Row],[Receitas 2006]]-Tabela3[[#This Row],[Despesas 2006]]&lt;0,Tabela3[[#This Row],[Receitas 2006]]-Tabela3[[#This Row],[Despesas 2006]],Tabela3[[#This Row],[Receitas 2006]]-Tabela3[[#This Row],[Despesas 2006]])</f>
        <v>-27108.009999999776</v>
      </c>
      <c r="K782" s="12">
        <f>IF(Tabela3[[#This Row],[Receitas 2008]]-Tabela3[[#This Row],[Despesas 2008]]&lt;0,Tabela3[[#This Row],[Receitas 2008]]-Tabela3[[#This Row],[Despesas 2008]],Tabela3[[#This Row],[Receitas 2008]]-Tabela3[[#This Row],[Despesas 2008]])</f>
        <v>-375342.77999999933</v>
      </c>
      <c r="L782" s="12">
        <f>IF(Tabela3[[#This Row],[Receitas 2009]]-Tabela3[[#This Row],[Despesas 2009]]&lt;0,Tabela3[[#This Row],[Receitas 2009]]-Tabela3[[#This Row],[Despesas 2009]],Tabela3[[#This Row],[Receitas 2009]]-Tabela3[[#This Row],[Despesas 2009]])</f>
        <v>-94785.430000000633</v>
      </c>
    </row>
    <row r="783" spans="1:12">
      <c r="A783" s="13">
        <v>4054329.14</v>
      </c>
      <c r="B783" s="13">
        <v>4724122.24</v>
      </c>
      <c r="C783" s="13">
        <v>6693354.75</v>
      </c>
      <c r="D783" s="13">
        <v>6268763.1399999997</v>
      </c>
      <c r="E783" s="13">
        <v>3848686.1</v>
      </c>
      <c r="F783" s="13">
        <v>4660329.71</v>
      </c>
      <c r="G783" s="13">
        <v>6093587.0199999996</v>
      </c>
      <c r="H783" s="13">
        <v>6658734.5800000001</v>
      </c>
      <c r="I783" s="13">
        <f>IF(Tabela3[[#This Row],[Receitas 2005]]-Tabela3[[#This Row],[Despesas 2005]]&lt;0,Tabela3[[#This Row],[Receitas 2005]]-Tabela3[[#This Row],[Despesas 2005]],Tabela3[[#This Row],[Receitas 2005]]-Tabela3[[#This Row],[Despesas 2005]])</f>
        <v>205643.04000000004</v>
      </c>
      <c r="J783" s="15">
        <f>IF(Tabela3[[#This Row],[Receitas 2006]]-Tabela3[[#This Row],[Despesas 2006]]&lt;0,Tabela3[[#This Row],[Receitas 2006]]-Tabela3[[#This Row],[Despesas 2006]],Tabela3[[#This Row],[Receitas 2006]]-Tabela3[[#This Row],[Despesas 2006]])</f>
        <v>63792.530000000261</v>
      </c>
      <c r="K783" s="12">
        <f>IF(Tabela3[[#This Row],[Receitas 2008]]-Tabela3[[#This Row],[Despesas 2008]]&lt;0,Tabela3[[#This Row],[Receitas 2008]]-Tabela3[[#This Row],[Despesas 2008]],Tabela3[[#This Row],[Receitas 2008]]-Tabela3[[#This Row],[Despesas 2008]])</f>
        <v>599767.73000000045</v>
      </c>
      <c r="L783" s="12">
        <f>IF(Tabela3[[#This Row],[Receitas 2009]]-Tabela3[[#This Row],[Despesas 2009]]&lt;0,Tabela3[[#This Row],[Receitas 2009]]-Tabela3[[#This Row],[Despesas 2009]],Tabela3[[#This Row],[Receitas 2009]]-Tabela3[[#This Row],[Despesas 2009]])</f>
        <v>-389971.44000000041</v>
      </c>
    </row>
    <row r="784" spans="1:12">
      <c r="A784" s="12">
        <v>3505200.92</v>
      </c>
      <c r="B784" s="12">
        <v>4300392</v>
      </c>
      <c r="C784" s="12">
        <v>5940908</v>
      </c>
      <c r="D784" s="12">
        <v>5835633.8399999999</v>
      </c>
      <c r="E784" s="12">
        <v>3526665.33</v>
      </c>
      <c r="F784" s="12">
        <v>4380438</v>
      </c>
      <c r="G784" s="12">
        <v>5717940</v>
      </c>
      <c r="H784" s="12">
        <v>6076449.6500000004</v>
      </c>
      <c r="I784" s="12">
        <f>IF(Tabela3[[#This Row],[Receitas 2005]]-Tabela3[[#This Row],[Despesas 2005]]&lt;0,Tabela3[[#This Row],[Receitas 2005]]-Tabela3[[#This Row],[Despesas 2005]],Tabela3[[#This Row],[Receitas 2005]]-Tabela3[[#This Row],[Despesas 2005]])</f>
        <v>-21464.410000000149</v>
      </c>
      <c r="J784" s="14">
        <f>IF(Tabela3[[#This Row],[Receitas 2006]]-Tabela3[[#This Row],[Despesas 2006]]&lt;0,Tabela3[[#This Row],[Receitas 2006]]-Tabela3[[#This Row],[Despesas 2006]],Tabela3[[#This Row],[Receitas 2006]]-Tabela3[[#This Row],[Despesas 2006]])</f>
        <v>-80046</v>
      </c>
      <c r="K784" s="12">
        <f>IF(Tabela3[[#This Row],[Receitas 2008]]-Tabela3[[#This Row],[Despesas 2008]]&lt;0,Tabela3[[#This Row],[Receitas 2008]]-Tabela3[[#This Row],[Despesas 2008]],Tabela3[[#This Row],[Receitas 2008]]-Tabela3[[#This Row],[Despesas 2008]])</f>
        <v>222968</v>
      </c>
      <c r="L784" s="12">
        <f>IF(Tabela3[[#This Row],[Receitas 2009]]-Tabela3[[#This Row],[Despesas 2009]]&lt;0,Tabela3[[#This Row],[Receitas 2009]]-Tabela3[[#This Row],[Despesas 2009]],Tabela3[[#This Row],[Receitas 2009]]-Tabela3[[#This Row],[Despesas 2009]])</f>
        <v>-240815.81000000052</v>
      </c>
    </row>
    <row r="785" spans="1:12">
      <c r="A785" s="13" t="s">
        <v>25</v>
      </c>
      <c r="B785" s="13">
        <v>6415745</v>
      </c>
      <c r="C785" s="13">
        <v>11288572</v>
      </c>
      <c r="D785" s="13">
        <v>11683639.49</v>
      </c>
      <c r="E785" s="13" t="s">
        <v>25</v>
      </c>
      <c r="F785" s="13">
        <v>6932441</v>
      </c>
      <c r="G785" s="13">
        <v>11244277</v>
      </c>
      <c r="H785" s="13">
        <v>11658267.75</v>
      </c>
      <c r="I78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85" s="15">
        <f>IF(Tabela3[[#This Row],[Receitas 2006]]-Tabela3[[#This Row],[Despesas 2006]]&lt;0,Tabela3[[#This Row],[Receitas 2006]]-Tabela3[[#This Row],[Despesas 2006]],Tabela3[[#This Row],[Receitas 2006]]-Tabela3[[#This Row],[Despesas 2006]])</f>
        <v>-516696</v>
      </c>
      <c r="K785" s="12">
        <f>IF(Tabela3[[#This Row],[Receitas 2008]]-Tabela3[[#This Row],[Despesas 2008]]&lt;0,Tabela3[[#This Row],[Receitas 2008]]-Tabela3[[#This Row],[Despesas 2008]],Tabela3[[#This Row],[Receitas 2008]]-Tabela3[[#This Row],[Despesas 2008]])</f>
        <v>44295</v>
      </c>
      <c r="L785" s="12">
        <f>IF(Tabela3[[#This Row],[Receitas 2009]]-Tabela3[[#This Row],[Despesas 2009]]&lt;0,Tabela3[[#This Row],[Receitas 2009]]-Tabela3[[#This Row],[Despesas 2009]],Tabela3[[#This Row],[Receitas 2009]]-Tabela3[[#This Row],[Despesas 2009]])</f>
        <v>25371.740000000224</v>
      </c>
    </row>
    <row r="786" spans="1:12">
      <c r="A786" s="12">
        <v>8266415.3300000001</v>
      </c>
      <c r="B786" s="12">
        <v>10683064.640000001</v>
      </c>
      <c r="C786" s="12" t="s">
        <v>25</v>
      </c>
      <c r="D786" s="12">
        <v>16503339.24</v>
      </c>
      <c r="E786" s="12">
        <v>8523539.3300000001</v>
      </c>
      <c r="F786" s="12">
        <v>10399511.76</v>
      </c>
      <c r="G786" s="12" t="s">
        <v>25</v>
      </c>
      <c r="H786" s="12">
        <v>14455105.49</v>
      </c>
      <c r="I786" s="12">
        <f>IF(Tabela3[[#This Row],[Receitas 2005]]-Tabela3[[#This Row],[Despesas 2005]]&lt;0,Tabela3[[#This Row],[Receitas 2005]]-Tabela3[[#This Row],[Despesas 2005]],Tabela3[[#This Row],[Receitas 2005]]-Tabela3[[#This Row],[Despesas 2005]])</f>
        <v>-257124</v>
      </c>
      <c r="J786" s="14">
        <f>IF(Tabela3[[#This Row],[Receitas 2006]]-Tabela3[[#This Row],[Despesas 2006]]&lt;0,Tabela3[[#This Row],[Receitas 2006]]-Tabela3[[#This Row],[Despesas 2006]],Tabela3[[#This Row],[Receitas 2006]]-Tabela3[[#This Row],[Despesas 2006]])</f>
        <v>283552.88000000082</v>
      </c>
      <c r="K786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786" s="12">
        <f>IF(Tabela3[[#This Row],[Receitas 2009]]-Tabela3[[#This Row],[Despesas 2009]]&lt;0,Tabela3[[#This Row],[Receitas 2009]]-Tabela3[[#This Row],[Despesas 2009]],Tabela3[[#This Row],[Receitas 2009]]-Tabela3[[#This Row],[Despesas 2009]])</f>
        <v>2048233.75</v>
      </c>
    </row>
    <row r="787" spans="1:12">
      <c r="A787" s="13">
        <v>5500119.8099999996</v>
      </c>
      <c r="B787" s="13">
        <v>6728132.8399999999</v>
      </c>
      <c r="C787" s="13">
        <v>9310255.9499999993</v>
      </c>
      <c r="D787" s="13">
        <v>9304097.8399999999</v>
      </c>
      <c r="E787" s="13">
        <v>5104002.5999999996</v>
      </c>
      <c r="F787" s="13">
        <v>6408714.8099999996</v>
      </c>
      <c r="G787" s="13">
        <v>8714609.3100000005</v>
      </c>
      <c r="H787" s="13">
        <v>9813299.4399999995</v>
      </c>
      <c r="I787" s="13">
        <f>IF(Tabela3[[#This Row],[Receitas 2005]]-Tabela3[[#This Row],[Despesas 2005]]&lt;0,Tabela3[[#This Row],[Receitas 2005]]-Tabela3[[#This Row],[Despesas 2005]],Tabela3[[#This Row],[Receitas 2005]]-Tabela3[[#This Row],[Despesas 2005]])</f>
        <v>396117.20999999996</v>
      </c>
      <c r="J787" s="15">
        <f>IF(Tabela3[[#This Row],[Receitas 2006]]-Tabela3[[#This Row],[Despesas 2006]]&lt;0,Tabela3[[#This Row],[Receitas 2006]]-Tabela3[[#This Row],[Despesas 2006]],Tabela3[[#This Row],[Receitas 2006]]-Tabela3[[#This Row],[Despesas 2006]])</f>
        <v>319418.03000000026</v>
      </c>
      <c r="K787" s="12">
        <f>IF(Tabela3[[#This Row],[Receitas 2008]]-Tabela3[[#This Row],[Despesas 2008]]&lt;0,Tabela3[[#This Row],[Receitas 2008]]-Tabela3[[#This Row],[Despesas 2008]],Tabela3[[#This Row],[Receitas 2008]]-Tabela3[[#This Row],[Despesas 2008]])</f>
        <v>595646.63999999873</v>
      </c>
      <c r="L787" s="12">
        <f>IF(Tabela3[[#This Row],[Receitas 2009]]-Tabela3[[#This Row],[Despesas 2009]]&lt;0,Tabela3[[#This Row],[Receitas 2009]]-Tabela3[[#This Row],[Despesas 2009]],Tabela3[[#This Row],[Receitas 2009]]-Tabela3[[#This Row],[Despesas 2009]])</f>
        <v>-509201.59999999963</v>
      </c>
    </row>
    <row r="788" spans="1:12">
      <c r="A788" s="12">
        <v>4181806.47</v>
      </c>
      <c r="B788" s="12">
        <v>5305641.6399999997</v>
      </c>
      <c r="C788" s="12">
        <v>7806255.8600000003</v>
      </c>
      <c r="D788" s="12">
        <v>7565814.8899999997</v>
      </c>
      <c r="E788" s="12">
        <v>4189713.13</v>
      </c>
      <c r="F788" s="12">
        <v>4926141.1399999997</v>
      </c>
      <c r="G788" s="12">
        <v>7154912.4000000004</v>
      </c>
      <c r="H788" s="12">
        <v>8447621.7300000004</v>
      </c>
      <c r="I788" s="12">
        <f>IF(Tabela3[[#This Row],[Receitas 2005]]-Tabela3[[#This Row],[Despesas 2005]]&lt;0,Tabela3[[#This Row],[Receitas 2005]]-Tabela3[[#This Row],[Despesas 2005]],Tabela3[[#This Row],[Receitas 2005]]-Tabela3[[#This Row],[Despesas 2005]])</f>
        <v>-7906.6599999996834</v>
      </c>
      <c r="J788" s="14">
        <f>IF(Tabela3[[#This Row],[Receitas 2006]]-Tabela3[[#This Row],[Despesas 2006]]&lt;0,Tabela3[[#This Row],[Receitas 2006]]-Tabela3[[#This Row],[Despesas 2006]],Tabela3[[#This Row],[Receitas 2006]]-Tabela3[[#This Row],[Despesas 2006]])</f>
        <v>379500.5</v>
      </c>
      <c r="K788" s="12">
        <f>IF(Tabela3[[#This Row],[Receitas 2008]]-Tabela3[[#This Row],[Despesas 2008]]&lt;0,Tabela3[[#This Row],[Receitas 2008]]-Tabela3[[#This Row],[Despesas 2008]],Tabela3[[#This Row],[Receitas 2008]]-Tabela3[[#This Row],[Despesas 2008]])</f>
        <v>651343.46</v>
      </c>
      <c r="L788" s="12">
        <f>IF(Tabela3[[#This Row],[Receitas 2009]]-Tabela3[[#This Row],[Despesas 2009]]&lt;0,Tabela3[[#This Row],[Receitas 2009]]-Tabela3[[#This Row],[Despesas 2009]],Tabela3[[#This Row],[Receitas 2009]]-Tabela3[[#This Row],[Despesas 2009]])</f>
        <v>-881806.84000000078</v>
      </c>
    </row>
    <row r="789" spans="1:12">
      <c r="A789" s="13" t="s">
        <v>25</v>
      </c>
      <c r="B789" s="13">
        <v>3988147.88</v>
      </c>
      <c r="C789" s="13">
        <v>6243148.1799999997</v>
      </c>
      <c r="D789" s="13">
        <v>6062381.4199999999</v>
      </c>
      <c r="E789" s="13" t="s">
        <v>25</v>
      </c>
      <c r="F789" s="13">
        <v>4319032.42</v>
      </c>
      <c r="G789" s="13">
        <v>5653313.3600000003</v>
      </c>
      <c r="H789" s="13">
        <v>5281071.93</v>
      </c>
      <c r="I78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89" s="15">
        <f>IF(Tabela3[[#This Row],[Receitas 2006]]-Tabela3[[#This Row],[Despesas 2006]]&lt;0,Tabela3[[#This Row],[Receitas 2006]]-Tabela3[[#This Row],[Despesas 2006]],Tabela3[[#This Row],[Receitas 2006]]-Tabela3[[#This Row],[Despesas 2006]])</f>
        <v>-330884.54000000004</v>
      </c>
      <c r="K789" s="12">
        <f>IF(Tabela3[[#This Row],[Receitas 2008]]-Tabela3[[#This Row],[Despesas 2008]]&lt;0,Tabela3[[#This Row],[Receitas 2008]]-Tabela3[[#This Row],[Despesas 2008]],Tabela3[[#This Row],[Receitas 2008]]-Tabela3[[#This Row],[Despesas 2008]])</f>
        <v>589834.81999999937</v>
      </c>
      <c r="L789" s="12">
        <f>IF(Tabela3[[#This Row],[Receitas 2009]]-Tabela3[[#This Row],[Despesas 2009]]&lt;0,Tabela3[[#This Row],[Receitas 2009]]-Tabela3[[#This Row],[Despesas 2009]],Tabela3[[#This Row],[Receitas 2009]]-Tabela3[[#This Row],[Despesas 2009]])</f>
        <v>781309.49000000022</v>
      </c>
    </row>
    <row r="790" spans="1:12">
      <c r="A790" s="12">
        <v>9903999.8100000005</v>
      </c>
      <c r="B790" s="12">
        <v>11723544.59</v>
      </c>
      <c r="C790" s="12">
        <v>19608465.98</v>
      </c>
      <c r="D790" s="12">
        <v>19216603.41</v>
      </c>
      <c r="E790" s="12">
        <v>9507277.0600000005</v>
      </c>
      <c r="F790" s="12">
        <v>11148297.35</v>
      </c>
      <c r="G790" s="12">
        <v>17814968.239999998</v>
      </c>
      <c r="H790" s="12">
        <v>20797971.960000001</v>
      </c>
      <c r="I790" s="12">
        <f>IF(Tabela3[[#This Row],[Receitas 2005]]-Tabela3[[#This Row],[Despesas 2005]]&lt;0,Tabela3[[#This Row],[Receitas 2005]]-Tabela3[[#This Row],[Despesas 2005]],Tabela3[[#This Row],[Receitas 2005]]-Tabela3[[#This Row],[Despesas 2005]])</f>
        <v>396722.75</v>
      </c>
      <c r="J790" s="14">
        <f>IF(Tabela3[[#This Row],[Receitas 2006]]-Tabela3[[#This Row],[Despesas 2006]]&lt;0,Tabela3[[#This Row],[Receitas 2006]]-Tabela3[[#This Row],[Despesas 2006]],Tabela3[[#This Row],[Receitas 2006]]-Tabela3[[#This Row],[Despesas 2006]])</f>
        <v>575247.24000000022</v>
      </c>
      <c r="K790" s="12">
        <f>IF(Tabela3[[#This Row],[Receitas 2008]]-Tabela3[[#This Row],[Despesas 2008]]&lt;0,Tabela3[[#This Row],[Receitas 2008]]-Tabela3[[#This Row],[Despesas 2008]],Tabela3[[#This Row],[Receitas 2008]]-Tabela3[[#This Row],[Despesas 2008]])</f>
        <v>1793497.7400000021</v>
      </c>
      <c r="L790" s="12">
        <f>IF(Tabela3[[#This Row],[Receitas 2009]]-Tabela3[[#This Row],[Despesas 2009]]&lt;0,Tabela3[[#This Row],[Receitas 2009]]-Tabela3[[#This Row],[Despesas 2009]],Tabela3[[#This Row],[Receitas 2009]]-Tabela3[[#This Row],[Despesas 2009]])</f>
        <v>-1581368.5500000007</v>
      </c>
    </row>
    <row r="791" spans="1:12">
      <c r="A791" s="13">
        <v>160227644.43000001</v>
      </c>
      <c r="B791" s="13">
        <v>189110938.18000001</v>
      </c>
      <c r="C791" s="13">
        <v>284742023.69999999</v>
      </c>
      <c r="D791" s="13">
        <v>269969963.94</v>
      </c>
      <c r="E791" s="13">
        <v>150468950.47999999</v>
      </c>
      <c r="F791" s="13">
        <v>193185015.06</v>
      </c>
      <c r="G791" s="13">
        <v>276090903.5</v>
      </c>
      <c r="H791" s="13">
        <v>285936700.76999998</v>
      </c>
      <c r="I791" s="13">
        <f>IF(Tabela3[[#This Row],[Receitas 2005]]-Tabela3[[#This Row],[Despesas 2005]]&lt;0,Tabela3[[#This Row],[Receitas 2005]]-Tabela3[[#This Row],[Despesas 2005]],Tabela3[[#This Row],[Receitas 2005]]-Tabela3[[#This Row],[Despesas 2005]])</f>
        <v>9758693.9500000179</v>
      </c>
      <c r="J791" s="15">
        <f>IF(Tabela3[[#This Row],[Receitas 2006]]-Tabela3[[#This Row],[Despesas 2006]]&lt;0,Tabela3[[#This Row],[Receitas 2006]]-Tabela3[[#This Row],[Despesas 2006]],Tabela3[[#This Row],[Receitas 2006]]-Tabela3[[#This Row],[Despesas 2006]])</f>
        <v>-4074076.8799999952</v>
      </c>
      <c r="K791" s="12">
        <f>IF(Tabela3[[#This Row],[Receitas 2008]]-Tabela3[[#This Row],[Despesas 2008]]&lt;0,Tabela3[[#This Row],[Receitas 2008]]-Tabela3[[#This Row],[Despesas 2008]],Tabela3[[#This Row],[Receitas 2008]]-Tabela3[[#This Row],[Despesas 2008]])</f>
        <v>8651120.1999999881</v>
      </c>
      <c r="L791" s="12">
        <f>IF(Tabela3[[#This Row],[Receitas 2009]]-Tabela3[[#This Row],[Despesas 2009]]&lt;0,Tabela3[[#This Row],[Receitas 2009]]-Tabela3[[#This Row],[Despesas 2009]],Tabela3[[#This Row],[Receitas 2009]]-Tabela3[[#This Row],[Despesas 2009]])</f>
        <v>-15966736.829999983</v>
      </c>
    </row>
    <row r="792" spans="1:12">
      <c r="A792" s="12">
        <v>3592371</v>
      </c>
      <c r="B792" s="12" t="s">
        <v>25</v>
      </c>
      <c r="C792" s="12">
        <v>6105716.9900000002</v>
      </c>
      <c r="D792" s="12">
        <v>5514371.3799999999</v>
      </c>
      <c r="E792" s="12">
        <v>3447575</v>
      </c>
      <c r="F792" s="12" t="s">
        <v>25</v>
      </c>
      <c r="G792" s="12">
        <v>5707298.25</v>
      </c>
      <c r="H792" s="12">
        <v>6115355.4400000004</v>
      </c>
      <c r="I792" s="12">
        <f>IF(Tabela3[[#This Row],[Receitas 2005]]-Tabela3[[#This Row],[Despesas 2005]]&lt;0,Tabela3[[#This Row],[Receitas 2005]]-Tabela3[[#This Row],[Despesas 2005]],Tabela3[[#This Row],[Receitas 2005]]-Tabela3[[#This Row],[Despesas 2005]])</f>
        <v>144796</v>
      </c>
      <c r="J79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92" s="12">
        <f>IF(Tabela3[[#This Row],[Receitas 2008]]-Tabela3[[#This Row],[Despesas 2008]]&lt;0,Tabela3[[#This Row],[Receitas 2008]]-Tabela3[[#This Row],[Despesas 2008]],Tabela3[[#This Row],[Receitas 2008]]-Tabela3[[#This Row],[Despesas 2008]])</f>
        <v>398418.74000000022</v>
      </c>
      <c r="L792" s="12">
        <f>IF(Tabela3[[#This Row],[Receitas 2009]]-Tabela3[[#This Row],[Despesas 2009]]&lt;0,Tabela3[[#This Row],[Receitas 2009]]-Tabela3[[#This Row],[Despesas 2009]],Tabela3[[#This Row],[Receitas 2009]]-Tabela3[[#This Row],[Despesas 2009]])</f>
        <v>-600984.06000000052</v>
      </c>
    </row>
    <row r="793" spans="1:12">
      <c r="A793" s="13">
        <v>5205264.95</v>
      </c>
      <c r="B793" s="13" t="s">
        <v>25</v>
      </c>
      <c r="C793" s="13">
        <v>7479550.9100000001</v>
      </c>
      <c r="D793" s="13">
        <v>7681902.3700000001</v>
      </c>
      <c r="E793" s="13">
        <v>4883648.8499999996</v>
      </c>
      <c r="F793" s="13" t="s">
        <v>25</v>
      </c>
      <c r="G793" s="13">
        <v>7593795.8200000003</v>
      </c>
      <c r="H793" s="13">
        <v>8018014.8700000001</v>
      </c>
      <c r="I793" s="13">
        <f>IF(Tabela3[[#This Row],[Receitas 2005]]-Tabela3[[#This Row],[Despesas 2005]]&lt;0,Tabela3[[#This Row],[Receitas 2005]]-Tabela3[[#This Row],[Despesas 2005]],Tabela3[[#This Row],[Receitas 2005]]-Tabela3[[#This Row],[Despesas 2005]])</f>
        <v>321616.10000000056</v>
      </c>
      <c r="J79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93" s="12">
        <f>IF(Tabela3[[#This Row],[Receitas 2008]]-Tabela3[[#This Row],[Despesas 2008]]&lt;0,Tabela3[[#This Row],[Receitas 2008]]-Tabela3[[#This Row],[Despesas 2008]],Tabela3[[#This Row],[Receitas 2008]]-Tabela3[[#This Row],[Despesas 2008]])</f>
        <v>-114244.91000000015</v>
      </c>
      <c r="L793" s="12">
        <f>IF(Tabela3[[#This Row],[Receitas 2009]]-Tabela3[[#This Row],[Despesas 2009]]&lt;0,Tabela3[[#This Row],[Receitas 2009]]-Tabela3[[#This Row],[Despesas 2009]],Tabela3[[#This Row],[Receitas 2009]]-Tabela3[[#This Row],[Despesas 2009]])</f>
        <v>-336112.5</v>
      </c>
    </row>
    <row r="794" spans="1:12">
      <c r="A794" s="12">
        <v>4903896.87</v>
      </c>
      <c r="B794" s="12">
        <v>5866486.0599999996</v>
      </c>
      <c r="C794" s="12">
        <v>8222789.8399999999</v>
      </c>
      <c r="D794" s="12">
        <v>8301897.0099999998</v>
      </c>
      <c r="E794" s="12">
        <v>4748263.8499999996</v>
      </c>
      <c r="F794" s="12">
        <v>5853530.6900000004</v>
      </c>
      <c r="G794" s="12">
        <v>8237931.7599999998</v>
      </c>
      <c r="H794" s="12">
        <v>8779681.6999999993</v>
      </c>
      <c r="I794" s="12">
        <f>IF(Tabela3[[#This Row],[Receitas 2005]]-Tabela3[[#This Row],[Despesas 2005]]&lt;0,Tabela3[[#This Row],[Receitas 2005]]-Tabela3[[#This Row],[Despesas 2005]],Tabela3[[#This Row],[Receitas 2005]]-Tabela3[[#This Row],[Despesas 2005]])</f>
        <v>155633.02000000048</v>
      </c>
      <c r="J794" s="14">
        <f>IF(Tabela3[[#This Row],[Receitas 2006]]-Tabela3[[#This Row],[Despesas 2006]]&lt;0,Tabela3[[#This Row],[Receitas 2006]]-Tabela3[[#This Row],[Despesas 2006]],Tabela3[[#This Row],[Receitas 2006]]-Tabela3[[#This Row],[Despesas 2006]])</f>
        <v>12955.36999999918</v>
      </c>
      <c r="K794" s="12">
        <f>IF(Tabela3[[#This Row],[Receitas 2008]]-Tabela3[[#This Row],[Despesas 2008]]&lt;0,Tabela3[[#This Row],[Receitas 2008]]-Tabela3[[#This Row],[Despesas 2008]],Tabela3[[#This Row],[Receitas 2008]]-Tabela3[[#This Row],[Despesas 2008]])</f>
        <v>-15141.919999999925</v>
      </c>
      <c r="L794" s="12">
        <f>IF(Tabela3[[#This Row],[Receitas 2009]]-Tabela3[[#This Row],[Despesas 2009]]&lt;0,Tabela3[[#This Row],[Receitas 2009]]-Tabela3[[#This Row],[Despesas 2009]],Tabela3[[#This Row],[Receitas 2009]]-Tabela3[[#This Row],[Despesas 2009]])</f>
        <v>-477784.68999999948</v>
      </c>
    </row>
    <row r="795" spans="1:12">
      <c r="A795" s="13" t="s">
        <v>25</v>
      </c>
      <c r="B795" s="13">
        <v>10201280.99</v>
      </c>
      <c r="C795" s="13">
        <v>15101310.6</v>
      </c>
      <c r="D795" s="13">
        <v>15763583.890000001</v>
      </c>
      <c r="E795" s="13" t="s">
        <v>25</v>
      </c>
      <c r="F795" s="13">
        <v>10060718.43</v>
      </c>
      <c r="G795" s="13">
        <v>15541428.83</v>
      </c>
      <c r="H795" s="13">
        <v>16592680.640000001</v>
      </c>
      <c r="I79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795" s="15">
        <f>IF(Tabela3[[#This Row],[Receitas 2006]]-Tabela3[[#This Row],[Despesas 2006]]&lt;0,Tabela3[[#This Row],[Receitas 2006]]-Tabela3[[#This Row],[Despesas 2006]],Tabela3[[#This Row],[Receitas 2006]]-Tabela3[[#This Row],[Despesas 2006]])</f>
        <v>140562.56000000052</v>
      </c>
      <c r="K795" s="12">
        <f>IF(Tabela3[[#This Row],[Receitas 2008]]-Tabela3[[#This Row],[Despesas 2008]]&lt;0,Tabela3[[#This Row],[Receitas 2008]]-Tabela3[[#This Row],[Despesas 2008]],Tabela3[[#This Row],[Receitas 2008]]-Tabela3[[#This Row],[Despesas 2008]])</f>
        <v>-440118.23000000045</v>
      </c>
      <c r="L795" s="12">
        <f>IF(Tabela3[[#This Row],[Receitas 2009]]-Tabela3[[#This Row],[Despesas 2009]]&lt;0,Tabela3[[#This Row],[Receitas 2009]]-Tabela3[[#This Row],[Despesas 2009]],Tabela3[[#This Row],[Receitas 2009]]-Tabela3[[#This Row],[Despesas 2009]])</f>
        <v>-829096.75</v>
      </c>
    </row>
    <row r="796" spans="1:12">
      <c r="A796" s="12">
        <v>4384426</v>
      </c>
      <c r="B796" s="12">
        <v>5290774</v>
      </c>
      <c r="C796" s="12">
        <v>6777902.4299999997</v>
      </c>
      <c r="D796" s="12">
        <v>7783886.6299999999</v>
      </c>
      <c r="E796" s="12">
        <v>4561324</v>
      </c>
      <c r="F796" s="12">
        <v>4990001</v>
      </c>
      <c r="G796" s="12">
        <v>7004395.4800000004</v>
      </c>
      <c r="H796" s="12">
        <v>6828950.3700000001</v>
      </c>
      <c r="I796" s="12">
        <f>IF(Tabela3[[#This Row],[Receitas 2005]]-Tabela3[[#This Row],[Despesas 2005]]&lt;0,Tabela3[[#This Row],[Receitas 2005]]-Tabela3[[#This Row],[Despesas 2005]],Tabela3[[#This Row],[Receitas 2005]]-Tabela3[[#This Row],[Despesas 2005]])</f>
        <v>-176898</v>
      </c>
      <c r="J796" s="14">
        <f>IF(Tabela3[[#This Row],[Receitas 2006]]-Tabela3[[#This Row],[Despesas 2006]]&lt;0,Tabela3[[#This Row],[Receitas 2006]]-Tabela3[[#This Row],[Despesas 2006]],Tabela3[[#This Row],[Receitas 2006]]-Tabela3[[#This Row],[Despesas 2006]])</f>
        <v>300773</v>
      </c>
      <c r="K796" s="12">
        <f>IF(Tabela3[[#This Row],[Receitas 2008]]-Tabela3[[#This Row],[Despesas 2008]]&lt;0,Tabela3[[#This Row],[Receitas 2008]]-Tabela3[[#This Row],[Despesas 2008]],Tabela3[[#This Row],[Receitas 2008]]-Tabela3[[#This Row],[Despesas 2008]])</f>
        <v>-226493.05000000075</v>
      </c>
      <c r="L796" s="12">
        <f>IF(Tabela3[[#This Row],[Receitas 2009]]-Tabela3[[#This Row],[Despesas 2009]]&lt;0,Tabela3[[#This Row],[Receitas 2009]]-Tabela3[[#This Row],[Despesas 2009]],Tabela3[[#This Row],[Receitas 2009]]-Tabela3[[#This Row],[Despesas 2009]])</f>
        <v>954936.25999999978</v>
      </c>
    </row>
    <row r="797" spans="1:12">
      <c r="A797" s="13">
        <v>4428079.3099999996</v>
      </c>
      <c r="B797" s="13" t="s">
        <v>25</v>
      </c>
      <c r="C797" s="13">
        <v>6878541.0300000003</v>
      </c>
      <c r="D797" s="13">
        <v>6962548.1200000001</v>
      </c>
      <c r="E797" s="13">
        <v>4465834.87</v>
      </c>
      <c r="F797" s="13" t="s">
        <v>25</v>
      </c>
      <c r="G797" s="13">
        <v>6623019.9299999997</v>
      </c>
      <c r="H797" s="13">
        <v>6969290.8799999999</v>
      </c>
      <c r="I797" s="13">
        <f>IF(Tabela3[[#This Row],[Receitas 2005]]-Tabela3[[#This Row],[Despesas 2005]]&lt;0,Tabela3[[#This Row],[Receitas 2005]]-Tabela3[[#This Row],[Despesas 2005]],Tabela3[[#This Row],[Receitas 2005]]-Tabela3[[#This Row],[Despesas 2005]])</f>
        <v>-37755.560000000522</v>
      </c>
      <c r="J797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97" s="12">
        <f>IF(Tabela3[[#This Row],[Receitas 2008]]-Tabela3[[#This Row],[Despesas 2008]]&lt;0,Tabela3[[#This Row],[Receitas 2008]]-Tabela3[[#This Row],[Despesas 2008]],Tabela3[[#This Row],[Receitas 2008]]-Tabela3[[#This Row],[Despesas 2008]])</f>
        <v>255521.10000000056</v>
      </c>
      <c r="L797" s="12">
        <f>IF(Tabela3[[#This Row],[Receitas 2009]]-Tabela3[[#This Row],[Despesas 2009]]&lt;0,Tabela3[[#This Row],[Receitas 2009]]-Tabela3[[#This Row],[Despesas 2009]],Tabela3[[#This Row],[Receitas 2009]]-Tabela3[[#This Row],[Despesas 2009]])</f>
        <v>-6742.7599999997765</v>
      </c>
    </row>
    <row r="798" spans="1:12">
      <c r="A798" s="12">
        <v>4018584.96</v>
      </c>
      <c r="B798" s="12" t="s">
        <v>25</v>
      </c>
      <c r="C798" s="12">
        <v>6576474.6699999999</v>
      </c>
      <c r="D798" s="12">
        <v>6503992.6900000004</v>
      </c>
      <c r="E798" s="12">
        <v>3735556.6</v>
      </c>
      <c r="F798" s="12" t="s">
        <v>25</v>
      </c>
      <c r="G798" s="12">
        <v>6492057.2000000002</v>
      </c>
      <c r="H798" s="12">
        <v>6782884.75</v>
      </c>
      <c r="I798" s="12">
        <f>IF(Tabela3[[#This Row],[Receitas 2005]]-Tabela3[[#This Row],[Despesas 2005]]&lt;0,Tabela3[[#This Row],[Receitas 2005]]-Tabela3[[#This Row],[Despesas 2005]],Tabela3[[#This Row],[Receitas 2005]]-Tabela3[[#This Row],[Despesas 2005]])</f>
        <v>283028.35999999987</v>
      </c>
      <c r="J79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798" s="12">
        <f>IF(Tabela3[[#This Row],[Receitas 2008]]-Tabela3[[#This Row],[Despesas 2008]]&lt;0,Tabela3[[#This Row],[Receitas 2008]]-Tabela3[[#This Row],[Despesas 2008]],Tabela3[[#This Row],[Receitas 2008]]-Tabela3[[#This Row],[Despesas 2008]])</f>
        <v>84417.469999999739</v>
      </c>
      <c r="L798" s="12">
        <f>IF(Tabela3[[#This Row],[Receitas 2009]]-Tabela3[[#This Row],[Despesas 2009]]&lt;0,Tabela3[[#This Row],[Receitas 2009]]-Tabela3[[#This Row],[Despesas 2009]],Tabela3[[#This Row],[Receitas 2009]]-Tabela3[[#This Row],[Despesas 2009]])</f>
        <v>-278892.05999999959</v>
      </c>
    </row>
    <row r="799" spans="1:12">
      <c r="A799" s="13">
        <v>15610116.93</v>
      </c>
      <c r="B799" s="13">
        <v>18834405.899999999</v>
      </c>
      <c r="C799" s="13">
        <v>31389674.539999999</v>
      </c>
      <c r="D799" s="13">
        <v>31356260.550000001</v>
      </c>
      <c r="E799" s="13">
        <v>14725388.859999999</v>
      </c>
      <c r="F799" s="13">
        <v>20753338.870000001</v>
      </c>
      <c r="G799" s="13">
        <v>30114988.620000001</v>
      </c>
      <c r="H799" s="13">
        <v>30674696.260000002</v>
      </c>
      <c r="I799" s="13">
        <f>IF(Tabela3[[#This Row],[Receitas 2005]]-Tabela3[[#This Row],[Despesas 2005]]&lt;0,Tabela3[[#This Row],[Receitas 2005]]-Tabela3[[#This Row],[Despesas 2005]],Tabela3[[#This Row],[Receitas 2005]]-Tabela3[[#This Row],[Despesas 2005]])</f>
        <v>884728.0700000003</v>
      </c>
      <c r="J799" s="15">
        <f>IF(Tabela3[[#This Row],[Receitas 2006]]-Tabela3[[#This Row],[Despesas 2006]]&lt;0,Tabela3[[#This Row],[Receitas 2006]]-Tabela3[[#This Row],[Despesas 2006]],Tabela3[[#This Row],[Receitas 2006]]-Tabela3[[#This Row],[Despesas 2006]])</f>
        <v>-1918932.9700000025</v>
      </c>
      <c r="K799" s="12">
        <f>IF(Tabela3[[#This Row],[Receitas 2008]]-Tabela3[[#This Row],[Despesas 2008]]&lt;0,Tabela3[[#This Row],[Receitas 2008]]-Tabela3[[#This Row],[Despesas 2008]],Tabela3[[#This Row],[Receitas 2008]]-Tabela3[[#This Row],[Despesas 2008]])</f>
        <v>1274685.9199999981</v>
      </c>
      <c r="L799" s="12">
        <f>IF(Tabela3[[#This Row],[Receitas 2009]]-Tabela3[[#This Row],[Despesas 2009]]&lt;0,Tabela3[[#This Row],[Receitas 2009]]-Tabela3[[#This Row],[Despesas 2009]],Tabela3[[#This Row],[Receitas 2009]]-Tabela3[[#This Row],[Despesas 2009]])</f>
        <v>681564.28999999911</v>
      </c>
    </row>
    <row r="800" spans="1:12">
      <c r="A800" s="12">
        <v>3850526</v>
      </c>
      <c r="B800" s="12">
        <v>4480531</v>
      </c>
      <c r="C800" s="12">
        <v>5981184.6100000003</v>
      </c>
      <c r="D800" s="12">
        <v>6233903.5499999998</v>
      </c>
      <c r="E800" s="12">
        <v>3804751</v>
      </c>
      <c r="F800" s="12">
        <v>4473673</v>
      </c>
      <c r="G800" s="12">
        <v>5730437.2699999996</v>
      </c>
      <c r="H800" s="12">
        <v>6359411.9100000001</v>
      </c>
      <c r="I800" s="12">
        <f>IF(Tabela3[[#This Row],[Receitas 2005]]-Tabela3[[#This Row],[Despesas 2005]]&lt;0,Tabela3[[#This Row],[Receitas 2005]]-Tabela3[[#This Row],[Despesas 2005]],Tabela3[[#This Row],[Receitas 2005]]-Tabela3[[#This Row],[Despesas 2005]])</f>
        <v>45775</v>
      </c>
      <c r="J800" s="14">
        <f>IF(Tabela3[[#This Row],[Receitas 2006]]-Tabela3[[#This Row],[Despesas 2006]]&lt;0,Tabela3[[#This Row],[Receitas 2006]]-Tabela3[[#This Row],[Despesas 2006]],Tabela3[[#This Row],[Receitas 2006]]-Tabela3[[#This Row],[Despesas 2006]])</f>
        <v>6858</v>
      </c>
      <c r="K800" s="12">
        <f>IF(Tabela3[[#This Row],[Receitas 2008]]-Tabela3[[#This Row],[Despesas 2008]]&lt;0,Tabela3[[#This Row],[Receitas 2008]]-Tabela3[[#This Row],[Despesas 2008]],Tabela3[[#This Row],[Receitas 2008]]-Tabela3[[#This Row],[Despesas 2008]])</f>
        <v>250747.34000000078</v>
      </c>
      <c r="L800" s="12">
        <f>IF(Tabela3[[#This Row],[Receitas 2009]]-Tabela3[[#This Row],[Despesas 2009]]&lt;0,Tabela3[[#This Row],[Receitas 2009]]-Tabela3[[#This Row],[Despesas 2009]],Tabela3[[#This Row],[Receitas 2009]]-Tabela3[[#This Row],[Despesas 2009]])</f>
        <v>-125508.36000000034</v>
      </c>
    </row>
    <row r="801" spans="1:12">
      <c r="A801" s="13">
        <v>13397955.68</v>
      </c>
      <c r="B801" s="13" t="s">
        <v>25</v>
      </c>
      <c r="C801" s="13">
        <v>18613562.289999999</v>
      </c>
      <c r="D801" s="13">
        <v>19920991.289999999</v>
      </c>
      <c r="E801" s="13">
        <v>13180922.779999999</v>
      </c>
      <c r="F801" s="13" t="s">
        <v>25</v>
      </c>
      <c r="G801" s="13">
        <v>18853134.629999999</v>
      </c>
      <c r="H801" s="13">
        <v>16244686.470000001</v>
      </c>
      <c r="I801" s="13">
        <f>IF(Tabela3[[#This Row],[Receitas 2005]]-Tabela3[[#This Row],[Despesas 2005]]&lt;0,Tabela3[[#This Row],[Receitas 2005]]-Tabela3[[#This Row],[Despesas 2005]],Tabela3[[#This Row],[Receitas 2005]]-Tabela3[[#This Row],[Despesas 2005]])</f>
        <v>217032.90000000037</v>
      </c>
      <c r="J80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01" s="12">
        <f>IF(Tabela3[[#This Row],[Receitas 2008]]-Tabela3[[#This Row],[Despesas 2008]]&lt;0,Tabela3[[#This Row],[Receitas 2008]]-Tabela3[[#This Row],[Despesas 2008]],Tabela3[[#This Row],[Receitas 2008]]-Tabela3[[#This Row],[Despesas 2008]])</f>
        <v>-239572.33999999985</v>
      </c>
      <c r="L801" s="12">
        <f>IF(Tabela3[[#This Row],[Receitas 2009]]-Tabela3[[#This Row],[Despesas 2009]]&lt;0,Tabela3[[#This Row],[Receitas 2009]]-Tabela3[[#This Row],[Despesas 2009]],Tabela3[[#This Row],[Receitas 2009]]-Tabela3[[#This Row],[Despesas 2009]])</f>
        <v>3676304.8199999984</v>
      </c>
    </row>
    <row r="802" spans="1:12">
      <c r="A802" s="12">
        <v>3542341</v>
      </c>
      <c r="B802" s="12">
        <v>4157394.13</v>
      </c>
      <c r="C802" s="12" t="s">
        <v>25</v>
      </c>
      <c r="D802" s="12">
        <v>5647479.96</v>
      </c>
      <c r="E802" s="12">
        <v>3660155</v>
      </c>
      <c r="F802" s="12">
        <v>4589330.4000000004</v>
      </c>
      <c r="G802" s="12" t="s">
        <v>25</v>
      </c>
      <c r="H802" s="12">
        <v>5026764.96</v>
      </c>
      <c r="I802" s="12">
        <f>IF(Tabela3[[#This Row],[Receitas 2005]]-Tabela3[[#This Row],[Despesas 2005]]&lt;0,Tabela3[[#This Row],[Receitas 2005]]-Tabela3[[#This Row],[Despesas 2005]],Tabela3[[#This Row],[Receitas 2005]]-Tabela3[[#This Row],[Despesas 2005]])</f>
        <v>-117814</v>
      </c>
      <c r="J802" s="14">
        <f>IF(Tabela3[[#This Row],[Receitas 2006]]-Tabela3[[#This Row],[Despesas 2006]]&lt;0,Tabela3[[#This Row],[Receitas 2006]]-Tabela3[[#This Row],[Despesas 2006]],Tabela3[[#This Row],[Receitas 2006]]-Tabela3[[#This Row],[Despesas 2006]])</f>
        <v>-431936.27000000048</v>
      </c>
      <c r="K802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802" s="12">
        <f>IF(Tabela3[[#This Row],[Receitas 2009]]-Tabela3[[#This Row],[Despesas 2009]]&lt;0,Tabela3[[#This Row],[Receitas 2009]]-Tabela3[[#This Row],[Despesas 2009]],Tabela3[[#This Row],[Receitas 2009]]-Tabela3[[#This Row],[Despesas 2009]])</f>
        <v>620715</v>
      </c>
    </row>
    <row r="803" spans="1:12">
      <c r="A803" s="13">
        <v>4846488.5</v>
      </c>
      <c r="B803" s="13">
        <v>5849061.1900000004</v>
      </c>
      <c r="C803" s="13">
        <v>7751179.0800000001</v>
      </c>
      <c r="D803" s="13">
        <v>7631988.7599999998</v>
      </c>
      <c r="E803" s="13">
        <v>4731638.95</v>
      </c>
      <c r="F803" s="13">
        <v>5979297.7400000002</v>
      </c>
      <c r="G803" s="13">
        <v>8086118.1299999999</v>
      </c>
      <c r="H803" s="13">
        <v>8221060.1799999997</v>
      </c>
      <c r="I803" s="13">
        <f>IF(Tabela3[[#This Row],[Receitas 2005]]-Tabela3[[#This Row],[Despesas 2005]]&lt;0,Tabela3[[#This Row],[Receitas 2005]]-Tabela3[[#This Row],[Despesas 2005]],Tabela3[[#This Row],[Receitas 2005]]-Tabela3[[#This Row],[Despesas 2005]])</f>
        <v>114849.54999999981</v>
      </c>
      <c r="J803" s="15">
        <f>IF(Tabela3[[#This Row],[Receitas 2006]]-Tabela3[[#This Row],[Despesas 2006]]&lt;0,Tabela3[[#This Row],[Receitas 2006]]-Tabela3[[#This Row],[Despesas 2006]],Tabela3[[#This Row],[Receitas 2006]]-Tabela3[[#This Row],[Despesas 2006]])</f>
        <v>-130236.54999999981</v>
      </c>
      <c r="K803" s="12">
        <f>IF(Tabela3[[#This Row],[Receitas 2008]]-Tabela3[[#This Row],[Despesas 2008]]&lt;0,Tabela3[[#This Row],[Receitas 2008]]-Tabela3[[#This Row],[Despesas 2008]],Tabela3[[#This Row],[Receitas 2008]]-Tabela3[[#This Row],[Despesas 2008]])</f>
        <v>-334939.04999999981</v>
      </c>
      <c r="L803" s="12">
        <f>IF(Tabela3[[#This Row],[Receitas 2009]]-Tabela3[[#This Row],[Despesas 2009]]&lt;0,Tabela3[[#This Row],[Receitas 2009]]-Tabela3[[#This Row],[Despesas 2009]],Tabela3[[#This Row],[Receitas 2009]]-Tabela3[[#This Row],[Despesas 2009]])</f>
        <v>-589071.41999999993</v>
      </c>
    </row>
    <row r="804" spans="1:12">
      <c r="A804" s="12">
        <v>6707262</v>
      </c>
      <c r="B804" s="12">
        <v>8267279</v>
      </c>
      <c r="C804" s="12">
        <v>12315479.970000001</v>
      </c>
      <c r="D804" s="12">
        <v>12782176.640000001</v>
      </c>
      <c r="E804" s="12">
        <v>6913198</v>
      </c>
      <c r="F804" s="12">
        <v>8657280</v>
      </c>
      <c r="G804" s="12">
        <v>11325066.380000001</v>
      </c>
      <c r="H804" s="12">
        <v>13569293.84</v>
      </c>
      <c r="I804" s="12">
        <f>IF(Tabela3[[#This Row],[Receitas 2005]]-Tabela3[[#This Row],[Despesas 2005]]&lt;0,Tabela3[[#This Row],[Receitas 2005]]-Tabela3[[#This Row],[Despesas 2005]],Tabela3[[#This Row],[Receitas 2005]]-Tabela3[[#This Row],[Despesas 2005]])</f>
        <v>-205936</v>
      </c>
      <c r="J804" s="14">
        <f>IF(Tabela3[[#This Row],[Receitas 2006]]-Tabela3[[#This Row],[Despesas 2006]]&lt;0,Tabela3[[#This Row],[Receitas 2006]]-Tabela3[[#This Row],[Despesas 2006]],Tabela3[[#This Row],[Receitas 2006]]-Tabela3[[#This Row],[Despesas 2006]])</f>
        <v>-390001</v>
      </c>
      <c r="K804" s="12">
        <f>IF(Tabela3[[#This Row],[Receitas 2008]]-Tabela3[[#This Row],[Despesas 2008]]&lt;0,Tabela3[[#This Row],[Receitas 2008]]-Tabela3[[#This Row],[Despesas 2008]],Tabela3[[#This Row],[Receitas 2008]]-Tabela3[[#This Row],[Despesas 2008]])</f>
        <v>990413.58999999985</v>
      </c>
      <c r="L804" s="12">
        <f>IF(Tabela3[[#This Row],[Receitas 2009]]-Tabela3[[#This Row],[Despesas 2009]]&lt;0,Tabela3[[#This Row],[Receitas 2009]]-Tabela3[[#This Row],[Despesas 2009]],Tabela3[[#This Row],[Receitas 2009]]-Tabela3[[#This Row],[Despesas 2009]])</f>
        <v>-787117.19999999925</v>
      </c>
    </row>
    <row r="805" spans="1:12">
      <c r="A805" s="13">
        <v>7372196</v>
      </c>
      <c r="B805" s="13">
        <v>8214725.0999999996</v>
      </c>
      <c r="C805" s="13">
        <v>12563049.85</v>
      </c>
      <c r="D805" s="13">
        <v>13121370.93</v>
      </c>
      <c r="E805" s="13">
        <v>6782934</v>
      </c>
      <c r="F805" s="13">
        <v>8715139.8100000005</v>
      </c>
      <c r="G805" s="13">
        <v>11343953.76</v>
      </c>
      <c r="H805" s="13">
        <v>14813710.140000001</v>
      </c>
      <c r="I805" s="13">
        <f>IF(Tabela3[[#This Row],[Receitas 2005]]-Tabela3[[#This Row],[Despesas 2005]]&lt;0,Tabela3[[#This Row],[Receitas 2005]]-Tabela3[[#This Row],[Despesas 2005]],Tabela3[[#This Row],[Receitas 2005]]-Tabela3[[#This Row],[Despesas 2005]])</f>
        <v>589262</v>
      </c>
      <c r="J805" s="15">
        <f>IF(Tabela3[[#This Row],[Receitas 2006]]-Tabela3[[#This Row],[Despesas 2006]]&lt;0,Tabela3[[#This Row],[Receitas 2006]]-Tabela3[[#This Row],[Despesas 2006]],Tabela3[[#This Row],[Receitas 2006]]-Tabela3[[#This Row],[Despesas 2006]])</f>
        <v>-500414.71000000089</v>
      </c>
      <c r="K805" s="12">
        <f>IF(Tabela3[[#This Row],[Receitas 2008]]-Tabela3[[#This Row],[Despesas 2008]]&lt;0,Tabela3[[#This Row],[Receitas 2008]]-Tabela3[[#This Row],[Despesas 2008]],Tabela3[[#This Row],[Receitas 2008]]-Tabela3[[#This Row],[Despesas 2008]])</f>
        <v>1219096.0899999999</v>
      </c>
      <c r="L805" s="12">
        <f>IF(Tabela3[[#This Row],[Receitas 2009]]-Tabela3[[#This Row],[Despesas 2009]]&lt;0,Tabela3[[#This Row],[Receitas 2009]]-Tabela3[[#This Row],[Despesas 2009]],Tabela3[[#This Row],[Receitas 2009]]-Tabela3[[#This Row],[Despesas 2009]])</f>
        <v>-1692339.2100000009</v>
      </c>
    </row>
    <row r="806" spans="1:12">
      <c r="A806" s="12">
        <v>75983240</v>
      </c>
      <c r="B806" s="12">
        <v>86121261.200000003</v>
      </c>
      <c r="C806" s="12">
        <v>130158103.3</v>
      </c>
      <c r="D806" s="12">
        <v>127004480.37</v>
      </c>
      <c r="E806" s="12">
        <v>77216033</v>
      </c>
      <c r="F806" s="12">
        <v>94403260.560000002</v>
      </c>
      <c r="G806" s="12">
        <v>126369668.40000001</v>
      </c>
      <c r="H806" s="12">
        <v>143014944.40000001</v>
      </c>
      <c r="I806" s="12">
        <f>IF(Tabela3[[#This Row],[Receitas 2005]]-Tabela3[[#This Row],[Despesas 2005]]&lt;0,Tabela3[[#This Row],[Receitas 2005]]-Tabela3[[#This Row],[Despesas 2005]],Tabela3[[#This Row],[Receitas 2005]]-Tabela3[[#This Row],[Despesas 2005]])</f>
        <v>-1232793</v>
      </c>
      <c r="J806" s="14">
        <f>IF(Tabela3[[#This Row],[Receitas 2006]]-Tabela3[[#This Row],[Despesas 2006]]&lt;0,Tabela3[[#This Row],[Receitas 2006]]-Tabela3[[#This Row],[Despesas 2006]],Tabela3[[#This Row],[Receitas 2006]]-Tabela3[[#This Row],[Despesas 2006]])</f>
        <v>-8281999.3599999994</v>
      </c>
      <c r="K806" s="12">
        <f>IF(Tabela3[[#This Row],[Receitas 2008]]-Tabela3[[#This Row],[Despesas 2008]]&lt;0,Tabela3[[#This Row],[Receitas 2008]]-Tabela3[[#This Row],[Despesas 2008]],Tabela3[[#This Row],[Receitas 2008]]-Tabela3[[#This Row],[Despesas 2008]])</f>
        <v>3788434.8999999911</v>
      </c>
      <c r="L806" s="12">
        <f>IF(Tabela3[[#This Row],[Receitas 2009]]-Tabela3[[#This Row],[Despesas 2009]]&lt;0,Tabela3[[#This Row],[Receitas 2009]]-Tabela3[[#This Row],[Despesas 2009]],Tabela3[[#This Row],[Receitas 2009]]-Tabela3[[#This Row],[Despesas 2009]])</f>
        <v>-16010464.030000001</v>
      </c>
    </row>
    <row r="807" spans="1:12">
      <c r="A807" s="13">
        <v>89536525.099999994</v>
      </c>
      <c r="B807" s="13">
        <v>99525938.310000002</v>
      </c>
      <c r="C807" s="13">
        <v>138334622.90000001</v>
      </c>
      <c r="D807" s="13">
        <v>123887909.72</v>
      </c>
      <c r="E807" s="13">
        <v>86486211.010000005</v>
      </c>
      <c r="F807" s="13">
        <v>93079410.709999993</v>
      </c>
      <c r="G807" s="13">
        <v>132373731.8</v>
      </c>
      <c r="H807" s="13">
        <v>132277433.88</v>
      </c>
      <c r="I807" s="13">
        <f>IF(Tabela3[[#This Row],[Receitas 2005]]-Tabela3[[#This Row],[Despesas 2005]]&lt;0,Tabela3[[#This Row],[Receitas 2005]]-Tabela3[[#This Row],[Despesas 2005]],Tabela3[[#This Row],[Receitas 2005]]-Tabela3[[#This Row],[Despesas 2005]])</f>
        <v>3050314.0899999887</v>
      </c>
      <c r="J807" s="15">
        <f>IF(Tabela3[[#This Row],[Receitas 2006]]-Tabela3[[#This Row],[Despesas 2006]]&lt;0,Tabela3[[#This Row],[Receitas 2006]]-Tabela3[[#This Row],[Despesas 2006]],Tabela3[[#This Row],[Receitas 2006]]-Tabela3[[#This Row],[Despesas 2006]])</f>
        <v>6446527.6000000089</v>
      </c>
      <c r="K807" s="12">
        <f>IF(Tabela3[[#This Row],[Receitas 2008]]-Tabela3[[#This Row],[Despesas 2008]]&lt;0,Tabela3[[#This Row],[Receitas 2008]]-Tabela3[[#This Row],[Despesas 2008]],Tabela3[[#This Row],[Receitas 2008]]-Tabela3[[#This Row],[Despesas 2008]])</f>
        <v>5960891.1000000089</v>
      </c>
      <c r="L807" s="12">
        <f>IF(Tabela3[[#This Row],[Receitas 2009]]-Tabela3[[#This Row],[Despesas 2009]]&lt;0,Tabela3[[#This Row],[Receitas 2009]]-Tabela3[[#This Row],[Despesas 2009]],Tabela3[[#This Row],[Receitas 2009]]-Tabela3[[#This Row],[Despesas 2009]])</f>
        <v>-8389524.1599999964</v>
      </c>
    </row>
    <row r="808" spans="1:12">
      <c r="A808" s="12">
        <v>6177664.1500000004</v>
      </c>
      <c r="B808" s="12">
        <v>7042089.25</v>
      </c>
      <c r="C808" s="12">
        <v>10597627.859999999</v>
      </c>
      <c r="D808" s="12">
        <v>8983873.8000000007</v>
      </c>
      <c r="E808" s="12">
        <v>6300329.7999999998</v>
      </c>
      <c r="F808" s="12">
        <v>6857782.46</v>
      </c>
      <c r="G808" s="12">
        <v>9817869.0899999999</v>
      </c>
      <c r="H808" s="12">
        <v>9676183.9600000009</v>
      </c>
      <c r="I808" s="12">
        <f>IF(Tabela3[[#This Row],[Receitas 2005]]-Tabela3[[#This Row],[Despesas 2005]]&lt;0,Tabela3[[#This Row],[Receitas 2005]]-Tabela3[[#This Row],[Despesas 2005]],Tabela3[[#This Row],[Receitas 2005]]-Tabela3[[#This Row],[Despesas 2005]])</f>
        <v>-122665.64999999944</v>
      </c>
      <c r="J808" s="14">
        <f>IF(Tabela3[[#This Row],[Receitas 2006]]-Tabela3[[#This Row],[Despesas 2006]]&lt;0,Tabela3[[#This Row],[Receitas 2006]]-Tabela3[[#This Row],[Despesas 2006]],Tabela3[[#This Row],[Receitas 2006]]-Tabela3[[#This Row],[Despesas 2006]])</f>
        <v>184306.79000000004</v>
      </c>
      <c r="K808" s="12">
        <f>IF(Tabela3[[#This Row],[Receitas 2008]]-Tabela3[[#This Row],[Despesas 2008]]&lt;0,Tabela3[[#This Row],[Receitas 2008]]-Tabela3[[#This Row],[Despesas 2008]],Tabela3[[#This Row],[Receitas 2008]]-Tabela3[[#This Row],[Despesas 2008]])</f>
        <v>779758.76999999955</v>
      </c>
      <c r="L808" s="12">
        <f>IF(Tabela3[[#This Row],[Receitas 2009]]-Tabela3[[#This Row],[Despesas 2009]]&lt;0,Tabela3[[#This Row],[Receitas 2009]]-Tabela3[[#This Row],[Despesas 2009]],Tabela3[[#This Row],[Receitas 2009]]-Tabela3[[#This Row],[Despesas 2009]])</f>
        <v>-692310.16000000015</v>
      </c>
    </row>
    <row r="809" spans="1:12">
      <c r="A809" s="13">
        <v>5940217.3099999996</v>
      </c>
      <c r="B809" s="13">
        <v>7222972.4800000004</v>
      </c>
      <c r="C809" s="13">
        <v>8696021.8000000007</v>
      </c>
      <c r="D809" s="13">
        <v>8501439.3200000003</v>
      </c>
      <c r="E809" s="13">
        <v>5686197.3399999999</v>
      </c>
      <c r="F809" s="13">
        <v>7041427.5700000003</v>
      </c>
      <c r="G809" s="13">
        <v>8523424.1400000006</v>
      </c>
      <c r="H809" s="13">
        <v>9133951.8200000003</v>
      </c>
      <c r="I809" s="13">
        <f>IF(Tabela3[[#This Row],[Receitas 2005]]-Tabela3[[#This Row],[Despesas 2005]]&lt;0,Tabela3[[#This Row],[Receitas 2005]]-Tabela3[[#This Row],[Despesas 2005]],Tabela3[[#This Row],[Receitas 2005]]-Tabela3[[#This Row],[Despesas 2005]])</f>
        <v>254019.96999999974</v>
      </c>
      <c r="J809" s="15">
        <f>IF(Tabela3[[#This Row],[Receitas 2006]]-Tabela3[[#This Row],[Despesas 2006]]&lt;0,Tabela3[[#This Row],[Receitas 2006]]-Tabela3[[#This Row],[Despesas 2006]],Tabela3[[#This Row],[Receitas 2006]]-Tabela3[[#This Row],[Despesas 2006]])</f>
        <v>181544.91000000015</v>
      </c>
      <c r="K809" s="12">
        <f>IF(Tabela3[[#This Row],[Receitas 2008]]-Tabela3[[#This Row],[Despesas 2008]]&lt;0,Tabela3[[#This Row],[Receitas 2008]]-Tabela3[[#This Row],[Despesas 2008]],Tabela3[[#This Row],[Receitas 2008]]-Tabela3[[#This Row],[Despesas 2008]])</f>
        <v>172597.66000000015</v>
      </c>
      <c r="L809" s="12">
        <f>IF(Tabela3[[#This Row],[Receitas 2009]]-Tabela3[[#This Row],[Despesas 2009]]&lt;0,Tabela3[[#This Row],[Receitas 2009]]-Tabela3[[#This Row],[Despesas 2009]],Tabela3[[#This Row],[Receitas 2009]]-Tabela3[[#This Row],[Despesas 2009]])</f>
        <v>-632512.5</v>
      </c>
    </row>
    <row r="810" spans="1:12">
      <c r="A810" s="12">
        <v>9129780.3499999996</v>
      </c>
      <c r="B810" s="12">
        <v>10850524.439999999</v>
      </c>
      <c r="C810" s="12">
        <v>16583054.16</v>
      </c>
      <c r="D810" s="12">
        <v>18164635.850000001</v>
      </c>
      <c r="E810" s="12">
        <v>8173618.7300000004</v>
      </c>
      <c r="F810" s="12">
        <v>10340749.789999999</v>
      </c>
      <c r="G810" s="12">
        <v>15300361.01</v>
      </c>
      <c r="H810" s="12">
        <v>16552648.42</v>
      </c>
      <c r="I810" s="12">
        <f>IF(Tabela3[[#This Row],[Receitas 2005]]-Tabela3[[#This Row],[Despesas 2005]]&lt;0,Tabela3[[#This Row],[Receitas 2005]]-Tabela3[[#This Row],[Despesas 2005]],Tabela3[[#This Row],[Receitas 2005]]-Tabela3[[#This Row],[Despesas 2005]])</f>
        <v>956161.61999999918</v>
      </c>
      <c r="J810" s="14">
        <f>IF(Tabela3[[#This Row],[Receitas 2006]]-Tabela3[[#This Row],[Despesas 2006]]&lt;0,Tabela3[[#This Row],[Receitas 2006]]-Tabela3[[#This Row],[Despesas 2006]],Tabela3[[#This Row],[Receitas 2006]]-Tabela3[[#This Row],[Despesas 2006]])</f>
        <v>509774.65000000037</v>
      </c>
      <c r="K810" s="12">
        <f>IF(Tabela3[[#This Row],[Receitas 2008]]-Tabela3[[#This Row],[Despesas 2008]]&lt;0,Tabela3[[#This Row],[Receitas 2008]]-Tabela3[[#This Row],[Despesas 2008]],Tabela3[[#This Row],[Receitas 2008]]-Tabela3[[#This Row],[Despesas 2008]])</f>
        <v>1282693.1500000004</v>
      </c>
      <c r="L810" s="12">
        <f>IF(Tabela3[[#This Row],[Receitas 2009]]-Tabela3[[#This Row],[Despesas 2009]]&lt;0,Tabela3[[#This Row],[Receitas 2009]]-Tabela3[[#This Row],[Despesas 2009]],Tabela3[[#This Row],[Receitas 2009]]-Tabela3[[#This Row],[Despesas 2009]])</f>
        <v>1611987.4300000016</v>
      </c>
    </row>
    <row r="811" spans="1:12">
      <c r="A811" s="13" t="s">
        <v>25</v>
      </c>
      <c r="B811" s="13">
        <v>4869515.8499999996</v>
      </c>
      <c r="C811" s="13">
        <v>6609286.1600000001</v>
      </c>
      <c r="D811" s="13">
        <v>6773209.79</v>
      </c>
      <c r="E811" s="13" t="s">
        <v>25</v>
      </c>
      <c r="F811" s="13">
        <v>5193078.0599999996</v>
      </c>
      <c r="G811" s="13">
        <v>6188759.2300000004</v>
      </c>
      <c r="H811" s="13">
        <v>6812709.9900000002</v>
      </c>
      <c r="I81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11" s="15">
        <f>IF(Tabela3[[#This Row],[Receitas 2006]]-Tabela3[[#This Row],[Despesas 2006]]&lt;0,Tabela3[[#This Row],[Receitas 2006]]-Tabela3[[#This Row],[Despesas 2006]],Tabela3[[#This Row],[Receitas 2006]]-Tabela3[[#This Row],[Despesas 2006]])</f>
        <v>-323562.20999999996</v>
      </c>
      <c r="K811" s="12">
        <f>IF(Tabela3[[#This Row],[Receitas 2008]]-Tabela3[[#This Row],[Despesas 2008]]&lt;0,Tabela3[[#This Row],[Receitas 2008]]-Tabela3[[#This Row],[Despesas 2008]],Tabela3[[#This Row],[Receitas 2008]]-Tabela3[[#This Row],[Despesas 2008]])</f>
        <v>420526.9299999997</v>
      </c>
      <c r="L811" s="12">
        <f>IF(Tabela3[[#This Row],[Receitas 2009]]-Tabela3[[#This Row],[Despesas 2009]]&lt;0,Tabela3[[#This Row],[Receitas 2009]]-Tabela3[[#This Row],[Despesas 2009]],Tabela3[[#This Row],[Receitas 2009]]-Tabela3[[#This Row],[Despesas 2009]])</f>
        <v>-39500.200000000186</v>
      </c>
    </row>
    <row r="812" spans="1:12">
      <c r="A812" s="12" t="s">
        <v>25</v>
      </c>
      <c r="B812" s="12" t="s">
        <v>25</v>
      </c>
      <c r="C812" s="12">
        <v>7347842.2000000002</v>
      </c>
      <c r="D812" s="12">
        <v>7563258.1600000001</v>
      </c>
      <c r="E812" s="12" t="s">
        <v>25</v>
      </c>
      <c r="F812" s="12" t="s">
        <v>25</v>
      </c>
      <c r="G812" s="12">
        <v>7590815.5599999996</v>
      </c>
      <c r="H812" s="12">
        <v>7940550.6600000001</v>
      </c>
      <c r="I81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1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12" s="12">
        <f>IF(Tabela3[[#This Row],[Receitas 2008]]-Tabela3[[#This Row],[Despesas 2008]]&lt;0,Tabela3[[#This Row],[Receitas 2008]]-Tabela3[[#This Row],[Despesas 2008]],Tabela3[[#This Row],[Receitas 2008]]-Tabela3[[#This Row],[Despesas 2008]])</f>
        <v>-242973.3599999994</v>
      </c>
      <c r="L812" s="12">
        <f>IF(Tabela3[[#This Row],[Receitas 2009]]-Tabela3[[#This Row],[Despesas 2009]]&lt;0,Tabela3[[#This Row],[Receitas 2009]]-Tabela3[[#This Row],[Despesas 2009]],Tabela3[[#This Row],[Receitas 2009]]-Tabela3[[#This Row],[Despesas 2009]])</f>
        <v>-377292.5</v>
      </c>
    </row>
    <row r="813" spans="1:12">
      <c r="A813" s="13">
        <v>7166900.4400000004</v>
      </c>
      <c r="B813" s="13">
        <v>8687280.7300000004</v>
      </c>
      <c r="C813" s="13">
        <v>10481831.289999999</v>
      </c>
      <c r="D813" s="13">
        <v>10848604.779999999</v>
      </c>
      <c r="E813" s="13">
        <v>7109953.6600000001</v>
      </c>
      <c r="F813" s="13">
        <v>8657971.8200000003</v>
      </c>
      <c r="G813" s="13">
        <v>9768324.7400000002</v>
      </c>
      <c r="H813" s="13">
        <v>10856707.83</v>
      </c>
      <c r="I813" s="13">
        <f>IF(Tabela3[[#This Row],[Receitas 2005]]-Tabela3[[#This Row],[Despesas 2005]]&lt;0,Tabela3[[#This Row],[Receitas 2005]]-Tabela3[[#This Row],[Despesas 2005]],Tabela3[[#This Row],[Receitas 2005]]-Tabela3[[#This Row],[Despesas 2005]])</f>
        <v>56946.780000000261</v>
      </c>
      <c r="J813" s="15">
        <f>IF(Tabela3[[#This Row],[Receitas 2006]]-Tabela3[[#This Row],[Despesas 2006]]&lt;0,Tabela3[[#This Row],[Receitas 2006]]-Tabela3[[#This Row],[Despesas 2006]],Tabela3[[#This Row],[Receitas 2006]]-Tabela3[[#This Row],[Despesas 2006]])</f>
        <v>29308.910000000149</v>
      </c>
      <c r="K813" s="12">
        <f>IF(Tabela3[[#This Row],[Receitas 2008]]-Tabela3[[#This Row],[Despesas 2008]]&lt;0,Tabela3[[#This Row],[Receitas 2008]]-Tabela3[[#This Row],[Despesas 2008]],Tabela3[[#This Row],[Receitas 2008]]-Tabela3[[#This Row],[Despesas 2008]])</f>
        <v>713506.54999999888</v>
      </c>
      <c r="L813" s="12">
        <f>IF(Tabela3[[#This Row],[Receitas 2009]]-Tabela3[[#This Row],[Despesas 2009]]&lt;0,Tabela3[[#This Row],[Receitas 2009]]-Tabela3[[#This Row],[Despesas 2009]],Tabela3[[#This Row],[Receitas 2009]]-Tabela3[[#This Row],[Despesas 2009]])</f>
        <v>-8103.0500000007451</v>
      </c>
    </row>
    <row r="814" spans="1:12">
      <c r="A814" s="12">
        <v>51444.4</v>
      </c>
      <c r="B814" s="12" t="s">
        <v>25</v>
      </c>
      <c r="C814" s="12">
        <v>72497869.959999993</v>
      </c>
      <c r="D814" s="12">
        <v>80364974.969999999</v>
      </c>
      <c r="E814" s="12">
        <v>48761.52</v>
      </c>
      <c r="F814" s="12" t="s">
        <v>25</v>
      </c>
      <c r="G814" s="12">
        <v>73320468.620000005</v>
      </c>
      <c r="H814" s="12">
        <v>83409081</v>
      </c>
      <c r="I814" s="12">
        <f>IF(Tabela3[[#This Row],[Receitas 2005]]-Tabela3[[#This Row],[Despesas 2005]]&lt;0,Tabela3[[#This Row],[Receitas 2005]]-Tabela3[[#This Row],[Despesas 2005]],Tabela3[[#This Row],[Receitas 2005]]-Tabela3[[#This Row],[Despesas 2005]])</f>
        <v>2682.8800000000047</v>
      </c>
      <c r="J814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14" s="12">
        <f>IF(Tabela3[[#This Row],[Receitas 2008]]-Tabela3[[#This Row],[Despesas 2008]]&lt;0,Tabela3[[#This Row],[Receitas 2008]]-Tabela3[[#This Row],[Despesas 2008]],Tabela3[[#This Row],[Receitas 2008]]-Tabela3[[#This Row],[Despesas 2008]])</f>
        <v>-822598.66000001132</v>
      </c>
      <c r="L814" s="12">
        <f>IF(Tabela3[[#This Row],[Receitas 2009]]-Tabela3[[#This Row],[Despesas 2009]]&lt;0,Tabela3[[#This Row],[Receitas 2009]]-Tabela3[[#This Row],[Despesas 2009]],Tabela3[[#This Row],[Receitas 2009]]-Tabela3[[#This Row],[Despesas 2009]])</f>
        <v>-3044106.0300000012</v>
      </c>
    </row>
    <row r="815" spans="1:12">
      <c r="A815" s="13" t="s">
        <v>25</v>
      </c>
      <c r="B815" s="13">
        <v>35328419.520000003</v>
      </c>
      <c r="C815" s="13">
        <v>55549019.789999999</v>
      </c>
      <c r="D815" s="13">
        <v>60183597.140000001</v>
      </c>
      <c r="E815" s="13" t="s">
        <v>25</v>
      </c>
      <c r="F815" s="13">
        <v>34657317.640000001</v>
      </c>
      <c r="G815" s="13">
        <v>49763786.280000001</v>
      </c>
      <c r="H815" s="13">
        <v>58107126.780000001</v>
      </c>
      <c r="I81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15" s="15">
        <f>IF(Tabela3[[#This Row],[Receitas 2006]]-Tabela3[[#This Row],[Despesas 2006]]&lt;0,Tabela3[[#This Row],[Receitas 2006]]-Tabela3[[#This Row],[Despesas 2006]],Tabela3[[#This Row],[Receitas 2006]]-Tabela3[[#This Row],[Despesas 2006]])</f>
        <v>671101.88000000268</v>
      </c>
      <c r="K815" s="12">
        <f>IF(Tabela3[[#This Row],[Receitas 2008]]-Tabela3[[#This Row],[Despesas 2008]]&lt;0,Tabela3[[#This Row],[Receitas 2008]]-Tabela3[[#This Row],[Despesas 2008]],Tabela3[[#This Row],[Receitas 2008]]-Tabela3[[#This Row],[Despesas 2008]])</f>
        <v>5785233.5099999979</v>
      </c>
      <c r="L815" s="12">
        <f>IF(Tabela3[[#This Row],[Receitas 2009]]-Tabela3[[#This Row],[Despesas 2009]]&lt;0,Tabela3[[#This Row],[Receitas 2009]]-Tabela3[[#This Row],[Despesas 2009]],Tabela3[[#This Row],[Receitas 2009]]-Tabela3[[#This Row],[Despesas 2009]])</f>
        <v>2076470.3599999994</v>
      </c>
    </row>
    <row r="816" spans="1:12">
      <c r="A816" s="12">
        <v>37038745</v>
      </c>
      <c r="B816" s="12">
        <v>41195047.880000003</v>
      </c>
      <c r="C816" s="12">
        <v>57840449.810000002</v>
      </c>
      <c r="D816" s="12">
        <v>62532416.259999998</v>
      </c>
      <c r="E816" s="12">
        <v>36013509</v>
      </c>
      <c r="F816" s="12">
        <v>40552744.369999997</v>
      </c>
      <c r="G816" s="12">
        <v>55667299.969999999</v>
      </c>
      <c r="H816" s="12">
        <v>63155905.159999996</v>
      </c>
      <c r="I816" s="12">
        <f>IF(Tabela3[[#This Row],[Receitas 2005]]-Tabela3[[#This Row],[Despesas 2005]]&lt;0,Tabela3[[#This Row],[Receitas 2005]]-Tabela3[[#This Row],[Despesas 2005]],Tabela3[[#This Row],[Receitas 2005]]-Tabela3[[#This Row],[Despesas 2005]])</f>
        <v>1025236</v>
      </c>
      <c r="J816" s="14">
        <f>IF(Tabela3[[#This Row],[Receitas 2006]]-Tabela3[[#This Row],[Despesas 2006]]&lt;0,Tabela3[[#This Row],[Receitas 2006]]-Tabela3[[#This Row],[Despesas 2006]],Tabela3[[#This Row],[Receitas 2006]]-Tabela3[[#This Row],[Despesas 2006]])</f>
        <v>642303.51000000536</v>
      </c>
      <c r="K816" s="12">
        <f>IF(Tabela3[[#This Row],[Receitas 2008]]-Tabela3[[#This Row],[Despesas 2008]]&lt;0,Tabela3[[#This Row],[Receitas 2008]]-Tabela3[[#This Row],[Despesas 2008]],Tabela3[[#This Row],[Receitas 2008]]-Tabela3[[#This Row],[Despesas 2008]])</f>
        <v>2173149.8400000036</v>
      </c>
      <c r="L816" s="12">
        <f>IF(Tabela3[[#This Row],[Receitas 2009]]-Tabela3[[#This Row],[Despesas 2009]]&lt;0,Tabela3[[#This Row],[Receitas 2009]]-Tabela3[[#This Row],[Despesas 2009]],Tabela3[[#This Row],[Receitas 2009]]-Tabela3[[#This Row],[Despesas 2009]])</f>
        <v>-623488.89999999851</v>
      </c>
    </row>
    <row r="817" spans="1:12">
      <c r="A817" s="13">
        <v>4547021.6399999997</v>
      </c>
      <c r="B817" s="13">
        <v>5675502.3499999996</v>
      </c>
      <c r="C817" s="13">
        <v>11705382.83</v>
      </c>
      <c r="D817" s="13">
        <v>9985402.1400000006</v>
      </c>
      <c r="E817" s="13">
        <v>4526163.37</v>
      </c>
      <c r="F817" s="13">
        <v>5717258.1399999997</v>
      </c>
      <c r="G817" s="13">
        <v>13012006.65</v>
      </c>
      <c r="H817" s="13">
        <v>10058288.960000001</v>
      </c>
      <c r="I817" s="13">
        <f>IF(Tabela3[[#This Row],[Receitas 2005]]-Tabela3[[#This Row],[Despesas 2005]]&lt;0,Tabela3[[#This Row],[Receitas 2005]]-Tabela3[[#This Row],[Despesas 2005]],Tabela3[[#This Row],[Receitas 2005]]-Tabela3[[#This Row],[Despesas 2005]])</f>
        <v>20858.269999999553</v>
      </c>
      <c r="J817" s="15">
        <f>IF(Tabela3[[#This Row],[Receitas 2006]]-Tabela3[[#This Row],[Despesas 2006]]&lt;0,Tabela3[[#This Row],[Receitas 2006]]-Tabela3[[#This Row],[Despesas 2006]],Tabela3[[#This Row],[Receitas 2006]]-Tabela3[[#This Row],[Despesas 2006]])</f>
        <v>-41755.790000000037</v>
      </c>
      <c r="K817" s="12">
        <f>IF(Tabela3[[#This Row],[Receitas 2008]]-Tabela3[[#This Row],[Despesas 2008]]&lt;0,Tabela3[[#This Row],[Receitas 2008]]-Tabela3[[#This Row],[Despesas 2008]],Tabela3[[#This Row],[Receitas 2008]]-Tabela3[[#This Row],[Despesas 2008]])</f>
        <v>-1306623.8200000003</v>
      </c>
      <c r="L817" s="12">
        <f>IF(Tabela3[[#This Row],[Receitas 2009]]-Tabela3[[#This Row],[Despesas 2009]]&lt;0,Tabela3[[#This Row],[Receitas 2009]]-Tabela3[[#This Row],[Despesas 2009]],Tabela3[[#This Row],[Receitas 2009]]-Tabela3[[#This Row],[Despesas 2009]])</f>
        <v>-72886.820000000298</v>
      </c>
    </row>
    <row r="818" spans="1:12">
      <c r="A818" s="12">
        <v>21931645.109999999</v>
      </c>
      <c r="B818" s="12">
        <v>27431921.98</v>
      </c>
      <c r="C818" s="12" t="s">
        <v>25</v>
      </c>
      <c r="D818" s="12">
        <v>31802790.699999999</v>
      </c>
      <c r="E818" s="12">
        <v>23491834.309999999</v>
      </c>
      <c r="F818" s="12">
        <v>28104724.870000001</v>
      </c>
      <c r="G818" s="12" t="s">
        <v>25</v>
      </c>
      <c r="H818" s="12">
        <v>36567291.200000003</v>
      </c>
      <c r="I818" s="12">
        <f>IF(Tabela3[[#This Row],[Receitas 2005]]-Tabela3[[#This Row],[Despesas 2005]]&lt;0,Tabela3[[#This Row],[Receitas 2005]]-Tabela3[[#This Row],[Despesas 2005]],Tabela3[[#This Row],[Receitas 2005]]-Tabela3[[#This Row],[Despesas 2005]])</f>
        <v>-1560189.1999999993</v>
      </c>
      <c r="J818" s="14">
        <f>IF(Tabela3[[#This Row],[Receitas 2006]]-Tabela3[[#This Row],[Despesas 2006]]&lt;0,Tabela3[[#This Row],[Receitas 2006]]-Tabela3[[#This Row],[Despesas 2006]],Tabela3[[#This Row],[Receitas 2006]]-Tabela3[[#This Row],[Despesas 2006]])</f>
        <v>-672802.8900000006</v>
      </c>
      <c r="K818" s="12" t="e">
        <f>IF(Tabela3[[#This Row],[Receitas 2008]]-Tabela3[[#This Row],[Despesas 2008]]&lt;0,Tabela3[[#This Row],[Receitas 2008]]-Tabela3[[#This Row],[Despesas 2008]],Tabela3[[#This Row],[Receitas 2008]]-Tabela3[[#This Row],[Despesas 2008]])</f>
        <v>#VALUE!</v>
      </c>
      <c r="L818" s="12">
        <f>IF(Tabela3[[#This Row],[Receitas 2009]]-Tabela3[[#This Row],[Despesas 2009]]&lt;0,Tabela3[[#This Row],[Receitas 2009]]-Tabela3[[#This Row],[Despesas 2009]],Tabela3[[#This Row],[Receitas 2009]]-Tabela3[[#This Row],[Despesas 2009]])</f>
        <v>-4764500.5000000037</v>
      </c>
    </row>
    <row r="819" spans="1:12">
      <c r="A819" s="13" t="s">
        <v>25</v>
      </c>
      <c r="B819" s="13">
        <v>12361767.65</v>
      </c>
      <c r="C819" s="13">
        <v>20953786.59</v>
      </c>
      <c r="D819" s="13">
        <v>22023327.949999999</v>
      </c>
      <c r="E819" s="13" t="s">
        <v>25</v>
      </c>
      <c r="F819" s="13">
        <v>12340897</v>
      </c>
      <c r="G819" s="13">
        <v>19207258.129999999</v>
      </c>
      <c r="H819" s="13">
        <v>22275322.5</v>
      </c>
      <c r="I819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19" s="15">
        <f>IF(Tabela3[[#This Row],[Receitas 2006]]-Tabela3[[#This Row],[Despesas 2006]]&lt;0,Tabela3[[#This Row],[Receitas 2006]]-Tabela3[[#This Row],[Despesas 2006]],Tabela3[[#This Row],[Receitas 2006]]-Tabela3[[#This Row],[Despesas 2006]])</f>
        <v>20870.650000000373</v>
      </c>
      <c r="K819" s="12">
        <f>IF(Tabela3[[#This Row],[Receitas 2008]]-Tabela3[[#This Row],[Despesas 2008]]&lt;0,Tabela3[[#This Row],[Receitas 2008]]-Tabela3[[#This Row],[Despesas 2008]],Tabela3[[#This Row],[Receitas 2008]]-Tabela3[[#This Row],[Despesas 2008]])</f>
        <v>1746528.4600000009</v>
      </c>
      <c r="L819" s="12">
        <f>IF(Tabela3[[#This Row],[Receitas 2009]]-Tabela3[[#This Row],[Despesas 2009]]&lt;0,Tabela3[[#This Row],[Receitas 2009]]-Tabela3[[#This Row],[Despesas 2009]],Tabela3[[#This Row],[Receitas 2009]]-Tabela3[[#This Row],[Despesas 2009]])</f>
        <v>-251994.55000000075</v>
      </c>
    </row>
    <row r="820" spans="1:12">
      <c r="A820" s="12">
        <v>4576605.38</v>
      </c>
      <c r="B820" s="12">
        <v>5182496.91</v>
      </c>
      <c r="C820" s="12">
        <v>8008176.4000000004</v>
      </c>
      <c r="D820" s="12">
        <v>7061246.5</v>
      </c>
      <c r="E820" s="12">
        <v>4414321</v>
      </c>
      <c r="F820" s="12">
        <v>5199266.63</v>
      </c>
      <c r="G820" s="12">
        <v>7555999.6399999997</v>
      </c>
      <c r="H820" s="12">
        <v>6986094.2199999997</v>
      </c>
      <c r="I820" s="12">
        <f>IF(Tabela3[[#This Row],[Receitas 2005]]-Tabela3[[#This Row],[Despesas 2005]]&lt;0,Tabela3[[#This Row],[Receitas 2005]]-Tabela3[[#This Row],[Despesas 2005]],Tabela3[[#This Row],[Receitas 2005]]-Tabela3[[#This Row],[Despesas 2005]])</f>
        <v>162284.37999999989</v>
      </c>
      <c r="J820" s="14">
        <f>IF(Tabela3[[#This Row],[Receitas 2006]]-Tabela3[[#This Row],[Despesas 2006]]&lt;0,Tabela3[[#This Row],[Receitas 2006]]-Tabela3[[#This Row],[Despesas 2006]],Tabela3[[#This Row],[Receitas 2006]]-Tabela3[[#This Row],[Despesas 2006]])</f>
        <v>-16769.719999999739</v>
      </c>
      <c r="K820" s="12">
        <f>IF(Tabela3[[#This Row],[Receitas 2008]]-Tabela3[[#This Row],[Despesas 2008]]&lt;0,Tabela3[[#This Row],[Receitas 2008]]-Tabela3[[#This Row],[Despesas 2008]],Tabela3[[#This Row],[Receitas 2008]]-Tabela3[[#This Row],[Despesas 2008]])</f>
        <v>452176.76000000071</v>
      </c>
      <c r="L820" s="12">
        <f>IF(Tabela3[[#This Row],[Receitas 2009]]-Tabela3[[#This Row],[Despesas 2009]]&lt;0,Tabela3[[#This Row],[Receitas 2009]]-Tabela3[[#This Row],[Despesas 2009]],Tabela3[[#This Row],[Receitas 2009]]-Tabela3[[#This Row],[Despesas 2009]])</f>
        <v>75152.280000000261</v>
      </c>
    </row>
    <row r="821" spans="1:12">
      <c r="A821" s="13">
        <v>48135231.240000002</v>
      </c>
      <c r="B821" s="13">
        <v>57061404.490000002</v>
      </c>
      <c r="C821" s="13">
        <v>77882101.799999997</v>
      </c>
      <c r="D821" s="13">
        <v>84199461.890000001</v>
      </c>
      <c r="E821" s="13">
        <v>39751855.840000004</v>
      </c>
      <c r="F821" s="13">
        <v>57061404.490000002</v>
      </c>
      <c r="G821" s="13">
        <v>66461327.740000002</v>
      </c>
      <c r="H821" s="13">
        <v>75076023.239999995</v>
      </c>
      <c r="I821" s="13">
        <f>IF(Tabela3[[#This Row],[Receitas 2005]]-Tabela3[[#This Row],[Despesas 2005]]&lt;0,Tabela3[[#This Row],[Receitas 2005]]-Tabela3[[#This Row],[Despesas 2005]],Tabela3[[#This Row],[Receitas 2005]]-Tabela3[[#This Row],[Despesas 2005]])</f>
        <v>8383375.3999999985</v>
      </c>
      <c r="J821" s="15">
        <f>IF(Tabela3[[#This Row],[Receitas 2006]]-Tabela3[[#This Row],[Despesas 2006]]&lt;0,Tabela3[[#This Row],[Receitas 2006]]-Tabela3[[#This Row],[Despesas 2006]],Tabela3[[#This Row],[Receitas 2006]]-Tabela3[[#This Row],[Despesas 2006]])</f>
        <v>0</v>
      </c>
      <c r="K821" s="12">
        <f>IF(Tabela3[[#This Row],[Receitas 2008]]-Tabela3[[#This Row],[Despesas 2008]]&lt;0,Tabela3[[#This Row],[Receitas 2008]]-Tabela3[[#This Row],[Despesas 2008]],Tabela3[[#This Row],[Receitas 2008]]-Tabela3[[#This Row],[Despesas 2008]])</f>
        <v>11420774.059999995</v>
      </c>
      <c r="L821" s="12">
        <f>IF(Tabela3[[#This Row],[Receitas 2009]]-Tabela3[[#This Row],[Despesas 2009]]&lt;0,Tabela3[[#This Row],[Receitas 2009]]-Tabela3[[#This Row],[Despesas 2009]],Tabela3[[#This Row],[Receitas 2009]]-Tabela3[[#This Row],[Despesas 2009]])</f>
        <v>9123438.650000006</v>
      </c>
    </row>
    <row r="822" spans="1:12">
      <c r="A822" s="12">
        <v>6729322.3600000003</v>
      </c>
      <c r="B822" s="12">
        <v>7657823.9900000002</v>
      </c>
      <c r="C822" s="12">
        <v>12725346.18</v>
      </c>
      <c r="D822" s="12">
        <v>12223425.66</v>
      </c>
      <c r="E822" s="12">
        <v>7004206.75</v>
      </c>
      <c r="F822" s="12">
        <v>7699365.8700000001</v>
      </c>
      <c r="G822" s="12">
        <v>12137681.41</v>
      </c>
      <c r="H822" s="12">
        <v>12784347.33</v>
      </c>
      <c r="I822" s="12">
        <f>IF(Tabela3[[#This Row],[Receitas 2005]]-Tabela3[[#This Row],[Despesas 2005]]&lt;0,Tabela3[[#This Row],[Receitas 2005]]-Tabela3[[#This Row],[Despesas 2005]],Tabela3[[#This Row],[Receitas 2005]]-Tabela3[[#This Row],[Despesas 2005]])</f>
        <v>-274884.38999999966</v>
      </c>
      <c r="J822" s="14">
        <f>IF(Tabela3[[#This Row],[Receitas 2006]]-Tabela3[[#This Row],[Despesas 2006]]&lt;0,Tabela3[[#This Row],[Receitas 2006]]-Tabela3[[#This Row],[Despesas 2006]],Tabela3[[#This Row],[Receitas 2006]]-Tabela3[[#This Row],[Despesas 2006]])</f>
        <v>-41541.879999999888</v>
      </c>
      <c r="K822" s="12">
        <f>IF(Tabela3[[#This Row],[Receitas 2008]]-Tabela3[[#This Row],[Despesas 2008]]&lt;0,Tabela3[[#This Row],[Receitas 2008]]-Tabela3[[#This Row],[Despesas 2008]],Tabela3[[#This Row],[Receitas 2008]]-Tabela3[[#This Row],[Despesas 2008]])</f>
        <v>587664.76999999955</v>
      </c>
      <c r="L822" s="12">
        <f>IF(Tabela3[[#This Row],[Receitas 2009]]-Tabela3[[#This Row],[Despesas 2009]]&lt;0,Tabela3[[#This Row],[Receitas 2009]]-Tabela3[[#This Row],[Despesas 2009]],Tabela3[[#This Row],[Receitas 2009]]-Tabela3[[#This Row],[Despesas 2009]])</f>
        <v>-560921.66999999993</v>
      </c>
    </row>
    <row r="823" spans="1:12">
      <c r="A823" s="13">
        <v>6548946.2699999996</v>
      </c>
      <c r="B823" s="13">
        <v>8427955.5199999996</v>
      </c>
      <c r="C823" s="13">
        <v>10155133.109999999</v>
      </c>
      <c r="D823" s="13">
        <v>10394966.82</v>
      </c>
      <c r="E823" s="13">
        <v>6343129.5300000003</v>
      </c>
      <c r="F823" s="13">
        <v>8108396.3799999999</v>
      </c>
      <c r="G823" s="13">
        <v>10025408.560000001</v>
      </c>
      <c r="H823" s="13">
        <v>10567891.050000001</v>
      </c>
      <c r="I823" s="13">
        <f>IF(Tabela3[[#This Row],[Receitas 2005]]-Tabela3[[#This Row],[Despesas 2005]]&lt;0,Tabela3[[#This Row],[Receitas 2005]]-Tabela3[[#This Row],[Despesas 2005]],Tabela3[[#This Row],[Receitas 2005]]-Tabela3[[#This Row],[Despesas 2005]])</f>
        <v>205816.73999999929</v>
      </c>
      <c r="J823" s="15">
        <f>IF(Tabela3[[#This Row],[Receitas 2006]]-Tabela3[[#This Row],[Despesas 2006]]&lt;0,Tabela3[[#This Row],[Receitas 2006]]-Tabela3[[#This Row],[Despesas 2006]],Tabela3[[#This Row],[Receitas 2006]]-Tabela3[[#This Row],[Despesas 2006]])</f>
        <v>319559.13999999966</v>
      </c>
      <c r="K823" s="12">
        <f>IF(Tabela3[[#This Row],[Receitas 2008]]-Tabela3[[#This Row],[Despesas 2008]]&lt;0,Tabela3[[#This Row],[Receitas 2008]]-Tabela3[[#This Row],[Despesas 2008]],Tabela3[[#This Row],[Receitas 2008]]-Tabela3[[#This Row],[Despesas 2008]])</f>
        <v>129724.54999999888</v>
      </c>
      <c r="L823" s="12">
        <f>IF(Tabela3[[#This Row],[Receitas 2009]]-Tabela3[[#This Row],[Despesas 2009]]&lt;0,Tabela3[[#This Row],[Receitas 2009]]-Tabela3[[#This Row],[Despesas 2009]],Tabela3[[#This Row],[Receitas 2009]]-Tabela3[[#This Row],[Despesas 2009]])</f>
        <v>-172924.23000000045</v>
      </c>
    </row>
    <row r="824" spans="1:12">
      <c r="A824" s="12">
        <v>277957570.25</v>
      </c>
      <c r="B824" s="12">
        <v>317509546.19999999</v>
      </c>
      <c r="C824" s="12">
        <v>424533067.10000002</v>
      </c>
      <c r="D824" s="12">
        <v>421917422.29000002</v>
      </c>
      <c r="E824" s="12">
        <v>253108740.81999999</v>
      </c>
      <c r="F824" s="12">
        <v>317615455.89999998</v>
      </c>
      <c r="G824" s="12">
        <v>397042024.10000002</v>
      </c>
      <c r="H824" s="12">
        <v>413506408.94</v>
      </c>
      <c r="I824" s="12">
        <f>IF(Tabela3[[#This Row],[Receitas 2005]]-Tabela3[[#This Row],[Despesas 2005]]&lt;0,Tabela3[[#This Row],[Receitas 2005]]-Tabela3[[#This Row],[Despesas 2005]],Tabela3[[#This Row],[Receitas 2005]]-Tabela3[[#This Row],[Despesas 2005]])</f>
        <v>24848829.430000007</v>
      </c>
      <c r="J824" s="14">
        <f>IF(Tabela3[[#This Row],[Receitas 2006]]-Tabela3[[#This Row],[Despesas 2006]]&lt;0,Tabela3[[#This Row],[Receitas 2006]]-Tabela3[[#This Row],[Despesas 2006]],Tabela3[[#This Row],[Receitas 2006]]-Tabela3[[#This Row],[Despesas 2006]])</f>
        <v>-105909.69999998808</v>
      </c>
      <c r="K824" s="12">
        <f>IF(Tabela3[[#This Row],[Receitas 2008]]-Tabela3[[#This Row],[Despesas 2008]]&lt;0,Tabela3[[#This Row],[Receitas 2008]]-Tabela3[[#This Row],[Despesas 2008]],Tabela3[[#This Row],[Receitas 2008]]-Tabela3[[#This Row],[Despesas 2008]])</f>
        <v>27491043</v>
      </c>
      <c r="L824" s="12">
        <f>IF(Tabela3[[#This Row],[Receitas 2009]]-Tabela3[[#This Row],[Despesas 2009]]&lt;0,Tabela3[[#This Row],[Receitas 2009]]-Tabela3[[#This Row],[Despesas 2009]],Tabela3[[#This Row],[Receitas 2009]]-Tabela3[[#This Row],[Despesas 2009]])</f>
        <v>8411013.3500000238</v>
      </c>
    </row>
    <row r="825" spans="1:12">
      <c r="A825" s="13">
        <v>498426662</v>
      </c>
      <c r="B825" s="13">
        <v>561484527</v>
      </c>
      <c r="C825" s="13">
        <v>910486989</v>
      </c>
      <c r="D825" s="13">
        <v>853411032</v>
      </c>
      <c r="E825" s="13">
        <v>439099006</v>
      </c>
      <c r="F825" s="13">
        <v>539615306</v>
      </c>
      <c r="G825" s="13">
        <v>800715605</v>
      </c>
      <c r="H825" s="13">
        <v>840642311</v>
      </c>
      <c r="I825" s="13">
        <f>IF(Tabela3[[#This Row],[Receitas 2005]]-Tabela3[[#This Row],[Despesas 2005]]&lt;0,Tabela3[[#This Row],[Receitas 2005]]-Tabela3[[#This Row],[Despesas 2005]],Tabela3[[#This Row],[Receitas 2005]]-Tabela3[[#This Row],[Despesas 2005]])</f>
        <v>59327656</v>
      </c>
      <c r="J825" s="15">
        <f>IF(Tabela3[[#This Row],[Receitas 2006]]-Tabela3[[#This Row],[Despesas 2006]]&lt;0,Tabela3[[#This Row],[Receitas 2006]]-Tabela3[[#This Row],[Despesas 2006]],Tabela3[[#This Row],[Receitas 2006]]-Tabela3[[#This Row],[Despesas 2006]])</f>
        <v>21869221</v>
      </c>
      <c r="K825" s="12">
        <f>IF(Tabela3[[#This Row],[Receitas 2008]]-Tabela3[[#This Row],[Despesas 2008]]&lt;0,Tabela3[[#This Row],[Receitas 2008]]-Tabela3[[#This Row],[Despesas 2008]],Tabela3[[#This Row],[Receitas 2008]]-Tabela3[[#This Row],[Despesas 2008]])</f>
        <v>109771384</v>
      </c>
      <c r="L825" s="12">
        <f>IF(Tabela3[[#This Row],[Receitas 2009]]-Tabela3[[#This Row],[Despesas 2009]]&lt;0,Tabela3[[#This Row],[Receitas 2009]]-Tabela3[[#This Row],[Despesas 2009]],Tabela3[[#This Row],[Receitas 2009]]-Tabela3[[#This Row],[Despesas 2009]])</f>
        <v>12768721</v>
      </c>
    </row>
    <row r="826" spans="1:12">
      <c r="A826" s="12" t="s">
        <v>25</v>
      </c>
      <c r="B826" s="12">
        <v>4442338.5</v>
      </c>
      <c r="C826" s="12">
        <v>6426573.6200000001</v>
      </c>
      <c r="D826" s="12">
        <v>6592216.1500000004</v>
      </c>
      <c r="E826" s="12" t="s">
        <v>25</v>
      </c>
      <c r="F826" s="12">
        <v>5130351.7699999996</v>
      </c>
      <c r="G826" s="12">
        <v>6672421.8200000003</v>
      </c>
      <c r="H826" s="12">
        <v>6867049.9699999997</v>
      </c>
      <c r="I82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26" s="14">
        <f>IF(Tabela3[[#This Row],[Receitas 2006]]-Tabela3[[#This Row],[Despesas 2006]]&lt;0,Tabela3[[#This Row],[Receitas 2006]]-Tabela3[[#This Row],[Despesas 2006]],Tabela3[[#This Row],[Receitas 2006]]-Tabela3[[#This Row],[Despesas 2006]])</f>
        <v>-688013.26999999955</v>
      </c>
      <c r="K826" s="12">
        <f>IF(Tabela3[[#This Row],[Receitas 2008]]-Tabela3[[#This Row],[Despesas 2008]]&lt;0,Tabela3[[#This Row],[Receitas 2008]]-Tabela3[[#This Row],[Despesas 2008]],Tabela3[[#This Row],[Receitas 2008]]-Tabela3[[#This Row],[Despesas 2008]])</f>
        <v>-245848.20000000019</v>
      </c>
      <c r="L826" s="12">
        <f>IF(Tabela3[[#This Row],[Receitas 2009]]-Tabela3[[#This Row],[Despesas 2009]]&lt;0,Tabela3[[#This Row],[Receitas 2009]]-Tabela3[[#This Row],[Despesas 2009]],Tabela3[[#This Row],[Receitas 2009]]-Tabela3[[#This Row],[Despesas 2009]])</f>
        <v>-274833.81999999937</v>
      </c>
    </row>
    <row r="827" spans="1:12">
      <c r="A827" s="13">
        <v>63865367.509999998</v>
      </c>
      <c r="B827" s="13">
        <v>79043921.769999996</v>
      </c>
      <c r="C827" s="13">
        <v>102453872</v>
      </c>
      <c r="D827" s="13">
        <v>96449380.459999993</v>
      </c>
      <c r="E827" s="13">
        <v>60819010.299999997</v>
      </c>
      <c r="F827" s="13">
        <v>78807887.579999998</v>
      </c>
      <c r="G827" s="13">
        <v>91294960.049999997</v>
      </c>
      <c r="H827" s="13">
        <v>96849334.25</v>
      </c>
      <c r="I827" s="13">
        <f>IF(Tabela3[[#This Row],[Receitas 2005]]-Tabela3[[#This Row],[Despesas 2005]]&lt;0,Tabela3[[#This Row],[Receitas 2005]]-Tabela3[[#This Row],[Despesas 2005]],Tabela3[[#This Row],[Receitas 2005]]-Tabela3[[#This Row],[Despesas 2005]])</f>
        <v>3046357.2100000009</v>
      </c>
      <c r="J827" s="15">
        <f>IF(Tabela3[[#This Row],[Receitas 2006]]-Tabela3[[#This Row],[Despesas 2006]]&lt;0,Tabela3[[#This Row],[Receitas 2006]]-Tabela3[[#This Row],[Despesas 2006]],Tabela3[[#This Row],[Receitas 2006]]-Tabela3[[#This Row],[Despesas 2006]])</f>
        <v>236034.18999999762</v>
      </c>
      <c r="K827" s="12">
        <f>IF(Tabela3[[#This Row],[Receitas 2008]]-Tabela3[[#This Row],[Despesas 2008]]&lt;0,Tabela3[[#This Row],[Receitas 2008]]-Tabela3[[#This Row],[Despesas 2008]],Tabela3[[#This Row],[Receitas 2008]]-Tabela3[[#This Row],[Despesas 2008]])</f>
        <v>11158911.950000003</v>
      </c>
      <c r="L827" s="12">
        <f>IF(Tabela3[[#This Row],[Receitas 2009]]-Tabela3[[#This Row],[Despesas 2009]]&lt;0,Tabela3[[#This Row],[Receitas 2009]]-Tabela3[[#This Row],[Despesas 2009]],Tabela3[[#This Row],[Receitas 2009]]-Tabela3[[#This Row],[Despesas 2009]])</f>
        <v>-399953.79000000656</v>
      </c>
    </row>
    <row r="828" spans="1:12">
      <c r="A828" s="12">
        <v>5652986.6500000004</v>
      </c>
      <c r="B828" s="12">
        <v>6636462.8899999997</v>
      </c>
      <c r="C828" s="12">
        <v>10518429.779999999</v>
      </c>
      <c r="D828" s="12">
        <v>9162694.3800000008</v>
      </c>
      <c r="E828" s="12">
        <v>5279091.2</v>
      </c>
      <c r="F828" s="12">
        <v>7162430.0999999996</v>
      </c>
      <c r="G828" s="12">
        <v>9565739.9900000002</v>
      </c>
      <c r="H828" s="12">
        <v>9193642.0700000003</v>
      </c>
      <c r="I828" s="12">
        <f>IF(Tabela3[[#This Row],[Receitas 2005]]-Tabela3[[#This Row],[Despesas 2005]]&lt;0,Tabela3[[#This Row],[Receitas 2005]]-Tabela3[[#This Row],[Despesas 2005]],Tabela3[[#This Row],[Receitas 2005]]-Tabela3[[#This Row],[Despesas 2005]])</f>
        <v>373895.45000000019</v>
      </c>
      <c r="J828" s="14">
        <f>IF(Tabela3[[#This Row],[Receitas 2006]]-Tabela3[[#This Row],[Despesas 2006]]&lt;0,Tabela3[[#This Row],[Receitas 2006]]-Tabela3[[#This Row],[Despesas 2006]],Tabela3[[#This Row],[Receitas 2006]]-Tabela3[[#This Row],[Despesas 2006]])</f>
        <v>-525967.21</v>
      </c>
      <c r="K828" s="12">
        <f>IF(Tabela3[[#This Row],[Receitas 2008]]-Tabela3[[#This Row],[Despesas 2008]]&lt;0,Tabela3[[#This Row],[Receitas 2008]]-Tabela3[[#This Row],[Despesas 2008]],Tabela3[[#This Row],[Receitas 2008]]-Tabela3[[#This Row],[Despesas 2008]])</f>
        <v>952689.78999999911</v>
      </c>
      <c r="L828" s="12">
        <f>IF(Tabela3[[#This Row],[Receitas 2009]]-Tabela3[[#This Row],[Despesas 2009]]&lt;0,Tabela3[[#This Row],[Receitas 2009]]-Tabela3[[#This Row],[Despesas 2009]],Tabela3[[#This Row],[Receitas 2009]]-Tabela3[[#This Row],[Despesas 2009]])</f>
        <v>-30947.689999999478</v>
      </c>
    </row>
    <row r="829" spans="1:12">
      <c r="A829" s="13">
        <v>4933391.25</v>
      </c>
      <c r="B829" s="13">
        <v>5826933.6600000001</v>
      </c>
      <c r="C829" s="13">
        <v>7751422.3700000001</v>
      </c>
      <c r="D829" s="13">
        <v>8392539.3100000005</v>
      </c>
      <c r="E829" s="13">
        <v>4797001.58</v>
      </c>
      <c r="F829" s="13">
        <v>5823429.0700000003</v>
      </c>
      <c r="G829" s="13">
        <v>7554080.79</v>
      </c>
      <c r="H829" s="13">
        <v>8191643.3200000003</v>
      </c>
      <c r="I829" s="13">
        <f>IF(Tabela3[[#This Row],[Receitas 2005]]-Tabela3[[#This Row],[Despesas 2005]]&lt;0,Tabela3[[#This Row],[Receitas 2005]]-Tabela3[[#This Row],[Despesas 2005]],Tabela3[[#This Row],[Receitas 2005]]-Tabela3[[#This Row],[Despesas 2005]])</f>
        <v>136389.66999999993</v>
      </c>
      <c r="J829" s="15">
        <f>IF(Tabela3[[#This Row],[Receitas 2006]]-Tabela3[[#This Row],[Despesas 2006]]&lt;0,Tabela3[[#This Row],[Receitas 2006]]-Tabela3[[#This Row],[Despesas 2006]],Tabela3[[#This Row],[Receitas 2006]]-Tabela3[[#This Row],[Despesas 2006]])</f>
        <v>3504.589999999851</v>
      </c>
      <c r="K829" s="12">
        <f>IF(Tabela3[[#This Row],[Receitas 2008]]-Tabela3[[#This Row],[Despesas 2008]]&lt;0,Tabela3[[#This Row],[Receitas 2008]]-Tabela3[[#This Row],[Despesas 2008]],Tabela3[[#This Row],[Receitas 2008]]-Tabela3[[#This Row],[Despesas 2008]])</f>
        <v>197341.58000000007</v>
      </c>
      <c r="L829" s="12">
        <f>IF(Tabela3[[#This Row],[Receitas 2009]]-Tabela3[[#This Row],[Despesas 2009]]&lt;0,Tabela3[[#This Row],[Receitas 2009]]-Tabela3[[#This Row],[Despesas 2009]],Tabela3[[#This Row],[Receitas 2009]]-Tabela3[[#This Row],[Despesas 2009]])</f>
        <v>200895.99000000022</v>
      </c>
    </row>
    <row r="830" spans="1:12">
      <c r="A830" s="12">
        <v>7708460.9400000004</v>
      </c>
      <c r="B830" s="12">
        <v>9106609.0099999998</v>
      </c>
      <c r="C830" s="12">
        <v>12888948.09</v>
      </c>
      <c r="D830" s="12">
        <v>11092738.5</v>
      </c>
      <c r="E830" s="12">
        <v>7117493.6699999999</v>
      </c>
      <c r="F830" s="12">
        <v>9061366.8599999994</v>
      </c>
      <c r="G830" s="12">
        <v>11980541.859999999</v>
      </c>
      <c r="H830" s="12">
        <v>12122956.720000001</v>
      </c>
      <c r="I830" s="12">
        <f>IF(Tabela3[[#This Row],[Receitas 2005]]-Tabela3[[#This Row],[Despesas 2005]]&lt;0,Tabela3[[#This Row],[Receitas 2005]]-Tabela3[[#This Row],[Despesas 2005]],Tabela3[[#This Row],[Receitas 2005]]-Tabela3[[#This Row],[Despesas 2005]])</f>
        <v>590967.27000000048</v>
      </c>
      <c r="J830" s="14">
        <f>IF(Tabela3[[#This Row],[Receitas 2006]]-Tabela3[[#This Row],[Despesas 2006]]&lt;0,Tabela3[[#This Row],[Receitas 2006]]-Tabela3[[#This Row],[Despesas 2006]],Tabela3[[#This Row],[Receitas 2006]]-Tabela3[[#This Row],[Despesas 2006]])</f>
        <v>45242.150000000373</v>
      </c>
      <c r="K830" s="12">
        <f>IF(Tabela3[[#This Row],[Receitas 2008]]-Tabela3[[#This Row],[Despesas 2008]]&lt;0,Tabela3[[#This Row],[Receitas 2008]]-Tabela3[[#This Row],[Despesas 2008]],Tabela3[[#This Row],[Receitas 2008]]-Tabela3[[#This Row],[Despesas 2008]])</f>
        <v>908406.23000000045</v>
      </c>
      <c r="L830" s="12">
        <f>IF(Tabela3[[#This Row],[Receitas 2009]]-Tabela3[[#This Row],[Despesas 2009]]&lt;0,Tabela3[[#This Row],[Receitas 2009]]-Tabela3[[#This Row],[Despesas 2009]],Tabela3[[#This Row],[Receitas 2009]]-Tabela3[[#This Row],[Despesas 2009]])</f>
        <v>-1030218.2200000007</v>
      </c>
    </row>
    <row r="831" spans="1:12">
      <c r="A831" s="13" t="s">
        <v>25</v>
      </c>
      <c r="B831" s="13" t="s">
        <v>25</v>
      </c>
      <c r="C831" s="13">
        <v>14626101.109999999</v>
      </c>
      <c r="D831" s="13">
        <v>12585408.07</v>
      </c>
      <c r="E831" s="13" t="s">
        <v>25</v>
      </c>
      <c r="F831" s="13" t="s">
        <v>25</v>
      </c>
      <c r="G831" s="13">
        <v>15663450.539999999</v>
      </c>
      <c r="H831" s="13">
        <v>11923042.51</v>
      </c>
      <c r="I83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3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31" s="12">
        <f>IF(Tabela3[[#This Row],[Receitas 2008]]-Tabela3[[#This Row],[Despesas 2008]]&lt;0,Tabela3[[#This Row],[Receitas 2008]]-Tabela3[[#This Row],[Despesas 2008]],Tabela3[[#This Row],[Receitas 2008]]-Tabela3[[#This Row],[Despesas 2008]])</f>
        <v>-1037349.4299999997</v>
      </c>
      <c r="L831" s="12">
        <f>IF(Tabela3[[#This Row],[Receitas 2009]]-Tabela3[[#This Row],[Despesas 2009]]&lt;0,Tabela3[[#This Row],[Receitas 2009]]-Tabela3[[#This Row],[Despesas 2009]],Tabela3[[#This Row],[Receitas 2009]]-Tabela3[[#This Row],[Despesas 2009]])</f>
        <v>662365.56000000052</v>
      </c>
    </row>
    <row r="832" spans="1:12">
      <c r="A832" s="12">
        <v>4293303.1500000004</v>
      </c>
      <c r="B832" s="12">
        <v>6003660.1900000004</v>
      </c>
      <c r="C832" s="12">
        <v>9013485.6500000004</v>
      </c>
      <c r="D832" s="12">
        <v>8667089.2200000007</v>
      </c>
      <c r="E832" s="12">
        <v>44277148.520000003</v>
      </c>
      <c r="F832" s="12">
        <v>5971220.9400000004</v>
      </c>
      <c r="G832" s="12">
        <v>9012703.9700000007</v>
      </c>
      <c r="H832" s="12">
        <v>8549092.0800000001</v>
      </c>
      <c r="I832" s="12">
        <f>IF(Tabela3[[#This Row],[Receitas 2005]]-Tabela3[[#This Row],[Despesas 2005]]&lt;0,Tabela3[[#This Row],[Receitas 2005]]-Tabela3[[#This Row],[Despesas 2005]],Tabela3[[#This Row],[Receitas 2005]]-Tabela3[[#This Row],[Despesas 2005]])</f>
        <v>-39983845.370000005</v>
      </c>
      <c r="J832" s="14">
        <f>IF(Tabela3[[#This Row],[Receitas 2006]]-Tabela3[[#This Row],[Despesas 2006]]&lt;0,Tabela3[[#This Row],[Receitas 2006]]-Tabela3[[#This Row],[Despesas 2006]],Tabela3[[#This Row],[Receitas 2006]]-Tabela3[[#This Row],[Despesas 2006]])</f>
        <v>32439.25</v>
      </c>
      <c r="K832" s="12">
        <f>IF(Tabela3[[#This Row],[Receitas 2008]]-Tabela3[[#This Row],[Despesas 2008]]&lt;0,Tabela3[[#This Row],[Receitas 2008]]-Tabela3[[#This Row],[Despesas 2008]],Tabela3[[#This Row],[Receitas 2008]]-Tabela3[[#This Row],[Despesas 2008]])</f>
        <v>781.67999999970198</v>
      </c>
      <c r="L832" s="12">
        <f>IF(Tabela3[[#This Row],[Receitas 2009]]-Tabela3[[#This Row],[Despesas 2009]]&lt;0,Tabela3[[#This Row],[Receitas 2009]]-Tabela3[[#This Row],[Despesas 2009]],Tabela3[[#This Row],[Receitas 2009]]-Tabela3[[#This Row],[Despesas 2009]])</f>
        <v>117997.1400000006</v>
      </c>
    </row>
    <row r="833" spans="1:12">
      <c r="A833" s="13">
        <v>4171499.38</v>
      </c>
      <c r="B833" s="13">
        <v>5319373.04</v>
      </c>
      <c r="C833" s="13">
        <v>6794672.4400000004</v>
      </c>
      <c r="D833" s="13">
        <v>7459389.79</v>
      </c>
      <c r="E833" s="13">
        <v>4133360.74</v>
      </c>
      <c r="F833" s="13">
        <v>5239017.25</v>
      </c>
      <c r="G833" s="13">
        <v>6055640.4100000001</v>
      </c>
      <c r="H833" s="13">
        <v>8603014.0800000001</v>
      </c>
      <c r="I833" s="13">
        <f>IF(Tabela3[[#This Row],[Receitas 2005]]-Tabela3[[#This Row],[Despesas 2005]]&lt;0,Tabela3[[#This Row],[Receitas 2005]]-Tabela3[[#This Row],[Despesas 2005]],Tabela3[[#This Row],[Receitas 2005]]-Tabela3[[#This Row],[Despesas 2005]])</f>
        <v>38138.639999999665</v>
      </c>
      <c r="J833" s="15">
        <f>IF(Tabela3[[#This Row],[Receitas 2006]]-Tabela3[[#This Row],[Despesas 2006]]&lt;0,Tabela3[[#This Row],[Receitas 2006]]-Tabela3[[#This Row],[Despesas 2006]],Tabela3[[#This Row],[Receitas 2006]]-Tabela3[[#This Row],[Despesas 2006]])</f>
        <v>80355.790000000037</v>
      </c>
      <c r="K833" s="12">
        <f>IF(Tabela3[[#This Row],[Receitas 2008]]-Tabela3[[#This Row],[Despesas 2008]]&lt;0,Tabela3[[#This Row],[Receitas 2008]]-Tabela3[[#This Row],[Despesas 2008]],Tabela3[[#This Row],[Receitas 2008]]-Tabela3[[#This Row],[Despesas 2008]])</f>
        <v>739032.03000000026</v>
      </c>
      <c r="L833" s="12">
        <f>IF(Tabela3[[#This Row],[Receitas 2009]]-Tabela3[[#This Row],[Despesas 2009]]&lt;0,Tabela3[[#This Row],[Receitas 2009]]-Tabela3[[#This Row],[Despesas 2009]],Tabela3[[#This Row],[Receitas 2009]]-Tabela3[[#This Row],[Despesas 2009]])</f>
        <v>-1143624.29</v>
      </c>
    </row>
    <row r="834" spans="1:12">
      <c r="A834" s="12">
        <v>4493194.6100000003</v>
      </c>
      <c r="B834" s="12">
        <v>6071213.7800000003</v>
      </c>
      <c r="C834" s="12">
        <v>7560575.3099999996</v>
      </c>
      <c r="D834" s="12">
        <v>7275068.71</v>
      </c>
      <c r="E834" s="12">
        <v>4868989.6900000004</v>
      </c>
      <c r="F834" s="12">
        <v>5837506.9100000001</v>
      </c>
      <c r="G834" s="12">
        <v>7412452.5</v>
      </c>
      <c r="H834" s="12">
        <v>7531763.2300000004</v>
      </c>
      <c r="I834" s="12">
        <f>IF(Tabela3[[#This Row],[Receitas 2005]]-Tabela3[[#This Row],[Despesas 2005]]&lt;0,Tabela3[[#This Row],[Receitas 2005]]-Tabela3[[#This Row],[Despesas 2005]],Tabela3[[#This Row],[Receitas 2005]]-Tabela3[[#This Row],[Despesas 2005]])</f>
        <v>-375795.08000000007</v>
      </c>
      <c r="J834" s="14">
        <f>IF(Tabela3[[#This Row],[Receitas 2006]]-Tabela3[[#This Row],[Despesas 2006]]&lt;0,Tabela3[[#This Row],[Receitas 2006]]-Tabela3[[#This Row],[Despesas 2006]],Tabela3[[#This Row],[Receitas 2006]]-Tabela3[[#This Row],[Despesas 2006]])</f>
        <v>233706.87000000011</v>
      </c>
      <c r="K834" s="12">
        <f>IF(Tabela3[[#This Row],[Receitas 2008]]-Tabela3[[#This Row],[Despesas 2008]]&lt;0,Tabela3[[#This Row],[Receitas 2008]]-Tabela3[[#This Row],[Despesas 2008]],Tabela3[[#This Row],[Receitas 2008]]-Tabela3[[#This Row],[Despesas 2008]])</f>
        <v>148122.80999999959</v>
      </c>
      <c r="L834" s="12">
        <f>IF(Tabela3[[#This Row],[Receitas 2009]]-Tabela3[[#This Row],[Despesas 2009]]&lt;0,Tabela3[[#This Row],[Receitas 2009]]-Tabela3[[#This Row],[Despesas 2009]],Tabela3[[#This Row],[Receitas 2009]]-Tabela3[[#This Row],[Despesas 2009]])</f>
        <v>-256694.52000000048</v>
      </c>
    </row>
    <row r="835" spans="1:12">
      <c r="A835" s="13" t="s">
        <v>25</v>
      </c>
      <c r="B835" s="13">
        <v>123772183.66</v>
      </c>
      <c r="C835" s="13">
        <v>166069805.69999999</v>
      </c>
      <c r="D835" s="13">
        <v>170570913.06</v>
      </c>
      <c r="E835" s="13" t="s">
        <v>25</v>
      </c>
      <c r="F835" s="13">
        <v>105027231.31</v>
      </c>
      <c r="G835" s="13">
        <v>155171796.09999999</v>
      </c>
      <c r="H835" s="13">
        <v>169497436.34</v>
      </c>
      <c r="I835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35" s="15">
        <f>IF(Tabela3[[#This Row],[Receitas 2006]]-Tabela3[[#This Row],[Despesas 2006]]&lt;0,Tabela3[[#This Row],[Receitas 2006]]-Tabela3[[#This Row],[Despesas 2006]],Tabela3[[#This Row],[Receitas 2006]]-Tabela3[[#This Row],[Despesas 2006]])</f>
        <v>18744952.349999994</v>
      </c>
      <c r="K835" s="12">
        <f>IF(Tabela3[[#This Row],[Receitas 2008]]-Tabela3[[#This Row],[Despesas 2008]]&lt;0,Tabela3[[#This Row],[Receitas 2008]]-Tabela3[[#This Row],[Despesas 2008]],Tabela3[[#This Row],[Receitas 2008]]-Tabela3[[#This Row],[Despesas 2008]])</f>
        <v>10898009.599999994</v>
      </c>
      <c r="L835" s="12">
        <f>IF(Tabela3[[#This Row],[Receitas 2009]]-Tabela3[[#This Row],[Despesas 2009]]&lt;0,Tabela3[[#This Row],[Receitas 2009]]-Tabela3[[#This Row],[Despesas 2009]],Tabela3[[#This Row],[Receitas 2009]]-Tabela3[[#This Row],[Despesas 2009]])</f>
        <v>1073476.7199999988</v>
      </c>
    </row>
    <row r="836" spans="1:12">
      <c r="A836" s="12">
        <v>5616540.4900000002</v>
      </c>
      <c r="B836" s="12">
        <v>7319914.04</v>
      </c>
      <c r="C836" s="12">
        <v>9025429.0899999999</v>
      </c>
      <c r="D836" s="12">
        <v>9336704.8399999999</v>
      </c>
      <c r="E836" s="12">
        <v>5096770.49</v>
      </c>
      <c r="F836" s="12">
        <v>6746471.21</v>
      </c>
      <c r="G836" s="12">
        <v>7834054.5099999998</v>
      </c>
      <c r="H836" s="12">
        <v>9242518</v>
      </c>
      <c r="I836" s="12">
        <f>IF(Tabela3[[#This Row],[Receitas 2005]]-Tabela3[[#This Row],[Despesas 2005]]&lt;0,Tabela3[[#This Row],[Receitas 2005]]-Tabela3[[#This Row],[Despesas 2005]],Tabela3[[#This Row],[Receitas 2005]]-Tabela3[[#This Row],[Despesas 2005]])</f>
        <v>519770</v>
      </c>
      <c r="J836" s="14">
        <f>IF(Tabela3[[#This Row],[Receitas 2006]]-Tabela3[[#This Row],[Despesas 2006]]&lt;0,Tabela3[[#This Row],[Receitas 2006]]-Tabela3[[#This Row],[Despesas 2006]],Tabela3[[#This Row],[Receitas 2006]]-Tabela3[[#This Row],[Despesas 2006]])</f>
        <v>573442.83000000007</v>
      </c>
      <c r="K836" s="12">
        <f>IF(Tabela3[[#This Row],[Receitas 2008]]-Tabela3[[#This Row],[Despesas 2008]]&lt;0,Tabela3[[#This Row],[Receitas 2008]]-Tabela3[[#This Row],[Despesas 2008]],Tabela3[[#This Row],[Receitas 2008]]-Tabela3[[#This Row],[Despesas 2008]])</f>
        <v>1191374.58</v>
      </c>
      <c r="L836" s="12">
        <f>IF(Tabela3[[#This Row],[Receitas 2009]]-Tabela3[[#This Row],[Despesas 2009]]&lt;0,Tabela3[[#This Row],[Receitas 2009]]-Tabela3[[#This Row],[Despesas 2009]],Tabela3[[#This Row],[Receitas 2009]]-Tabela3[[#This Row],[Despesas 2009]])</f>
        <v>94186.839999999851</v>
      </c>
    </row>
    <row r="837" spans="1:12">
      <c r="A837" s="13" t="s">
        <v>25</v>
      </c>
      <c r="B837" s="13">
        <v>31596578</v>
      </c>
      <c r="C837" s="13">
        <v>38526222.130000003</v>
      </c>
      <c r="D837" s="13">
        <v>34215458.420000002</v>
      </c>
      <c r="E837" s="13" t="s">
        <v>25</v>
      </c>
      <c r="F837" s="13">
        <v>30410829</v>
      </c>
      <c r="G837" s="13">
        <v>39606789.899999999</v>
      </c>
      <c r="H837" s="13">
        <v>33115157.129999999</v>
      </c>
      <c r="I837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37" s="15">
        <f>IF(Tabela3[[#This Row],[Receitas 2006]]-Tabela3[[#This Row],[Despesas 2006]]&lt;0,Tabela3[[#This Row],[Receitas 2006]]-Tabela3[[#This Row],[Despesas 2006]],Tabela3[[#This Row],[Receitas 2006]]-Tabela3[[#This Row],[Despesas 2006]])</f>
        <v>1185749</v>
      </c>
      <c r="K837" s="12">
        <f>IF(Tabela3[[#This Row],[Receitas 2008]]-Tabela3[[#This Row],[Despesas 2008]]&lt;0,Tabela3[[#This Row],[Receitas 2008]]-Tabela3[[#This Row],[Despesas 2008]],Tabela3[[#This Row],[Receitas 2008]]-Tabela3[[#This Row],[Despesas 2008]])</f>
        <v>-1080567.7699999958</v>
      </c>
      <c r="L837" s="12">
        <f>IF(Tabela3[[#This Row],[Receitas 2009]]-Tabela3[[#This Row],[Despesas 2009]]&lt;0,Tabela3[[#This Row],[Receitas 2009]]-Tabela3[[#This Row],[Despesas 2009]],Tabela3[[#This Row],[Receitas 2009]]-Tabela3[[#This Row],[Despesas 2009]])</f>
        <v>1100301.2900000028</v>
      </c>
    </row>
    <row r="838" spans="1:12">
      <c r="A838" s="12">
        <v>9561914.3599999994</v>
      </c>
      <c r="B838" s="12" t="s">
        <v>25</v>
      </c>
      <c r="C838" s="12">
        <v>15482984.449999999</v>
      </c>
      <c r="D838" s="12">
        <v>16057219.720000001</v>
      </c>
      <c r="E838" s="12">
        <v>10310533.01</v>
      </c>
      <c r="F838" s="12" t="s">
        <v>25</v>
      </c>
      <c r="G838" s="12">
        <v>15053843.689999999</v>
      </c>
      <c r="H838" s="12">
        <v>16010037.41</v>
      </c>
      <c r="I838" s="12">
        <f>IF(Tabela3[[#This Row],[Receitas 2005]]-Tabela3[[#This Row],[Despesas 2005]]&lt;0,Tabela3[[#This Row],[Receitas 2005]]-Tabela3[[#This Row],[Despesas 2005]],Tabela3[[#This Row],[Receitas 2005]]-Tabela3[[#This Row],[Despesas 2005]])</f>
        <v>-748618.65000000037</v>
      </c>
      <c r="J838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38" s="12">
        <f>IF(Tabela3[[#This Row],[Receitas 2008]]-Tabela3[[#This Row],[Despesas 2008]]&lt;0,Tabela3[[#This Row],[Receitas 2008]]-Tabela3[[#This Row],[Despesas 2008]],Tabela3[[#This Row],[Receitas 2008]]-Tabela3[[#This Row],[Despesas 2008]])</f>
        <v>429140.75999999978</v>
      </c>
      <c r="L838" s="12">
        <f>IF(Tabela3[[#This Row],[Receitas 2009]]-Tabela3[[#This Row],[Despesas 2009]]&lt;0,Tabela3[[#This Row],[Receitas 2009]]-Tabela3[[#This Row],[Despesas 2009]],Tabela3[[#This Row],[Receitas 2009]]-Tabela3[[#This Row],[Despesas 2009]])</f>
        <v>47182.310000000522</v>
      </c>
    </row>
    <row r="839" spans="1:12">
      <c r="A839" s="13">
        <v>18295028</v>
      </c>
      <c r="B839" s="13">
        <v>21722423</v>
      </c>
      <c r="C839" s="13">
        <v>34508130</v>
      </c>
      <c r="D839" s="13">
        <v>35939260</v>
      </c>
      <c r="E839" s="13">
        <v>15074272</v>
      </c>
      <c r="F839" s="13">
        <v>19244474</v>
      </c>
      <c r="G839" s="13">
        <v>39362071</v>
      </c>
      <c r="H839" s="13">
        <v>26921498</v>
      </c>
      <c r="I839" s="13">
        <f>IF(Tabela3[[#This Row],[Receitas 2005]]-Tabela3[[#This Row],[Despesas 2005]]&lt;0,Tabela3[[#This Row],[Receitas 2005]]-Tabela3[[#This Row],[Despesas 2005]],Tabela3[[#This Row],[Receitas 2005]]-Tabela3[[#This Row],[Despesas 2005]])</f>
        <v>3220756</v>
      </c>
      <c r="J839" s="15">
        <f>IF(Tabela3[[#This Row],[Receitas 2006]]-Tabela3[[#This Row],[Despesas 2006]]&lt;0,Tabela3[[#This Row],[Receitas 2006]]-Tabela3[[#This Row],[Despesas 2006]],Tabela3[[#This Row],[Receitas 2006]]-Tabela3[[#This Row],[Despesas 2006]])</f>
        <v>2477949</v>
      </c>
      <c r="K839" s="12">
        <f>IF(Tabela3[[#This Row],[Receitas 2008]]-Tabela3[[#This Row],[Despesas 2008]]&lt;0,Tabela3[[#This Row],[Receitas 2008]]-Tabela3[[#This Row],[Despesas 2008]],Tabela3[[#This Row],[Receitas 2008]]-Tabela3[[#This Row],[Despesas 2008]])</f>
        <v>-4853941</v>
      </c>
      <c r="L839" s="12">
        <f>IF(Tabela3[[#This Row],[Receitas 2009]]-Tabela3[[#This Row],[Despesas 2009]]&lt;0,Tabela3[[#This Row],[Receitas 2009]]-Tabela3[[#This Row],[Despesas 2009]],Tabela3[[#This Row],[Receitas 2009]]-Tabela3[[#This Row],[Despesas 2009]])</f>
        <v>9017762</v>
      </c>
    </row>
    <row r="840" spans="1:12">
      <c r="A840" s="12">
        <v>7114530.3200000003</v>
      </c>
      <c r="B840" s="12">
        <v>9811582.4700000007</v>
      </c>
      <c r="C840" s="12">
        <v>11016399.5</v>
      </c>
      <c r="D840" s="12">
        <v>11582526.279999999</v>
      </c>
      <c r="E840" s="12">
        <v>7779891.0999999996</v>
      </c>
      <c r="F840" s="12">
        <v>10333511.26</v>
      </c>
      <c r="G840" s="12">
        <v>9919376.5299999993</v>
      </c>
      <c r="H840" s="12">
        <v>12332624.75</v>
      </c>
      <c r="I840" s="12">
        <f>IF(Tabela3[[#This Row],[Receitas 2005]]-Tabela3[[#This Row],[Despesas 2005]]&lt;0,Tabela3[[#This Row],[Receitas 2005]]-Tabela3[[#This Row],[Despesas 2005]],Tabela3[[#This Row],[Receitas 2005]]-Tabela3[[#This Row],[Despesas 2005]])</f>
        <v>-665360.77999999933</v>
      </c>
      <c r="J840" s="14">
        <f>IF(Tabela3[[#This Row],[Receitas 2006]]-Tabela3[[#This Row],[Despesas 2006]]&lt;0,Tabela3[[#This Row],[Receitas 2006]]-Tabela3[[#This Row],[Despesas 2006]],Tabela3[[#This Row],[Receitas 2006]]-Tabela3[[#This Row],[Despesas 2006]])</f>
        <v>-521928.78999999911</v>
      </c>
      <c r="K840" s="12">
        <f>IF(Tabela3[[#This Row],[Receitas 2008]]-Tabela3[[#This Row],[Despesas 2008]]&lt;0,Tabela3[[#This Row],[Receitas 2008]]-Tabela3[[#This Row],[Despesas 2008]],Tabela3[[#This Row],[Receitas 2008]]-Tabela3[[#This Row],[Despesas 2008]])</f>
        <v>1097022.9700000007</v>
      </c>
      <c r="L840" s="12">
        <f>IF(Tabela3[[#This Row],[Receitas 2009]]-Tabela3[[#This Row],[Despesas 2009]]&lt;0,Tabela3[[#This Row],[Receitas 2009]]-Tabela3[[#This Row],[Despesas 2009]],Tabela3[[#This Row],[Receitas 2009]]-Tabela3[[#This Row],[Despesas 2009]])</f>
        <v>-750098.47000000067</v>
      </c>
    </row>
    <row r="841" spans="1:12">
      <c r="A841" s="13">
        <v>4821751.41</v>
      </c>
      <c r="B841" s="13" t="s">
        <v>25</v>
      </c>
      <c r="C841" s="13">
        <v>8128881.6399999997</v>
      </c>
      <c r="D841" s="13">
        <v>7929048.9400000004</v>
      </c>
      <c r="E841" s="13">
        <v>4131677.21</v>
      </c>
      <c r="F841" s="13" t="s">
        <v>25</v>
      </c>
      <c r="G841" s="13">
        <v>7965192.75</v>
      </c>
      <c r="H841" s="13">
        <v>7820701.3600000003</v>
      </c>
      <c r="I841" s="13">
        <f>IF(Tabela3[[#This Row],[Receitas 2005]]-Tabela3[[#This Row],[Despesas 2005]]&lt;0,Tabela3[[#This Row],[Receitas 2005]]-Tabela3[[#This Row],[Despesas 2005]],Tabela3[[#This Row],[Receitas 2005]]-Tabela3[[#This Row],[Despesas 2005]])</f>
        <v>690074.20000000019</v>
      </c>
      <c r="J841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41" s="12">
        <f>IF(Tabela3[[#This Row],[Receitas 2008]]-Tabela3[[#This Row],[Despesas 2008]]&lt;0,Tabela3[[#This Row],[Receitas 2008]]-Tabela3[[#This Row],[Despesas 2008]],Tabela3[[#This Row],[Receitas 2008]]-Tabela3[[#This Row],[Despesas 2008]])</f>
        <v>163688.88999999966</v>
      </c>
      <c r="L841" s="12">
        <f>IF(Tabela3[[#This Row],[Receitas 2009]]-Tabela3[[#This Row],[Despesas 2009]]&lt;0,Tabela3[[#This Row],[Receitas 2009]]-Tabela3[[#This Row],[Despesas 2009]],Tabela3[[#This Row],[Receitas 2009]]-Tabela3[[#This Row],[Despesas 2009]])</f>
        <v>108347.58000000007</v>
      </c>
    </row>
    <row r="842" spans="1:12">
      <c r="A842" s="12">
        <v>4855261.9800000004</v>
      </c>
      <c r="B842" s="12">
        <v>6709929.9100000001</v>
      </c>
      <c r="C842" s="12">
        <v>7954747.1500000004</v>
      </c>
      <c r="D842" s="12">
        <v>8397193.0199999996</v>
      </c>
      <c r="E842" s="12">
        <v>4930162.9800000004</v>
      </c>
      <c r="F842" s="12">
        <v>6557336.0999999996</v>
      </c>
      <c r="G842" s="12">
        <v>8190126.9100000001</v>
      </c>
      <c r="H842" s="12">
        <v>8174348.5700000003</v>
      </c>
      <c r="I842" s="12">
        <f>IF(Tabela3[[#This Row],[Receitas 2005]]-Tabela3[[#This Row],[Despesas 2005]]&lt;0,Tabela3[[#This Row],[Receitas 2005]]-Tabela3[[#This Row],[Despesas 2005]],Tabela3[[#This Row],[Receitas 2005]]-Tabela3[[#This Row],[Despesas 2005]])</f>
        <v>-74901</v>
      </c>
      <c r="J842" s="14">
        <f>IF(Tabela3[[#This Row],[Receitas 2006]]-Tabela3[[#This Row],[Despesas 2006]]&lt;0,Tabela3[[#This Row],[Receitas 2006]]-Tabela3[[#This Row],[Despesas 2006]],Tabela3[[#This Row],[Receitas 2006]]-Tabela3[[#This Row],[Despesas 2006]])</f>
        <v>152593.81000000052</v>
      </c>
      <c r="K842" s="12">
        <f>IF(Tabela3[[#This Row],[Receitas 2008]]-Tabela3[[#This Row],[Despesas 2008]]&lt;0,Tabela3[[#This Row],[Receitas 2008]]-Tabela3[[#This Row],[Despesas 2008]],Tabela3[[#This Row],[Receitas 2008]]-Tabela3[[#This Row],[Despesas 2008]])</f>
        <v>-235379.75999999978</v>
      </c>
      <c r="L842" s="12">
        <f>IF(Tabela3[[#This Row],[Receitas 2009]]-Tabela3[[#This Row],[Despesas 2009]]&lt;0,Tabela3[[#This Row],[Receitas 2009]]-Tabela3[[#This Row],[Despesas 2009]],Tabela3[[#This Row],[Receitas 2009]]-Tabela3[[#This Row],[Despesas 2009]])</f>
        <v>222844.44999999925</v>
      </c>
    </row>
    <row r="843" spans="1:12">
      <c r="A843" s="13" t="s">
        <v>25</v>
      </c>
      <c r="B843" s="13" t="s">
        <v>25</v>
      </c>
      <c r="C843" s="13">
        <v>6953442</v>
      </c>
      <c r="D843" s="13">
        <v>6908832.9500000002</v>
      </c>
      <c r="E843" s="13" t="s">
        <v>25</v>
      </c>
      <c r="F843" s="13" t="s">
        <v>25</v>
      </c>
      <c r="G843" s="13">
        <v>7499343</v>
      </c>
      <c r="H843" s="13">
        <v>6539180.1600000001</v>
      </c>
      <c r="I843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43" s="15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43" s="12">
        <f>IF(Tabela3[[#This Row],[Receitas 2008]]-Tabela3[[#This Row],[Despesas 2008]]&lt;0,Tabela3[[#This Row],[Receitas 2008]]-Tabela3[[#This Row],[Despesas 2008]],Tabela3[[#This Row],[Receitas 2008]]-Tabela3[[#This Row],[Despesas 2008]])</f>
        <v>-545901</v>
      </c>
      <c r="L843" s="12">
        <f>IF(Tabela3[[#This Row],[Receitas 2009]]-Tabela3[[#This Row],[Despesas 2009]]&lt;0,Tabela3[[#This Row],[Receitas 2009]]-Tabela3[[#This Row],[Despesas 2009]],Tabela3[[#This Row],[Receitas 2009]]-Tabela3[[#This Row],[Despesas 2009]])</f>
        <v>369652.79000000004</v>
      </c>
    </row>
    <row r="844" spans="1:12">
      <c r="A844" s="12" t="s">
        <v>25</v>
      </c>
      <c r="B844" s="12">
        <v>75697334</v>
      </c>
      <c r="C844" s="12">
        <v>93912402</v>
      </c>
      <c r="D844" s="12">
        <v>91229594</v>
      </c>
      <c r="E844" s="12" t="s">
        <v>25</v>
      </c>
      <c r="F844" s="12">
        <v>71001094</v>
      </c>
      <c r="G844" s="12">
        <v>85444613</v>
      </c>
      <c r="H844" s="12">
        <v>85220592</v>
      </c>
      <c r="I844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44" s="14">
        <f>IF(Tabela3[[#This Row],[Receitas 2006]]-Tabela3[[#This Row],[Despesas 2006]]&lt;0,Tabela3[[#This Row],[Receitas 2006]]-Tabela3[[#This Row],[Despesas 2006]],Tabela3[[#This Row],[Receitas 2006]]-Tabela3[[#This Row],[Despesas 2006]])</f>
        <v>4696240</v>
      </c>
      <c r="K844" s="12">
        <f>IF(Tabela3[[#This Row],[Receitas 2008]]-Tabela3[[#This Row],[Despesas 2008]]&lt;0,Tabela3[[#This Row],[Receitas 2008]]-Tabela3[[#This Row],[Despesas 2008]],Tabela3[[#This Row],[Receitas 2008]]-Tabela3[[#This Row],[Despesas 2008]])</f>
        <v>8467789</v>
      </c>
      <c r="L844" s="12">
        <f>IF(Tabela3[[#This Row],[Receitas 2009]]-Tabela3[[#This Row],[Despesas 2009]]&lt;0,Tabela3[[#This Row],[Receitas 2009]]-Tabela3[[#This Row],[Despesas 2009]],Tabela3[[#This Row],[Receitas 2009]]-Tabela3[[#This Row],[Despesas 2009]])</f>
        <v>6009002</v>
      </c>
    </row>
    <row r="845" spans="1:12">
      <c r="A845" s="13">
        <v>46622169.829999998</v>
      </c>
      <c r="B845" s="13">
        <v>56162702.880000003</v>
      </c>
      <c r="C845" s="13">
        <v>77340356.420000002</v>
      </c>
      <c r="D845" s="13">
        <v>83443156.569999993</v>
      </c>
      <c r="E845" s="13">
        <v>44682227.619999997</v>
      </c>
      <c r="F845" s="13">
        <v>56492506.840000004</v>
      </c>
      <c r="G845" s="13">
        <v>73100997.030000001</v>
      </c>
      <c r="H845" s="13">
        <v>81156977.049999997</v>
      </c>
      <c r="I845" s="13">
        <f>IF(Tabela3[[#This Row],[Receitas 2005]]-Tabela3[[#This Row],[Despesas 2005]]&lt;0,Tabela3[[#This Row],[Receitas 2005]]-Tabela3[[#This Row],[Despesas 2005]],Tabela3[[#This Row],[Receitas 2005]]-Tabela3[[#This Row],[Despesas 2005]])</f>
        <v>1939942.2100000009</v>
      </c>
      <c r="J845" s="15">
        <f>IF(Tabela3[[#This Row],[Receitas 2006]]-Tabela3[[#This Row],[Despesas 2006]]&lt;0,Tabela3[[#This Row],[Receitas 2006]]-Tabela3[[#This Row],[Despesas 2006]],Tabela3[[#This Row],[Receitas 2006]]-Tabela3[[#This Row],[Despesas 2006]])</f>
        <v>-329803.96000000089</v>
      </c>
      <c r="K845" s="12">
        <f>IF(Tabela3[[#This Row],[Receitas 2008]]-Tabela3[[#This Row],[Despesas 2008]]&lt;0,Tabela3[[#This Row],[Receitas 2008]]-Tabela3[[#This Row],[Despesas 2008]],Tabela3[[#This Row],[Receitas 2008]]-Tabela3[[#This Row],[Despesas 2008]])</f>
        <v>4239359.3900000006</v>
      </c>
      <c r="L845" s="12">
        <f>IF(Tabela3[[#This Row],[Receitas 2009]]-Tabela3[[#This Row],[Despesas 2009]]&lt;0,Tabela3[[#This Row],[Receitas 2009]]-Tabela3[[#This Row],[Despesas 2009]],Tabela3[[#This Row],[Receitas 2009]]-Tabela3[[#This Row],[Despesas 2009]])</f>
        <v>2286179.5199999958</v>
      </c>
    </row>
    <row r="846" spans="1:12">
      <c r="A846" s="12" t="s">
        <v>25</v>
      </c>
      <c r="B846" s="12">
        <v>5755827.5599999996</v>
      </c>
      <c r="C846" s="12">
        <v>7112833.0899999999</v>
      </c>
      <c r="D846" s="12">
        <v>6740620.9900000002</v>
      </c>
      <c r="E846" s="12" t="s">
        <v>25</v>
      </c>
      <c r="F846" s="12">
        <v>5982264.7199999997</v>
      </c>
      <c r="G846" s="12">
        <v>7005109.3200000003</v>
      </c>
      <c r="H846" s="12">
        <v>6872155.54</v>
      </c>
      <c r="I846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46" s="14">
        <f>IF(Tabela3[[#This Row],[Receitas 2006]]-Tabela3[[#This Row],[Despesas 2006]]&lt;0,Tabela3[[#This Row],[Receitas 2006]]-Tabela3[[#This Row],[Despesas 2006]],Tabela3[[#This Row],[Receitas 2006]]-Tabela3[[#This Row],[Despesas 2006]])</f>
        <v>-226437.16000000015</v>
      </c>
      <c r="K846" s="12">
        <f>IF(Tabela3[[#This Row],[Receitas 2008]]-Tabela3[[#This Row],[Despesas 2008]]&lt;0,Tabela3[[#This Row],[Receitas 2008]]-Tabela3[[#This Row],[Despesas 2008]],Tabela3[[#This Row],[Receitas 2008]]-Tabela3[[#This Row],[Despesas 2008]])</f>
        <v>107723.76999999955</v>
      </c>
      <c r="L846" s="12">
        <f>IF(Tabela3[[#This Row],[Receitas 2009]]-Tabela3[[#This Row],[Despesas 2009]]&lt;0,Tabela3[[#This Row],[Receitas 2009]]-Tabela3[[#This Row],[Despesas 2009]],Tabela3[[#This Row],[Receitas 2009]]-Tabela3[[#This Row],[Despesas 2009]])</f>
        <v>-131534.54999999981</v>
      </c>
    </row>
    <row r="847" spans="1:12">
      <c r="A847" s="13">
        <v>4046422.73</v>
      </c>
      <c r="B847" s="13">
        <v>5245752.51</v>
      </c>
      <c r="C847" s="13">
        <v>6374182.1399999997</v>
      </c>
      <c r="D847" s="13">
        <v>6892690.1799999997</v>
      </c>
      <c r="E847" s="13">
        <v>4362004.9400000004</v>
      </c>
      <c r="F847" s="13">
        <v>4893293.0999999996</v>
      </c>
      <c r="G847" s="13">
        <v>6206686.3799999999</v>
      </c>
      <c r="H847" s="13">
        <v>7110414.8200000003</v>
      </c>
      <c r="I847" s="13">
        <f>IF(Tabela3[[#This Row],[Receitas 2005]]-Tabela3[[#This Row],[Despesas 2005]]&lt;0,Tabela3[[#This Row],[Receitas 2005]]-Tabela3[[#This Row],[Despesas 2005]],Tabela3[[#This Row],[Receitas 2005]]-Tabela3[[#This Row],[Despesas 2005]])</f>
        <v>-315582.21000000043</v>
      </c>
      <c r="J847" s="15">
        <f>IF(Tabela3[[#This Row],[Receitas 2006]]-Tabela3[[#This Row],[Despesas 2006]]&lt;0,Tabela3[[#This Row],[Receitas 2006]]-Tabela3[[#This Row],[Despesas 2006]],Tabela3[[#This Row],[Receitas 2006]]-Tabela3[[#This Row],[Despesas 2006]])</f>
        <v>352459.41000000015</v>
      </c>
      <c r="K847" s="12">
        <f>IF(Tabela3[[#This Row],[Receitas 2008]]-Tabela3[[#This Row],[Despesas 2008]]&lt;0,Tabela3[[#This Row],[Receitas 2008]]-Tabela3[[#This Row],[Despesas 2008]],Tabela3[[#This Row],[Receitas 2008]]-Tabela3[[#This Row],[Despesas 2008]])</f>
        <v>167495.75999999978</v>
      </c>
      <c r="L847" s="12">
        <f>IF(Tabela3[[#This Row],[Receitas 2009]]-Tabela3[[#This Row],[Despesas 2009]]&lt;0,Tabela3[[#This Row],[Receitas 2009]]-Tabela3[[#This Row],[Despesas 2009]],Tabela3[[#This Row],[Receitas 2009]]-Tabela3[[#This Row],[Despesas 2009]])</f>
        <v>-217724.6400000006</v>
      </c>
    </row>
    <row r="848" spans="1:12">
      <c r="A848" s="12">
        <v>7248536.7599999998</v>
      </c>
      <c r="B848" s="12">
        <v>8408798</v>
      </c>
      <c r="C848" s="12">
        <v>13657003.220000001</v>
      </c>
      <c r="D848" s="12">
        <v>13363634.84</v>
      </c>
      <c r="E848" s="12">
        <v>6923011.2800000003</v>
      </c>
      <c r="F848" s="12">
        <v>8375904</v>
      </c>
      <c r="G848" s="12">
        <v>12030652.039999999</v>
      </c>
      <c r="H848" s="12">
        <v>14673708.130000001</v>
      </c>
      <c r="I848" s="12">
        <f>IF(Tabela3[[#This Row],[Receitas 2005]]-Tabela3[[#This Row],[Despesas 2005]]&lt;0,Tabela3[[#This Row],[Receitas 2005]]-Tabela3[[#This Row],[Despesas 2005]],Tabela3[[#This Row],[Receitas 2005]]-Tabela3[[#This Row],[Despesas 2005]])</f>
        <v>325525.47999999952</v>
      </c>
      <c r="J848" s="14">
        <f>IF(Tabela3[[#This Row],[Receitas 2006]]-Tabela3[[#This Row],[Despesas 2006]]&lt;0,Tabela3[[#This Row],[Receitas 2006]]-Tabela3[[#This Row],[Despesas 2006]],Tabela3[[#This Row],[Receitas 2006]]-Tabela3[[#This Row],[Despesas 2006]])</f>
        <v>32894</v>
      </c>
      <c r="K848" s="12">
        <f>IF(Tabela3[[#This Row],[Receitas 2008]]-Tabela3[[#This Row],[Despesas 2008]]&lt;0,Tabela3[[#This Row],[Receitas 2008]]-Tabela3[[#This Row],[Despesas 2008]],Tabela3[[#This Row],[Receitas 2008]]-Tabela3[[#This Row],[Despesas 2008]])</f>
        <v>1626351.1800000016</v>
      </c>
      <c r="L848" s="12">
        <f>IF(Tabela3[[#This Row],[Receitas 2009]]-Tabela3[[#This Row],[Despesas 2009]]&lt;0,Tabela3[[#This Row],[Receitas 2009]]-Tabela3[[#This Row],[Despesas 2009]],Tabela3[[#This Row],[Receitas 2009]]-Tabela3[[#This Row],[Despesas 2009]])</f>
        <v>-1310073.290000001</v>
      </c>
    </row>
    <row r="849" spans="1:12">
      <c r="A849" s="13">
        <v>4922444.96</v>
      </c>
      <c r="B849" s="13">
        <v>5922876.4299999997</v>
      </c>
      <c r="C849" s="13">
        <v>8025766.46</v>
      </c>
      <c r="D849" s="13">
        <v>8740851.8100000005</v>
      </c>
      <c r="E849" s="13">
        <v>4325324.47</v>
      </c>
      <c r="F849" s="13">
        <v>5946132.0999999996</v>
      </c>
      <c r="G849" s="13">
        <v>7800215.0999999996</v>
      </c>
      <c r="H849" s="13">
        <v>9053557.6199999992</v>
      </c>
      <c r="I849" s="13">
        <f>IF(Tabela3[[#This Row],[Receitas 2005]]-Tabela3[[#This Row],[Despesas 2005]]&lt;0,Tabela3[[#This Row],[Receitas 2005]]-Tabela3[[#This Row],[Despesas 2005]],Tabela3[[#This Row],[Receitas 2005]]-Tabela3[[#This Row],[Despesas 2005]])</f>
        <v>597120.49000000022</v>
      </c>
      <c r="J849" s="15">
        <f>IF(Tabela3[[#This Row],[Receitas 2006]]-Tabela3[[#This Row],[Despesas 2006]]&lt;0,Tabela3[[#This Row],[Receitas 2006]]-Tabela3[[#This Row],[Despesas 2006]],Tabela3[[#This Row],[Receitas 2006]]-Tabela3[[#This Row],[Despesas 2006]])</f>
        <v>-23255.669999999925</v>
      </c>
      <c r="K849" s="12">
        <f>IF(Tabela3[[#This Row],[Receitas 2008]]-Tabela3[[#This Row],[Despesas 2008]]&lt;0,Tabela3[[#This Row],[Receitas 2008]]-Tabela3[[#This Row],[Despesas 2008]],Tabela3[[#This Row],[Receitas 2008]]-Tabela3[[#This Row],[Despesas 2008]])</f>
        <v>225551.36000000034</v>
      </c>
      <c r="L849" s="12">
        <f>IF(Tabela3[[#This Row],[Receitas 2009]]-Tabela3[[#This Row],[Despesas 2009]]&lt;0,Tabela3[[#This Row],[Receitas 2009]]-Tabela3[[#This Row],[Despesas 2009]],Tabela3[[#This Row],[Receitas 2009]]-Tabela3[[#This Row],[Despesas 2009]])</f>
        <v>-312705.80999999866</v>
      </c>
    </row>
    <row r="850" spans="1:12">
      <c r="A850" s="12">
        <v>5780766.2300000004</v>
      </c>
      <c r="B850" s="12">
        <v>6818130.6699999999</v>
      </c>
      <c r="C850" s="12">
        <v>11233890.699999999</v>
      </c>
      <c r="D850" s="12">
        <v>11903687.029999999</v>
      </c>
      <c r="E850" s="12">
        <v>5978547.0499999998</v>
      </c>
      <c r="F850" s="12">
        <v>6559572.6200000001</v>
      </c>
      <c r="G850" s="12">
        <v>9895758.5999999996</v>
      </c>
      <c r="H850" s="12">
        <v>12216611.199999999</v>
      </c>
      <c r="I850" s="12">
        <f>IF(Tabela3[[#This Row],[Receitas 2005]]-Tabela3[[#This Row],[Despesas 2005]]&lt;0,Tabela3[[#This Row],[Receitas 2005]]-Tabela3[[#This Row],[Despesas 2005]],Tabela3[[#This Row],[Receitas 2005]]-Tabela3[[#This Row],[Despesas 2005]])</f>
        <v>-197780.81999999937</v>
      </c>
      <c r="J850" s="14">
        <f>IF(Tabela3[[#This Row],[Receitas 2006]]-Tabela3[[#This Row],[Despesas 2006]]&lt;0,Tabela3[[#This Row],[Receitas 2006]]-Tabela3[[#This Row],[Despesas 2006]],Tabela3[[#This Row],[Receitas 2006]]-Tabela3[[#This Row],[Despesas 2006]])</f>
        <v>258558.04999999981</v>
      </c>
      <c r="K850" s="12">
        <f>IF(Tabela3[[#This Row],[Receitas 2008]]-Tabela3[[#This Row],[Despesas 2008]]&lt;0,Tabela3[[#This Row],[Receitas 2008]]-Tabela3[[#This Row],[Despesas 2008]],Tabela3[[#This Row],[Receitas 2008]]-Tabela3[[#This Row],[Despesas 2008]])</f>
        <v>1338132.0999999996</v>
      </c>
      <c r="L850" s="12">
        <f>IF(Tabela3[[#This Row],[Receitas 2009]]-Tabela3[[#This Row],[Despesas 2009]]&lt;0,Tabela3[[#This Row],[Receitas 2009]]-Tabela3[[#This Row],[Despesas 2009]],Tabela3[[#This Row],[Receitas 2009]]-Tabela3[[#This Row],[Despesas 2009]])</f>
        <v>-312924.16999999993</v>
      </c>
    </row>
    <row r="851" spans="1:12">
      <c r="A851" s="13" t="s">
        <v>25</v>
      </c>
      <c r="B851" s="13">
        <v>5665169.8499999996</v>
      </c>
      <c r="C851" s="13">
        <v>8651830.1899999995</v>
      </c>
      <c r="D851" s="13">
        <v>8157366.5099999998</v>
      </c>
      <c r="E851" s="13" t="s">
        <v>25</v>
      </c>
      <c r="F851" s="13">
        <v>5757467.6500000004</v>
      </c>
      <c r="G851" s="13">
        <v>8706053.6699999999</v>
      </c>
      <c r="H851" s="13">
        <v>7889633.8200000003</v>
      </c>
      <c r="I851" s="13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51" s="15">
        <f>IF(Tabela3[[#This Row],[Receitas 2006]]-Tabela3[[#This Row],[Despesas 2006]]&lt;0,Tabela3[[#This Row],[Receitas 2006]]-Tabela3[[#This Row],[Despesas 2006]],Tabela3[[#This Row],[Receitas 2006]]-Tabela3[[#This Row],[Despesas 2006]])</f>
        <v>-92297.800000000745</v>
      </c>
      <c r="K851" s="12">
        <f>IF(Tabela3[[#This Row],[Receitas 2008]]-Tabela3[[#This Row],[Despesas 2008]]&lt;0,Tabela3[[#This Row],[Receitas 2008]]-Tabela3[[#This Row],[Despesas 2008]],Tabela3[[#This Row],[Receitas 2008]]-Tabela3[[#This Row],[Despesas 2008]])</f>
        <v>-54223.480000000447</v>
      </c>
      <c r="L851" s="12">
        <f>IF(Tabela3[[#This Row],[Receitas 2009]]-Tabela3[[#This Row],[Despesas 2009]]&lt;0,Tabela3[[#This Row],[Receitas 2009]]-Tabela3[[#This Row],[Despesas 2009]],Tabela3[[#This Row],[Receitas 2009]]-Tabela3[[#This Row],[Despesas 2009]])</f>
        <v>267732.68999999948</v>
      </c>
    </row>
    <row r="852" spans="1:12">
      <c r="A852" s="12" t="s">
        <v>25</v>
      </c>
      <c r="B852" s="12" t="s">
        <v>25</v>
      </c>
      <c r="C852" s="12">
        <v>35201841.240000002</v>
      </c>
      <c r="D852" s="12">
        <v>36945753.869999997</v>
      </c>
      <c r="E852" s="12" t="s">
        <v>25</v>
      </c>
      <c r="F852" s="12" t="s">
        <v>25</v>
      </c>
      <c r="G852" s="12">
        <v>34374994.009999998</v>
      </c>
      <c r="H852" s="12">
        <v>36099127.490000002</v>
      </c>
      <c r="I852" s="12" t="e">
        <f>IF(Tabela3[[#This Row],[Receitas 2005]]-Tabela3[[#This Row],[Despesas 2005]]&lt;0,Tabela3[[#This Row],[Receitas 2005]]-Tabela3[[#This Row],[Despesas 2005]],Tabela3[[#This Row],[Receitas 2005]]-Tabela3[[#This Row],[Despesas 2005]])</f>
        <v>#VALUE!</v>
      </c>
      <c r="J852" s="14" t="e">
        <f>IF(Tabela3[[#This Row],[Receitas 2006]]-Tabela3[[#This Row],[Despesas 2006]]&lt;0,Tabela3[[#This Row],[Receitas 2006]]-Tabela3[[#This Row],[Despesas 2006]],Tabela3[[#This Row],[Receitas 2006]]-Tabela3[[#This Row],[Despesas 2006]])</f>
        <v>#VALUE!</v>
      </c>
      <c r="K852" s="12">
        <f>IF(Tabela3[[#This Row],[Receitas 2008]]-Tabela3[[#This Row],[Despesas 2008]]&lt;0,Tabela3[[#This Row],[Receitas 2008]]-Tabela3[[#This Row],[Despesas 2008]],Tabela3[[#This Row],[Receitas 2008]]-Tabela3[[#This Row],[Despesas 2008]])</f>
        <v>826847.23000000417</v>
      </c>
      <c r="L852" s="12">
        <f>IF(Tabela3[[#This Row],[Receitas 2009]]-Tabela3[[#This Row],[Despesas 2009]]&lt;0,Tabela3[[#This Row],[Receitas 2009]]-Tabela3[[#This Row],[Despesas 2009]],Tabela3[[#This Row],[Receitas 2009]]-Tabela3[[#This Row],[Despesas 2009]])</f>
        <v>846626.37999999523</v>
      </c>
    </row>
    <row r="853" spans="1:12">
      <c r="A853" s="13">
        <v>5530237.1299999999</v>
      </c>
      <c r="B853" s="13">
        <v>6196040.9199999999</v>
      </c>
      <c r="C853" s="13">
        <v>10958068.140000001</v>
      </c>
      <c r="D853" s="13">
        <v>10119525.539999999</v>
      </c>
      <c r="E853" s="13">
        <v>5528089.6699999999</v>
      </c>
      <c r="F853" s="13">
        <v>6618178.5700000003</v>
      </c>
      <c r="G853" s="13">
        <v>10433845.689999999</v>
      </c>
      <c r="H853" s="13">
        <v>11066167.880000001</v>
      </c>
      <c r="I853" s="13">
        <f>IF(Tabela3[[#This Row],[Receitas 2005]]-Tabela3[[#This Row],[Despesas 2005]]&lt;0,Tabela3[[#This Row],[Receitas 2005]]-Tabela3[[#This Row],[Despesas 2005]],Tabela3[[#This Row],[Receitas 2005]]-Tabela3[[#This Row],[Despesas 2005]])</f>
        <v>2147.4599999999627</v>
      </c>
      <c r="J853" s="15">
        <f>IF(Tabela3[[#This Row],[Receitas 2006]]-Tabela3[[#This Row],[Despesas 2006]]&lt;0,Tabela3[[#This Row],[Receitas 2006]]-Tabela3[[#This Row],[Despesas 2006]],Tabela3[[#This Row],[Receitas 2006]]-Tabela3[[#This Row],[Despesas 2006]])</f>
        <v>-422137.65000000037</v>
      </c>
      <c r="K853" s="12">
        <f>IF(Tabela3[[#This Row],[Receitas 2008]]-Tabela3[[#This Row],[Despesas 2008]]&lt;0,Tabela3[[#This Row],[Receitas 2008]]-Tabela3[[#This Row],[Despesas 2008]],Tabela3[[#This Row],[Receitas 2008]]-Tabela3[[#This Row],[Despesas 2008]])</f>
        <v>524222.45000000112</v>
      </c>
      <c r="L853" s="12">
        <f>IF(Tabela3[[#This Row],[Receitas 2009]]-Tabela3[[#This Row],[Despesas 2009]]&lt;0,Tabela3[[#This Row],[Receitas 2009]]-Tabela3[[#This Row],[Despesas 2009]],Tabela3[[#This Row],[Receitas 2009]]-Tabela3[[#This Row],[Despesas 2009]])</f>
        <v>-946642.34000000171</v>
      </c>
    </row>
    <row r="854" spans="1:12">
      <c r="A854" s="17">
        <v>3496819.76</v>
      </c>
      <c r="B854" s="17">
        <v>4103594.92</v>
      </c>
      <c r="C854" s="17">
        <v>5771531.7800000003</v>
      </c>
      <c r="D854" s="17">
        <v>5200684.7699999996</v>
      </c>
      <c r="E854" s="17">
        <v>3449236.6</v>
      </c>
      <c r="F854" s="17">
        <v>3986859.67</v>
      </c>
      <c r="G854" s="17">
        <v>5871509.9400000004</v>
      </c>
      <c r="H854" s="17">
        <v>5176532.74</v>
      </c>
      <c r="I854" s="17">
        <f>IF(Tabela3[[#This Row],[Receitas 2005]]-Tabela3[[#This Row],[Despesas 2005]]&lt;0,Tabela3[[#This Row],[Receitas 2005]]-Tabela3[[#This Row],[Despesas 2005]],Tabela3[[#This Row],[Receitas 2005]]-Tabela3[[#This Row],[Despesas 2005]])</f>
        <v>47583.159999999683</v>
      </c>
      <c r="J854" s="18">
        <f>IF(Tabela3[[#This Row],[Receitas 2006]]-Tabela3[[#This Row],[Despesas 2006]]&lt;0,Tabela3[[#This Row],[Receitas 2006]]-Tabela3[[#This Row],[Despesas 2006]],Tabela3[[#This Row],[Receitas 2006]]-Tabela3[[#This Row],[Despesas 2006]])</f>
        <v>116735.25</v>
      </c>
      <c r="K854" s="17">
        <f>IF(Tabela3[[#This Row],[Receitas 2008]]-Tabela3[[#This Row],[Despesas 2008]]&lt;0,Tabela3[[#This Row],[Receitas 2008]]-Tabela3[[#This Row],[Despesas 2008]],Tabela3[[#This Row],[Receitas 2008]]-Tabela3[[#This Row],[Despesas 2008]])</f>
        <v>-99978.160000000149</v>
      </c>
      <c r="L854" s="17">
        <f>IF(Tabela3[[#This Row],[Receitas 2009]]-Tabela3[[#This Row],[Despesas 2009]]&lt;0,Tabela3[[#This Row],[Receitas 2009]]-Tabela3[[#This Row],[Despesas 2009]],Tabela3[[#This Row],[Receitas 2009]]-Tabela3[[#This Row],[Despesas 2009]])</f>
        <v>24152.029999999329</v>
      </c>
    </row>
  </sheetData>
  <pageMargins left="0.511811024" right="0.511811024" top="0.78740157499999996" bottom="0.78740157499999996" header="0.31496062000000002" footer="0.31496062000000002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52A10-B64D-4991-A96E-027EE7152D55}">
  <dimension ref="A3:E5"/>
  <sheetViews>
    <sheetView workbookViewId="0">
      <selection activeCell="G36" sqref="G36"/>
    </sheetView>
  </sheetViews>
  <sheetFormatPr defaultRowHeight="15"/>
  <cols>
    <col min="1" max="1" width="18" bestFit="1" customWidth="1"/>
    <col min="2" max="2" width="25.5703125" bestFit="1" customWidth="1"/>
    <col min="3" max="3" width="37.28515625" bestFit="1" customWidth="1"/>
    <col min="4" max="4" width="30" bestFit="1" customWidth="1"/>
    <col min="5" max="5" width="38.140625" bestFit="1" customWidth="1"/>
  </cols>
  <sheetData>
    <row r="3" spans="1:5">
      <c r="A3" s="2" t="s">
        <v>890</v>
      </c>
      <c r="B3" t="s">
        <v>922</v>
      </c>
      <c r="C3" t="s">
        <v>923</v>
      </c>
      <c r="D3" t="s">
        <v>924</v>
      </c>
      <c r="E3" t="s">
        <v>925</v>
      </c>
    </row>
    <row r="4" spans="1:5">
      <c r="A4" s="3" t="s">
        <v>87</v>
      </c>
      <c r="B4">
        <v>43.33</v>
      </c>
      <c r="C4">
        <v>34.82</v>
      </c>
      <c r="D4">
        <v>45.67</v>
      </c>
      <c r="E4">
        <v>51.85</v>
      </c>
    </row>
    <row r="5" spans="1:5">
      <c r="A5" s="3" t="s">
        <v>895</v>
      </c>
      <c r="B5">
        <v>43.33</v>
      </c>
      <c r="C5">
        <v>34.82</v>
      </c>
      <c r="D5">
        <v>45.67</v>
      </c>
      <c r="E5">
        <v>51.85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746E-3712-480A-AC96-B4D32DCB940F}">
  <dimension ref="A1:AG858"/>
  <sheetViews>
    <sheetView topLeftCell="AG1" workbookViewId="0">
      <selection activeCell="AD26" sqref="AD26"/>
    </sheetView>
  </sheetViews>
  <sheetFormatPr defaultRowHeight="15"/>
  <cols>
    <col min="1" max="1" width="18" bestFit="1" customWidth="1"/>
    <col min="2" max="3" width="14.5703125" style="5" bestFit="1" customWidth="1"/>
    <col min="4" max="5" width="12.5703125" style="5" bestFit="1" customWidth="1"/>
    <col min="7" max="7" width="18" bestFit="1" customWidth="1"/>
    <col min="8" max="11" width="16.85546875" style="5" bestFit="1" customWidth="1"/>
    <col min="13" max="13" width="18" bestFit="1" customWidth="1"/>
    <col min="14" max="17" width="16.85546875" style="5" bestFit="1" customWidth="1"/>
    <col min="19" max="19" width="18" bestFit="1" customWidth="1"/>
    <col min="20" max="21" width="10.7109375" bestFit="1" customWidth="1"/>
    <col min="22" max="22" width="14.28515625" bestFit="1" customWidth="1"/>
    <col min="23" max="23" width="12.7109375" bestFit="1" customWidth="1"/>
    <col min="25" max="25" width="18" bestFit="1" customWidth="1"/>
    <col min="26" max="26" width="17.42578125" bestFit="1" customWidth="1"/>
    <col min="27" max="27" width="19.28515625" bestFit="1" customWidth="1"/>
    <col min="28" max="28" width="14.7109375" bestFit="1" customWidth="1"/>
    <col min="30" max="30" width="18" bestFit="1" customWidth="1"/>
    <col min="31" max="31" width="21.7109375" bestFit="1" customWidth="1"/>
    <col min="32" max="32" width="38.140625" bestFit="1" customWidth="1"/>
    <col min="33" max="33" width="38.85546875" bestFit="1" customWidth="1"/>
  </cols>
  <sheetData>
    <row r="1" spans="1:33" ht="60">
      <c r="A1" s="22" t="s">
        <v>890</v>
      </c>
      <c r="B1" s="23" t="s">
        <v>926</v>
      </c>
      <c r="C1" s="23" t="s">
        <v>927</v>
      </c>
      <c r="D1" s="23" t="s">
        <v>928</v>
      </c>
      <c r="E1" s="23" t="s">
        <v>929</v>
      </c>
      <c r="F1" s="24"/>
      <c r="G1" s="22" t="s">
        <v>890</v>
      </c>
      <c r="H1" s="23" t="s">
        <v>930</v>
      </c>
      <c r="I1" s="23" t="s">
        <v>931</v>
      </c>
      <c r="J1" s="23" t="s">
        <v>932</v>
      </c>
      <c r="K1" s="23" t="s">
        <v>933</v>
      </c>
      <c r="L1" s="24"/>
      <c r="M1" s="22" t="s">
        <v>890</v>
      </c>
      <c r="N1" s="23" t="s">
        <v>934</v>
      </c>
      <c r="O1" s="23" t="s">
        <v>935</v>
      </c>
      <c r="P1" s="23" t="s">
        <v>936</v>
      </c>
      <c r="Q1" s="23" t="s">
        <v>937</v>
      </c>
      <c r="R1" s="24"/>
      <c r="S1" s="56" t="s">
        <v>890</v>
      </c>
      <c r="T1" s="26" t="s">
        <v>922</v>
      </c>
      <c r="U1" s="26" t="s">
        <v>924</v>
      </c>
      <c r="V1" s="26" t="s">
        <v>923</v>
      </c>
      <c r="W1" s="26" t="s">
        <v>925</v>
      </c>
      <c r="Y1" s="22" t="s">
        <v>890</v>
      </c>
      <c r="Z1" s="24" t="s">
        <v>938</v>
      </c>
      <c r="AA1" s="24" t="s">
        <v>939</v>
      </c>
      <c r="AB1" s="24" t="s">
        <v>940</v>
      </c>
      <c r="AD1" s="2" t="s">
        <v>890</v>
      </c>
      <c r="AE1" t="s">
        <v>938</v>
      </c>
      <c r="AF1" t="s">
        <v>939</v>
      </c>
      <c r="AG1" t="s">
        <v>940</v>
      </c>
    </row>
    <row r="2" spans="1:33">
      <c r="A2" s="3" t="s">
        <v>73</v>
      </c>
      <c r="B2">
        <v>1939942.2100000009</v>
      </c>
      <c r="C2">
        <v>-329803.96000000089</v>
      </c>
      <c r="D2">
        <v>4239359.3900000006</v>
      </c>
      <c r="E2">
        <v>2286179.5199999958</v>
      </c>
      <c r="G2" s="3" t="s">
        <v>73</v>
      </c>
      <c r="H2" s="9">
        <v>46622169.829999998</v>
      </c>
      <c r="I2" s="9">
        <v>56162702.880000003</v>
      </c>
      <c r="J2" s="9">
        <v>77340356.420000002</v>
      </c>
      <c r="K2" s="9">
        <v>83443156.569999993</v>
      </c>
      <c r="M2" s="3" t="s">
        <v>73</v>
      </c>
      <c r="N2" s="9">
        <v>44682227.619999997</v>
      </c>
      <c r="O2" s="9">
        <v>56492506.840000004</v>
      </c>
      <c r="P2" s="9">
        <v>73100997.030000001</v>
      </c>
      <c r="Q2" s="9">
        <v>81156977.049999997</v>
      </c>
      <c r="S2" s="25" t="s">
        <v>73</v>
      </c>
      <c r="T2" s="57">
        <v>20.84</v>
      </c>
      <c r="U2" s="57">
        <v>16.809999999999999</v>
      </c>
      <c r="V2" s="57">
        <v>13.47</v>
      </c>
      <c r="W2" s="57">
        <v>28.22</v>
      </c>
      <c r="Y2" s="3" t="s">
        <v>73</v>
      </c>
      <c r="Z2">
        <v>0.44</v>
      </c>
      <c r="AA2">
        <v>0.42</v>
      </c>
      <c r="AB2">
        <v>0.46</v>
      </c>
      <c r="AD2" s="3" t="s">
        <v>73</v>
      </c>
      <c r="AE2">
        <v>0.44</v>
      </c>
      <c r="AF2">
        <v>0.42</v>
      </c>
      <c r="AG2">
        <v>0.46</v>
      </c>
    </row>
    <row r="3" spans="1:33" s="24" customFormat="1">
      <c r="A3" s="3" t="s">
        <v>895</v>
      </c>
      <c r="B3">
        <v>1939942.2100000009</v>
      </c>
      <c r="C3">
        <v>-329803.96000000089</v>
      </c>
      <c r="D3">
        <v>4239359.3900000006</v>
      </c>
      <c r="E3">
        <v>2286179.5199999958</v>
      </c>
      <c r="F3"/>
      <c r="G3" s="3" t="s">
        <v>895</v>
      </c>
      <c r="H3" s="9">
        <v>46622169.829999998</v>
      </c>
      <c r="I3" s="9">
        <v>56162702.880000003</v>
      </c>
      <c r="J3" s="9">
        <v>77340356.420000002</v>
      </c>
      <c r="K3" s="9">
        <v>83443156.569999993</v>
      </c>
      <c r="L3"/>
      <c r="M3" s="3" t="s">
        <v>895</v>
      </c>
      <c r="N3" s="9">
        <v>44682227.619999997</v>
      </c>
      <c r="O3" s="9">
        <v>56492506.840000004</v>
      </c>
      <c r="P3" s="9">
        <v>73100997.030000001</v>
      </c>
      <c r="Q3" s="9">
        <v>81156977.049999997</v>
      </c>
      <c r="R3"/>
      <c r="S3" s="25" t="s">
        <v>895</v>
      </c>
      <c r="T3" s="57">
        <v>20.84</v>
      </c>
      <c r="U3" s="57">
        <v>16.809999999999999</v>
      </c>
      <c r="V3" s="57">
        <v>13.47</v>
      </c>
      <c r="W3" s="57">
        <v>28.22</v>
      </c>
      <c r="Y3" s="3" t="s">
        <v>895</v>
      </c>
      <c r="Z3">
        <v>0.44</v>
      </c>
      <c r="AA3">
        <v>0.42</v>
      </c>
      <c r="AB3">
        <v>0.46</v>
      </c>
      <c r="AD3" s="3" t="s">
        <v>895</v>
      </c>
      <c r="AE3">
        <v>0.44</v>
      </c>
      <c r="AF3">
        <v>0.42</v>
      </c>
      <c r="AG3">
        <v>0.46</v>
      </c>
    </row>
    <row r="4" spans="1:33">
      <c r="B4"/>
      <c r="C4"/>
      <c r="D4"/>
      <c r="E4"/>
      <c r="H4"/>
      <c r="I4"/>
      <c r="J4"/>
      <c r="K4"/>
      <c r="N4"/>
      <c r="O4"/>
      <c r="P4"/>
      <c r="Q4"/>
    </row>
    <row r="5" spans="1:33">
      <c r="B5"/>
      <c r="C5"/>
      <c r="D5"/>
      <c r="E5"/>
      <c r="H5"/>
      <c r="I5"/>
      <c r="J5"/>
      <c r="K5"/>
      <c r="N5"/>
      <c r="O5"/>
      <c r="P5"/>
      <c r="Q5"/>
    </row>
    <row r="6" spans="1:33">
      <c r="B6"/>
      <c r="C6"/>
      <c r="D6"/>
      <c r="E6"/>
      <c r="H6"/>
      <c r="I6"/>
      <c r="J6"/>
      <c r="K6"/>
      <c r="N6"/>
      <c r="O6"/>
      <c r="P6"/>
      <c r="Q6"/>
    </row>
    <row r="7" spans="1:33">
      <c r="B7"/>
      <c r="C7"/>
      <c r="D7"/>
      <c r="E7"/>
      <c r="H7"/>
      <c r="I7"/>
      <c r="J7"/>
      <c r="K7"/>
      <c r="N7"/>
      <c r="O7"/>
      <c r="P7"/>
      <c r="Q7"/>
    </row>
    <row r="8" spans="1:33">
      <c r="B8"/>
      <c r="C8"/>
      <c r="D8"/>
      <c r="E8"/>
      <c r="H8"/>
      <c r="I8"/>
      <c r="J8"/>
      <c r="K8"/>
      <c r="N8"/>
      <c r="O8"/>
      <c r="P8"/>
      <c r="Q8"/>
    </row>
    <row r="9" spans="1:33">
      <c r="B9"/>
      <c r="C9"/>
      <c r="D9"/>
      <c r="E9"/>
      <c r="H9"/>
      <c r="I9"/>
      <c r="J9"/>
      <c r="K9"/>
      <c r="N9"/>
      <c r="O9"/>
      <c r="P9"/>
      <c r="Q9"/>
    </row>
    <row r="10" spans="1:33">
      <c r="B10"/>
      <c r="C10"/>
      <c r="D10"/>
      <c r="E10"/>
      <c r="H10"/>
      <c r="I10"/>
      <c r="J10"/>
      <c r="K10"/>
      <c r="N10"/>
      <c r="O10"/>
      <c r="P10"/>
      <c r="Q10"/>
    </row>
    <row r="11" spans="1:33">
      <c r="B11"/>
      <c r="C11"/>
      <c r="D11"/>
      <c r="E11"/>
      <c r="H11"/>
      <c r="I11"/>
      <c r="J11"/>
      <c r="K11"/>
      <c r="N11"/>
      <c r="O11"/>
      <c r="P11"/>
      <c r="Q11"/>
    </row>
    <row r="12" spans="1:33">
      <c r="B12"/>
      <c r="C12"/>
      <c r="D12"/>
      <c r="E12"/>
      <c r="H12"/>
      <c r="I12"/>
      <c r="J12"/>
      <c r="K12"/>
      <c r="N12"/>
      <c r="O12"/>
      <c r="P12"/>
      <c r="Q12"/>
    </row>
    <row r="13" spans="1:33">
      <c r="B13"/>
      <c r="C13"/>
      <c r="D13"/>
      <c r="E13"/>
      <c r="H13"/>
      <c r="I13"/>
      <c r="J13"/>
      <c r="K13"/>
      <c r="N13"/>
      <c r="O13"/>
      <c r="P13"/>
      <c r="Q13"/>
    </row>
    <row r="14" spans="1:33">
      <c r="B14"/>
      <c r="C14"/>
      <c r="D14"/>
      <c r="E14"/>
      <c r="H14"/>
      <c r="I14"/>
      <c r="J14"/>
      <c r="K14"/>
      <c r="N14"/>
      <c r="O14"/>
      <c r="P14"/>
      <c r="Q14"/>
    </row>
    <row r="15" spans="1:33">
      <c r="B15"/>
      <c r="C15"/>
      <c r="D15"/>
      <c r="E15"/>
      <c r="H15"/>
      <c r="I15"/>
      <c r="J15"/>
      <c r="K15"/>
      <c r="N15"/>
      <c r="O15"/>
      <c r="P15"/>
      <c r="Q15"/>
    </row>
    <row r="16" spans="1:33">
      <c r="B16"/>
      <c r="C16"/>
      <c r="D16"/>
      <c r="E16"/>
      <c r="H16"/>
      <c r="I16"/>
      <c r="J16"/>
      <c r="K16"/>
      <c r="N16"/>
      <c r="O16"/>
      <c r="P16"/>
      <c r="Q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spans="2:17">
      <c r="B849"/>
      <c r="C849"/>
      <c r="D849"/>
      <c r="E849"/>
      <c r="H849"/>
      <c r="I849"/>
      <c r="J849"/>
      <c r="K849"/>
      <c r="N849"/>
      <c r="O849"/>
      <c r="P849"/>
      <c r="Q849"/>
    </row>
    <row r="850" spans="2:17">
      <c r="B850"/>
      <c r="C850"/>
      <c r="D850"/>
      <c r="E850"/>
      <c r="H850"/>
      <c r="I850"/>
      <c r="J850"/>
      <c r="K850"/>
      <c r="N850"/>
      <c r="O850"/>
      <c r="P850"/>
      <c r="Q850"/>
    </row>
    <row r="851" spans="2:17">
      <c r="B851"/>
      <c r="C851"/>
      <c r="D851"/>
      <c r="E851"/>
      <c r="H851"/>
      <c r="I851"/>
      <c r="J851"/>
      <c r="K851"/>
      <c r="N851"/>
      <c r="O851"/>
      <c r="P851"/>
      <c r="Q851"/>
    </row>
    <row r="852" spans="2:17">
      <c r="B852"/>
      <c r="C852"/>
      <c r="D852"/>
      <c r="E852"/>
      <c r="H852"/>
      <c r="I852"/>
      <c r="J852"/>
      <c r="K852"/>
      <c r="N852"/>
      <c r="O852"/>
      <c r="P852"/>
      <c r="Q852"/>
    </row>
    <row r="853" spans="2:17">
      <c r="B853"/>
      <c r="C853"/>
      <c r="D853"/>
      <c r="E853"/>
      <c r="H853"/>
      <c r="I853"/>
      <c r="J853"/>
      <c r="K853"/>
      <c r="N853"/>
      <c r="O853"/>
      <c r="P853"/>
      <c r="Q853"/>
    </row>
    <row r="854" spans="2:17">
      <c r="B854"/>
      <c r="C854"/>
      <c r="D854"/>
      <c r="E854"/>
      <c r="H854"/>
      <c r="I854"/>
      <c r="J854"/>
      <c r="K854"/>
      <c r="N854"/>
      <c r="O854"/>
      <c r="P854"/>
      <c r="Q854"/>
    </row>
    <row r="855" spans="2:17">
      <c r="B855"/>
      <c r="C855"/>
      <c r="D855"/>
      <c r="E855"/>
      <c r="H855"/>
      <c r="I855"/>
      <c r="J855"/>
      <c r="K855"/>
      <c r="N855"/>
      <c r="O855"/>
      <c r="P855"/>
      <c r="Q855"/>
    </row>
    <row r="856" spans="2:17">
      <c r="B856"/>
      <c r="C856"/>
      <c r="D856"/>
      <c r="E856"/>
      <c r="H856"/>
      <c r="I856"/>
      <c r="J856"/>
      <c r="K856"/>
      <c r="N856"/>
      <c r="O856"/>
      <c r="P856"/>
      <c r="Q856"/>
    </row>
    <row r="857" spans="2:17">
      <c r="B857"/>
      <c r="C857"/>
      <c r="D857"/>
      <c r="E857"/>
      <c r="H857"/>
      <c r="I857"/>
      <c r="J857"/>
      <c r="K857"/>
    </row>
    <row r="858" spans="2:17">
      <c r="B858"/>
      <c r="C858"/>
      <c r="D858"/>
      <c r="E858"/>
      <c r="H858"/>
      <c r="I858"/>
      <c r="J858"/>
      <c r="K858"/>
    </row>
  </sheetData>
  <pageMargins left="0.511811024" right="0.511811024" top="0.78740157499999996" bottom="0.78740157499999996" header="0.31496062000000002" footer="0.31496062000000002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Otavio</dc:creator>
  <cp:keywords/>
  <dc:description/>
  <cp:lastModifiedBy>josé Otavio</cp:lastModifiedBy>
  <cp:revision/>
  <dcterms:created xsi:type="dcterms:W3CDTF">2023-06-23T02:20:28Z</dcterms:created>
  <dcterms:modified xsi:type="dcterms:W3CDTF">2025-02-26T16:25:24Z</dcterms:modified>
  <cp:category/>
  <cp:contentStatus/>
</cp:coreProperties>
</file>