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<sst xmlns="http://schemas.openxmlformats.org/spreadsheetml/2006/main" count="91" uniqueCount="70">
  <si>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</si>
  <si>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</si>
  <si>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</si>
  <si>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</si>
  <si>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</si>
  <si>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</si>
  <si>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</si>
  <si>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</si>
  <si>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</si>
  <si>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</si>
  <si>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</si>
  <si>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</si>
  <si>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</si>
  <si>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</si>
  <si>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</si>
  <si>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</si>
  <si>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Guardar registros de forma rapida y legible</t>
  </si>
  <si>
    <t>El sistema debe permitir registrar datos de trabajadores de forma rápida y  garantizando la legibilidad de todos los caracteres.</t>
  </si>
  <si>
    <t>Optimizar el flujo de registro, reducir el tiempo de captura y evitar confusiones en los caracteres ingresados.</t>
  </si>
  <si>
    <t>Administrador</t>
  </si>
  <si>
    <t>Mediante un formulario que capture, valide y guarde de forma rápida los datos de los trabajadores en el sistema</t>
  </si>
  <si>
    <t>Ocler Delgado</t>
  </si>
  <si>
    <t>Alta</t>
  </si>
  <si>
    <t>No iniciado</t>
  </si>
  <si>
    <t>Registrar datos válidos de un trabajador y verificar que el formulario rechace caracteres inválidos mostrando mensajes de error en tiempo real, que el guardado de datos se complete en menos de un segundo y que los datos queden correctamente almacenados en la base de datos.</t>
  </si>
  <si>
    <t>Registro rápido y legible de datos</t>
  </si>
  <si>
    <t>REQ002</t>
  </si>
  <si>
    <t>Buscar registros</t>
  </si>
  <si>
    <t>El sistema debe permitir buscar registros de trabajadores por múltiples campos</t>
  </si>
  <si>
    <t>Para facilitar el acceso rápido a la información específica de los trabajadores.</t>
  </si>
  <si>
    <t>Mediante un campo de búsqueda que permita buscar por nombre, cédula, cargo o fecha de ingreso, que recupere los datos con consultas optimizadas y muestre los resultados en una tabla ordenada y precisa.</t>
  </si>
  <si>
    <t>Se ingresan diferentes criterios de búsqueda (nombre, cédula, cargo, fecha de ingreso) y se verifica que los resultados coincidan exactamente con los registros almacenados, y se asegure que no se presenten errores.</t>
  </si>
  <si>
    <t>Busqueda de registros</t>
  </si>
  <si>
    <t>REQ003</t>
  </si>
  <si>
    <t>Edición o actualización de registros</t>
  </si>
  <si>
    <t>El sistema debe permitir editar datos de trabajadores de forma ágil y con validaciones.</t>
  </si>
  <si>
    <t>Para corregir o actualizar información sin duplicar registros y mantener los datos actualizados.</t>
  </si>
  <si>
    <t>Mediante un formulario de edición que precargue la información actual, permita modificar campos con validaciones en tiempo real y guarde los cambios usando una consulta optimizada.</t>
  </si>
  <si>
    <t>Kevin Ramos</t>
  </si>
  <si>
    <t>Editar datos de prueba de un trabajador y verificar que los cambios se guarden correctamente, que respeten las validaciones y se reflejen los cambios al consultar la información del trabajador</t>
  </si>
  <si>
    <t>Edición de registros</t>
  </si>
  <si>
    <t>REQ004</t>
  </si>
  <si>
    <t xml:space="preserve">Mostrar los registros </t>
  </si>
  <si>
    <t>El sistema debe mostrar los registros existentes de forma rápida y legible.</t>
  </si>
  <si>
    <t>Para poder  supervisar y consultar datos sin demoras.</t>
  </si>
  <si>
    <t>Mediante una tabla paginada que cargue al instante los registros, con ordenamiento por columnas y navegación ágil entre páginas.</t>
  </si>
  <si>
    <t>Diego Hidalgo</t>
  </si>
  <si>
    <t>La tabla carga en menos de 2 segundos, muestra correctamente todos los campos y permite ordenar y paginar sin errores.</t>
  </si>
  <si>
    <t>Mostrar los registros</t>
  </si>
  <si>
    <t>REQ005</t>
  </si>
  <si>
    <t>Eliminar registros</t>
  </si>
  <si>
    <t>El sistema debe permitir eliminar registros de trabajadores que ya no se requieran.</t>
  </si>
  <si>
    <t>Para  evitar acumulación de información obsoleta.</t>
  </si>
  <si>
    <t>Mediante una opción de eliminar junto a cada registro en la tabla, con una ventana de confirmación antes de realizar la acción y un mensaje de éxito al finalizar.</t>
  </si>
  <si>
    <t xml:space="preserve">Media </t>
  </si>
  <si>
    <t>Se selecciona un registro de prueba, se elimina tras confirmar la acción y se verifica que ya no esté en la tabla ni en la base de datos.</t>
  </si>
  <si>
    <t>Eliminación de registros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</si>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</sst>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D/M/YYYY"/>
  </numFmts>
  <fonts count="17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9.0"/>
      <color theme="1"/>
      <name val="Calibri"/>
    </font>
    <font>
      <u/>
      <sz val="11.0"/>
      <color theme="10"/>
      <name val="Arial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7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vertical="center"/>
    </xf>
    <xf borderId="2" fillId="0" fontId="6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164" xfId="0" applyAlignment="1" applyBorder="1" applyFont="1" applyNumberFormat="1">
      <alignment horizontal="center"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0" fontId="1" numFmtId="165" xfId="0" applyAlignment="1" applyBorder="1" applyFont="1" applyNumberFormat="1">
      <alignment shrinkToFit="0" wrapText="1"/>
    </xf>
    <xf borderId="3" fillId="0" fontId="1" numFmtId="0" xfId="0" applyAlignment="1" applyBorder="1" applyFont="1">
      <alignment horizontal="center" readingOrder="0" shrinkToFit="0" vertical="center" wrapText="1"/>
    </xf>
    <xf borderId="2" fillId="0" fontId="6" numFmtId="165" xfId="0" applyAlignment="1" applyBorder="1" applyFont="1" applyNumberFormat="1">
      <alignment shrinkToFit="0" vertical="center" wrapText="1"/>
    </xf>
    <xf borderId="2" fillId="0" fontId="7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readingOrder="0" shrinkToFit="0" vertical="top" wrapText="1"/>
    </xf>
    <xf borderId="3" fillId="0" fontId="6" numFmtId="0" xfId="0" applyAlignment="1" applyBorder="1" applyFont="1">
      <alignment readingOrder="0" shrinkToFit="0" wrapText="1"/>
    </xf>
    <xf borderId="4" fillId="0" fontId="6" numFmtId="0" xfId="0" applyAlignment="1" applyBorder="1" applyFont="1">
      <alignment readingOrder="0" shrinkToFit="0" vertical="center" wrapText="1"/>
    </xf>
    <xf borderId="5" fillId="0" fontId="6" numFmtId="165" xfId="0" applyAlignment="1" applyBorder="1" applyFont="1" applyNumberFormat="1">
      <alignment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 shrinkToFit="0" vertical="center" wrapText="1"/>
    </xf>
    <xf borderId="7" fillId="3" fontId="11" numFmtId="0" xfId="0" applyAlignment="1" applyBorder="1" applyFill="1" applyFont="1">
      <alignment horizontal="center" shrinkToFit="0" vertical="center" wrapText="1"/>
    </xf>
    <xf borderId="8" fillId="0" fontId="12" numFmtId="0" xfId="0" applyBorder="1" applyFont="1"/>
    <xf borderId="9" fillId="0" fontId="12" numFmtId="0" xfId="0" applyBorder="1" applyFont="1"/>
    <xf borderId="0" fillId="0" fontId="10" numFmtId="0" xfId="0" applyAlignment="1" applyFont="1">
      <alignment horizontal="center" shrinkToFit="0" vertical="center" wrapText="1"/>
    </xf>
    <xf borderId="10" fillId="3" fontId="2" numFmtId="0" xfId="0" applyBorder="1" applyFont="1"/>
    <xf borderId="11" fillId="3" fontId="10" numFmtId="0" xfId="0" applyAlignment="1" applyBorder="1" applyFont="1">
      <alignment horizontal="left" shrinkToFit="0" vertical="center" wrapText="1"/>
    </xf>
    <xf borderId="11" fillId="3" fontId="1" numFmtId="0" xfId="0" applyBorder="1" applyFont="1"/>
    <xf borderId="11" fillId="3" fontId="2" numFmtId="0" xfId="0" applyBorder="1" applyFont="1"/>
    <xf borderId="12" fillId="3" fontId="2" numFmtId="0" xfId="0" applyBorder="1" applyFont="1"/>
    <xf borderId="13" fillId="3" fontId="2" numFmtId="0" xfId="0" applyBorder="1" applyFont="1"/>
    <xf borderId="14" fillId="4" fontId="13" numFmtId="0" xfId="0" applyAlignment="1" applyBorder="1" applyFill="1" applyFont="1">
      <alignment horizontal="center" vertical="center"/>
    </xf>
    <xf borderId="15" fillId="3" fontId="14" numFmtId="0" xfId="0" applyAlignment="1" applyBorder="1" applyFont="1">
      <alignment vertical="center"/>
    </xf>
    <xf borderId="7" fillId="4" fontId="13" numFmtId="0" xfId="0" applyAlignment="1" applyBorder="1" applyFont="1">
      <alignment horizontal="center" vertical="center"/>
    </xf>
    <xf borderId="15" fillId="3" fontId="2" numFmtId="0" xfId="0" applyBorder="1" applyFont="1"/>
    <xf borderId="16" fillId="3" fontId="2" numFmtId="0" xfId="0" applyBorder="1" applyFont="1"/>
    <xf borderId="14" fillId="5" fontId="15" numFmtId="0" xfId="0" applyAlignment="1" applyBorder="1" applyFill="1" applyFont="1">
      <alignment horizontal="center" vertical="center"/>
    </xf>
    <xf borderId="15" fillId="3" fontId="1" numFmtId="0" xfId="0" applyAlignment="1" applyBorder="1" applyFont="1">
      <alignment shrinkToFit="0" vertical="center" wrapText="1"/>
    </xf>
    <xf borderId="7" fillId="5" fontId="1" numFmtId="0" xfId="0" applyAlignment="1" applyBorder="1" applyFont="1">
      <alignment horizontal="center" vertical="center"/>
    </xf>
    <xf borderId="15" fillId="3" fontId="1" numFmtId="0" xfId="0" applyAlignment="1" applyBorder="1" applyFont="1">
      <alignment vertical="center"/>
    </xf>
    <xf borderId="15" fillId="3" fontId="15" numFmtId="0" xfId="0" applyAlignment="1" applyBorder="1" applyFont="1">
      <alignment horizontal="center" vertical="center"/>
    </xf>
    <xf borderId="15" fillId="3" fontId="1" numFmtId="0" xfId="0" applyAlignment="1" applyBorder="1" applyFont="1">
      <alignment horizontal="center" vertical="center"/>
    </xf>
    <xf borderId="17" fillId="6" fontId="13" numFmtId="0" xfId="0" applyAlignment="1" applyBorder="1" applyFill="1" applyFont="1">
      <alignment horizontal="center" vertical="center"/>
    </xf>
    <xf borderId="18" fillId="5" fontId="1" numFmtId="0" xfId="0" applyAlignment="1" applyBorder="1" applyFont="1">
      <alignment horizontal="center" shrinkToFit="0" vertical="center" wrapText="1"/>
    </xf>
    <xf borderId="19" fillId="0" fontId="12" numFmtId="0" xfId="0" applyBorder="1" applyFont="1"/>
    <xf borderId="20" fillId="0" fontId="12" numFmtId="0" xfId="0" applyBorder="1" applyFont="1"/>
    <xf borderId="18" fillId="5" fontId="1" numFmtId="0" xfId="0" applyAlignment="1" applyBorder="1" applyFont="1">
      <alignment horizontal="center" vertical="center"/>
    </xf>
    <xf borderId="21" fillId="0" fontId="12" numFmtId="0" xfId="0" applyBorder="1" applyFont="1"/>
    <xf borderId="22" fillId="0" fontId="12" numFmtId="0" xfId="0" applyBorder="1" applyFont="1"/>
    <xf borderId="23" fillId="0" fontId="12" numFmtId="0" xfId="0" applyBorder="1" applyFont="1"/>
    <xf borderId="24" fillId="0" fontId="12" numFmtId="0" xfId="0" applyBorder="1" applyFont="1"/>
    <xf borderId="25" fillId="0" fontId="12" numFmtId="0" xfId="0" applyBorder="1" applyFont="1"/>
    <xf borderId="26" fillId="0" fontId="12" numFmtId="0" xfId="0" applyBorder="1" applyFont="1"/>
    <xf borderId="27" fillId="0" fontId="12" numFmtId="0" xfId="0" applyBorder="1" applyFont="1"/>
    <xf borderId="18" fillId="7" fontId="16" numFmtId="0" xfId="0" applyAlignment="1" applyBorder="1" applyFill="1" applyFont="1">
      <alignment horizontal="center" vertical="center"/>
    </xf>
    <xf borderId="28" fillId="2" fontId="15" numFmtId="0" xfId="0" applyAlignment="1" applyBorder="1" applyFont="1">
      <alignment horizontal="center" vertical="center"/>
    </xf>
    <xf borderId="29" fillId="0" fontId="12" numFmtId="0" xfId="0" applyBorder="1" applyFont="1"/>
    <xf borderId="30" fillId="0" fontId="12" numFmtId="0" xfId="0" applyBorder="1" applyFont="1"/>
    <xf borderId="31" fillId="0" fontId="12" numFmtId="0" xfId="0" applyBorder="1" applyFont="1"/>
    <xf borderId="32" fillId="0" fontId="12" numFmtId="0" xfId="0" applyBorder="1" applyFont="1"/>
    <xf borderId="33" fillId="0" fontId="12" numFmtId="0" xfId="0" applyBorder="1" applyFont="1"/>
    <xf borderId="18" fillId="4" fontId="13" numFmtId="0" xfId="0" applyAlignment="1" applyBorder="1" applyFont="1">
      <alignment horizontal="center" vertical="center"/>
    </xf>
    <xf borderId="18" fillId="5" fontId="1" numFmtId="165" xfId="0" applyAlignment="1" applyBorder="1" applyFont="1" applyNumberFormat="1">
      <alignment horizontal="center" vertical="center"/>
    </xf>
    <xf borderId="34" fillId="3" fontId="2" numFmtId="0" xfId="0" applyBorder="1" applyFont="1"/>
    <xf borderId="35" fillId="3" fontId="2" numFmtId="0" xfId="0" applyBorder="1" applyFont="1"/>
    <xf borderId="36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2.5"/>
    <col customWidth="1" min="7" max="7" width="20.63"/>
    <col customWidth="1" min="8" max="12" width="10.63"/>
    <col customWidth="1" min="13" max="15" width="20.63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157.5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9" t="s">
        <v>21</v>
      </c>
      <c r="I6" s="10"/>
      <c r="J6" s="11"/>
      <c r="K6" s="10" t="s">
        <v>22</v>
      </c>
      <c r="L6" s="10" t="s">
        <v>23</v>
      </c>
      <c r="M6" s="12" t="s">
        <v>24</v>
      </c>
      <c r="N6" s="13"/>
      <c r="O6" s="12" t="s">
        <v>25</v>
      </c>
    </row>
    <row r="7" ht="139.5" customHeight="1">
      <c r="B7" s="8" t="s">
        <v>26</v>
      </c>
      <c r="C7" s="9" t="s">
        <v>27</v>
      </c>
      <c r="D7" s="9" t="s">
        <v>28</v>
      </c>
      <c r="E7" s="9" t="s">
        <v>29</v>
      </c>
      <c r="F7" s="9" t="s">
        <v>19</v>
      </c>
      <c r="G7" s="9" t="s">
        <v>30</v>
      </c>
      <c r="H7" s="9" t="s">
        <v>21</v>
      </c>
      <c r="I7" s="10"/>
      <c r="J7" s="11"/>
      <c r="K7" s="10" t="s">
        <v>22</v>
      </c>
      <c r="L7" s="14" t="s">
        <v>23</v>
      </c>
      <c r="M7" s="12" t="s">
        <v>31</v>
      </c>
      <c r="N7" s="15"/>
      <c r="O7" s="12" t="s">
        <v>32</v>
      </c>
    </row>
    <row r="8" ht="104.25" customHeight="1">
      <c r="B8" s="8" t="s">
        <v>33</v>
      </c>
      <c r="C8" s="16" t="s">
        <v>34</v>
      </c>
      <c r="D8" s="12" t="s">
        <v>35</v>
      </c>
      <c r="E8" s="17" t="s">
        <v>36</v>
      </c>
      <c r="F8" s="18" t="s">
        <v>19</v>
      </c>
      <c r="G8" s="17" t="s">
        <v>37</v>
      </c>
      <c r="H8" s="9" t="s">
        <v>38</v>
      </c>
      <c r="I8" s="14"/>
      <c r="J8" s="11"/>
      <c r="K8" s="10" t="s">
        <v>22</v>
      </c>
      <c r="L8" s="10" t="s">
        <v>23</v>
      </c>
      <c r="M8" s="9" t="s">
        <v>39</v>
      </c>
      <c r="N8" s="15"/>
      <c r="O8" s="9" t="s">
        <v>40</v>
      </c>
    </row>
    <row r="9" ht="88.5" customHeight="1">
      <c r="B9" s="8" t="s">
        <v>41</v>
      </c>
      <c r="C9" s="9" t="s">
        <v>42</v>
      </c>
      <c r="D9" s="9" t="s">
        <v>43</v>
      </c>
      <c r="E9" s="9" t="s">
        <v>44</v>
      </c>
      <c r="F9" s="9" t="s">
        <v>19</v>
      </c>
      <c r="G9" s="9" t="s">
        <v>45</v>
      </c>
      <c r="H9" s="9" t="s">
        <v>46</v>
      </c>
      <c r="I9" s="10"/>
      <c r="J9" s="11"/>
      <c r="K9" s="10" t="s">
        <v>22</v>
      </c>
      <c r="L9" s="10" t="s">
        <v>23</v>
      </c>
      <c r="M9" s="9" t="s">
        <v>47</v>
      </c>
      <c r="N9" s="15"/>
      <c r="O9" s="19" t="s">
        <v>48</v>
      </c>
    </row>
    <row r="10" ht="102.75" customHeight="1">
      <c r="B10" s="8" t="s">
        <v>49</v>
      </c>
      <c r="C10" s="9" t="s">
        <v>50</v>
      </c>
      <c r="D10" s="9" t="s">
        <v>51</v>
      </c>
      <c r="E10" s="9" t="s">
        <v>52</v>
      </c>
      <c r="F10" s="9" t="s">
        <v>19</v>
      </c>
      <c r="G10" s="9" t="s">
        <v>53</v>
      </c>
      <c r="H10" s="9" t="s">
        <v>21</v>
      </c>
      <c r="I10" s="10"/>
      <c r="J10" s="11"/>
      <c r="K10" s="10" t="s">
        <v>54</v>
      </c>
      <c r="L10" s="10" t="s">
        <v>23</v>
      </c>
      <c r="M10" s="9" t="s">
        <v>55</v>
      </c>
      <c r="N10" s="20"/>
      <c r="O10" s="21" t="s">
        <v>56</v>
      </c>
    </row>
    <row r="11" ht="19.5" customHeight="1">
      <c r="D11" s="22"/>
      <c r="I11" s="1"/>
      <c r="J11" s="1"/>
      <c r="K11" s="2"/>
      <c r="L11" s="3"/>
    </row>
    <row r="12" ht="19.5" customHeight="1">
      <c r="I12" s="1"/>
      <c r="J12" s="1"/>
      <c r="K12" s="2"/>
      <c r="L12" s="3"/>
    </row>
    <row r="13" ht="19.5" customHeight="1">
      <c r="I13" s="1"/>
      <c r="J13" s="1"/>
      <c r="K13" s="2"/>
      <c r="L13" s="3"/>
    </row>
    <row r="14" ht="19.5" customHeight="1">
      <c r="I14" s="1"/>
      <c r="J14" s="1"/>
      <c r="K14" s="23"/>
      <c r="L14" s="3"/>
    </row>
    <row r="15" ht="19.5" customHeight="1">
      <c r="I15" s="1"/>
      <c r="J15" s="1"/>
      <c r="K15" s="23"/>
      <c r="L15" s="3"/>
    </row>
    <row r="16" ht="19.5" customHeight="1">
      <c r="I16" s="1"/>
      <c r="J16" s="1"/>
      <c r="K16" s="2"/>
      <c r="L16" s="3"/>
    </row>
    <row r="17" ht="19.5" customHeight="1">
      <c r="I17" s="1"/>
      <c r="J17" s="1"/>
      <c r="K17" s="2"/>
      <c r="L17" s="3"/>
    </row>
    <row r="18" ht="19.5" customHeight="1">
      <c r="I18" s="1"/>
      <c r="J18" s="1"/>
      <c r="K18" s="2"/>
      <c r="L18" s="3"/>
    </row>
    <row r="19" ht="19.5" customHeight="1">
      <c r="I19" s="1"/>
      <c r="J19" s="1"/>
      <c r="K19" s="2" t="s">
        <v>22</v>
      </c>
      <c r="L19" s="1" t="s">
        <v>23</v>
      </c>
      <c r="M19" s="5"/>
    </row>
    <row r="20" ht="19.5" customHeight="1">
      <c r="I20" s="1"/>
      <c r="J20" s="1"/>
      <c r="K20" s="2" t="s">
        <v>54</v>
      </c>
      <c r="L20" s="1" t="s">
        <v>57</v>
      </c>
      <c r="M20" s="5"/>
    </row>
    <row r="21" ht="19.5" customHeight="1">
      <c r="I21" s="1"/>
      <c r="J21" s="1"/>
      <c r="K21" s="2" t="s">
        <v>58</v>
      </c>
      <c r="L21" s="1" t="s">
        <v>59</v>
      </c>
      <c r="M21" s="5"/>
    </row>
    <row r="22" ht="19.5" customHeight="1">
      <c r="I22" s="1"/>
      <c r="J22" s="1"/>
      <c r="K22" s="2"/>
      <c r="L22" s="1" t="s">
        <v>60</v>
      </c>
      <c r="M22" s="5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5.75" customHeight="1">
      <c r="I25" s="1"/>
      <c r="J25" s="1"/>
      <c r="K25" s="2"/>
      <c r="L25" s="3"/>
    </row>
    <row r="26" ht="15.75" customHeight="1">
      <c r="I26" s="1"/>
      <c r="J26" s="1"/>
      <c r="K26" s="2"/>
      <c r="L26" s="3"/>
    </row>
    <row r="27" ht="15.75" customHeight="1">
      <c r="I27" s="1"/>
      <c r="J27" s="1"/>
      <c r="K27" s="2"/>
      <c r="L27" s="3"/>
    </row>
    <row r="28" ht="15.75" customHeight="1">
      <c r="I28" s="1"/>
      <c r="J28" s="1"/>
      <c r="K28" s="2"/>
      <c r="L28" s="3"/>
    </row>
    <row r="29" ht="15.7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B3:O3"/>
  </mergeCells>
  <dataValidations>
    <dataValidation type="list" allowBlank="1" showErrorMessage="1" sqref="L6:L10">
      <formula1>$L$19:$L$22</formula1>
    </dataValidation>
    <dataValidation type="list" allowBlank="1" showErrorMessage="1" sqref="K6:K10">
      <formula1>$K$19:$K$21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24"/>
      <c r="D4" s="24"/>
      <c r="E4" s="24"/>
      <c r="F4" s="5"/>
    </row>
    <row r="5" hidden="1">
      <c r="C5" s="24"/>
      <c r="D5" s="24"/>
      <c r="E5" s="24"/>
      <c r="F5" s="5"/>
    </row>
    <row r="6" ht="39.75" customHeight="1">
      <c r="B6" s="25" t="s">
        <v>61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7"/>
    </row>
    <row r="7" ht="9.75" customHeight="1"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ht="9.75" customHeight="1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</row>
    <row r="9" ht="30.0" customHeight="1">
      <c r="B9" s="34"/>
      <c r="C9" s="35" t="s">
        <v>1</v>
      </c>
      <c r="D9" s="36"/>
      <c r="E9" s="37" t="s">
        <v>62</v>
      </c>
      <c r="F9" s="27"/>
      <c r="G9" s="36"/>
      <c r="H9" s="37" t="s">
        <v>11</v>
      </c>
      <c r="I9" s="27"/>
      <c r="J9" s="38"/>
      <c r="K9" s="38"/>
      <c r="L9" s="38"/>
      <c r="M9" s="38"/>
      <c r="N9" s="38"/>
      <c r="O9" s="38"/>
      <c r="P9" s="39"/>
    </row>
    <row r="10" ht="30.0" customHeight="1">
      <c r="B10" s="34"/>
      <c r="C10" s="40" t="s">
        <v>26</v>
      </c>
      <c r="D10" s="41"/>
      <c r="E10" s="42" t="str">
        <f>VLOOKUP(C10,'Formato descripción HU'!B6:O10,5,0)</f>
        <v>Administrador</v>
      </c>
      <c r="F10" s="27"/>
      <c r="G10" s="43"/>
      <c r="H10" s="42" t="str">
        <f>VLOOKUP(C10,'Formato descripción HU'!B6:O10,11,0)</f>
        <v>No iniciado</v>
      </c>
      <c r="I10" s="27"/>
      <c r="J10" s="43"/>
      <c r="K10" s="38"/>
      <c r="L10" s="38"/>
      <c r="M10" s="38"/>
      <c r="N10" s="38"/>
      <c r="O10" s="38"/>
      <c r="P10" s="39"/>
    </row>
    <row r="11" ht="9.75" customHeight="1">
      <c r="B11" s="34"/>
      <c r="C11" s="44"/>
      <c r="D11" s="41"/>
      <c r="E11" s="45"/>
      <c r="F11" s="45"/>
      <c r="G11" s="43"/>
      <c r="H11" s="45"/>
      <c r="I11" s="45"/>
      <c r="J11" s="43"/>
      <c r="K11" s="45"/>
      <c r="L11" s="45"/>
      <c r="M11" s="38"/>
      <c r="N11" s="45"/>
      <c r="O11" s="45"/>
      <c r="P11" s="39"/>
    </row>
    <row r="12" ht="30.0" customHeight="1">
      <c r="B12" s="34"/>
      <c r="C12" s="35" t="s">
        <v>63</v>
      </c>
      <c r="D12" s="41"/>
      <c r="E12" s="37" t="s">
        <v>10</v>
      </c>
      <c r="F12" s="27"/>
      <c r="G12" s="43"/>
      <c r="H12" s="37" t="s">
        <v>64</v>
      </c>
      <c r="I12" s="27"/>
      <c r="J12" s="43"/>
      <c r="K12" s="45"/>
      <c r="L12" s="45"/>
      <c r="M12" s="38"/>
      <c r="N12" s="45"/>
      <c r="O12" s="45"/>
      <c r="P12" s="39"/>
    </row>
    <row r="13" ht="30.0" customHeight="1">
      <c r="B13" s="34"/>
      <c r="C13" s="40" t="str">
        <f>VLOOKUP('Historia de Usuario'!C10,'Formato descripción HU'!B6:O10,8,0)</f>
        <v/>
      </c>
      <c r="D13" s="41"/>
      <c r="E13" s="42" t="str">
        <f>VLOOKUP(C10,'Formato descripción HU'!B6:O10,10,0)</f>
        <v>Alta</v>
      </c>
      <c r="F13" s="27"/>
      <c r="G13" s="43"/>
      <c r="H13" s="42" t="str">
        <f>VLOOKUP(C10,'Formato descripción HU'!B6:O10,7,0)</f>
        <v>Ocler Delgado</v>
      </c>
      <c r="I13" s="27"/>
      <c r="J13" s="43"/>
      <c r="K13" s="45"/>
      <c r="L13" s="45"/>
      <c r="M13" s="38"/>
      <c r="N13" s="45"/>
      <c r="O13" s="45"/>
      <c r="P13" s="39"/>
    </row>
    <row r="14" ht="9.75" customHeight="1">
      <c r="B14" s="34"/>
      <c r="C14" s="38"/>
      <c r="D14" s="41"/>
      <c r="E14" s="38"/>
      <c r="F14" s="38"/>
      <c r="G14" s="43"/>
      <c r="H14" s="43"/>
      <c r="I14" s="38"/>
      <c r="J14" s="38"/>
      <c r="K14" s="38"/>
      <c r="L14" s="38"/>
      <c r="M14" s="38"/>
      <c r="N14" s="38"/>
      <c r="O14" s="38"/>
      <c r="P14" s="39"/>
    </row>
    <row r="15" ht="19.5" customHeight="1">
      <c r="B15" s="34"/>
      <c r="C15" s="46" t="s">
        <v>65</v>
      </c>
      <c r="D15" s="47" t="str">
        <f>VLOOKUP(C10,'Formato descripción HU'!B6:O10,3,0)</f>
        <v>El sistema debe permitir buscar registros de trabajadores por múltiples campos</v>
      </c>
      <c r="E15" s="48"/>
      <c r="F15" s="38"/>
      <c r="G15" s="46" t="s">
        <v>66</v>
      </c>
      <c r="H15" s="47" t="str">
        <f>VLOOKUP(C10,'Formato descripción HU'!B6:O10,4,0)</f>
        <v>Para facilitar el acceso rápido a la información específica de los trabajadores.</v>
      </c>
      <c r="I15" s="49"/>
      <c r="J15" s="48"/>
      <c r="K15" s="38"/>
      <c r="L15" s="46" t="s">
        <v>67</v>
      </c>
      <c r="M15" s="50" t="str">
        <f>VLOOKUP(C10,'Formato descripción HU'!B6:O10,6,0)</f>
        <v>Mediante un campo de búsqueda que permita buscar por nombre, cédula, cargo o fecha de ingreso, que recupere los datos con consultas optimizadas y muestre los resultados en una tabla ordenada y precisa.</v>
      </c>
      <c r="N15" s="49"/>
      <c r="O15" s="48"/>
      <c r="P15" s="39"/>
    </row>
    <row r="16" ht="19.5" customHeight="1">
      <c r="B16" s="34"/>
      <c r="C16" s="51"/>
      <c r="D16" s="52"/>
      <c r="E16" s="53"/>
      <c r="F16" s="38"/>
      <c r="G16" s="51"/>
      <c r="H16" s="52"/>
      <c r="J16" s="53"/>
      <c r="K16" s="38"/>
      <c r="L16" s="51"/>
      <c r="M16" s="52"/>
      <c r="O16" s="53"/>
      <c r="P16" s="39"/>
    </row>
    <row r="17" ht="19.5" customHeight="1">
      <c r="B17" s="34"/>
      <c r="C17" s="54"/>
      <c r="D17" s="55"/>
      <c r="E17" s="56"/>
      <c r="F17" s="38"/>
      <c r="G17" s="54"/>
      <c r="H17" s="55"/>
      <c r="I17" s="57"/>
      <c r="J17" s="56"/>
      <c r="K17" s="38"/>
      <c r="L17" s="54"/>
      <c r="M17" s="55"/>
      <c r="N17" s="57"/>
      <c r="O17" s="56"/>
      <c r="P17" s="39"/>
    </row>
    <row r="18" ht="9.75" customHeight="1">
      <c r="B18" s="34"/>
      <c r="C18" s="38"/>
      <c r="D18" s="38"/>
      <c r="E18" s="38"/>
      <c r="F18" s="38"/>
      <c r="G18" s="43"/>
      <c r="H18" s="43"/>
      <c r="I18" s="43"/>
      <c r="J18" s="38"/>
      <c r="K18" s="38"/>
      <c r="L18" s="38"/>
      <c r="M18" s="38"/>
      <c r="N18" s="38"/>
      <c r="O18" s="38"/>
      <c r="P18" s="39"/>
    </row>
    <row r="19" ht="19.5" customHeight="1">
      <c r="B19" s="34"/>
      <c r="C19" s="58" t="s">
        <v>68</v>
      </c>
      <c r="D19" s="48"/>
      <c r="E19" s="59" t="str">
        <f>VLOOKUP(C10,'Formato descripción HU'!B6:O10,14,0)</f>
        <v>Busqueda de registros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39"/>
    </row>
    <row r="20" ht="19.5" customHeight="1">
      <c r="B20" s="34"/>
      <c r="C20" s="55"/>
      <c r="D20" s="56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39"/>
    </row>
    <row r="21" ht="9.75" customHeight="1">
      <c r="B21" s="34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</row>
    <row r="22" ht="19.5" customHeight="1">
      <c r="B22" s="34"/>
      <c r="C22" s="65" t="s">
        <v>69</v>
      </c>
      <c r="D22" s="48"/>
      <c r="E22" s="50" t="str">
        <f>VLOOKUP(C10,'Formato descripción HU'!B6:O10,12,0)</f>
        <v>Se ingresan diferentes criterios de búsqueda (nombre, cédula, cargo, fecha de ingreso) y se verifica que los resultados coincidan exactamente con los registros almacenados, y se asegure que no se presenten errores.</v>
      </c>
      <c r="F22" s="49"/>
      <c r="G22" s="49"/>
      <c r="H22" s="48"/>
      <c r="I22" s="38"/>
      <c r="J22" s="65" t="s">
        <v>13</v>
      </c>
      <c r="K22" s="48"/>
      <c r="L22" s="66" t="str">
        <f>VLOOKUP(C10,'Formato descripción HU'!B6:O10,13,0)</f>
        <v/>
      </c>
      <c r="M22" s="49"/>
      <c r="N22" s="49"/>
      <c r="O22" s="48"/>
      <c r="P22" s="39"/>
    </row>
    <row r="23" ht="19.5" customHeight="1">
      <c r="B23" s="34"/>
      <c r="C23" s="52"/>
      <c r="D23" s="53"/>
      <c r="E23" s="52"/>
      <c r="H23" s="53"/>
      <c r="I23" s="38"/>
      <c r="J23" s="52"/>
      <c r="K23" s="53"/>
      <c r="L23" s="52"/>
      <c r="O23" s="53"/>
      <c r="P23" s="39"/>
    </row>
    <row r="24" ht="19.5" customHeight="1">
      <c r="B24" s="34"/>
      <c r="C24" s="55"/>
      <c r="D24" s="56"/>
      <c r="E24" s="55"/>
      <c r="F24" s="57"/>
      <c r="G24" s="57"/>
      <c r="H24" s="56"/>
      <c r="I24" s="38"/>
      <c r="J24" s="55"/>
      <c r="K24" s="56"/>
      <c r="L24" s="55"/>
      <c r="M24" s="57"/>
      <c r="N24" s="57"/>
      <c r="O24" s="56"/>
      <c r="P24" s="39"/>
    </row>
    <row r="25" ht="9.75" customHeight="1">
      <c r="B25" s="67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9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