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4E3199C4-EB76-42A3-9AA9-306528A5ACCD}" xr6:coauthVersionLast="47" xr6:coauthVersionMax="47" xr10:uidLastSave="{A387FE0B-5332-4D24-BD6E-0760D25BE0DF}"/>
  <bookViews>
    <workbookView xWindow="-108" yWindow="-108" windowWidth="23256" windowHeight="12576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E14" i="5"/>
  <c r="C26" i="5"/>
  <c r="B26" i="5"/>
  <c r="C13" i="5"/>
  <c r="B13" i="5"/>
  <c r="F26" i="5" l="1"/>
  <c r="B28" i="5"/>
  <c r="E46" i="5"/>
  <c r="F46" i="5"/>
  <c r="E26" i="5"/>
  <c r="C28" i="5"/>
  <c r="F48" i="5" l="1"/>
  <c r="E48" i="5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<sst xmlns="http://schemas.openxmlformats.org/spreadsheetml/2006/main" count="62" uniqueCount="61">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</sst>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2506980</xdr:colOff>
      <xdr:row>54</xdr:row>
      <xdr:rowOff>15240</xdr:rowOff>
    </xdr:from>
    <xdr:to>
      <xdr:col>3</xdr:col>
      <xdr:colOff>2209801</xdr:colOff>
      <xdr:row>59</xdr:row>
      <xdr:rowOff>99933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B1EAC4-CBA2-4643-93C9-2EB4D34E9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787908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30" zoomScaleNormal="100" zoomScaleSheetLayoutView="100" workbookViewId="0">
      <selection activeCell="E57" sqref="E57"/>
    </sheetView>
  </sheetViews>
  <sheetFormatPr baseColWidth="10" defaultColWidth="12" defaultRowHeight="10.199999999999999" x14ac:dyDescent="0.2"/>
  <cols>
    <col min="1" max="1" width="61.85546875" style="1" customWidth="1"/>
    <col min="2" max="2" width="15.85546875" style="1" customWidth="1"/>
    <col min="3" max="3" width="15.85546875" style="4" customWidth="1"/>
    <col min="4" max="4" width="61.85546875" style="4" customWidth="1"/>
    <col min="5" max="6" width="15.8554687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2025</v>
      </c>
      <c r="C2" s="5">
        <v>2024</v>
      </c>
      <c r="D2" s="5" t="s">
        <v>51</v>
      </c>
      <c r="E2" s="5">
        <v>2025</v>
      </c>
      <c r="F2" s="5">
        <v>2024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17316875.18</v>
      </c>
      <c r="C5" s="18">
        <v>20442463.859999999</v>
      </c>
      <c r="D5" s="9" t="s">
        <v>36</v>
      </c>
      <c r="E5" s="18">
        <v>464972.47</v>
      </c>
      <c r="F5" s="21">
        <v>3283731.45</v>
      </c>
    </row>
    <row r="6" spans="1:6" x14ac:dyDescent="0.2">
      <c r="A6" s="9" t="s">
        <v>23</v>
      </c>
      <c r="B6" s="18">
        <v>9641875.9800000004</v>
      </c>
      <c r="C6" s="18">
        <v>10584005.460000001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0</v>
      </c>
      <c r="C7" s="18">
        <v>1391890.67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0.399999999999999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0.15</v>
      </c>
      <c r="F12" s="21">
        <v>0.15</v>
      </c>
    </row>
    <row r="13" spans="1:6" x14ac:dyDescent="0.2">
      <c r="A13" s="8" t="s">
        <v>52</v>
      </c>
      <c r="B13" s="20">
        <f>SUM(B5:B11)</f>
        <v>26958751.16</v>
      </c>
      <c r="C13" s="20">
        <f>SUM(C5:C11)</f>
        <v>32418359.990000002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464972.62</v>
      </c>
      <c r="F14" s="25">
        <f>SUM(F5:F12)</f>
        <v>3283731.6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55465257.43</v>
      </c>
      <c r="C18" s="18">
        <v>49999740.799999997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44575930.850000001</v>
      </c>
      <c r="C19" s="18">
        <v>41662394.170000002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0.399999999999999" x14ac:dyDescent="0.2">
      <c r="A21" s="9" t="s">
        <v>33</v>
      </c>
      <c r="B21" s="18">
        <v>-19318401.920000002</v>
      </c>
      <c r="C21" s="18">
        <v>-19318401.920000002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0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0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80722786.359999999</v>
      </c>
      <c r="C26" s="20">
        <f>SUM(C16:C24)</f>
        <v>72343733.049999997</v>
      </c>
      <c r="D26" s="12" t="s">
        <v>50</v>
      </c>
      <c r="E26" s="20">
        <f>SUM(E24+E14)</f>
        <v>464972.62</v>
      </c>
      <c r="F26" s="25">
        <f>SUM(F14+F24)</f>
        <v>3283731.6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107681537.52</v>
      </c>
      <c r="C28" s="20">
        <f>C13+C26</f>
        <v>104762093.03999999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74489014.379999995</v>
      </c>
      <c r="F30" s="25">
        <f>SUM(F31:F33)</f>
        <v>74489014.379999995</v>
      </c>
    </row>
    <row r="31" spans="1:6" x14ac:dyDescent="0.2">
      <c r="A31" s="13"/>
      <c r="B31" s="14"/>
      <c r="C31" s="15"/>
      <c r="D31" s="9" t="s">
        <v>2</v>
      </c>
      <c r="E31" s="18">
        <v>74488565.379999995</v>
      </c>
      <c r="F31" s="21">
        <v>74488565.379999995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32727550.52</v>
      </c>
      <c r="F35" s="25">
        <f>SUM(F36:F40)</f>
        <v>26989347.059999999</v>
      </c>
    </row>
    <row r="36" spans="1:6" x14ac:dyDescent="0.2">
      <c r="A36" s="13"/>
      <c r="B36" s="14"/>
      <c r="C36" s="15"/>
      <c r="D36" s="9" t="s">
        <v>46</v>
      </c>
      <c r="E36" s="18">
        <v>9643559.5500000007</v>
      </c>
      <c r="F36" s="21">
        <v>4285163.8899999997</v>
      </c>
    </row>
    <row r="37" spans="1:6" x14ac:dyDescent="0.2">
      <c r="A37" s="13"/>
      <c r="B37" s="14"/>
      <c r="C37" s="15"/>
      <c r="D37" s="9" t="s">
        <v>14</v>
      </c>
      <c r="E37" s="18">
        <v>2855551.04</v>
      </c>
      <c r="F37" s="21">
        <v>2475743.2400000002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20228439.93</v>
      </c>
    </row>
    <row r="41" spans="1:6" x14ac:dyDescent="0.2">
      <c r="A41" s="13"/>
      <c r="B41" s="14"/>
      <c r="C41" s="15"/>
      <c r="D41" s="10"/>
      <c r="E41" s="19"/>
      <c r="F41" s="23"/>
    </row>
    <row r="42" spans="1:6" ht="20.399999999999999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107216564.89999999</v>
      </c>
      <c r="F46" s="25">
        <f>SUM(F42+F35+F30)</f>
        <v>101478361.44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107681537.52</v>
      </c>
      <c r="F48" s="20">
        <f>F46+F26</f>
        <v>104762093.03999999</v>
      </c>
    </row>
    <row r="49" spans="1:6" x14ac:dyDescent="0.2">
      <c r="A49" s="13"/>
      <c r="B49" s="14"/>
      <c r="C49" s="14"/>
      <c r="D49" s="16"/>
      <c r="E49" s="15"/>
      <c r="F49" s="15"/>
    </row>
    <row r="51" spans="1:6" ht="13.2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2018-03-04T05:00:29Z</cp:lastPrinted>
  <dcterms:created xsi:type="dcterms:W3CDTF">2012-12-11T20:26:08Z</dcterms:created>
  <dcterms:modified xsi:type="dcterms:W3CDTF">2025-10-08T19:47:31Z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