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10" documentId="8_{B149C5AB-FA45-4E26-96AB-86B746793508}" xr6:coauthVersionLast="47" xr6:coauthVersionMax="47" xr10:uidLastSave="{6867D4C6-8761-465A-8FCD-D5A101F946E6}"/>
  <bookViews>
    <workbookView xWindow="-108" yWindow="-108" windowWidth="23256" windowHeight="12576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4" l="1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11" i="4" l="1"/>
  <c r="Q11" i="4"/>
  <c r="I11" i="4" l="1"/>
  <c r="H11" i="4"/>
  <c r="G11" i="4"/>
  <c r="N4" i="4" l="1"/>
  <c r="Q4" i="4"/>
  <c r="P4" i="4"/>
</calcChain>
</file>

<file path=xl/sharedStrings.xml><?xml version="1.0" encoding="utf-8"?>
<sst xmlns="http://schemas.openxmlformats.org/spreadsheetml/2006/main" count="72" uniqueCount="53">
  <si>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</si>
  <si>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</si>
  <si>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</si>
  <si>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</si>
  <si>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</si>
  <si>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</si>
  <si>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</si>
  <si>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</si>
  <si>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</si>
  <si>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</si>
  <si>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</si>
  <si>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</si>
  <si>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</si>
  <si>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</si>
  <si>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</si>
  <si>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</si>
  <si>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</si>
  <si>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Clave UR</t>
  </si>
  <si>
    <t>Descripción UR</t>
  </si>
  <si>
    <t>Partida</t>
  </si>
  <si>
    <t>"Bajo protesta de decir verdad declaramos que los Estados Financieros y sus notas, son razonablemente correctos y son responsabilidad del emisor"</t>
  </si>
  <si>
    <t>M006GB1079</t>
  </si>
  <si>
    <t>ADMINISTRACIÓN DE LOS RECURSOS HUMANOS, MATERIALES, FINANCIEROS Y DE SERVICIOS DE UTS.</t>
  </si>
  <si>
    <t>5110</t>
  </si>
  <si>
    <t>BIENES MUEBLES</t>
  </si>
  <si>
    <t>DIR DE ADMINISTRACIÓN Y FINANZAS UTS</t>
  </si>
  <si>
    <t>211213052020000</t>
  </si>
  <si>
    <t>E017PB0799</t>
  </si>
  <si>
    <t>ADMINISTRACIÓN E IMPARTICIÓN DE LOS SERVICIOS EDUCATIVOS OFERTADOS POR LA UTS.</t>
  </si>
  <si>
    <t>5150</t>
  </si>
  <si>
    <t>COORDINACIÓN ACADÉMICA UTS</t>
  </si>
  <si>
    <t>211213052030000</t>
  </si>
  <si>
    <t>E017QA06762402</t>
  </si>
  <si>
    <t>EQUIPAMIENTO LABORATORIO MICROBIOLOGÍA</t>
  </si>
  <si>
    <t>5310</t>
  </si>
  <si>
    <t>RECTORÍA UTS</t>
  </si>
  <si>
    <t>211213052010000</t>
  </si>
  <si>
    <t>E017PB07992499</t>
  </si>
  <si>
    <t>R24 OFERTADOS UTS</t>
  </si>
  <si>
    <t>5410</t>
  </si>
  <si>
    <t>E017PB08072499</t>
  </si>
  <si>
    <t>R24 INFRAESTRUCTURA</t>
  </si>
  <si>
    <t>6220</t>
  </si>
  <si>
    <t>OBRA</t>
  </si>
  <si>
    <t>E017QA06762401</t>
  </si>
  <si>
    <t>CONSTRUCCIÓN ALMACÉN RESIDUOS PELIGROSOS</t>
  </si>
  <si>
    <t>UNIVERSIDAD TECNOLOGICA DE SALAMANCA
Programas y Proyectos de Inversión
Del 1 de Enero al 30 de Septiembre de 2025
(Cifras en Pesos)</t>
  </si>
  <si>
    <t>pupitres</t>
  </si>
  <si>
    <t>equipos de laboratorio</t>
  </si>
  <si>
    <t>autobus</t>
  </si>
  <si>
    <t>acciones de infraestructura</t>
  </si>
  <si>
    <t>almacen</t>
  </si>
  <si>
    <t>Impresora de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</si>
</sst>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7" formatCode="_-&quot;$&quot;* #,##0.00_-;\-&quot;$&quot;* #,##0.00_-;_-&quot;$&quot;* &quot;-&quot;??_-;_-@_-"/>
    <numFmt numFmtId="168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u/>
      <sz val="8"/>
      <color theme="1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Garamon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5" fillId="0" borderId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" fillId="0" borderId="0"/>
    <xf numFmtId="168" fontId="5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2" fillId="0" borderId="0"/>
    <xf numFmtId="0" fontId="11" fillId="0" borderId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1" xfId="18" applyFont="1" applyFill="1" applyBorder="1" applyAlignment="1" applyProtection="1">
      <alignment horizontal="center" vertical="top" wrapText="1"/>
      <protection locked="0"/>
    </xf>
    <xf numFmtId="0" fontId="3" fillId="2" borderId="3" xfId="18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4" fontId="3" fillId="2" borderId="6" xfId="13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10" fontId="9" fillId="0" borderId="7" xfId="31" applyNumberFormat="1" applyFont="1" applyFill="1" applyBorder="1" applyAlignment="1" applyProtection="1">
      <alignment vertical="center" wrapText="1"/>
      <protection locked="0"/>
    </xf>
    <xf numFmtId="3" fontId="3" fillId="0" borderId="6" xfId="2" applyNumberFormat="1" applyFont="1" applyBorder="1" applyAlignment="1" applyProtection="1">
      <alignment horizontal="center" vertical="center" wrapText="1"/>
      <protection locked="0"/>
    </xf>
    <xf numFmtId="3" fontId="8" fillId="0" borderId="6" xfId="0" applyNumberFormat="1" applyFont="1" applyBorder="1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0" fontId="7" fillId="0" borderId="6" xfId="2" applyFont="1" applyBorder="1" applyAlignment="1" applyProtection="1">
      <alignment vertical="center" wrapText="1"/>
      <protection locked="0"/>
    </xf>
  </cellXfs>
  <cellStyles count="59">
    <cellStyle name="Euro" xfId="3" xr:uid="{00000000-0005-0000-0000-000000000000}"/>
    <cellStyle name="Hipervínculo 2" xfId="40" xr:uid="{DE740B98-05F1-417B-A390-FB33DA3A0941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2 2 2" xfId="52" xr:uid="{E1F01360-11F7-4FCA-B3A6-A2CBDEFDC135}"/>
    <cellStyle name="Millares 2 2 3" xfId="44" xr:uid="{FB15A355-8762-4F1B-8D3B-FDFD7353FECA}"/>
    <cellStyle name="Millares 2 3" xfId="6" xr:uid="{00000000-0005-0000-0000-000004000000}"/>
    <cellStyle name="Millares 2 3 2" xfId="25" xr:uid="{00000000-0005-0000-0000-000005000000}"/>
    <cellStyle name="Millares 2 3 2 2" xfId="53" xr:uid="{1EB98014-D91B-4EF2-88AF-50DD5992025E}"/>
    <cellStyle name="Millares 2 3 3" xfId="45" xr:uid="{73C62575-3806-4BCF-85EC-4DE9D8B5E670}"/>
    <cellStyle name="Millares 2 4" xfId="23" xr:uid="{00000000-0005-0000-0000-000006000000}"/>
    <cellStyle name="Millares 2 4 2" xfId="33" xr:uid="{DF087D0C-C665-429E-8E2E-4FCF4FA55AD8}"/>
    <cellStyle name="Millares 2 5" xfId="48" xr:uid="{A1374DB1-662F-4107-ADCD-A53ED635A57D}"/>
    <cellStyle name="Millares 2 6" xfId="43" xr:uid="{1A3EE3C4-3069-44FA-8436-C58FD3F27BF1}"/>
    <cellStyle name="Millares 3" xfId="7" xr:uid="{00000000-0005-0000-0000-000007000000}"/>
    <cellStyle name="Millares 3 2" xfId="26" xr:uid="{00000000-0005-0000-0000-000008000000}"/>
    <cellStyle name="Millares 3 2 2" xfId="46" xr:uid="{EC0742F8-7F8D-4670-8B4D-580BC9DCBC3C}"/>
    <cellStyle name="Millares 3 3" xfId="56" xr:uid="{45B870F9-AC19-4677-8F38-1A232AB43871}"/>
    <cellStyle name="Millares 3 4" xfId="38" xr:uid="{E959D7DF-33F9-4C5E-BC8F-A8BAD34A9C3C}"/>
    <cellStyle name="Millares 4" xfId="28" xr:uid="{00000000-0005-0000-0000-000009000000}"/>
    <cellStyle name="Millares 4 2" xfId="54" xr:uid="{B05D80B7-9C02-496F-A965-6E7AB291DC94}"/>
    <cellStyle name="Millares 5" xfId="55" xr:uid="{66A36020-F531-4DC4-BD80-D2B8E7638AC4}"/>
    <cellStyle name="Millares 6" xfId="32" xr:uid="{93263E07-20ED-43F5-8750-C64B4DDED221}"/>
    <cellStyle name="Moneda 2" xfId="8" xr:uid="{00000000-0005-0000-0000-00000A000000}"/>
    <cellStyle name="Moneda 2 2" xfId="27" xr:uid="{00000000-0005-0000-0000-00000B000000}"/>
    <cellStyle name="Moneda 2 3" xfId="47" xr:uid="{80CD3371-2905-436C-88C4-7EB0903B3FC5}"/>
    <cellStyle name="Moneda 3" xfId="20" xr:uid="{00000000-0005-0000-0000-00000C000000}"/>
    <cellStyle name="Moneda 3 2" xfId="30" xr:uid="{00000000-0005-0000-0000-00000D000000}"/>
    <cellStyle name="Moneda 4" xfId="57" xr:uid="{1D900391-0A86-48F8-BDCD-42CB4D41F2D9}"/>
    <cellStyle name="Normal" xfId="0" builtinId="0"/>
    <cellStyle name="Normal 2" xfId="9" xr:uid="{00000000-0005-0000-0000-00000F000000}"/>
    <cellStyle name="Normal 2 2" xfId="10" xr:uid="{00000000-0005-0000-0000-000010000000}"/>
    <cellStyle name="Normal 2 3" xfId="36" xr:uid="{623E2E6F-BFC9-4822-B153-8EBCEE271348}"/>
    <cellStyle name="Normal 2 3 2" xfId="58" xr:uid="{E470B588-83BA-4E42-BD7A-D7CC42C41FF1}"/>
    <cellStyle name="Normal 2 4" xfId="37" xr:uid="{5DE9DBA8-0073-426C-B4A4-6EFE6EA8DF86}"/>
    <cellStyle name="Normal 2 5" xfId="34" xr:uid="{031BF8AC-28CB-4FD8-95BE-72FAB69116E3}"/>
    <cellStyle name="Normal 3" xfId="1" xr:uid="{00000000-0005-0000-0000-000011000000}"/>
    <cellStyle name="Normal 3 2" xfId="22" xr:uid="{00000000-0005-0000-0000-000012000000}"/>
    <cellStyle name="Normal 3 2 2" xfId="39" xr:uid="{8CCDFD30-C5F0-476A-ACC1-66E6CE0D0C13}"/>
    <cellStyle name="Normal 3 3" xfId="11" xr:uid="{00000000-0005-0000-0000-000013000000}"/>
    <cellStyle name="Normal 3 3 2" xfId="42" xr:uid="{CCB4E846-B89C-4054-9BCF-E0E91B311A8A}"/>
    <cellStyle name="Normal 3 4" xfId="35" xr:uid="{3A05DA71-9549-4BCA-95C5-F6300BCD8584}"/>
    <cellStyle name="Normal 4" xfId="12" xr:uid="{00000000-0005-0000-0000-000014000000}"/>
    <cellStyle name="Normal 4 2" xfId="13" xr:uid="{00000000-0005-0000-0000-000015000000}"/>
    <cellStyle name="Normal 4 3" xfId="49" xr:uid="{A36A5998-4B50-491D-AEBC-F4B0F29AD8FB}"/>
    <cellStyle name="Normal 4 4" xfId="41" xr:uid="{353069C1-FBE0-42AE-BDC0-D2ABABD61742}"/>
    <cellStyle name="Normal 5" xfId="14" xr:uid="{00000000-0005-0000-0000-000016000000}"/>
    <cellStyle name="Normal 5 2" xfId="15" xr:uid="{00000000-0005-0000-0000-000017000000}"/>
    <cellStyle name="Normal 5 3" xfId="50" xr:uid="{AED3BFF6-2366-434F-9D3F-834DE5141984}"/>
    <cellStyle name="Normal 56" xfId="51" xr:uid="{0296C36C-624C-409D-B5ED-8A3A23F18F1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Subfunción-style" pivot="0" count="3" xr9:uid="{436A823A-0AE0-4973-98F2-6DF3D9A18AEC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4526280</xdr:colOff>
      <xdr:row>14</xdr:row>
      <xdr:rowOff>99060</xdr:rowOff>
    </xdr:from>
    <xdr:to>
      <xdr:col>4</xdr:col>
      <xdr:colOff>1181101</xdr:colOff>
      <xdr:row>18</xdr:row>
      <xdr:rowOff>99933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766375-BFAC-4BDA-B935-C32ED9CEF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4080" y="3581400"/>
          <a:ext cx="470154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B15" sqref="B15"/>
    </sheetView>
  </sheetViews>
  <sheetFormatPr baseColWidth="10" defaultRowHeight="14.4" x14ac:dyDescent="0.3"/>
  <cols>
    <col min="1" max="1" width="21.109375" customWidth="1"/>
    <col min="2" max="2" width="69.44140625" customWidth="1"/>
    <col min="3" max="3" width="12.6640625" customWidth="1"/>
    <col min="4" max="4" width="35.21875" customWidth="1"/>
    <col min="5" max="5" width="24.88671875" customWidth="1"/>
    <col min="6" max="6" width="48.33203125" customWidth="1"/>
    <col min="7" max="7" width="17.88671875" customWidth="1"/>
    <col min="8" max="8" width="18.6640625" customWidth="1"/>
    <col min="9" max="9" width="16.6640625" customWidth="1"/>
    <col min="10" max="10" width="11.33203125" customWidth="1"/>
    <col min="11" max="11" width="11.21875" customWidth="1"/>
    <col min="14" max="14" width="10.77734375" customWidth="1"/>
  </cols>
  <sheetData>
    <row r="1" spans="1:17" ht="46.95" customHeight="1" x14ac:dyDescent="0.3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2"/>
      <c r="B2" s="2"/>
      <c r="C2" s="2"/>
      <c r="D2" s="2"/>
      <c r="E2" s="2"/>
      <c r="F2" s="2"/>
      <c r="G2" s="13" t="s">
        <v>0</v>
      </c>
      <c r="H2" s="14"/>
      <c r="I2" s="15"/>
      <c r="J2" s="13" t="s">
        <v>1</v>
      </c>
      <c r="K2" s="14"/>
      <c r="L2" s="14"/>
      <c r="M2" s="15"/>
      <c r="N2" s="16" t="s">
        <v>2</v>
      </c>
      <c r="O2" s="17"/>
      <c r="P2" s="18" t="s">
        <v>3</v>
      </c>
      <c r="Q2" s="19"/>
    </row>
    <row r="3" spans="1:17" ht="21.6" x14ac:dyDescent="0.3">
      <c r="A3" s="3" t="s">
        <v>4</v>
      </c>
      <c r="B3" s="3" t="s">
        <v>5</v>
      </c>
      <c r="C3" s="3" t="s">
        <v>19</v>
      </c>
      <c r="D3" s="3" t="s">
        <v>6</v>
      </c>
      <c r="E3" s="3" t="s">
        <v>17</v>
      </c>
      <c r="F3" s="3" t="s">
        <v>18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1" t="s">
        <v>13</v>
      </c>
      <c r="O3" s="1" t="s">
        <v>14</v>
      </c>
      <c r="P3" s="7" t="s">
        <v>15</v>
      </c>
      <c r="Q3" s="7" t="s">
        <v>16</v>
      </c>
    </row>
    <row r="4" spans="1:17" ht="20.399999999999999" x14ac:dyDescent="0.3">
      <c r="A4" s="8" t="s">
        <v>21</v>
      </c>
      <c r="B4" s="8" t="s">
        <v>22</v>
      </c>
      <c r="C4" s="8" t="s">
        <v>23</v>
      </c>
      <c r="D4" s="8" t="s">
        <v>24</v>
      </c>
      <c r="E4" s="8" t="s">
        <v>26</v>
      </c>
      <c r="F4" s="8" t="s">
        <v>25</v>
      </c>
      <c r="G4" s="10">
        <v>0</v>
      </c>
      <c r="H4" s="10">
        <v>248400</v>
      </c>
      <c r="I4" s="10">
        <v>0</v>
      </c>
      <c r="J4" s="20">
        <v>247</v>
      </c>
      <c r="K4" s="20">
        <v>247</v>
      </c>
      <c r="L4" s="20">
        <v>0</v>
      </c>
      <c r="M4" s="21" t="s">
        <v>47</v>
      </c>
      <c r="N4" s="6">
        <f>IF(G4&gt;0,I4/G4,0)</f>
        <v>0</v>
      </c>
      <c r="O4" s="6">
        <f>IF(H4&gt;0,I4/H4,0)</f>
        <v>0</v>
      </c>
      <c r="P4" s="5">
        <f>IF(J4=0,0,L4/J4)</f>
        <v>0</v>
      </c>
      <c r="Q4" s="5">
        <f>IF(L4=0,0,L4/K4)</f>
        <v>0</v>
      </c>
    </row>
    <row r="5" spans="1:17" ht="23.4" customHeight="1" x14ac:dyDescent="0.3">
      <c r="A5" s="8" t="s">
        <v>27</v>
      </c>
      <c r="B5" s="8" t="s">
        <v>28</v>
      </c>
      <c r="C5" s="8" t="s">
        <v>29</v>
      </c>
      <c r="D5" s="8" t="s">
        <v>24</v>
      </c>
      <c r="E5" s="8" t="s">
        <v>31</v>
      </c>
      <c r="F5" s="8" t="s">
        <v>30</v>
      </c>
      <c r="G5" s="10">
        <v>0</v>
      </c>
      <c r="H5" s="10">
        <v>30500</v>
      </c>
      <c r="I5" s="10">
        <v>0</v>
      </c>
      <c r="J5" s="20">
        <v>1</v>
      </c>
      <c r="K5" s="20">
        <v>1</v>
      </c>
      <c r="L5" s="20">
        <v>0</v>
      </c>
      <c r="M5" s="21" t="s">
        <v>52</v>
      </c>
      <c r="N5" s="6">
        <f>IF(G5&gt;0,I5/G5,0)</f>
        <v>0</v>
      </c>
      <c r="O5" s="6">
        <f>IF(H5&gt;0,I5/H5,0)</f>
        <v>0</v>
      </c>
      <c r="P5" s="5">
        <f>IF(J6=0,0,L6/J6)</f>
        <v>0.8</v>
      </c>
      <c r="Q5" s="5">
        <f>IF(L6=0,0,L6/K6)</f>
        <v>0.8</v>
      </c>
    </row>
    <row r="6" spans="1:17" ht="20.399999999999999" x14ac:dyDescent="0.3">
      <c r="A6" s="8" t="s">
        <v>32</v>
      </c>
      <c r="B6" s="8" t="s">
        <v>33</v>
      </c>
      <c r="C6" s="8" t="s">
        <v>34</v>
      </c>
      <c r="D6" s="8" t="s">
        <v>24</v>
      </c>
      <c r="E6" s="8" t="s">
        <v>36</v>
      </c>
      <c r="F6" s="8" t="s">
        <v>35</v>
      </c>
      <c r="G6" s="10">
        <v>0</v>
      </c>
      <c r="H6" s="10">
        <v>638705.28</v>
      </c>
      <c r="I6" s="10">
        <v>363831.68</v>
      </c>
      <c r="J6" s="20">
        <v>5</v>
      </c>
      <c r="K6" s="20">
        <v>5</v>
      </c>
      <c r="L6" s="20">
        <v>4</v>
      </c>
      <c r="M6" s="21" t="s">
        <v>48</v>
      </c>
      <c r="N6" s="6">
        <f>IF(G6&gt;0,I6/G6,0)</f>
        <v>0</v>
      </c>
      <c r="O6" s="6">
        <f>IF(H6&gt;0,I6/H6,0)</f>
        <v>0.56963938046668405</v>
      </c>
      <c r="P6" s="5">
        <f>IF(J7=0,0,L7/J7)</f>
        <v>1</v>
      </c>
      <c r="Q6" s="5">
        <f>IF(L7=0,0,L7/K7)</f>
        <v>1</v>
      </c>
    </row>
    <row r="7" spans="1:17" x14ac:dyDescent="0.3">
      <c r="A7" s="8" t="s">
        <v>37</v>
      </c>
      <c r="B7" s="8" t="s">
        <v>38</v>
      </c>
      <c r="C7" s="8" t="s">
        <v>39</v>
      </c>
      <c r="D7" s="8" t="s">
        <v>24</v>
      </c>
      <c r="E7" s="8" t="s">
        <v>31</v>
      </c>
      <c r="F7" s="8" t="s">
        <v>30</v>
      </c>
      <c r="G7" s="10">
        <v>0</v>
      </c>
      <c r="H7" s="10">
        <v>2549705</v>
      </c>
      <c r="I7" s="10">
        <v>2549705</v>
      </c>
      <c r="J7" s="20">
        <v>1</v>
      </c>
      <c r="K7" s="20">
        <v>1</v>
      </c>
      <c r="L7" s="20">
        <v>1</v>
      </c>
      <c r="M7" s="21" t="s">
        <v>49</v>
      </c>
      <c r="N7" s="6">
        <f>IF(G7&gt;0,I7/G7,0)</f>
        <v>0</v>
      </c>
      <c r="O7" s="6">
        <f>IF(H7&gt;0,I7/H7,0)</f>
        <v>1</v>
      </c>
      <c r="P7" s="5">
        <f>IF(J8=0,0,L8/J8)</f>
        <v>0.5</v>
      </c>
      <c r="Q7" s="5">
        <f>IF(L8=0,0,L8/K8)</f>
        <v>0.5</v>
      </c>
    </row>
    <row r="8" spans="1:17" ht="20.399999999999999" x14ac:dyDescent="0.3">
      <c r="A8" s="8" t="s">
        <v>40</v>
      </c>
      <c r="B8" s="8" t="s">
        <v>41</v>
      </c>
      <c r="C8" s="8" t="s">
        <v>42</v>
      </c>
      <c r="D8" s="8" t="s">
        <v>43</v>
      </c>
      <c r="E8" s="8" t="s">
        <v>26</v>
      </c>
      <c r="F8" s="8" t="s">
        <v>25</v>
      </c>
      <c r="G8" s="10">
        <v>0</v>
      </c>
      <c r="H8" s="10">
        <v>3458499.44</v>
      </c>
      <c r="I8" s="10">
        <v>3385410.99</v>
      </c>
      <c r="J8" s="20">
        <v>2</v>
      </c>
      <c r="K8" s="20">
        <v>2</v>
      </c>
      <c r="L8" s="20">
        <v>1</v>
      </c>
      <c r="M8" s="21" t="s">
        <v>50</v>
      </c>
      <c r="N8" s="6">
        <f>IF(G8&gt;0,I8/G8,0)</f>
        <v>0</v>
      </c>
      <c r="O8" s="6">
        <f>IF(H8&gt;0,I8/H8,0)</f>
        <v>0.97886700539699967</v>
      </c>
      <c r="P8" s="5">
        <f>IF(J9=0,0,L9/J9)</f>
        <v>1</v>
      </c>
      <c r="Q8" s="5">
        <f>IF(L9=0,0,L9/K9)</f>
        <v>1</v>
      </c>
    </row>
    <row r="9" spans="1:17" x14ac:dyDescent="0.3">
      <c r="A9" s="8" t="s">
        <v>44</v>
      </c>
      <c r="B9" s="8" t="s">
        <v>45</v>
      </c>
      <c r="C9" s="8" t="s">
        <v>42</v>
      </c>
      <c r="D9" s="8" t="s">
        <v>43</v>
      </c>
      <c r="E9" s="8" t="s">
        <v>36</v>
      </c>
      <c r="F9" s="8" t="s">
        <v>35</v>
      </c>
      <c r="G9" s="10">
        <v>0</v>
      </c>
      <c r="H9" s="10">
        <v>1181136.1200000001</v>
      </c>
      <c r="I9" s="10">
        <v>1181011.02</v>
      </c>
      <c r="J9" s="20">
        <v>1</v>
      </c>
      <c r="K9" s="20">
        <v>1</v>
      </c>
      <c r="L9" s="20">
        <v>1</v>
      </c>
      <c r="M9" s="21" t="s">
        <v>51</v>
      </c>
      <c r="N9" s="6">
        <f>IF(G9&gt;0,I9/G9,0)</f>
        <v>0</v>
      </c>
      <c r="O9" s="6">
        <f>IF(H9&gt;0,I9/H9,0)</f>
        <v>0.99989408502721933</v>
      </c>
      <c r="P9" s="5">
        <f>IF(J10=0,0,L10/J10)</f>
        <v>0</v>
      </c>
      <c r="Q9" s="5">
        <f>IF(L10=0,0,L10/K10)</f>
        <v>0</v>
      </c>
    </row>
    <row r="10" spans="1:17" ht="20.399999999999999" x14ac:dyDescent="0.3">
      <c r="A10" s="8" t="s">
        <v>21</v>
      </c>
      <c r="B10" s="8" t="s">
        <v>22</v>
      </c>
      <c r="C10" s="8" t="s">
        <v>42</v>
      </c>
      <c r="D10" s="8" t="s">
        <v>43</v>
      </c>
      <c r="E10" s="8" t="s">
        <v>26</v>
      </c>
      <c r="F10" s="8" t="s">
        <v>25</v>
      </c>
      <c r="G10" s="10">
        <v>0</v>
      </c>
      <c r="H10" s="10">
        <v>3391406.72</v>
      </c>
      <c r="I10" s="10">
        <v>899094.62</v>
      </c>
      <c r="J10" s="20">
        <v>3</v>
      </c>
      <c r="K10" s="20">
        <v>3</v>
      </c>
      <c r="L10" s="20">
        <v>0</v>
      </c>
      <c r="M10" s="21" t="s">
        <v>50</v>
      </c>
      <c r="N10" s="6">
        <f>IF(G10&gt;0,I10/G10,0)</f>
        <v>0</v>
      </c>
      <c r="O10" s="6">
        <f>IF(H10&gt;0,I10/H10,0)</f>
        <v>0.26510964158259376</v>
      </c>
      <c r="P10" s="5" t="e">
        <f>IF(#REF!=0,0,#REF!/#REF!)</f>
        <v>#REF!</v>
      </c>
      <c r="Q10" s="5" t="e">
        <f>IF(#REF!=0,0,#REF!/#REF!)</f>
        <v>#REF!</v>
      </c>
    </row>
    <row r="11" spans="1:17" x14ac:dyDescent="0.3">
      <c r="G11" s="11">
        <f>SUM(G4:G10)</f>
        <v>0</v>
      </c>
      <c r="H11" s="11">
        <f>SUM(H4:H10)</f>
        <v>11498352.560000001</v>
      </c>
      <c r="I11" s="11">
        <f>SUM(I4:I10)</f>
        <v>8379053.3099999996</v>
      </c>
      <c r="P11" s="9">
        <f t="shared" ref="P11" si="0">IF(J11=0,0,L11/J11)</f>
        <v>0</v>
      </c>
      <c r="Q11" s="9">
        <f t="shared" ref="Q11" si="1">IF(L11=0,0,L11/K11)</f>
        <v>0</v>
      </c>
    </row>
    <row r="12" spans="1:17" x14ac:dyDescent="0.3">
      <c r="A12" t="s">
        <v>20</v>
      </c>
    </row>
  </sheetData>
  <mergeCells count="5">
    <mergeCell ref="A1:Q1"/>
    <mergeCell ref="G2:I2"/>
    <mergeCell ref="J2:M2"/>
    <mergeCell ref="N2:O2"/>
    <mergeCell ref="P2:Q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Zurisaday Alexa Campos Gasca</cp:lastModifiedBy>
  <dcterms:created xsi:type="dcterms:W3CDTF">2023-06-21T19:35:53Z</dcterms:created>
  <dcterms:modified xsi:type="dcterms:W3CDTF">2025-10-08T20:37:46Z</dcterms:modified>
</cp:coreProperties>
</file>