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el\Downloads\INFORMACIÓN FINANCIERA 4TO TRIMESTRE\6_LEY DE DISCIPLINA FINANCIERA\"/>
    </mc:Choice>
  </mc:AlternateContent>
  <bookViews>
    <workbookView xWindow="0" yWindow="0" windowWidth="28800" windowHeight="10680"/>
  </bookViews>
  <sheets>
    <sheet name="F6A" sheetId="1" r:id="rId1"/>
  </sheets>
  <definedNames>
    <definedName name="_xlnm.Print_Area" localSheetId="0">F6A!$A$1:$G$160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2" i="1" l="1"/>
  <c r="G131" i="1"/>
  <c r="G127" i="1"/>
  <c r="G70" i="1"/>
  <c r="G66" i="1"/>
  <c r="D157" i="1"/>
  <c r="G157" i="1" s="1"/>
  <c r="D156" i="1"/>
  <c r="G156" i="1" s="1"/>
  <c r="D155" i="1"/>
  <c r="G155" i="1" s="1"/>
  <c r="D154" i="1"/>
  <c r="G154" i="1" s="1"/>
  <c r="D153" i="1"/>
  <c r="G153" i="1" s="1"/>
  <c r="D152" i="1"/>
  <c r="G152" i="1" s="1"/>
  <c r="D151" i="1"/>
  <c r="G151" i="1" s="1"/>
  <c r="D149" i="1"/>
  <c r="G149" i="1" s="1"/>
  <c r="D148" i="1"/>
  <c r="G148" i="1" s="1"/>
  <c r="D147" i="1"/>
  <c r="G147" i="1" s="1"/>
  <c r="D145" i="1"/>
  <c r="G145" i="1" s="1"/>
  <c r="D144" i="1"/>
  <c r="G144" i="1" s="1"/>
  <c r="D143" i="1"/>
  <c r="G143" i="1" s="1"/>
  <c r="D142" i="1"/>
  <c r="D141" i="1"/>
  <c r="G141" i="1" s="1"/>
  <c r="D140" i="1"/>
  <c r="G140" i="1" s="1"/>
  <c r="D139" i="1"/>
  <c r="G139" i="1" s="1"/>
  <c r="D138" i="1"/>
  <c r="G138" i="1" s="1"/>
  <c r="D136" i="1"/>
  <c r="G136" i="1" s="1"/>
  <c r="D135" i="1"/>
  <c r="G135" i="1" s="1"/>
  <c r="D134" i="1"/>
  <c r="G134" i="1" s="1"/>
  <c r="D132" i="1"/>
  <c r="G132" i="1" s="1"/>
  <c r="D131" i="1"/>
  <c r="D130" i="1"/>
  <c r="G130" i="1" s="1"/>
  <c r="D129" i="1"/>
  <c r="G129" i="1" s="1"/>
  <c r="D128" i="1"/>
  <c r="G128" i="1" s="1"/>
  <c r="D127" i="1"/>
  <c r="D126" i="1"/>
  <c r="G126" i="1" s="1"/>
  <c r="D125" i="1"/>
  <c r="G125" i="1" s="1"/>
  <c r="D124" i="1"/>
  <c r="G124" i="1" s="1"/>
  <c r="D122" i="1"/>
  <c r="G122" i="1" s="1"/>
  <c r="D121" i="1"/>
  <c r="G121" i="1" s="1"/>
  <c r="D120" i="1"/>
  <c r="G120" i="1" s="1"/>
  <c r="D119" i="1"/>
  <c r="G119" i="1" s="1"/>
  <c r="D118" i="1"/>
  <c r="G118" i="1" s="1"/>
  <c r="D117" i="1"/>
  <c r="G117" i="1" s="1"/>
  <c r="D116" i="1"/>
  <c r="G116" i="1" s="1"/>
  <c r="D115" i="1"/>
  <c r="G115" i="1" s="1"/>
  <c r="D114" i="1"/>
  <c r="G114" i="1" s="1"/>
  <c r="D112" i="1"/>
  <c r="G112" i="1" s="1"/>
  <c r="D111" i="1"/>
  <c r="G111" i="1" s="1"/>
  <c r="D110" i="1"/>
  <c r="G110" i="1" s="1"/>
  <c r="D109" i="1"/>
  <c r="G109" i="1" s="1"/>
  <c r="D108" i="1"/>
  <c r="G108" i="1" s="1"/>
  <c r="D107" i="1"/>
  <c r="G107" i="1" s="1"/>
  <c r="D106" i="1"/>
  <c r="G106" i="1" s="1"/>
  <c r="D105" i="1"/>
  <c r="G105" i="1" s="1"/>
  <c r="D104" i="1"/>
  <c r="G104" i="1" s="1"/>
  <c r="D102" i="1"/>
  <c r="G102" i="1" s="1"/>
  <c r="D101" i="1"/>
  <c r="G101" i="1" s="1"/>
  <c r="D100" i="1"/>
  <c r="G100" i="1" s="1"/>
  <c r="D99" i="1"/>
  <c r="G99" i="1" s="1"/>
  <c r="D98" i="1"/>
  <c r="G98" i="1" s="1"/>
  <c r="D97" i="1"/>
  <c r="G97" i="1" s="1"/>
  <c r="D96" i="1"/>
  <c r="G96" i="1" s="1"/>
  <c r="D95" i="1"/>
  <c r="G95" i="1" s="1"/>
  <c r="D94" i="1"/>
  <c r="G94" i="1" s="1"/>
  <c r="D92" i="1"/>
  <c r="G92" i="1" s="1"/>
  <c r="D91" i="1"/>
  <c r="G91" i="1" s="1"/>
  <c r="D90" i="1"/>
  <c r="G90" i="1" s="1"/>
  <c r="D89" i="1"/>
  <c r="G89" i="1" s="1"/>
  <c r="D88" i="1"/>
  <c r="G88" i="1" s="1"/>
  <c r="D87" i="1"/>
  <c r="G87" i="1" s="1"/>
  <c r="D86" i="1"/>
  <c r="G86" i="1" s="1"/>
  <c r="D82" i="1"/>
  <c r="G82" i="1" s="1"/>
  <c r="D81" i="1"/>
  <c r="G81" i="1" s="1"/>
  <c r="D80" i="1"/>
  <c r="G80" i="1" s="1"/>
  <c r="D79" i="1"/>
  <c r="G79" i="1" s="1"/>
  <c r="D78" i="1"/>
  <c r="G78" i="1" s="1"/>
  <c r="D77" i="1"/>
  <c r="G77" i="1" s="1"/>
  <c r="D76" i="1"/>
  <c r="G76" i="1" s="1"/>
  <c r="D74" i="1"/>
  <c r="G74" i="1" s="1"/>
  <c r="D73" i="1"/>
  <c r="G73" i="1" s="1"/>
  <c r="D72" i="1"/>
  <c r="G72" i="1" s="1"/>
  <c r="D70" i="1"/>
  <c r="D69" i="1"/>
  <c r="G69" i="1" s="1"/>
  <c r="D68" i="1"/>
  <c r="G68" i="1" s="1"/>
  <c r="D67" i="1"/>
  <c r="G67" i="1" s="1"/>
  <c r="D66" i="1"/>
  <c r="D65" i="1"/>
  <c r="G65" i="1" s="1"/>
  <c r="D64" i="1"/>
  <c r="G64" i="1" s="1"/>
  <c r="D63" i="1"/>
  <c r="G63" i="1" s="1"/>
  <c r="D61" i="1"/>
  <c r="G61" i="1" s="1"/>
  <c r="D60" i="1"/>
  <c r="G60" i="1" s="1"/>
  <c r="D59" i="1"/>
  <c r="G59" i="1" s="1"/>
  <c r="D57" i="1"/>
  <c r="G57" i="1" s="1"/>
  <c r="D56" i="1"/>
  <c r="G56" i="1" s="1"/>
  <c r="D55" i="1"/>
  <c r="G55" i="1" s="1"/>
  <c r="D54" i="1"/>
  <c r="G54" i="1" s="1"/>
  <c r="D53" i="1"/>
  <c r="G53" i="1" s="1"/>
  <c r="D52" i="1"/>
  <c r="G52" i="1" s="1"/>
  <c r="D51" i="1"/>
  <c r="G51" i="1" s="1"/>
  <c r="D50" i="1"/>
  <c r="G50" i="1" s="1"/>
  <c r="D49" i="1"/>
  <c r="G49" i="1" s="1"/>
  <c r="D47" i="1"/>
  <c r="G47" i="1" s="1"/>
  <c r="D46" i="1"/>
  <c r="G46" i="1" s="1"/>
  <c r="D45" i="1"/>
  <c r="G45" i="1" s="1"/>
  <c r="D44" i="1"/>
  <c r="G44" i="1" s="1"/>
  <c r="D43" i="1"/>
  <c r="G43" i="1" s="1"/>
  <c r="D42" i="1"/>
  <c r="G42" i="1" s="1"/>
  <c r="D41" i="1"/>
  <c r="G41" i="1" s="1"/>
  <c r="D40" i="1"/>
  <c r="G40" i="1" s="1"/>
  <c r="D39" i="1"/>
  <c r="G39" i="1" s="1"/>
  <c r="D37" i="1"/>
  <c r="G37" i="1" s="1"/>
  <c r="D36" i="1"/>
  <c r="G36" i="1" s="1"/>
  <c r="D35" i="1"/>
  <c r="G35" i="1" s="1"/>
  <c r="D34" i="1"/>
  <c r="G34" i="1" s="1"/>
  <c r="D33" i="1"/>
  <c r="G33" i="1" s="1"/>
  <c r="D32" i="1"/>
  <c r="G32" i="1" s="1"/>
  <c r="D31" i="1"/>
  <c r="G31" i="1" s="1"/>
  <c r="D30" i="1"/>
  <c r="G30" i="1" s="1"/>
  <c r="D29" i="1"/>
  <c r="G29" i="1" s="1"/>
  <c r="D27" i="1"/>
  <c r="G27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G62" i="1" l="1"/>
  <c r="F62" i="1"/>
  <c r="E62" i="1"/>
  <c r="D62" i="1"/>
  <c r="C62" i="1"/>
  <c r="B62" i="1"/>
  <c r="G150" i="1"/>
  <c r="F150" i="1"/>
  <c r="E150" i="1"/>
  <c r="D150" i="1"/>
  <c r="C150" i="1"/>
  <c r="B150" i="1"/>
  <c r="G146" i="1"/>
  <c r="F146" i="1"/>
  <c r="E146" i="1"/>
  <c r="D146" i="1"/>
  <c r="C146" i="1"/>
  <c r="B146" i="1"/>
  <c r="G137" i="1"/>
  <c r="F137" i="1"/>
  <c r="E137" i="1"/>
  <c r="D137" i="1"/>
  <c r="C137" i="1"/>
  <c r="B137" i="1"/>
  <c r="G133" i="1"/>
  <c r="F133" i="1"/>
  <c r="E133" i="1"/>
  <c r="D133" i="1"/>
  <c r="C133" i="1"/>
  <c r="B133" i="1"/>
  <c r="G123" i="1"/>
  <c r="F123" i="1"/>
  <c r="E123" i="1"/>
  <c r="D123" i="1"/>
  <c r="C123" i="1"/>
  <c r="B123" i="1"/>
  <c r="G113" i="1"/>
  <c r="F113" i="1"/>
  <c r="E113" i="1"/>
  <c r="D113" i="1"/>
  <c r="C113" i="1"/>
  <c r="B113" i="1"/>
  <c r="G103" i="1"/>
  <c r="F103" i="1"/>
  <c r="E103" i="1"/>
  <c r="D103" i="1"/>
  <c r="C103" i="1"/>
  <c r="B103" i="1"/>
  <c r="G93" i="1"/>
  <c r="F93" i="1"/>
  <c r="E93" i="1"/>
  <c r="D93" i="1"/>
  <c r="C93" i="1"/>
  <c r="B93" i="1"/>
  <c r="G85" i="1"/>
  <c r="F85" i="1"/>
  <c r="E85" i="1"/>
  <c r="D85" i="1"/>
  <c r="C85" i="1"/>
  <c r="B85" i="1"/>
  <c r="G75" i="1"/>
  <c r="F75" i="1"/>
  <c r="E75" i="1"/>
  <c r="D75" i="1"/>
  <c r="C75" i="1"/>
  <c r="B75" i="1"/>
  <c r="G71" i="1"/>
  <c r="F71" i="1"/>
  <c r="E71" i="1"/>
  <c r="D71" i="1"/>
  <c r="C71" i="1"/>
  <c r="B71" i="1"/>
  <c r="G58" i="1"/>
  <c r="F58" i="1"/>
  <c r="E58" i="1"/>
  <c r="D58" i="1"/>
  <c r="C58" i="1"/>
  <c r="B58" i="1"/>
  <c r="G48" i="1"/>
  <c r="F48" i="1"/>
  <c r="E48" i="1"/>
  <c r="D48" i="1"/>
  <c r="C48" i="1"/>
  <c r="B48" i="1"/>
  <c r="G38" i="1"/>
  <c r="F38" i="1"/>
  <c r="E38" i="1"/>
  <c r="D38" i="1"/>
  <c r="C38" i="1"/>
  <c r="B38" i="1"/>
  <c r="G28" i="1"/>
  <c r="F28" i="1"/>
  <c r="E28" i="1"/>
  <c r="D28" i="1"/>
  <c r="C28" i="1"/>
  <c r="B28" i="1"/>
  <c r="G18" i="1"/>
  <c r="F18" i="1"/>
  <c r="E18" i="1"/>
  <c r="D18" i="1"/>
  <c r="C18" i="1"/>
  <c r="B18" i="1"/>
  <c r="G10" i="1"/>
  <c r="F10" i="1"/>
  <c r="E10" i="1"/>
  <c r="D10" i="1"/>
  <c r="C10" i="1"/>
  <c r="B10" i="1"/>
  <c r="B9" i="1" l="1"/>
  <c r="E84" i="1"/>
  <c r="F84" i="1"/>
  <c r="B84" i="1"/>
  <c r="C84" i="1"/>
  <c r="G84" i="1"/>
  <c r="D84" i="1"/>
  <c r="F9" i="1"/>
  <c r="C9" i="1"/>
  <c r="G9" i="1"/>
  <c r="E9" i="1"/>
  <c r="D9" i="1"/>
  <c r="C159" i="1" l="1"/>
  <c r="G159" i="1"/>
  <c r="E159" i="1"/>
  <c r="D159" i="1"/>
  <c r="F159" i="1"/>
  <c r="B159" i="1"/>
</calcChain>
</file>

<file path=xl/sharedStrings.xml><?xml version="1.0" encoding="utf-8"?>
<sst xmlns="http://schemas.openxmlformats.org/spreadsheetml/2006/main" count="286" uniqueCount="213">
  <si>
    <t>Formato 6 a) Estado Analítico del Ejercicio del Presupuesto de Egresos Detallado - LDF 
                       (Clasificación por Objeto del Gasto)</t>
  </si>
  <si>
    <t>Estado Analítico del Ejercicio del Presupuesto de Egresos Detallado - LDF</t>
  </si>
  <si>
    <t xml:space="preserve">Clasificación por Objeto del Gasto (Capítulo y Concepto) 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</si>
  <si>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</si>
  <si>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</si>
  <si>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</si>
  <si>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</si>
  <si>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</si>
  <si>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</si>
  <si>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</si>
  <si>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</si>
  <si>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</si>
  <si>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</si>
  <si>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</si>
  <si>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</si>
  <si>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</si>
  <si>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</si>
  <si>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</si>
  <si>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</si>
  <si>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</si>
  <si>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</si>
  <si>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</si>
  <si>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</si>
  <si>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</si>
  <si>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</si>
  <si>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</si>
  <si>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</si>
  <si>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</si>
  <si>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</si>
  <si>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</si>
  <si>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</si>
  <si>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</si>
  <si>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</si>
  <si>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</si>
  <si>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</si>
  <si>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</si>
  <si>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</si>
  <si>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</si>
  <si>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</si>
  <si>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</si>
  <si>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</si>
  <si>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</si>
  <si>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</si>
  <si>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</si>
  <si>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</si>
  <si>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</si>
  <si>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</si>
  <si>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</si>
  <si>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</si>
  <si>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</si>
  <si>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</si>
  <si>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</si>
  <si>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</si>
  <si>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</si>
  <si>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</si>
  <si>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</si>
  <si>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</si>
  <si>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</si>
  <si>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</si>
  <si>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</si>
  <si>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</si>
  <si>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</si>
  <si>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</si>
  <si>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</si>
  <si>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</si>
  <si>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</si>
  <si>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</si>
  <si>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</si>
  <si>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</si>
  <si>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</si>
  <si>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</si>
  <si>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 xml:space="preserve">          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</si>
  <si>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</si>
  <si>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</si>
  <si>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</si>
  <si>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</si>
  <si>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</si>
  <si>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</si>
  <si>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</si>
  <si>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</si>
  <si>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</si>
  <si>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</si>
  <si>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</si>
  <si>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</si>
  <si>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</si>
  <si>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</si>
  <si>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</si>
  <si>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</si>
  <si>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11N</t>
  </si>
  <si>
    <t>12N</t>
  </si>
  <si>
    <t>13N</t>
  </si>
  <si>
    <t>14N</t>
  </si>
  <si>
    <t>15N</t>
  </si>
  <si>
    <t>16N</t>
  </si>
  <si>
    <t>17N</t>
  </si>
  <si>
    <t>21N</t>
  </si>
  <si>
    <t>22N</t>
  </si>
  <si>
    <t>23N</t>
  </si>
  <si>
    <t>24N</t>
  </si>
  <si>
    <t>25N</t>
  </si>
  <si>
    <t>26N</t>
  </si>
  <si>
    <t>27N</t>
  </si>
  <si>
    <t>28N</t>
  </si>
  <si>
    <t>29N</t>
  </si>
  <si>
    <t>31N</t>
  </si>
  <si>
    <t>32N</t>
  </si>
  <si>
    <t>33N</t>
  </si>
  <si>
    <t>34N</t>
  </si>
  <si>
    <t>35N</t>
  </si>
  <si>
    <t>36N</t>
  </si>
  <si>
    <t>37N</t>
  </si>
  <si>
    <t>38N</t>
  </si>
  <si>
    <t>39N</t>
  </si>
  <si>
    <t>41N</t>
  </si>
  <si>
    <t>42N</t>
  </si>
  <si>
    <t>43N</t>
  </si>
  <si>
    <t>44N</t>
  </si>
  <si>
    <t>45N</t>
  </si>
  <si>
    <t>46N</t>
  </si>
  <si>
    <t>49N</t>
  </si>
  <si>
    <t>51N</t>
  </si>
  <si>
    <t>52N</t>
  </si>
  <si>
    <t>53N</t>
  </si>
  <si>
    <t>54N</t>
  </si>
  <si>
    <t>55N</t>
  </si>
  <si>
    <t>56N</t>
  </si>
  <si>
    <t>57N</t>
  </si>
  <si>
    <t>58N</t>
  </si>
  <si>
    <t>59N</t>
  </si>
  <si>
    <t>61N</t>
  </si>
  <si>
    <t>62N</t>
  </si>
  <si>
    <t>63N</t>
  </si>
  <si>
    <t>71N</t>
  </si>
  <si>
    <t>72N</t>
  </si>
  <si>
    <t>73N</t>
  </si>
  <si>
    <t>74N</t>
  </si>
  <si>
    <t>75N</t>
  </si>
  <si>
    <t>76N</t>
  </si>
  <si>
    <t>79N</t>
  </si>
  <si>
    <t>81N</t>
  </si>
  <si>
    <t>83N</t>
  </si>
  <si>
    <t>85N</t>
  </si>
  <si>
    <t>91N</t>
  </si>
  <si>
    <t>92N</t>
  </si>
  <si>
    <t>93N</t>
  </si>
  <si>
    <t>94N</t>
  </si>
  <si>
    <t>95N</t>
  </si>
  <si>
    <t>96N</t>
  </si>
  <si>
    <t>99N</t>
  </si>
  <si>
    <t>11E</t>
  </si>
  <si>
    <t>12E</t>
  </si>
  <si>
    <t>13E</t>
  </si>
  <si>
    <t>14E</t>
  </si>
  <si>
    <t>15E</t>
  </si>
  <si>
    <t>16E</t>
  </si>
  <si>
    <t>17E</t>
  </si>
  <si>
    <t>21E</t>
  </si>
  <si>
    <t>22E</t>
  </si>
  <si>
    <t>23E</t>
  </si>
  <si>
    <t>24E</t>
  </si>
  <si>
    <t>25E</t>
  </si>
  <si>
    <t>26E</t>
  </si>
  <si>
    <t>27E</t>
  </si>
  <si>
    <t>28E</t>
  </si>
  <si>
    <t>29E</t>
  </si>
  <si>
    <t>31E</t>
  </si>
  <si>
    <t>32E</t>
  </si>
  <si>
    <t>33E</t>
  </si>
  <si>
    <t>34E</t>
  </si>
  <si>
    <t>35E</t>
  </si>
  <si>
    <t>36E</t>
  </si>
  <si>
    <t>37E</t>
  </si>
  <si>
    <t>38E</t>
  </si>
  <si>
    <t>39E</t>
  </si>
  <si>
    <t>41E</t>
  </si>
  <si>
    <t>42E</t>
  </si>
  <si>
    <t>43E</t>
  </si>
  <si>
    <t>44E</t>
  </si>
  <si>
    <t>45E</t>
  </si>
  <si>
    <t>46E</t>
  </si>
  <si>
    <t>49E</t>
  </si>
  <si>
    <t>51E</t>
  </si>
  <si>
    <t>52E</t>
  </si>
  <si>
    <t>53E</t>
  </si>
  <si>
    <t>54E</t>
  </si>
  <si>
    <t>55E</t>
  </si>
  <si>
    <t>56E</t>
  </si>
  <si>
    <t>57E</t>
  </si>
  <si>
    <t>58E</t>
  </si>
  <si>
    <t>59E</t>
  </si>
  <si>
    <t>61E</t>
  </si>
  <si>
    <t>62E</t>
  </si>
  <si>
    <t>63E</t>
  </si>
  <si>
    <t>71E</t>
  </si>
  <si>
    <t>72E</t>
  </si>
  <si>
    <t>73E</t>
  </si>
  <si>
    <t>74E</t>
  </si>
  <si>
    <t>75E</t>
  </si>
  <si>
    <t>76E</t>
  </si>
  <si>
    <t>79E</t>
  </si>
  <si>
    <t>81E</t>
  </si>
  <si>
    <t>83E</t>
  </si>
  <si>
    <t>85E</t>
  </si>
  <si>
    <t>91E</t>
  </si>
  <si>
    <t>92E</t>
  </si>
  <si>
    <t>93E</t>
  </si>
  <si>
    <t>94E</t>
  </si>
  <si>
    <t>95E</t>
  </si>
  <si>
    <t>96E</t>
  </si>
  <si>
    <t>99E</t>
  </si>
  <si>
    <t xml:space="preserve"> UNIVERSIDAD TECNOLOGICA DE SALAMANCA</t>
  </si>
  <si>
    <t>del 01 de Enero al 31 de Diciembre de 2024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</si>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</sst>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#,##0_ ;\-#,##0\ 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9"/>
      <color theme="0"/>
      <name val="Intro Book"/>
      <family val="3"/>
    </font>
    <font>
      <sz val="9"/>
      <color theme="1"/>
      <name val="Intro Book"/>
      <family val="3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43" fontId="7" fillId="0" borderId="0" applyFont="0" applyFill="0" applyBorder="0" applyAlignment="0" applyProtection="0"/>
  </cellStyleXfs>
  <cellXfs count="25">
    <xf numFmtId="0" fontId="0" fillId="0" borderId="0" xfId="0"/>
    <xf numFmtId="0" fontId="0" fillId="3" borderId="4" xfId="0" applyFill="1" applyBorder="1" applyAlignment="1">
      <alignment horizontal="left" indent="9"/>
    </xf>
    <xf numFmtId="0" fontId="0" fillId="3" borderId="4" xfId="0" applyFill="1" applyBorder="1" applyAlignment="1">
      <alignment horizontal="left" indent="3"/>
    </xf>
    <xf numFmtId="0" fontId="1" fillId="3" borderId="4" xfId="0" applyFont="1" applyFill="1" applyBorder="1" applyAlignment="1">
      <alignment horizontal="left" indent="3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1" fillId="3" borderId="3" xfId="0" applyFont="1" applyFill="1" applyBorder="1" applyAlignment="1">
      <alignment horizontal="left" vertical="center" indent="3"/>
    </xf>
    <xf numFmtId="0" fontId="0" fillId="3" borderId="4" xfId="0" applyFill="1" applyBorder="1" applyAlignment="1">
      <alignment horizontal="left" vertical="center" indent="6"/>
    </xf>
    <xf numFmtId="0" fontId="0" fillId="3" borderId="4" xfId="0" applyFill="1" applyBorder="1" applyAlignment="1">
      <alignment horizontal="left" vertical="center" indent="9"/>
    </xf>
    <xf numFmtId="0" fontId="0" fillId="3" borderId="4" xfId="0" applyFill="1" applyBorder="1" applyAlignment="1">
      <alignment horizontal="left" vertical="center" indent="3"/>
    </xf>
    <xf numFmtId="0" fontId="1" fillId="3" borderId="4" xfId="0" applyFont="1" applyFill="1" applyBorder="1" applyAlignment="1">
      <alignment horizontal="left" vertical="center" indent="3"/>
    </xf>
    <xf numFmtId="0" fontId="5" fillId="0" borderId="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43" fontId="0" fillId="0" borderId="5" xfId="3" applyFont="1" applyBorder="1"/>
    <xf numFmtId="165" fontId="1" fillId="3" borderId="4" xfId="3" applyNumberFormat="1" applyFont="1" applyFill="1" applyBorder="1" applyAlignment="1" applyProtection="1">
      <alignment vertical="center"/>
      <protection locked="0"/>
    </xf>
    <xf numFmtId="165" fontId="0" fillId="3" borderId="4" xfId="3" applyNumberFormat="1" applyFont="1" applyFill="1" applyBorder="1" applyAlignment="1" applyProtection="1">
      <alignment vertical="center"/>
      <protection locked="0"/>
    </xf>
    <xf numFmtId="165" fontId="0" fillId="3" borderId="4" xfId="3" applyNumberFormat="1" applyFont="1" applyFill="1" applyBorder="1" applyAlignment="1">
      <alignment vertical="center"/>
    </xf>
    <xf numFmtId="165" fontId="7" fillId="3" borderId="4" xfId="3" applyNumberFormat="1" applyFont="1" applyFill="1" applyBorder="1" applyAlignment="1" applyProtection="1">
      <alignment vertical="center"/>
      <protection locked="0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4">
    <cellStyle name="Millares" xfId="3" builtinId="3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showGridLines="0" tabSelected="1" zoomScale="85" zoomScaleNormal="85" workbookViewId="0">
      <selection sqref="A1:G1"/>
    </sheetView>
  </sheetViews>
  <sheetFormatPr baseColWidth="10" defaultRowHeight="15"/>
  <cols>
    <col min="1" max="1" width="103.28515625" customWidth="1"/>
    <col min="2" max="5" width="21" customWidth="1"/>
    <col min="6" max="6" width="20.85546875" customWidth="1"/>
    <col min="7" max="7" width="21" customWidth="1"/>
  </cols>
  <sheetData>
    <row r="1" spans="1:8" ht="48.75" customHeight="1">
      <c r="A1" s="18" t="s">
        <v>0</v>
      </c>
      <c r="B1" s="19"/>
      <c r="C1" s="19"/>
      <c r="D1" s="19"/>
      <c r="E1" s="19"/>
      <c r="F1" s="19"/>
      <c r="G1" s="19"/>
    </row>
    <row r="2" spans="1:8">
      <c r="A2" s="22" t="s">
        <v>210</v>
      </c>
      <c r="B2" s="22"/>
      <c r="C2" s="22"/>
      <c r="D2" s="22"/>
      <c r="E2" s="22"/>
      <c r="F2" s="22"/>
      <c r="G2" s="22"/>
    </row>
    <row r="3" spans="1:8">
      <c r="A3" s="23" t="s">
        <v>1</v>
      </c>
      <c r="B3" s="23"/>
      <c r="C3" s="23"/>
      <c r="D3" s="23"/>
      <c r="E3" s="23"/>
      <c r="F3" s="23"/>
      <c r="G3" s="23"/>
    </row>
    <row r="4" spans="1:8">
      <c r="A4" s="23" t="s">
        <v>2</v>
      </c>
      <c r="B4" s="23"/>
      <c r="C4" s="23"/>
      <c r="D4" s="23"/>
      <c r="E4" s="23"/>
      <c r="F4" s="23"/>
      <c r="G4" s="23"/>
    </row>
    <row r="5" spans="1:8">
      <c r="A5" s="23" t="s">
        <v>211</v>
      </c>
      <c r="B5" s="23"/>
      <c r="C5" s="23"/>
      <c r="D5" s="23"/>
      <c r="E5" s="23"/>
      <c r="F5" s="23"/>
      <c r="G5" s="23"/>
    </row>
    <row r="6" spans="1:8">
      <c r="A6" s="24" t="s">
        <v>3</v>
      </c>
      <c r="B6" s="24"/>
      <c r="C6" s="24"/>
      <c r="D6" s="24"/>
      <c r="E6" s="24"/>
      <c r="F6" s="24"/>
      <c r="G6" s="24"/>
    </row>
    <row r="7" spans="1:8">
      <c r="A7" s="20" t="s">
        <v>4</v>
      </c>
      <c r="B7" s="20" t="s">
        <v>5</v>
      </c>
      <c r="C7" s="20"/>
      <c r="D7" s="20"/>
      <c r="E7" s="20"/>
      <c r="F7" s="20"/>
      <c r="G7" s="21" t="s">
        <v>6</v>
      </c>
    </row>
    <row r="8" spans="1:8" ht="30">
      <c r="A8" s="20"/>
      <c r="B8" s="4" t="s">
        <v>7</v>
      </c>
      <c r="C8" s="4" t="s">
        <v>8</v>
      </c>
      <c r="D8" s="4" t="s">
        <v>9</v>
      </c>
      <c r="E8" s="4" t="s">
        <v>10</v>
      </c>
      <c r="F8" s="4" t="s">
        <v>11</v>
      </c>
      <c r="G8" s="20"/>
    </row>
    <row r="9" spans="1:8">
      <c r="A9" s="6" t="s">
        <v>12</v>
      </c>
      <c r="B9" s="14">
        <f>B10+B18+B189+B28+B38+B48+B58+B62+B71+B75</f>
        <v>34178683.280000001</v>
      </c>
      <c r="C9" s="14">
        <f t="shared" ref="C9:G9" si="0">C10+C18+C189+C28+C38+C48+C58+C62+C71+C75</f>
        <v>11786464.140000001</v>
      </c>
      <c r="D9" s="14">
        <f t="shared" si="0"/>
        <v>45965147.420000002</v>
      </c>
      <c r="E9" s="14">
        <f t="shared" si="0"/>
        <v>33710444.159999996</v>
      </c>
      <c r="F9" s="14">
        <f t="shared" si="0"/>
        <v>33710444.159999996</v>
      </c>
      <c r="G9" s="14">
        <f t="shared" si="0"/>
        <v>12254703.26</v>
      </c>
    </row>
    <row r="10" spans="1:8">
      <c r="A10" s="7" t="s">
        <v>13</v>
      </c>
      <c r="B10" s="15">
        <f>SUM(B11:B17)</f>
        <v>25555159.440000001</v>
      </c>
      <c r="C10" s="15">
        <f t="shared" ref="C10:G10" si="1">SUM(C11:C17)</f>
        <v>1023079.0000000001</v>
      </c>
      <c r="D10" s="15">
        <f t="shared" si="1"/>
        <v>26578238.440000001</v>
      </c>
      <c r="E10" s="15">
        <f t="shared" si="1"/>
        <v>21214123.029999997</v>
      </c>
      <c r="F10" s="15">
        <f t="shared" si="1"/>
        <v>21214123.029999997</v>
      </c>
      <c r="G10" s="15">
        <f t="shared" si="1"/>
        <v>5364115.41</v>
      </c>
    </row>
    <row r="11" spans="1:8">
      <c r="A11" s="8" t="s">
        <v>14</v>
      </c>
      <c r="B11" s="17">
        <v>10068633.33</v>
      </c>
      <c r="C11" s="17">
        <v>-851596.47</v>
      </c>
      <c r="D11" s="15">
        <f>B11+C11</f>
        <v>9217036.8599999994</v>
      </c>
      <c r="E11" s="17">
        <v>8727276.3200000003</v>
      </c>
      <c r="F11" s="17">
        <v>8727276.3200000003</v>
      </c>
      <c r="G11" s="15">
        <f>D11-E11</f>
        <v>489760.53999999911</v>
      </c>
      <c r="H11" s="11" t="s">
        <v>88</v>
      </c>
    </row>
    <row r="12" spans="1:8">
      <c r="A12" s="8" t="s">
        <v>15</v>
      </c>
      <c r="B12" s="17">
        <v>7732741.9199999999</v>
      </c>
      <c r="C12" s="17">
        <v>1457772.81</v>
      </c>
      <c r="D12" s="15">
        <f t="shared" ref="D12:D17" si="2">B12+C12</f>
        <v>9190514.7300000004</v>
      </c>
      <c r="E12" s="17">
        <v>4872587.33</v>
      </c>
      <c r="F12" s="17">
        <v>4872587.33</v>
      </c>
      <c r="G12" s="15">
        <f t="shared" ref="G12:G17" si="3">D12-E12</f>
        <v>4317927.4000000004</v>
      </c>
      <c r="H12" s="11" t="s">
        <v>89</v>
      </c>
    </row>
    <row r="13" spans="1:8">
      <c r="A13" s="8" t="s">
        <v>16</v>
      </c>
      <c r="B13" s="17">
        <v>1882886.01</v>
      </c>
      <c r="C13" s="17">
        <v>62654.11</v>
      </c>
      <c r="D13" s="15">
        <f t="shared" si="2"/>
        <v>1945540.12</v>
      </c>
      <c r="E13" s="17">
        <v>1945540.12</v>
      </c>
      <c r="F13" s="17">
        <v>1945540.12</v>
      </c>
      <c r="G13" s="15">
        <f t="shared" si="3"/>
        <v>0</v>
      </c>
      <c r="H13" s="11" t="s">
        <v>90</v>
      </c>
    </row>
    <row r="14" spans="1:8">
      <c r="A14" s="8" t="s">
        <v>17</v>
      </c>
      <c r="B14" s="17">
        <v>4353267.04</v>
      </c>
      <c r="C14" s="17">
        <v>742844.15</v>
      </c>
      <c r="D14" s="15">
        <f t="shared" si="2"/>
        <v>5096111.1900000004</v>
      </c>
      <c r="E14" s="17">
        <v>4539683.72</v>
      </c>
      <c r="F14" s="17">
        <v>4539683.72</v>
      </c>
      <c r="G14" s="15">
        <f t="shared" si="3"/>
        <v>556427.47000000067</v>
      </c>
      <c r="H14" s="11" t="s">
        <v>91</v>
      </c>
    </row>
    <row r="15" spans="1:8">
      <c r="A15" s="8" t="s">
        <v>18</v>
      </c>
      <c r="B15" s="17">
        <v>1517631.14</v>
      </c>
      <c r="C15" s="17">
        <v>-388595.6</v>
      </c>
      <c r="D15" s="15">
        <f t="shared" si="2"/>
        <v>1129035.54</v>
      </c>
      <c r="E15" s="17">
        <v>1129035.54</v>
      </c>
      <c r="F15" s="17">
        <v>1129035.54</v>
      </c>
      <c r="G15" s="15">
        <f t="shared" si="3"/>
        <v>0</v>
      </c>
      <c r="H15" s="11" t="s">
        <v>92</v>
      </c>
    </row>
    <row r="16" spans="1:8">
      <c r="A16" s="8" t="s">
        <v>19</v>
      </c>
      <c r="B16" s="15">
        <v>0</v>
      </c>
      <c r="C16" s="15">
        <v>0</v>
      </c>
      <c r="D16" s="15">
        <f t="shared" si="2"/>
        <v>0</v>
      </c>
      <c r="E16" s="15">
        <v>0</v>
      </c>
      <c r="F16" s="15">
        <v>0</v>
      </c>
      <c r="G16" s="15">
        <f t="shared" si="3"/>
        <v>0</v>
      </c>
      <c r="H16" s="11" t="s">
        <v>93</v>
      </c>
    </row>
    <row r="17" spans="1:8">
      <c r="A17" s="8" t="s">
        <v>20</v>
      </c>
      <c r="B17" s="15">
        <v>0</v>
      </c>
      <c r="C17" s="15">
        <v>0</v>
      </c>
      <c r="D17" s="15">
        <f t="shared" si="2"/>
        <v>0</v>
      </c>
      <c r="E17" s="15">
        <v>0</v>
      </c>
      <c r="F17" s="15">
        <v>0</v>
      </c>
      <c r="G17" s="15">
        <f t="shared" si="3"/>
        <v>0</v>
      </c>
      <c r="H17" s="11" t="s">
        <v>94</v>
      </c>
    </row>
    <row r="18" spans="1:8">
      <c r="A18" s="7" t="s">
        <v>21</v>
      </c>
      <c r="B18" s="15">
        <f>SUM(B19:B27)</f>
        <v>1139329.5899999999</v>
      </c>
      <c r="C18" s="15">
        <f t="shared" ref="C18:G18" si="4">SUM(C19:C27)</f>
        <v>419107.91000000003</v>
      </c>
      <c r="D18" s="15">
        <f t="shared" si="4"/>
        <v>1558437.5</v>
      </c>
      <c r="E18" s="15">
        <f t="shared" si="4"/>
        <v>1347262.17</v>
      </c>
      <c r="F18" s="15">
        <f t="shared" si="4"/>
        <v>1347262.17</v>
      </c>
      <c r="G18" s="15">
        <f t="shared" si="4"/>
        <v>211175.33000000002</v>
      </c>
    </row>
    <row r="19" spans="1:8">
      <c r="A19" s="8" t="s">
        <v>22</v>
      </c>
      <c r="B19" s="17">
        <v>323155</v>
      </c>
      <c r="C19" s="17">
        <v>64230.81</v>
      </c>
      <c r="D19" s="15">
        <f t="shared" ref="D19:D27" si="5">B19+C19</f>
        <v>387385.81</v>
      </c>
      <c r="E19" s="17">
        <v>376350.86</v>
      </c>
      <c r="F19" s="17">
        <v>376350.86</v>
      </c>
      <c r="G19" s="15">
        <f t="shared" ref="G19:G27" si="6">D19-E19</f>
        <v>11034.950000000012</v>
      </c>
      <c r="H19" s="11" t="s">
        <v>95</v>
      </c>
    </row>
    <row r="20" spans="1:8">
      <c r="A20" s="8" t="s">
        <v>23</v>
      </c>
      <c r="B20" s="17">
        <v>240300</v>
      </c>
      <c r="C20" s="17">
        <v>-91637.42</v>
      </c>
      <c r="D20" s="15">
        <f t="shared" si="5"/>
        <v>148662.58000000002</v>
      </c>
      <c r="E20" s="17">
        <v>141611.87</v>
      </c>
      <c r="F20" s="17">
        <v>141611.87</v>
      </c>
      <c r="G20" s="15">
        <f t="shared" si="6"/>
        <v>7050.710000000021</v>
      </c>
      <c r="H20" s="11" t="s">
        <v>96</v>
      </c>
    </row>
    <row r="21" spans="1:8">
      <c r="A21" s="8" t="s">
        <v>24</v>
      </c>
      <c r="B21" s="15">
        <v>0</v>
      </c>
      <c r="C21" s="15">
        <v>0</v>
      </c>
      <c r="D21" s="15">
        <f t="shared" si="5"/>
        <v>0</v>
      </c>
      <c r="E21" s="15">
        <v>0</v>
      </c>
      <c r="F21" s="15">
        <v>0</v>
      </c>
      <c r="G21" s="15">
        <f t="shared" si="6"/>
        <v>0</v>
      </c>
      <c r="H21" s="11" t="s">
        <v>97</v>
      </c>
    </row>
    <row r="22" spans="1:8">
      <c r="A22" s="8" t="s">
        <v>25</v>
      </c>
      <c r="B22" s="17">
        <v>121928.47</v>
      </c>
      <c r="C22" s="17">
        <v>41158.71</v>
      </c>
      <c r="D22" s="15">
        <f t="shared" si="5"/>
        <v>163087.18</v>
      </c>
      <c r="E22" s="17">
        <v>160797.71</v>
      </c>
      <c r="F22" s="17">
        <v>160797.71</v>
      </c>
      <c r="G22" s="15">
        <f t="shared" si="6"/>
        <v>2289.4700000000012</v>
      </c>
      <c r="H22" s="11" t="s">
        <v>98</v>
      </c>
    </row>
    <row r="23" spans="1:8">
      <c r="A23" s="8" t="s">
        <v>26</v>
      </c>
      <c r="B23" s="17">
        <v>123946.12</v>
      </c>
      <c r="C23" s="17">
        <v>67422.179999999993</v>
      </c>
      <c r="D23" s="15">
        <f t="shared" si="5"/>
        <v>191368.3</v>
      </c>
      <c r="E23" s="17">
        <v>171589.97</v>
      </c>
      <c r="F23" s="17">
        <v>171589.97</v>
      </c>
      <c r="G23" s="15">
        <f t="shared" si="6"/>
        <v>19778.329999999987</v>
      </c>
      <c r="H23" s="11" t="s">
        <v>99</v>
      </c>
    </row>
    <row r="24" spans="1:8">
      <c r="A24" s="8" t="s">
        <v>27</v>
      </c>
      <c r="B24" s="17">
        <v>206000</v>
      </c>
      <c r="C24" s="17">
        <v>0</v>
      </c>
      <c r="D24" s="15">
        <f t="shared" si="5"/>
        <v>206000</v>
      </c>
      <c r="E24" s="17">
        <v>206000</v>
      </c>
      <c r="F24" s="17">
        <v>206000</v>
      </c>
      <c r="G24" s="15">
        <f t="shared" si="6"/>
        <v>0</v>
      </c>
      <c r="H24" s="11" t="s">
        <v>100</v>
      </c>
    </row>
    <row r="25" spans="1:8">
      <c r="A25" s="8" t="s">
        <v>28</v>
      </c>
      <c r="B25" s="17">
        <v>37000</v>
      </c>
      <c r="C25" s="17">
        <v>160675.13</v>
      </c>
      <c r="D25" s="15">
        <f t="shared" si="5"/>
        <v>197675.13</v>
      </c>
      <c r="E25" s="17">
        <v>30811.13</v>
      </c>
      <c r="F25" s="17">
        <v>30811.13</v>
      </c>
      <c r="G25" s="15">
        <f t="shared" si="6"/>
        <v>166864</v>
      </c>
      <c r="H25" s="11" t="s">
        <v>101</v>
      </c>
    </row>
    <row r="26" spans="1:8">
      <c r="A26" s="8" t="s">
        <v>29</v>
      </c>
      <c r="B26" s="15">
        <v>0</v>
      </c>
      <c r="C26" s="15">
        <v>0</v>
      </c>
      <c r="D26" s="15">
        <f t="shared" si="5"/>
        <v>0</v>
      </c>
      <c r="E26" s="15">
        <v>0</v>
      </c>
      <c r="F26" s="15">
        <v>0</v>
      </c>
      <c r="G26" s="15">
        <f t="shared" si="6"/>
        <v>0</v>
      </c>
      <c r="H26" s="11" t="s">
        <v>102</v>
      </c>
    </row>
    <row r="27" spans="1:8">
      <c r="A27" s="8" t="s">
        <v>30</v>
      </c>
      <c r="B27" s="17">
        <v>87000</v>
      </c>
      <c r="C27" s="17">
        <v>177258.5</v>
      </c>
      <c r="D27" s="15">
        <f t="shared" si="5"/>
        <v>264258.5</v>
      </c>
      <c r="E27" s="17">
        <v>260100.63</v>
      </c>
      <c r="F27" s="17">
        <v>260100.63</v>
      </c>
      <c r="G27" s="15">
        <f t="shared" si="6"/>
        <v>4157.8699999999953</v>
      </c>
      <c r="H27" s="11" t="s">
        <v>103</v>
      </c>
    </row>
    <row r="28" spans="1:8">
      <c r="A28" s="7" t="s">
        <v>31</v>
      </c>
      <c r="B28" s="15">
        <f>SUM(B29:B37)</f>
        <v>5503044.6900000004</v>
      </c>
      <c r="C28" s="15">
        <f t="shared" ref="C28:G28" si="7">SUM(C29:C37)</f>
        <v>1706308.9</v>
      </c>
      <c r="D28" s="15">
        <f t="shared" si="7"/>
        <v>7209353.5900000008</v>
      </c>
      <c r="E28" s="15">
        <f t="shared" si="7"/>
        <v>6879705.6700000009</v>
      </c>
      <c r="F28" s="15">
        <f t="shared" si="7"/>
        <v>6879705.6700000009</v>
      </c>
      <c r="G28" s="15">
        <f t="shared" si="7"/>
        <v>329647.91999999981</v>
      </c>
    </row>
    <row r="29" spans="1:8">
      <c r="A29" s="8" t="s">
        <v>32</v>
      </c>
      <c r="B29" s="17">
        <v>628165</v>
      </c>
      <c r="C29" s="17">
        <v>43179.98</v>
      </c>
      <c r="D29" s="15">
        <f t="shared" ref="D29:D82" si="8">B29+C29</f>
        <v>671344.98</v>
      </c>
      <c r="E29" s="17">
        <v>647976.67000000004</v>
      </c>
      <c r="F29" s="17">
        <v>647976.67000000004</v>
      </c>
      <c r="G29" s="15">
        <f t="shared" ref="G29:G37" si="9">D29-E29</f>
        <v>23368.309999999939</v>
      </c>
      <c r="H29" s="11" t="s">
        <v>104</v>
      </c>
    </row>
    <row r="30" spans="1:8">
      <c r="A30" s="8" t="s">
        <v>33</v>
      </c>
      <c r="B30" s="17">
        <v>810216.28</v>
      </c>
      <c r="C30" s="17">
        <v>-38253.32</v>
      </c>
      <c r="D30" s="15">
        <f t="shared" si="8"/>
        <v>771962.96000000008</v>
      </c>
      <c r="E30" s="17">
        <v>721675.87</v>
      </c>
      <c r="F30" s="17">
        <v>721675.87</v>
      </c>
      <c r="G30" s="15">
        <f t="shared" si="9"/>
        <v>50287.090000000084</v>
      </c>
      <c r="H30" s="11" t="s">
        <v>105</v>
      </c>
    </row>
    <row r="31" spans="1:8">
      <c r="A31" s="8" t="s">
        <v>34</v>
      </c>
      <c r="B31" s="17">
        <v>969000</v>
      </c>
      <c r="C31" s="17">
        <v>197735</v>
      </c>
      <c r="D31" s="15">
        <f t="shared" si="8"/>
        <v>1166735</v>
      </c>
      <c r="E31" s="17">
        <v>1152238.33</v>
      </c>
      <c r="F31" s="17">
        <v>1152238.33</v>
      </c>
      <c r="G31" s="15">
        <f t="shared" si="9"/>
        <v>14496.669999999925</v>
      </c>
      <c r="H31" s="11" t="s">
        <v>106</v>
      </c>
    </row>
    <row r="32" spans="1:8">
      <c r="A32" s="8" t="s">
        <v>35</v>
      </c>
      <c r="B32" s="17">
        <v>75000</v>
      </c>
      <c r="C32" s="17">
        <v>14791.79</v>
      </c>
      <c r="D32" s="15">
        <f t="shared" si="8"/>
        <v>89791.790000000008</v>
      </c>
      <c r="E32" s="17">
        <v>87744.15</v>
      </c>
      <c r="F32" s="17">
        <v>87744.15</v>
      </c>
      <c r="G32" s="15">
        <f t="shared" si="9"/>
        <v>2047.640000000014</v>
      </c>
      <c r="H32" s="11" t="s">
        <v>107</v>
      </c>
    </row>
    <row r="33" spans="1:8">
      <c r="A33" s="8" t="s">
        <v>36</v>
      </c>
      <c r="B33" s="17">
        <v>1300163.4099999999</v>
      </c>
      <c r="C33" s="17">
        <v>1562140.84</v>
      </c>
      <c r="D33" s="15">
        <f t="shared" si="8"/>
        <v>2862304.25</v>
      </c>
      <c r="E33" s="17">
        <v>2803979.48</v>
      </c>
      <c r="F33" s="17">
        <v>2803979.48</v>
      </c>
      <c r="G33" s="15">
        <f t="shared" si="9"/>
        <v>58324.770000000019</v>
      </c>
      <c r="H33" s="11" t="s">
        <v>108</v>
      </c>
    </row>
    <row r="34" spans="1:8">
      <c r="A34" s="8" t="s">
        <v>37</v>
      </c>
      <c r="B34" s="17">
        <v>78500</v>
      </c>
      <c r="C34" s="17">
        <v>19400</v>
      </c>
      <c r="D34" s="15">
        <f t="shared" si="8"/>
        <v>97900</v>
      </c>
      <c r="E34" s="17">
        <v>97896.7</v>
      </c>
      <c r="F34" s="17">
        <v>97896.7</v>
      </c>
      <c r="G34" s="15">
        <f t="shared" si="9"/>
        <v>3.3000000000029104</v>
      </c>
      <c r="H34" s="11" t="s">
        <v>109</v>
      </c>
    </row>
    <row r="35" spans="1:8">
      <c r="A35" s="8" t="s">
        <v>38</v>
      </c>
      <c r="B35" s="15">
        <v>0</v>
      </c>
      <c r="C35" s="15">
        <v>0</v>
      </c>
      <c r="D35" s="15">
        <f t="shared" si="8"/>
        <v>0</v>
      </c>
      <c r="E35" s="15">
        <v>0</v>
      </c>
      <c r="F35" s="15">
        <v>0</v>
      </c>
      <c r="G35" s="15">
        <f t="shared" si="9"/>
        <v>0</v>
      </c>
      <c r="H35" s="11" t="s">
        <v>110</v>
      </c>
    </row>
    <row r="36" spans="1:8">
      <c r="A36" s="8" t="s">
        <v>39</v>
      </c>
      <c r="B36" s="17">
        <v>562000</v>
      </c>
      <c r="C36" s="17">
        <v>-337482.31</v>
      </c>
      <c r="D36" s="15">
        <f t="shared" si="8"/>
        <v>224517.69</v>
      </c>
      <c r="E36" s="17">
        <v>185840.15</v>
      </c>
      <c r="F36" s="17">
        <v>185840.15</v>
      </c>
      <c r="G36" s="15">
        <f t="shared" si="9"/>
        <v>38677.540000000008</v>
      </c>
      <c r="H36" s="11" t="s">
        <v>111</v>
      </c>
    </row>
    <row r="37" spans="1:8">
      <c r="A37" s="8" t="s">
        <v>40</v>
      </c>
      <c r="B37" s="17">
        <v>1080000</v>
      </c>
      <c r="C37" s="17">
        <v>244796.92</v>
      </c>
      <c r="D37" s="15">
        <f t="shared" si="8"/>
        <v>1324796.92</v>
      </c>
      <c r="E37" s="17">
        <v>1182354.32</v>
      </c>
      <c r="F37" s="17">
        <v>1182354.32</v>
      </c>
      <c r="G37" s="15">
        <f t="shared" si="9"/>
        <v>142442.59999999986</v>
      </c>
      <c r="H37" s="11" t="s">
        <v>112</v>
      </c>
    </row>
    <row r="38" spans="1:8">
      <c r="A38" s="7" t="s">
        <v>41</v>
      </c>
      <c r="B38" s="15">
        <f>SUM(B39:B47)</f>
        <v>1981149.56</v>
      </c>
      <c r="C38" s="15">
        <f t="shared" ref="C38:G38" si="10">SUM(C39:C47)</f>
        <v>327766.68</v>
      </c>
      <c r="D38" s="15">
        <f t="shared" si="10"/>
        <v>2308916.2400000002</v>
      </c>
      <c r="E38" s="15">
        <f t="shared" si="10"/>
        <v>1967356.0799999998</v>
      </c>
      <c r="F38" s="15">
        <f t="shared" si="10"/>
        <v>1967356.0799999998</v>
      </c>
      <c r="G38" s="15">
        <f t="shared" si="10"/>
        <v>341560.16000000009</v>
      </c>
    </row>
    <row r="39" spans="1:8">
      <c r="A39" s="8" t="s">
        <v>42</v>
      </c>
      <c r="B39" s="15">
        <v>0</v>
      </c>
      <c r="C39" s="15">
        <v>0</v>
      </c>
      <c r="D39" s="15">
        <f t="shared" si="8"/>
        <v>0</v>
      </c>
      <c r="E39" s="15">
        <v>0</v>
      </c>
      <c r="F39" s="15">
        <v>0</v>
      </c>
      <c r="G39" s="15">
        <f t="shared" ref="G39:G47" si="11">D39-E39</f>
        <v>0</v>
      </c>
      <c r="H39" s="11" t="s">
        <v>113</v>
      </c>
    </row>
    <row r="40" spans="1:8">
      <c r="A40" s="8" t="s">
        <v>43</v>
      </c>
      <c r="B40" s="15">
        <v>0</v>
      </c>
      <c r="C40" s="15">
        <v>0</v>
      </c>
      <c r="D40" s="15">
        <f t="shared" si="8"/>
        <v>0</v>
      </c>
      <c r="E40" s="15">
        <v>0</v>
      </c>
      <c r="F40" s="15">
        <v>0</v>
      </c>
      <c r="G40" s="15">
        <f t="shared" si="11"/>
        <v>0</v>
      </c>
      <c r="H40" s="11" t="s">
        <v>114</v>
      </c>
    </row>
    <row r="41" spans="1:8">
      <c r="A41" s="8" t="s">
        <v>44</v>
      </c>
      <c r="B41" s="15">
        <v>0</v>
      </c>
      <c r="C41" s="15">
        <v>0</v>
      </c>
      <c r="D41" s="15">
        <f t="shared" si="8"/>
        <v>0</v>
      </c>
      <c r="E41" s="15">
        <v>0</v>
      </c>
      <c r="F41" s="15">
        <v>0</v>
      </c>
      <c r="G41" s="15">
        <f t="shared" si="11"/>
        <v>0</v>
      </c>
      <c r="H41" s="11" t="s">
        <v>115</v>
      </c>
    </row>
    <row r="42" spans="1:8">
      <c r="A42" s="8" t="s">
        <v>45</v>
      </c>
      <c r="B42" s="17">
        <v>1981149.56</v>
      </c>
      <c r="C42" s="17">
        <v>275100</v>
      </c>
      <c r="D42" s="15">
        <f t="shared" si="8"/>
        <v>2256249.56</v>
      </c>
      <c r="E42" s="17">
        <v>1940827.2</v>
      </c>
      <c r="F42" s="17">
        <v>1940827.2</v>
      </c>
      <c r="G42" s="15">
        <f t="shared" si="11"/>
        <v>315422.3600000001</v>
      </c>
      <c r="H42" s="11" t="s">
        <v>116</v>
      </c>
    </row>
    <row r="43" spans="1:8">
      <c r="A43" s="8" t="s">
        <v>46</v>
      </c>
      <c r="B43" s="17">
        <v>0</v>
      </c>
      <c r="C43" s="17">
        <v>52666.68</v>
      </c>
      <c r="D43" s="15">
        <f t="shared" si="8"/>
        <v>52666.68</v>
      </c>
      <c r="E43" s="17">
        <v>26528.880000000001</v>
      </c>
      <c r="F43" s="17">
        <v>26528.880000000001</v>
      </c>
      <c r="G43" s="15">
        <f t="shared" si="11"/>
        <v>26137.8</v>
      </c>
      <c r="H43" s="11" t="s">
        <v>117</v>
      </c>
    </row>
    <row r="44" spans="1:8">
      <c r="A44" s="8" t="s">
        <v>47</v>
      </c>
      <c r="B44" s="15">
        <v>0</v>
      </c>
      <c r="C44" s="15">
        <v>0</v>
      </c>
      <c r="D44" s="15">
        <f t="shared" si="8"/>
        <v>0</v>
      </c>
      <c r="E44" s="15">
        <v>0</v>
      </c>
      <c r="F44" s="15">
        <v>0</v>
      </c>
      <c r="G44" s="15">
        <f t="shared" si="11"/>
        <v>0</v>
      </c>
      <c r="H44" s="11" t="s">
        <v>118</v>
      </c>
    </row>
    <row r="45" spans="1:8">
      <c r="A45" s="8" t="s">
        <v>48</v>
      </c>
      <c r="B45" s="15">
        <v>0</v>
      </c>
      <c r="C45" s="15">
        <v>0</v>
      </c>
      <c r="D45" s="15">
        <f t="shared" si="8"/>
        <v>0</v>
      </c>
      <c r="E45" s="15">
        <v>0</v>
      </c>
      <c r="F45" s="15">
        <v>0</v>
      </c>
      <c r="G45" s="15">
        <f t="shared" si="11"/>
        <v>0</v>
      </c>
      <c r="H45" s="12"/>
    </row>
    <row r="46" spans="1:8">
      <c r="A46" s="8" t="s">
        <v>49</v>
      </c>
      <c r="B46" s="15">
        <v>0</v>
      </c>
      <c r="C46" s="15">
        <v>0</v>
      </c>
      <c r="D46" s="15">
        <f t="shared" si="8"/>
        <v>0</v>
      </c>
      <c r="E46" s="15">
        <v>0</v>
      </c>
      <c r="F46" s="15">
        <v>0</v>
      </c>
      <c r="G46" s="15">
        <f t="shared" si="11"/>
        <v>0</v>
      </c>
      <c r="H46" s="12"/>
    </row>
    <row r="47" spans="1:8">
      <c r="A47" s="8" t="s">
        <v>50</v>
      </c>
      <c r="B47" s="15">
        <v>0</v>
      </c>
      <c r="C47" s="15">
        <v>0</v>
      </c>
      <c r="D47" s="15">
        <f t="shared" si="8"/>
        <v>0</v>
      </c>
      <c r="E47" s="15">
        <v>0</v>
      </c>
      <c r="F47" s="15">
        <v>0</v>
      </c>
      <c r="G47" s="15">
        <f t="shared" si="11"/>
        <v>0</v>
      </c>
      <c r="H47" s="11" t="s">
        <v>119</v>
      </c>
    </row>
    <row r="48" spans="1:8">
      <c r="A48" s="7" t="s">
        <v>51</v>
      </c>
      <c r="B48" s="15">
        <f>SUM(B49:B57)</f>
        <v>0</v>
      </c>
      <c r="C48" s="15">
        <f t="shared" ref="C48:G48" si="12">SUM(C49:C57)</f>
        <v>4851702.21</v>
      </c>
      <c r="D48" s="15">
        <f t="shared" si="12"/>
        <v>4851702.21</v>
      </c>
      <c r="E48" s="15">
        <f t="shared" si="12"/>
        <v>2301997.21</v>
      </c>
      <c r="F48" s="15">
        <f t="shared" si="12"/>
        <v>2301997.21</v>
      </c>
      <c r="G48" s="15">
        <f t="shared" si="12"/>
        <v>2549705</v>
      </c>
    </row>
    <row r="49" spans="1:8">
      <c r="A49" s="8" t="s">
        <v>52</v>
      </c>
      <c r="B49" s="17">
        <v>0</v>
      </c>
      <c r="C49" s="17">
        <v>618503.71</v>
      </c>
      <c r="D49" s="15">
        <f t="shared" si="8"/>
        <v>618503.71</v>
      </c>
      <c r="E49" s="17">
        <v>618503.71</v>
      </c>
      <c r="F49" s="17">
        <v>618503.71</v>
      </c>
      <c r="G49" s="15">
        <f t="shared" ref="G49:G57" si="13">D49-E49</f>
        <v>0</v>
      </c>
      <c r="H49" s="11" t="s">
        <v>120</v>
      </c>
    </row>
    <row r="50" spans="1:8">
      <c r="A50" s="8" t="s">
        <v>53</v>
      </c>
      <c r="B50" s="17">
        <v>0</v>
      </c>
      <c r="C50" s="17">
        <v>69811.199999999997</v>
      </c>
      <c r="D50" s="15">
        <f t="shared" si="8"/>
        <v>69811.199999999997</v>
      </c>
      <c r="E50" s="17">
        <v>69811.199999999997</v>
      </c>
      <c r="F50" s="17">
        <v>69811.199999999997</v>
      </c>
      <c r="G50" s="15">
        <f t="shared" si="13"/>
        <v>0</v>
      </c>
      <c r="H50" s="11" t="s">
        <v>121</v>
      </c>
    </row>
    <row r="51" spans="1:8">
      <c r="A51" s="8" t="s">
        <v>54</v>
      </c>
      <c r="B51" s="17">
        <v>0</v>
      </c>
      <c r="C51" s="17">
        <v>368108.26</v>
      </c>
      <c r="D51" s="15">
        <f t="shared" si="8"/>
        <v>368108.26</v>
      </c>
      <c r="E51" s="17">
        <v>368108.26</v>
      </c>
      <c r="F51" s="17">
        <v>368108.26</v>
      </c>
      <c r="G51" s="15">
        <f t="shared" si="13"/>
        <v>0</v>
      </c>
      <c r="H51" s="11" t="s">
        <v>122</v>
      </c>
    </row>
    <row r="52" spans="1:8">
      <c r="A52" s="8" t="s">
        <v>55</v>
      </c>
      <c r="B52" s="17">
        <v>0</v>
      </c>
      <c r="C52" s="17">
        <v>3699705</v>
      </c>
      <c r="D52" s="15">
        <f t="shared" si="8"/>
        <v>3699705</v>
      </c>
      <c r="E52" s="17">
        <v>1150000</v>
      </c>
      <c r="F52" s="17">
        <v>1150000</v>
      </c>
      <c r="G52" s="15">
        <f t="shared" si="13"/>
        <v>2549705</v>
      </c>
      <c r="H52" s="11" t="s">
        <v>123</v>
      </c>
    </row>
    <row r="53" spans="1:8">
      <c r="A53" s="8" t="s">
        <v>56</v>
      </c>
      <c r="B53" s="15">
        <v>0</v>
      </c>
      <c r="C53" s="15">
        <v>0</v>
      </c>
      <c r="D53" s="15">
        <f t="shared" si="8"/>
        <v>0</v>
      </c>
      <c r="E53" s="15">
        <v>0</v>
      </c>
      <c r="F53" s="15">
        <v>0</v>
      </c>
      <c r="G53" s="15">
        <f t="shared" si="13"/>
        <v>0</v>
      </c>
      <c r="H53" s="11" t="s">
        <v>124</v>
      </c>
    </row>
    <row r="54" spans="1:8">
      <c r="A54" s="8" t="s">
        <v>57</v>
      </c>
      <c r="B54" s="17">
        <v>0</v>
      </c>
      <c r="C54" s="17">
        <v>95574.04</v>
      </c>
      <c r="D54" s="15">
        <f t="shared" si="8"/>
        <v>95574.04</v>
      </c>
      <c r="E54" s="17">
        <v>95574.04</v>
      </c>
      <c r="F54" s="17">
        <v>95574.04</v>
      </c>
      <c r="G54" s="15">
        <f t="shared" si="13"/>
        <v>0</v>
      </c>
      <c r="H54" s="11" t="s">
        <v>125</v>
      </c>
    </row>
    <row r="55" spans="1:8">
      <c r="A55" s="8" t="s">
        <v>58</v>
      </c>
      <c r="B55" s="15">
        <v>0</v>
      </c>
      <c r="C55" s="15">
        <v>0</v>
      </c>
      <c r="D55" s="15">
        <f t="shared" si="8"/>
        <v>0</v>
      </c>
      <c r="E55" s="15">
        <v>0</v>
      </c>
      <c r="F55" s="15">
        <v>0</v>
      </c>
      <c r="G55" s="15">
        <f t="shared" si="13"/>
        <v>0</v>
      </c>
      <c r="H55" s="11" t="s">
        <v>126</v>
      </c>
    </row>
    <row r="56" spans="1:8">
      <c r="A56" s="8" t="s">
        <v>59</v>
      </c>
      <c r="B56" s="15">
        <v>0</v>
      </c>
      <c r="C56" s="15">
        <v>0</v>
      </c>
      <c r="D56" s="15">
        <f t="shared" si="8"/>
        <v>0</v>
      </c>
      <c r="E56" s="15">
        <v>0</v>
      </c>
      <c r="F56" s="15">
        <v>0</v>
      </c>
      <c r="G56" s="15">
        <f t="shared" si="13"/>
        <v>0</v>
      </c>
      <c r="H56" s="11" t="s">
        <v>127</v>
      </c>
    </row>
    <row r="57" spans="1:8">
      <c r="A57" s="8" t="s">
        <v>60</v>
      </c>
      <c r="B57" s="15">
        <v>0</v>
      </c>
      <c r="C57" s="15">
        <v>0</v>
      </c>
      <c r="D57" s="15">
        <f t="shared" si="8"/>
        <v>0</v>
      </c>
      <c r="E57" s="15">
        <v>0</v>
      </c>
      <c r="F57" s="15">
        <v>0</v>
      </c>
      <c r="G57" s="15">
        <f t="shared" si="13"/>
        <v>0</v>
      </c>
      <c r="H57" s="11" t="s">
        <v>128</v>
      </c>
    </row>
    <row r="58" spans="1:8">
      <c r="A58" s="7" t="s">
        <v>61</v>
      </c>
      <c r="B58" s="15">
        <f>SUM(B59:B61)</f>
        <v>0</v>
      </c>
      <c r="C58" s="15">
        <f t="shared" ref="C58:G58" si="14">SUM(C59:C61)</f>
        <v>3458499.44</v>
      </c>
      <c r="D58" s="15">
        <f t="shared" si="14"/>
        <v>3458499.44</v>
      </c>
      <c r="E58" s="15">
        <f t="shared" si="14"/>
        <v>0</v>
      </c>
      <c r="F58" s="15">
        <f t="shared" si="14"/>
        <v>0</v>
      </c>
      <c r="G58" s="15">
        <f t="shared" si="14"/>
        <v>3458499.44</v>
      </c>
    </row>
    <row r="59" spans="1:8">
      <c r="A59" s="8" t="s">
        <v>62</v>
      </c>
      <c r="B59" s="15">
        <v>0</v>
      </c>
      <c r="C59" s="15">
        <v>0</v>
      </c>
      <c r="D59" s="15">
        <f t="shared" si="8"/>
        <v>0</v>
      </c>
      <c r="E59" s="15">
        <v>0</v>
      </c>
      <c r="F59" s="15">
        <v>0</v>
      </c>
      <c r="G59" s="15">
        <f t="shared" ref="G59:G61" si="15">D59-E59</f>
        <v>0</v>
      </c>
      <c r="H59" s="11" t="s">
        <v>129</v>
      </c>
    </row>
    <row r="60" spans="1:8">
      <c r="A60" s="8" t="s">
        <v>63</v>
      </c>
      <c r="B60" s="17">
        <v>0</v>
      </c>
      <c r="C60" s="17">
        <v>3458499.44</v>
      </c>
      <c r="D60" s="15">
        <f t="shared" si="8"/>
        <v>3458499.44</v>
      </c>
      <c r="E60" s="17">
        <v>0</v>
      </c>
      <c r="F60" s="17">
        <v>0</v>
      </c>
      <c r="G60" s="15">
        <f t="shared" si="15"/>
        <v>3458499.44</v>
      </c>
      <c r="H60" s="11" t="s">
        <v>130</v>
      </c>
    </row>
    <row r="61" spans="1:8">
      <c r="A61" s="8" t="s">
        <v>64</v>
      </c>
      <c r="B61" s="15">
        <v>0</v>
      </c>
      <c r="C61" s="15">
        <v>0</v>
      </c>
      <c r="D61" s="15">
        <f t="shared" si="8"/>
        <v>0</v>
      </c>
      <c r="E61" s="15">
        <v>0</v>
      </c>
      <c r="F61" s="15">
        <v>0</v>
      </c>
      <c r="G61" s="15">
        <f t="shared" si="15"/>
        <v>0</v>
      </c>
      <c r="H61" s="11" t="s">
        <v>131</v>
      </c>
    </row>
    <row r="62" spans="1:8">
      <c r="A62" s="7" t="s">
        <v>65</v>
      </c>
      <c r="B62" s="15">
        <f>SUM(B63:B67,B69:B70)</f>
        <v>0</v>
      </c>
      <c r="C62" s="15">
        <f t="shared" ref="C62:G62" si="16">SUM(C63:C67,C69:C70)</f>
        <v>0</v>
      </c>
      <c r="D62" s="15">
        <f t="shared" si="16"/>
        <v>0</v>
      </c>
      <c r="E62" s="15">
        <f t="shared" si="16"/>
        <v>0</v>
      </c>
      <c r="F62" s="15">
        <f t="shared" si="16"/>
        <v>0</v>
      </c>
      <c r="G62" s="15">
        <f t="shared" si="16"/>
        <v>0</v>
      </c>
    </row>
    <row r="63" spans="1:8">
      <c r="A63" s="8" t="s">
        <v>66</v>
      </c>
      <c r="B63" s="15">
        <v>0</v>
      </c>
      <c r="C63" s="15">
        <v>0</v>
      </c>
      <c r="D63" s="15">
        <f t="shared" si="8"/>
        <v>0</v>
      </c>
      <c r="E63" s="15">
        <v>0</v>
      </c>
      <c r="F63" s="15">
        <v>0</v>
      </c>
      <c r="G63" s="15">
        <f t="shared" ref="G63:G70" si="17">D63-E63</f>
        <v>0</v>
      </c>
      <c r="H63" s="11" t="s">
        <v>132</v>
      </c>
    </row>
    <row r="64" spans="1:8">
      <c r="A64" s="8" t="s">
        <v>67</v>
      </c>
      <c r="B64" s="15">
        <v>0</v>
      </c>
      <c r="C64" s="15">
        <v>0</v>
      </c>
      <c r="D64" s="15">
        <f t="shared" si="8"/>
        <v>0</v>
      </c>
      <c r="E64" s="15">
        <v>0</v>
      </c>
      <c r="F64" s="15">
        <v>0</v>
      </c>
      <c r="G64" s="15">
        <f t="shared" si="17"/>
        <v>0</v>
      </c>
      <c r="H64" s="11" t="s">
        <v>133</v>
      </c>
    </row>
    <row r="65" spans="1:8">
      <c r="A65" s="8" t="s">
        <v>68</v>
      </c>
      <c r="B65" s="15">
        <v>0</v>
      </c>
      <c r="C65" s="15">
        <v>0</v>
      </c>
      <c r="D65" s="15">
        <f t="shared" si="8"/>
        <v>0</v>
      </c>
      <c r="E65" s="15">
        <v>0</v>
      </c>
      <c r="F65" s="15">
        <v>0</v>
      </c>
      <c r="G65" s="15">
        <f t="shared" si="17"/>
        <v>0</v>
      </c>
      <c r="H65" s="11" t="s">
        <v>134</v>
      </c>
    </row>
    <row r="66" spans="1:8">
      <c r="A66" s="8" t="s">
        <v>69</v>
      </c>
      <c r="B66" s="15">
        <v>0</v>
      </c>
      <c r="C66" s="15">
        <v>0</v>
      </c>
      <c r="D66" s="15">
        <f t="shared" si="8"/>
        <v>0</v>
      </c>
      <c r="E66" s="15">
        <v>0</v>
      </c>
      <c r="F66" s="15">
        <v>0</v>
      </c>
      <c r="G66" s="15">
        <f t="shared" si="17"/>
        <v>0</v>
      </c>
      <c r="H66" s="11" t="s">
        <v>135</v>
      </c>
    </row>
    <row r="67" spans="1:8">
      <c r="A67" s="8" t="s">
        <v>70</v>
      </c>
      <c r="B67" s="15">
        <v>0</v>
      </c>
      <c r="C67" s="15">
        <v>0</v>
      </c>
      <c r="D67" s="15">
        <f t="shared" si="8"/>
        <v>0</v>
      </c>
      <c r="E67" s="15">
        <v>0</v>
      </c>
      <c r="F67" s="15">
        <v>0</v>
      </c>
      <c r="G67" s="15">
        <f t="shared" si="17"/>
        <v>0</v>
      </c>
      <c r="H67" s="11" t="s">
        <v>136</v>
      </c>
    </row>
    <row r="68" spans="1:8">
      <c r="A68" s="8" t="s">
        <v>71</v>
      </c>
      <c r="B68" s="15">
        <v>0</v>
      </c>
      <c r="C68" s="15">
        <v>0</v>
      </c>
      <c r="D68" s="15">
        <f t="shared" si="8"/>
        <v>0</v>
      </c>
      <c r="E68" s="15">
        <v>0</v>
      </c>
      <c r="F68" s="15">
        <v>0</v>
      </c>
      <c r="G68" s="15">
        <f t="shared" si="17"/>
        <v>0</v>
      </c>
      <c r="H68" s="11"/>
    </row>
    <row r="69" spans="1:8">
      <c r="A69" s="8" t="s">
        <v>72</v>
      </c>
      <c r="B69" s="15">
        <v>0</v>
      </c>
      <c r="C69" s="15">
        <v>0</v>
      </c>
      <c r="D69" s="15">
        <f t="shared" si="8"/>
        <v>0</v>
      </c>
      <c r="E69" s="15">
        <v>0</v>
      </c>
      <c r="F69" s="15">
        <v>0</v>
      </c>
      <c r="G69" s="15">
        <f t="shared" si="17"/>
        <v>0</v>
      </c>
      <c r="H69" s="11" t="s">
        <v>137</v>
      </c>
    </row>
    <row r="70" spans="1:8">
      <c r="A70" s="8" t="s">
        <v>73</v>
      </c>
      <c r="B70" s="15">
        <v>0</v>
      </c>
      <c r="C70" s="15">
        <v>0</v>
      </c>
      <c r="D70" s="15">
        <f t="shared" si="8"/>
        <v>0</v>
      </c>
      <c r="E70" s="15">
        <v>0</v>
      </c>
      <c r="F70" s="15">
        <v>0</v>
      </c>
      <c r="G70" s="15">
        <f t="shared" si="17"/>
        <v>0</v>
      </c>
      <c r="H70" s="11" t="s">
        <v>138</v>
      </c>
    </row>
    <row r="71" spans="1:8">
      <c r="A71" s="7" t="s">
        <v>74</v>
      </c>
      <c r="B71" s="15">
        <f>SUM(B72:B74)</f>
        <v>0</v>
      </c>
      <c r="C71" s="15">
        <f t="shared" ref="C71:G71" si="18">SUM(C72:C74)</f>
        <v>0</v>
      </c>
      <c r="D71" s="15">
        <f t="shared" si="18"/>
        <v>0</v>
      </c>
      <c r="E71" s="15">
        <f t="shared" si="18"/>
        <v>0</v>
      </c>
      <c r="F71" s="15">
        <f t="shared" si="18"/>
        <v>0</v>
      </c>
      <c r="G71" s="15">
        <f t="shared" si="18"/>
        <v>0</v>
      </c>
    </row>
    <row r="72" spans="1:8">
      <c r="A72" s="8" t="s">
        <v>75</v>
      </c>
      <c r="B72" s="15">
        <v>0</v>
      </c>
      <c r="C72" s="15">
        <v>0</v>
      </c>
      <c r="D72" s="15">
        <f t="shared" si="8"/>
        <v>0</v>
      </c>
      <c r="E72" s="15">
        <v>0</v>
      </c>
      <c r="F72" s="15">
        <v>0</v>
      </c>
      <c r="G72" s="15">
        <f t="shared" ref="G72:G74" si="19">D72-E72</f>
        <v>0</v>
      </c>
      <c r="H72" s="11" t="s">
        <v>139</v>
      </c>
    </row>
    <row r="73" spans="1:8">
      <c r="A73" s="8" t="s">
        <v>76</v>
      </c>
      <c r="B73" s="15">
        <v>0</v>
      </c>
      <c r="C73" s="15">
        <v>0</v>
      </c>
      <c r="D73" s="15">
        <f t="shared" si="8"/>
        <v>0</v>
      </c>
      <c r="E73" s="15">
        <v>0</v>
      </c>
      <c r="F73" s="15">
        <v>0</v>
      </c>
      <c r="G73" s="15">
        <f t="shared" si="19"/>
        <v>0</v>
      </c>
      <c r="H73" s="11" t="s">
        <v>140</v>
      </c>
    </row>
    <row r="74" spans="1:8">
      <c r="A74" s="8" t="s">
        <v>77</v>
      </c>
      <c r="B74" s="15">
        <v>0</v>
      </c>
      <c r="C74" s="15">
        <v>0</v>
      </c>
      <c r="D74" s="15">
        <f t="shared" si="8"/>
        <v>0</v>
      </c>
      <c r="E74" s="15">
        <v>0</v>
      </c>
      <c r="F74" s="15">
        <v>0</v>
      </c>
      <c r="G74" s="15">
        <f t="shared" si="19"/>
        <v>0</v>
      </c>
      <c r="H74" s="11" t="s">
        <v>141</v>
      </c>
    </row>
    <row r="75" spans="1:8">
      <c r="A75" s="7" t="s">
        <v>78</v>
      </c>
      <c r="B75" s="15">
        <f>SUM(B76:B82)</f>
        <v>0</v>
      </c>
      <c r="C75" s="15">
        <f t="shared" ref="C75:G75" si="20">SUM(C76:C82)</f>
        <v>0</v>
      </c>
      <c r="D75" s="15">
        <f t="shared" si="20"/>
        <v>0</v>
      </c>
      <c r="E75" s="15">
        <f t="shared" si="20"/>
        <v>0</v>
      </c>
      <c r="F75" s="15">
        <f t="shared" si="20"/>
        <v>0</v>
      </c>
      <c r="G75" s="15">
        <f t="shared" si="20"/>
        <v>0</v>
      </c>
    </row>
    <row r="76" spans="1:8">
      <c r="A76" s="8" t="s">
        <v>79</v>
      </c>
      <c r="B76" s="15">
        <v>0</v>
      </c>
      <c r="C76" s="15">
        <v>0</v>
      </c>
      <c r="D76" s="15">
        <f t="shared" si="8"/>
        <v>0</v>
      </c>
      <c r="E76" s="15">
        <v>0</v>
      </c>
      <c r="F76" s="15">
        <v>0</v>
      </c>
      <c r="G76" s="15">
        <f t="shared" ref="G76:G82" si="21">D76-E76</f>
        <v>0</v>
      </c>
      <c r="H76" s="11" t="s">
        <v>142</v>
      </c>
    </row>
    <row r="77" spans="1:8">
      <c r="A77" s="8" t="s">
        <v>80</v>
      </c>
      <c r="B77" s="15">
        <v>0</v>
      </c>
      <c r="C77" s="15">
        <v>0</v>
      </c>
      <c r="D77" s="15">
        <f t="shared" si="8"/>
        <v>0</v>
      </c>
      <c r="E77" s="15">
        <v>0</v>
      </c>
      <c r="F77" s="15">
        <v>0</v>
      </c>
      <c r="G77" s="15">
        <f t="shared" si="21"/>
        <v>0</v>
      </c>
      <c r="H77" s="11" t="s">
        <v>143</v>
      </c>
    </row>
    <row r="78" spans="1:8">
      <c r="A78" s="8" t="s">
        <v>81</v>
      </c>
      <c r="B78" s="15">
        <v>0</v>
      </c>
      <c r="C78" s="15">
        <v>0</v>
      </c>
      <c r="D78" s="15">
        <f t="shared" si="8"/>
        <v>0</v>
      </c>
      <c r="E78" s="15">
        <v>0</v>
      </c>
      <c r="F78" s="15">
        <v>0</v>
      </c>
      <c r="G78" s="15">
        <f t="shared" si="21"/>
        <v>0</v>
      </c>
      <c r="H78" s="11" t="s">
        <v>144</v>
      </c>
    </row>
    <row r="79" spans="1:8">
      <c r="A79" s="8" t="s">
        <v>82</v>
      </c>
      <c r="B79" s="15">
        <v>0</v>
      </c>
      <c r="C79" s="15">
        <v>0</v>
      </c>
      <c r="D79" s="15">
        <f t="shared" si="8"/>
        <v>0</v>
      </c>
      <c r="E79" s="15">
        <v>0</v>
      </c>
      <c r="F79" s="15">
        <v>0</v>
      </c>
      <c r="G79" s="15">
        <f t="shared" si="21"/>
        <v>0</v>
      </c>
      <c r="H79" s="11" t="s">
        <v>145</v>
      </c>
    </row>
    <row r="80" spans="1:8">
      <c r="A80" s="8" t="s">
        <v>83</v>
      </c>
      <c r="B80" s="15">
        <v>0</v>
      </c>
      <c r="C80" s="15">
        <v>0</v>
      </c>
      <c r="D80" s="15">
        <f t="shared" si="8"/>
        <v>0</v>
      </c>
      <c r="E80" s="15">
        <v>0</v>
      </c>
      <c r="F80" s="15">
        <v>0</v>
      </c>
      <c r="G80" s="15">
        <f t="shared" si="21"/>
        <v>0</v>
      </c>
      <c r="H80" s="11" t="s">
        <v>146</v>
      </c>
    </row>
    <row r="81" spans="1:8">
      <c r="A81" s="8" t="s">
        <v>84</v>
      </c>
      <c r="B81" s="15">
        <v>0</v>
      </c>
      <c r="C81" s="15">
        <v>0</v>
      </c>
      <c r="D81" s="15">
        <f t="shared" si="8"/>
        <v>0</v>
      </c>
      <c r="E81" s="15">
        <v>0</v>
      </c>
      <c r="F81" s="15">
        <v>0</v>
      </c>
      <c r="G81" s="15">
        <f t="shared" si="21"/>
        <v>0</v>
      </c>
      <c r="H81" s="11" t="s">
        <v>147</v>
      </c>
    </row>
    <row r="82" spans="1:8">
      <c r="A82" s="8" t="s">
        <v>85</v>
      </c>
      <c r="B82" s="15">
        <v>0</v>
      </c>
      <c r="C82" s="15">
        <v>0</v>
      </c>
      <c r="D82" s="15">
        <f t="shared" si="8"/>
        <v>0</v>
      </c>
      <c r="E82" s="15">
        <v>0</v>
      </c>
      <c r="F82" s="15">
        <v>0</v>
      </c>
      <c r="G82" s="15">
        <f t="shared" si="21"/>
        <v>0</v>
      </c>
      <c r="H82" s="11" t="s">
        <v>148</v>
      </c>
    </row>
    <row r="83" spans="1:8">
      <c r="A83" s="9"/>
      <c r="B83" s="16"/>
      <c r="C83" s="16"/>
      <c r="D83" s="16"/>
      <c r="E83" s="16"/>
      <c r="F83" s="16"/>
      <c r="G83" s="16"/>
    </row>
    <row r="84" spans="1:8">
      <c r="A84" s="10" t="s">
        <v>86</v>
      </c>
      <c r="B84" s="14">
        <f>B85+B93+B103+B113+B123+B133+B137+B146+B150</f>
        <v>23024526</v>
      </c>
      <c r="C84" s="14">
        <f t="shared" ref="C84:G84" si="22">C85+C93+C103+C113+C123+C133+C137+C146+C150</f>
        <v>9902046.1699999999</v>
      </c>
      <c r="D84" s="14">
        <f t="shared" si="22"/>
        <v>32926572.170000002</v>
      </c>
      <c r="E84" s="14">
        <f t="shared" si="22"/>
        <v>28045470.75</v>
      </c>
      <c r="F84" s="14">
        <f t="shared" si="22"/>
        <v>28045470.75</v>
      </c>
      <c r="G84" s="14">
        <f t="shared" si="22"/>
        <v>4881101.4199999981</v>
      </c>
    </row>
    <row r="85" spans="1:8">
      <c r="A85" s="7" t="s">
        <v>13</v>
      </c>
      <c r="B85" s="15">
        <f>SUM(B86:B92)</f>
        <v>19180668</v>
      </c>
      <c r="C85" s="15">
        <f t="shared" ref="C85:G85" si="23">SUM(C86:C92)</f>
        <v>1023079.0000000002</v>
      </c>
      <c r="D85" s="15">
        <f t="shared" si="23"/>
        <v>20203747</v>
      </c>
      <c r="E85" s="15">
        <f t="shared" si="23"/>
        <v>20179456.050000001</v>
      </c>
      <c r="F85" s="15">
        <f t="shared" si="23"/>
        <v>20179456.050000001</v>
      </c>
      <c r="G85" s="15">
        <f t="shared" si="23"/>
        <v>24290.949999998324</v>
      </c>
    </row>
    <row r="86" spans="1:8">
      <c r="A86" s="8" t="s">
        <v>14</v>
      </c>
      <c r="B86" s="17">
        <v>9578872.7899999991</v>
      </c>
      <c r="C86" s="17">
        <v>-1522938.73</v>
      </c>
      <c r="D86" s="15">
        <f t="shared" ref="D86:D92" si="24">B86+C86</f>
        <v>8055934.0599999987</v>
      </c>
      <c r="E86" s="17">
        <v>8031643.1100000003</v>
      </c>
      <c r="F86" s="17">
        <v>8031643.1100000003</v>
      </c>
      <c r="G86" s="15">
        <f t="shared" ref="G86:G92" si="25">D86-E86</f>
        <v>24290.949999998324</v>
      </c>
      <c r="H86" s="11" t="s">
        <v>149</v>
      </c>
    </row>
    <row r="87" spans="1:8">
      <c r="A87" s="8" t="s">
        <v>15</v>
      </c>
      <c r="B87" s="17">
        <v>3388262.3999999999</v>
      </c>
      <c r="C87" s="17">
        <v>3976874.37</v>
      </c>
      <c r="D87" s="15">
        <f t="shared" si="24"/>
        <v>7365136.7699999996</v>
      </c>
      <c r="E87" s="17">
        <v>7365136.7699999996</v>
      </c>
      <c r="F87" s="17">
        <v>7365136.7699999996</v>
      </c>
      <c r="G87" s="15">
        <f t="shared" si="25"/>
        <v>0</v>
      </c>
      <c r="H87" s="11" t="s">
        <v>150</v>
      </c>
    </row>
    <row r="88" spans="1:8">
      <c r="A88" s="8" t="s">
        <v>16</v>
      </c>
      <c r="B88" s="17">
        <v>1882886.01</v>
      </c>
      <c r="C88" s="17">
        <v>-565545.5</v>
      </c>
      <c r="D88" s="15">
        <f t="shared" si="24"/>
        <v>1317340.51</v>
      </c>
      <c r="E88" s="17">
        <v>1317340.51</v>
      </c>
      <c r="F88" s="17">
        <v>1317340.51</v>
      </c>
      <c r="G88" s="15">
        <f t="shared" si="25"/>
        <v>0</v>
      </c>
      <c r="H88" s="11" t="s">
        <v>151</v>
      </c>
    </row>
    <row r="89" spans="1:8">
      <c r="A89" s="8" t="s">
        <v>17</v>
      </c>
      <c r="B89" s="17">
        <v>2813015.66</v>
      </c>
      <c r="C89" s="17">
        <v>-437569.96</v>
      </c>
      <c r="D89" s="15">
        <f t="shared" si="24"/>
        <v>2375445.7000000002</v>
      </c>
      <c r="E89" s="17">
        <v>2375445.7000000002</v>
      </c>
      <c r="F89" s="17">
        <v>2375445.7000000002</v>
      </c>
      <c r="G89" s="15">
        <f t="shared" si="25"/>
        <v>0</v>
      </c>
      <c r="H89" s="11" t="s">
        <v>152</v>
      </c>
    </row>
    <row r="90" spans="1:8">
      <c r="A90" s="8" t="s">
        <v>18</v>
      </c>
      <c r="B90" s="17">
        <v>1517631.14</v>
      </c>
      <c r="C90" s="17">
        <v>-427741.18</v>
      </c>
      <c r="D90" s="15">
        <f t="shared" si="24"/>
        <v>1089889.96</v>
      </c>
      <c r="E90" s="17">
        <v>1089889.96</v>
      </c>
      <c r="F90" s="17">
        <v>1089889.96</v>
      </c>
      <c r="G90" s="15">
        <f t="shared" si="25"/>
        <v>0</v>
      </c>
      <c r="H90" s="11" t="s">
        <v>153</v>
      </c>
    </row>
    <row r="91" spans="1:8">
      <c r="A91" s="8" t="s">
        <v>19</v>
      </c>
      <c r="B91" s="15">
        <v>0</v>
      </c>
      <c r="C91" s="15">
        <v>0</v>
      </c>
      <c r="D91" s="15">
        <f t="shared" si="24"/>
        <v>0</v>
      </c>
      <c r="E91" s="15">
        <v>0</v>
      </c>
      <c r="F91" s="15">
        <v>0</v>
      </c>
      <c r="G91" s="15">
        <f t="shared" si="25"/>
        <v>0</v>
      </c>
      <c r="H91" s="11" t="s">
        <v>154</v>
      </c>
    </row>
    <row r="92" spans="1:8">
      <c r="A92" s="8" t="s">
        <v>20</v>
      </c>
      <c r="B92" s="15">
        <v>0</v>
      </c>
      <c r="C92" s="15">
        <v>0</v>
      </c>
      <c r="D92" s="15">
        <f t="shared" si="24"/>
        <v>0</v>
      </c>
      <c r="E92" s="15">
        <v>0</v>
      </c>
      <c r="F92" s="15">
        <v>0</v>
      </c>
      <c r="G92" s="15">
        <f t="shared" si="25"/>
        <v>0</v>
      </c>
      <c r="H92" s="11" t="s">
        <v>155</v>
      </c>
    </row>
    <row r="93" spans="1:8">
      <c r="A93" s="7" t="s">
        <v>21</v>
      </c>
      <c r="B93" s="15">
        <f>SUM(B94:B102)</f>
        <v>876601.40999999992</v>
      </c>
      <c r="C93" s="15">
        <f t="shared" ref="C93:G93" si="26">SUM(C94:C102)</f>
        <v>44454.510000000009</v>
      </c>
      <c r="D93" s="15">
        <f t="shared" si="26"/>
        <v>921055.91999999993</v>
      </c>
      <c r="E93" s="15">
        <f t="shared" si="26"/>
        <v>886516.47</v>
      </c>
      <c r="F93" s="15">
        <f t="shared" si="26"/>
        <v>886516.47</v>
      </c>
      <c r="G93" s="15">
        <f t="shared" si="26"/>
        <v>34539.450000000033</v>
      </c>
    </row>
    <row r="94" spans="1:8">
      <c r="A94" s="8" t="s">
        <v>22</v>
      </c>
      <c r="B94" s="17">
        <v>279655</v>
      </c>
      <c r="C94" s="17">
        <v>33621.01</v>
      </c>
      <c r="D94" s="15">
        <f t="shared" ref="D94:D102" si="27">B94+C94</f>
        <v>313276.01</v>
      </c>
      <c r="E94" s="17">
        <v>311701.38</v>
      </c>
      <c r="F94" s="17">
        <v>311701.38</v>
      </c>
      <c r="G94" s="15">
        <f t="shared" ref="G94:G102" si="28">D94-E94</f>
        <v>1574.6300000000047</v>
      </c>
      <c r="H94" s="11" t="s">
        <v>156</v>
      </c>
    </row>
    <row r="95" spans="1:8">
      <c r="A95" s="8" t="s">
        <v>23</v>
      </c>
      <c r="B95" s="17">
        <v>53500</v>
      </c>
      <c r="C95" s="17">
        <v>-3807.39</v>
      </c>
      <c r="D95" s="15">
        <f t="shared" si="27"/>
        <v>49692.61</v>
      </c>
      <c r="E95" s="17">
        <v>49644.02</v>
      </c>
      <c r="F95" s="17">
        <v>49644.02</v>
      </c>
      <c r="G95" s="15">
        <f t="shared" si="28"/>
        <v>48.590000000003783</v>
      </c>
      <c r="H95" s="11" t="s">
        <v>157</v>
      </c>
    </row>
    <row r="96" spans="1:8">
      <c r="A96" s="8" t="s">
        <v>24</v>
      </c>
      <c r="B96" s="15">
        <v>0</v>
      </c>
      <c r="C96" s="15">
        <v>0</v>
      </c>
      <c r="D96" s="15">
        <f t="shared" si="27"/>
        <v>0</v>
      </c>
      <c r="E96" s="15">
        <v>0</v>
      </c>
      <c r="F96" s="15">
        <v>0</v>
      </c>
      <c r="G96" s="15">
        <f t="shared" si="28"/>
        <v>0</v>
      </c>
      <c r="H96" s="11" t="s">
        <v>158</v>
      </c>
    </row>
    <row r="97" spans="1:8">
      <c r="A97" s="8" t="s">
        <v>25</v>
      </c>
      <c r="B97" s="17">
        <v>87500.29</v>
      </c>
      <c r="C97" s="17">
        <v>4812.08</v>
      </c>
      <c r="D97" s="15">
        <f t="shared" si="27"/>
        <v>92312.37</v>
      </c>
      <c r="E97" s="17">
        <v>85920.01</v>
      </c>
      <c r="F97" s="17">
        <v>85920.01</v>
      </c>
      <c r="G97" s="15">
        <f t="shared" si="28"/>
        <v>6392.3600000000006</v>
      </c>
      <c r="H97" s="11" t="s">
        <v>159</v>
      </c>
    </row>
    <row r="98" spans="1:8">
      <c r="A98" s="1" t="s">
        <v>26</v>
      </c>
      <c r="B98" s="17">
        <v>123946.12</v>
      </c>
      <c r="C98" s="17">
        <v>-32326.5</v>
      </c>
      <c r="D98" s="15">
        <f t="shared" si="27"/>
        <v>91619.62</v>
      </c>
      <c r="E98" s="17">
        <v>90425.68</v>
      </c>
      <c r="F98" s="17">
        <v>90425.68</v>
      </c>
      <c r="G98" s="15">
        <f t="shared" si="28"/>
        <v>1193.9400000000023</v>
      </c>
      <c r="H98" s="11" t="s">
        <v>160</v>
      </c>
    </row>
    <row r="99" spans="1:8">
      <c r="A99" s="8" t="s">
        <v>27</v>
      </c>
      <c r="B99" s="17">
        <v>206000</v>
      </c>
      <c r="C99" s="17">
        <v>0</v>
      </c>
      <c r="D99" s="15">
        <f t="shared" si="27"/>
        <v>206000</v>
      </c>
      <c r="E99" s="17">
        <v>182039.46</v>
      </c>
      <c r="F99" s="17">
        <v>182039.46</v>
      </c>
      <c r="G99" s="15">
        <f t="shared" si="28"/>
        <v>23960.540000000008</v>
      </c>
      <c r="H99" s="11" t="s">
        <v>161</v>
      </c>
    </row>
    <row r="100" spans="1:8">
      <c r="A100" s="8" t="s">
        <v>28</v>
      </c>
      <c r="B100" s="17">
        <v>27000</v>
      </c>
      <c r="C100" s="17">
        <v>-80.92</v>
      </c>
      <c r="D100" s="15">
        <f t="shared" si="27"/>
        <v>26919.08</v>
      </c>
      <c r="E100" s="17">
        <v>26919.08</v>
      </c>
      <c r="F100" s="17">
        <v>26919.08</v>
      </c>
      <c r="G100" s="15">
        <f t="shared" si="28"/>
        <v>0</v>
      </c>
      <c r="H100" s="11" t="s">
        <v>162</v>
      </c>
    </row>
    <row r="101" spans="1:8">
      <c r="A101" s="8" t="s">
        <v>29</v>
      </c>
      <c r="B101" s="15">
        <v>0</v>
      </c>
      <c r="C101" s="15">
        <v>0</v>
      </c>
      <c r="D101" s="15">
        <f t="shared" si="27"/>
        <v>0</v>
      </c>
      <c r="E101" s="15">
        <v>0</v>
      </c>
      <c r="F101" s="15">
        <v>0</v>
      </c>
      <c r="G101" s="15">
        <f t="shared" si="28"/>
        <v>0</v>
      </c>
      <c r="H101" s="11" t="s">
        <v>163</v>
      </c>
    </row>
    <row r="102" spans="1:8">
      <c r="A102" s="8" t="s">
        <v>30</v>
      </c>
      <c r="B102" s="17">
        <v>99000</v>
      </c>
      <c r="C102" s="17">
        <v>42236.23</v>
      </c>
      <c r="D102" s="15">
        <f t="shared" si="27"/>
        <v>141236.23000000001</v>
      </c>
      <c r="E102" s="17">
        <v>139866.84</v>
      </c>
      <c r="F102" s="17">
        <v>139866.84</v>
      </c>
      <c r="G102" s="15">
        <f t="shared" si="28"/>
        <v>1369.390000000014</v>
      </c>
      <c r="H102" s="11" t="s">
        <v>164</v>
      </c>
    </row>
    <row r="103" spans="1:8">
      <c r="A103" s="7" t="s">
        <v>31</v>
      </c>
      <c r="B103" s="15">
        <f>SUM(B104:B112)</f>
        <v>2967256.59</v>
      </c>
      <c r="C103" s="15">
        <f t="shared" ref="C103:G103" si="29">SUM(C104:C112)</f>
        <v>2998807.1100000003</v>
      </c>
      <c r="D103" s="15">
        <f t="shared" si="29"/>
        <v>5966063.7000000002</v>
      </c>
      <c r="E103" s="15">
        <f t="shared" si="29"/>
        <v>5675658.5499999998</v>
      </c>
      <c r="F103" s="15">
        <f t="shared" si="29"/>
        <v>5675658.5499999998</v>
      </c>
      <c r="G103" s="15">
        <f t="shared" si="29"/>
        <v>290405.15000000031</v>
      </c>
    </row>
    <row r="104" spans="1:8">
      <c r="A104" s="8" t="s">
        <v>32</v>
      </c>
      <c r="B104" s="17">
        <v>631165</v>
      </c>
      <c r="C104" s="17">
        <v>66624.5</v>
      </c>
      <c r="D104" s="15">
        <f t="shared" ref="D104:D112" si="30">B104+C104</f>
        <v>697789.5</v>
      </c>
      <c r="E104" s="17">
        <v>679594.23</v>
      </c>
      <c r="F104" s="17">
        <v>679594.23</v>
      </c>
      <c r="G104" s="15">
        <f t="shared" ref="G104:G112" si="31">D104-E104</f>
        <v>18195.270000000019</v>
      </c>
      <c r="H104" s="11" t="s">
        <v>165</v>
      </c>
    </row>
    <row r="105" spans="1:8">
      <c r="A105" s="8" t="s">
        <v>33</v>
      </c>
      <c r="B105" s="17">
        <v>275000</v>
      </c>
      <c r="C105" s="17">
        <v>7763.25</v>
      </c>
      <c r="D105" s="15">
        <f t="shared" si="30"/>
        <v>282763.25</v>
      </c>
      <c r="E105" s="17">
        <v>282763.25</v>
      </c>
      <c r="F105" s="17">
        <v>282763.25</v>
      </c>
      <c r="G105" s="15">
        <f t="shared" si="31"/>
        <v>0</v>
      </c>
      <c r="H105" s="11" t="s">
        <v>166</v>
      </c>
    </row>
    <row r="106" spans="1:8">
      <c r="A106" s="8" t="s">
        <v>34</v>
      </c>
      <c r="B106" s="17">
        <v>770000</v>
      </c>
      <c r="C106" s="17">
        <v>-243.6</v>
      </c>
      <c r="D106" s="15">
        <f t="shared" si="30"/>
        <v>769756.4</v>
      </c>
      <c r="E106" s="17">
        <v>757463.56</v>
      </c>
      <c r="F106" s="17">
        <v>757463.56</v>
      </c>
      <c r="G106" s="15">
        <f t="shared" si="31"/>
        <v>12292.839999999967</v>
      </c>
      <c r="H106" s="11" t="s">
        <v>167</v>
      </c>
    </row>
    <row r="107" spans="1:8">
      <c r="A107" s="8" t="s">
        <v>35</v>
      </c>
      <c r="B107" s="17">
        <v>25000</v>
      </c>
      <c r="C107" s="17">
        <v>-1100</v>
      </c>
      <c r="D107" s="15">
        <f t="shared" si="30"/>
        <v>23900</v>
      </c>
      <c r="E107" s="17">
        <v>7302.52</v>
      </c>
      <c r="F107" s="17">
        <v>7302.52</v>
      </c>
      <c r="G107" s="15">
        <f t="shared" si="31"/>
        <v>16597.48</v>
      </c>
      <c r="H107" s="11" t="s">
        <v>168</v>
      </c>
    </row>
    <row r="108" spans="1:8">
      <c r="A108" s="8" t="s">
        <v>36</v>
      </c>
      <c r="B108" s="17">
        <v>901060.76</v>
      </c>
      <c r="C108" s="17">
        <v>2769389.39</v>
      </c>
      <c r="D108" s="15">
        <f t="shared" si="30"/>
        <v>3670450.1500000004</v>
      </c>
      <c r="E108" s="17">
        <v>3666437.12</v>
      </c>
      <c r="F108" s="17">
        <v>3666437.12</v>
      </c>
      <c r="G108" s="15">
        <f t="shared" si="31"/>
        <v>4013.0300000002608</v>
      </c>
      <c r="H108" s="11" t="s">
        <v>169</v>
      </c>
    </row>
    <row r="109" spans="1:8">
      <c r="A109" s="8" t="s">
        <v>37</v>
      </c>
      <c r="B109" s="17">
        <v>17500</v>
      </c>
      <c r="C109" s="17">
        <v>0</v>
      </c>
      <c r="D109" s="15">
        <f t="shared" si="30"/>
        <v>17500</v>
      </c>
      <c r="E109" s="17">
        <v>16836</v>
      </c>
      <c r="F109" s="17">
        <v>16836</v>
      </c>
      <c r="G109" s="15">
        <f t="shared" si="31"/>
        <v>664</v>
      </c>
      <c r="H109" s="11" t="s">
        <v>170</v>
      </c>
    </row>
    <row r="110" spans="1:8">
      <c r="A110" s="8" t="s">
        <v>38</v>
      </c>
      <c r="B110" s="17">
        <v>150000</v>
      </c>
      <c r="C110" s="17">
        <v>-10268.9</v>
      </c>
      <c r="D110" s="15">
        <f t="shared" si="30"/>
        <v>139731.1</v>
      </c>
      <c r="E110" s="17">
        <v>134795.24</v>
      </c>
      <c r="F110" s="17">
        <v>134795.24</v>
      </c>
      <c r="G110" s="15">
        <f t="shared" si="31"/>
        <v>4935.8600000000151</v>
      </c>
      <c r="H110" s="11" t="s">
        <v>171</v>
      </c>
    </row>
    <row r="111" spans="1:8">
      <c r="A111" s="8" t="s">
        <v>39</v>
      </c>
      <c r="B111" s="17">
        <v>97530.83</v>
      </c>
      <c r="C111" s="17">
        <v>-65626.320000000007</v>
      </c>
      <c r="D111" s="15">
        <f t="shared" si="30"/>
        <v>31904.509999999995</v>
      </c>
      <c r="E111" s="17">
        <v>31506.51</v>
      </c>
      <c r="F111" s="17">
        <v>31506.51</v>
      </c>
      <c r="G111" s="15">
        <f t="shared" si="31"/>
        <v>397.99999999999636</v>
      </c>
      <c r="H111" s="11" t="s">
        <v>172</v>
      </c>
    </row>
    <row r="112" spans="1:8">
      <c r="A112" s="8" t="s">
        <v>40</v>
      </c>
      <c r="B112" s="17">
        <v>100000</v>
      </c>
      <c r="C112" s="17">
        <v>232268.79</v>
      </c>
      <c r="D112" s="15">
        <f t="shared" si="30"/>
        <v>332268.79000000004</v>
      </c>
      <c r="E112" s="17">
        <v>98960.12</v>
      </c>
      <c r="F112" s="17">
        <v>98960.12</v>
      </c>
      <c r="G112" s="15">
        <f t="shared" si="31"/>
        <v>233308.67000000004</v>
      </c>
      <c r="H112" s="11" t="s">
        <v>173</v>
      </c>
    </row>
    <row r="113" spans="1:8">
      <c r="A113" s="7" t="s">
        <v>41</v>
      </c>
      <c r="B113" s="15">
        <f>SUM(B114:B122)</f>
        <v>0</v>
      </c>
      <c r="C113" s="15">
        <f t="shared" ref="C113:G113" si="32">SUM(C114:C122)</f>
        <v>0</v>
      </c>
      <c r="D113" s="15">
        <f t="shared" si="32"/>
        <v>0</v>
      </c>
      <c r="E113" s="15">
        <f t="shared" si="32"/>
        <v>0</v>
      </c>
      <c r="F113" s="15">
        <f t="shared" si="32"/>
        <v>0</v>
      </c>
      <c r="G113" s="15">
        <f t="shared" si="32"/>
        <v>0</v>
      </c>
    </row>
    <row r="114" spans="1:8">
      <c r="A114" s="8" t="s">
        <v>42</v>
      </c>
      <c r="B114" s="15">
        <v>0</v>
      </c>
      <c r="C114" s="15">
        <v>0</v>
      </c>
      <c r="D114" s="15">
        <f t="shared" ref="D114:D122" si="33">B114+C114</f>
        <v>0</v>
      </c>
      <c r="E114" s="15">
        <v>0</v>
      </c>
      <c r="F114" s="15">
        <v>0</v>
      </c>
      <c r="G114" s="15">
        <f t="shared" ref="G114:G122" si="34">D114-E114</f>
        <v>0</v>
      </c>
      <c r="H114" s="11" t="s">
        <v>174</v>
      </c>
    </row>
    <row r="115" spans="1:8">
      <c r="A115" s="8" t="s">
        <v>43</v>
      </c>
      <c r="B115" s="15">
        <v>0</v>
      </c>
      <c r="C115" s="15">
        <v>0</v>
      </c>
      <c r="D115" s="15">
        <f t="shared" si="33"/>
        <v>0</v>
      </c>
      <c r="E115" s="15">
        <v>0</v>
      </c>
      <c r="F115" s="15">
        <v>0</v>
      </c>
      <c r="G115" s="15">
        <f t="shared" si="34"/>
        <v>0</v>
      </c>
      <c r="H115" s="11" t="s">
        <v>175</v>
      </c>
    </row>
    <row r="116" spans="1:8">
      <c r="A116" s="8" t="s">
        <v>44</v>
      </c>
      <c r="B116" s="15">
        <v>0</v>
      </c>
      <c r="C116" s="15">
        <v>0</v>
      </c>
      <c r="D116" s="15">
        <f t="shared" si="33"/>
        <v>0</v>
      </c>
      <c r="E116" s="15">
        <v>0</v>
      </c>
      <c r="F116" s="15">
        <v>0</v>
      </c>
      <c r="G116" s="15">
        <f t="shared" si="34"/>
        <v>0</v>
      </c>
      <c r="H116" s="11" t="s">
        <v>176</v>
      </c>
    </row>
    <row r="117" spans="1:8">
      <c r="A117" s="8" t="s">
        <v>45</v>
      </c>
      <c r="B117" s="15">
        <v>0</v>
      </c>
      <c r="C117" s="15">
        <v>0</v>
      </c>
      <c r="D117" s="15">
        <f t="shared" si="33"/>
        <v>0</v>
      </c>
      <c r="E117" s="15">
        <v>0</v>
      </c>
      <c r="F117" s="15">
        <v>0</v>
      </c>
      <c r="G117" s="15">
        <f t="shared" si="34"/>
        <v>0</v>
      </c>
      <c r="H117" s="11" t="s">
        <v>177</v>
      </c>
    </row>
    <row r="118" spans="1:8">
      <c r="A118" s="8" t="s">
        <v>46</v>
      </c>
      <c r="B118" s="15">
        <v>0</v>
      </c>
      <c r="C118" s="15">
        <v>0</v>
      </c>
      <c r="D118" s="15">
        <f t="shared" si="33"/>
        <v>0</v>
      </c>
      <c r="E118" s="15">
        <v>0</v>
      </c>
      <c r="F118" s="15">
        <v>0</v>
      </c>
      <c r="G118" s="15">
        <f t="shared" si="34"/>
        <v>0</v>
      </c>
      <c r="H118" s="11" t="s">
        <v>178</v>
      </c>
    </row>
    <row r="119" spans="1:8">
      <c r="A119" s="8" t="s">
        <v>47</v>
      </c>
      <c r="B119" s="15">
        <v>0</v>
      </c>
      <c r="C119" s="15">
        <v>0</v>
      </c>
      <c r="D119" s="15">
        <f t="shared" si="33"/>
        <v>0</v>
      </c>
      <c r="E119" s="15">
        <v>0</v>
      </c>
      <c r="F119" s="15">
        <v>0</v>
      </c>
      <c r="G119" s="15">
        <f t="shared" si="34"/>
        <v>0</v>
      </c>
      <c r="H119" s="11" t="s">
        <v>179</v>
      </c>
    </row>
    <row r="120" spans="1:8">
      <c r="A120" s="8" t="s">
        <v>48</v>
      </c>
      <c r="B120" s="15">
        <v>0</v>
      </c>
      <c r="C120" s="15">
        <v>0</v>
      </c>
      <c r="D120" s="15">
        <f t="shared" si="33"/>
        <v>0</v>
      </c>
      <c r="E120" s="15">
        <v>0</v>
      </c>
      <c r="F120" s="15">
        <v>0</v>
      </c>
      <c r="G120" s="15">
        <f t="shared" si="34"/>
        <v>0</v>
      </c>
      <c r="H120" s="12"/>
    </row>
    <row r="121" spans="1:8">
      <c r="A121" s="8" t="s">
        <v>49</v>
      </c>
      <c r="B121" s="15">
        <v>0</v>
      </c>
      <c r="C121" s="15">
        <v>0</v>
      </c>
      <c r="D121" s="15">
        <f t="shared" si="33"/>
        <v>0</v>
      </c>
      <c r="E121" s="15">
        <v>0</v>
      </c>
      <c r="F121" s="15">
        <v>0</v>
      </c>
      <c r="G121" s="15">
        <f t="shared" si="34"/>
        <v>0</v>
      </c>
      <c r="H121" s="12"/>
    </row>
    <row r="122" spans="1:8">
      <c r="A122" s="8" t="s">
        <v>50</v>
      </c>
      <c r="B122" s="15">
        <v>0</v>
      </c>
      <c r="C122" s="15">
        <v>0</v>
      </c>
      <c r="D122" s="15">
        <f t="shared" si="33"/>
        <v>0</v>
      </c>
      <c r="E122" s="15">
        <v>0</v>
      </c>
      <c r="F122" s="15">
        <v>0</v>
      </c>
      <c r="G122" s="15">
        <f t="shared" si="34"/>
        <v>0</v>
      </c>
      <c r="H122" s="11" t="s">
        <v>180</v>
      </c>
    </row>
    <row r="123" spans="1:8">
      <c r="A123" s="7" t="s">
        <v>51</v>
      </c>
      <c r="B123" s="15">
        <f>SUM(B124:B132)</f>
        <v>0</v>
      </c>
      <c r="C123" s="15">
        <f t="shared" ref="C123:G123" si="35">SUM(C124:C132)</f>
        <v>4034719.1100000003</v>
      </c>
      <c r="D123" s="15">
        <f t="shared" si="35"/>
        <v>4034719.1100000003</v>
      </c>
      <c r="E123" s="15">
        <f t="shared" si="35"/>
        <v>1303839.6800000002</v>
      </c>
      <c r="F123" s="15">
        <f t="shared" si="35"/>
        <v>1303839.6800000002</v>
      </c>
      <c r="G123" s="15">
        <f t="shared" si="35"/>
        <v>2730879.4299999997</v>
      </c>
    </row>
    <row r="124" spans="1:8">
      <c r="A124" s="8" t="s">
        <v>52</v>
      </c>
      <c r="B124" s="17">
        <v>0</v>
      </c>
      <c r="C124" s="17">
        <v>1084694.55</v>
      </c>
      <c r="D124" s="15">
        <f t="shared" ref="D124:D132" si="36">B124+C124</f>
        <v>1084694.55</v>
      </c>
      <c r="E124" s="17">
        <v>333708</v>
      </c>
      <c r="F124" s="17">
        <v>333708</v>
      </c>
      <c r="G124" s="15">
        <f t="shared" ref="G124:G132" si="37">D124-E124</f>
        <v>750986.55</v>
      </c>
      <c r="H124" s="11" t="s">
        <v>181</v>
      </c>
    </row>
    <row r="125" spans="1:8">
      <c r="A125" s="8" t="s">
        <v>53</v>
      </c>
      <c r="B125" s="15">
        <v>0</v>
      </c>
      <c r="C125" s="15">
        <v>0</v>
      </c>
      <c r="D125" s="15">
        <f t="shared" si="36"/>
        <v>0</v>
      </c>
      <c r="E125" s="15">
        <v>0</v>
      </c>
      <c r="F125" s="15">
        <v>0</v>
      </c>
      <c r="G125" s="15">
        <f t="shared" si="37"/>
        <v>0</v>
      </c>
      <c r="H125" s="11" t="s">
        <v>182</v>
      </c>
    </row>
    <row r="126" spans="1:8">
      <c r="A126" s="8" t="s">
        <v>54</v>
      </c>
      <c r="B126" s="17">
        <v>0</v>
      </c>
      <c r="C126" s="17">
        <v>2199286.65</v>
      </c>
      <c r="D126" s="15">
        <f t="shared" si="36"/>
        <v>2199286.65</v>
      </c>
      <c r="E126" s="17">
        <v>970131.68</v>
      </c>
      <c r="F126" s="17">
        <v>970131.68</v>
      </c>
      <c r="G126" s="15">
        <f t="shared" si="37"/>
        <v>1229154.9699999997</v>
      </c>
      <c r="H126" s="11" t="s">
        <v>183</v>
      </c>
    </row>
    <row r="127" spans="1:8">
      <c r="A127" s="8" t="s">
        <v>55</v>
      </c>
      <c r="B127" s="15">
        <v>0</v>
      </c>
      <c r="C127" s="15">
        <v>0</v>
      </c>
      <c r="D127" s="15">
        <f t="shared" si="36"/>
        <v>0</v>
      </c>
      <c r="E127" s="15">
        <v>0</v>
      </c>
      <c r="F127" s="15">
        <v>0</v>
      </c>
      <c r="G127" s="15">
        <f t="shared" si="37"/>
        <v>0</v>
      </c>
      <c r="H127" s="11" t="s">
        <v>184</v>
      </c>
    </row>
    <row r="128" spans="1:8">
      <c r="A128" s="8" t="s">
        <v>56</v>
      </c>
      <c r="B128" s="15">
        <v>0</v>
      </c>
      <c r="C128" s="15">
        <v>0</v>
      </c>
      <c r="D128" s="15">
        <f t="shared" si="36"/>
        <v>0</v>
      </c>
      <c r="E128" s="15">
        <v>0</v>
      </c>
      <c r="F128" s="15">
        <v>0</v>
      </c>
      <c r="G128" s="15">
        <f t="shared" si="37"/>
        <v>0</v>
      </c>
      <c r="H128" s="11" t="s">
        <v>185</v>
      </c>
    </row>
    <row r="129" spans="1:8">
      <c r="A129" s="8" t="s">
        <v>57</v>
      </c>
      <c r="B129" s="17">
        <v>0</v>
      </c>
      <c r="C129" s="17">
        <v>750737.91</v>
      </c>
      <c r="D129" s="15">
        <f t="shared" si="36"/>
        <v>750737.91</v>
      </c>
      <c r="E129" s="17">
        <v>0</v>
      </c>
      <c r="F129" s="17">
        <v>0</v>
      </c>
      <c r="G129" s="15">
        <f t="shared" si="37"/>
        <v>750737.91</v>
      </c>
      <c r="H129" s="11" t="s">
        <v>186</v>
      </c>
    </row>
    <row r="130" spans="1:8">
      <c r="A130" s="8" t="s">
        <v>58</v>
      </c>
      <c r="B130" s="15">
        <v>0</v>
      </c>
      <c r="C130" s="15">
        <v>0</v>
      </c>
      <c r="D130" s="15">
        <f t="shared" si="36"/>
        <v>0</v>
      </c>
      <c r="E130" s="15">
        <v>0</v>
      </c>
      <c r="F130" s="15">
        <v>0</v>
      </c>
      <c r="G130" s="15">
        <f t="shared" si="37"/>
        <v>0</v>
      </c>
      <c r="H130" s="11" t="s">
        <v>187</v>
      </c>
    </row>
    <row r="131" spans="1:8">
      <c r="A131" s="8" t="s">
        <v>59</v>
      </c>
      <c r="B131" s="15">
        <v>0</v>
      </c>
      <c r="C131" s="15">
        <v>0</v>
      </c>
      <c r="D131" s="15">
        <f t="shared" si="36"/>
        <v>0</v>
      </c>
      <c r="E131" s="15">
        <v>0</v>
      </c>
      <c r="F131" s="15">
        <v>0</v>
      </c>
      <c r="G131" s="15">
        <f t="shared" si="37"/>
        <v>0</v>
      </c>
      <c r="H131" s="11" t="s">
        <v>188</v>
      </c>
    </row>
    <row r="132" spans="1:8">
      <c r="A132" s="8" t="s">
        <v>60</v>
      </c>
      <c r="B132" s="15">
        <v>0</v>
      </c>
      <c r="C132" s="15">
        <v>0</v>
      </c>
      <c r="D132" s="15">
        <f t="shared" si="36"/>
        <v>0</v>
      </c>
      <c r="E132" s="15">
        <v>0</v>
      </c>
      <c r="F132" s="15">
        <v>0</v>
      </c>
      <c r="G132" s="15">
        <f t="shared" si="37"/>
        <v>0</v>
      </c>
      <c r="H132" s="11" t="s">
        <v>189</v>
      </c>
    </row>
    <row r="133" spans="1:8">
      <c r="A133" s="7" t="s">
        <v>61</v>
      </c>
      <c r="B133" s="15">
        <f>SUM(B134:B136)</f>
        <v>0</v>
      </c>
      <c r="C133" s="15">
        <f t="shared" ref="C133:G133" si="38">SUM(C134:C136)</f>
        <v>1800986.44</v>
      </c>
      <c r="D133" s="15">
        <f t="shared" si="38"/>
        <v>1800986.44</v>
      </c>
      <c r="E133" s="15">
        <f t="shared" si="38"/>
        <v>0</v>
      </c>
      <c r="F133" s="15">
        <f t="shared" si="38"/>
        <v>0</v>
      </c>
      <c r="G133" s="15">
        <f t="shared" si="38"/>
        <v>1800986.44</v>
      </c>
    </row>
    <row r="134" spans="1:8">
      <c r="A134" s="8" t="s">
        <v>62</v>
      </c>
      <c r="B134" s="15">
        <v>0</v>
      </c>
      <c r="C134" s="15">
        <v>0</v>
      </c>
      <c r="D134" s="15">
        <f t="shared" ref="D134:D157" si="39">B134+C134</f>
        <v>0</v>
      </c>
      <c r="E134" s="15">
        <v>0</v>
      </c>
      <c r="F134" s="15">
        <v>0</v>
      </c>
      <c r="G134" s="15">
        <f t="shared" ref="G134:G136" si="40">D134-E134</f>
        <v>0</v>
      </c>
      <c r="H134" s="11" t="s">
        <v>190</v>
      </c>
    </row>
    <row r="135" spans="1:8">
      <c r="A135" s="8" t="s">
        <v>63</v>
      </c>
      <c r="B135" s="17">
        <v>0</v>
      </c>
      <c r="C135" s="17">
        <v>1800986.44</v>
      </c>
      <c r="D135" s="15">
        <f t="shared" si="39"/>
        <v>1800986.44</v>
      </c>
      <c r="E135" s="17">
        <v>0</v>
      </c>
      <c r="F135" s="17">
        <v>0</v>
      </c>
      <c r="G135" s="15">
        <f t="shared" si="40"/>
        <v>1800986.44</v>
      </c>
      <c r="H135" s="11" t="s">
        <v>191</v>
      </c>
    </row>
    <row r="136" spans="1:8">
      <c r="A136" s="8" t="s">
        <v>64</v>
      </c>
      <c r="B136" s="15">
        <v>0</v>
      </c>
      <c r="C136" s="15">
        <v>0</v>
      </c>
      <c r="D136" s="15">
        <f t="shared" si="39"/>
        <v>0</v>
      </c>
      <c r="E136" s="15">
        <v>0</v>
      </c>
      <c r="F136" s="15">
        <v>0</v>
      </c>
      <c r="G136" s="15">
        <f t="shared" si="40"/>
        <v>0</v>
      </c>
      <c r="H136" s="11" t="s">
        <v>192</v>
      </c>
    </row>
    <row r="137" spans="1:8">
      <c r="A137" s="7" t="s">
        <v>65</v>
      </c>
      <c r="B137" s="15">
        <f>SUM(B138:B142,B144:B145)</f>
        <v>0</v>
      </c>
      <c r="C137" s="15">
        <f t="shared" ref="C137:G137" si="41">SUM(C138:C142,C144:C145)</f>
        <v>0</v>
      </c>
      <c r="D137" s="15">
        <f t="shared" si="41"/>
        <v>0</v>
      </c>
      <c r="E137" s="15">
        <f t="shared" si="41"/>
        <v>0</v>
      </c>
      <c r="F137" s="15">
        <f t="shared" si="41"/>
        <v>0</v>
      </c>
      <c r="G137" s="15">
        <f t="shared" si="41"/>
        <v>0</v>
      </c>
    </row>
    <row r="138" spans="1:8">
      <c r="A138" s="8" t="s">
        <v>66</v>
      </c>
      <c r="B138" s="15">
        <v>0</v>
      </c>
      <c r="C138" s="15">
        <v>0</v>
      </c>
      <c r="D138" s="15">
        <f t="shared" si="39"/>
        <v>0</v>
      </c>
      <c r="E138" s="15">
        <v>0</v>
      </c>
      <c r="F138" s="15">
        <v>0</v>
      </c>
      <c r="G138" s="15">
        <f t="shared" ref="G138:G145" si="42">D138-E138</f>
        <v>0</v>
      </c>
      <c r="H138" s="11" t="s">
        <v>193</v>
      </c>
    </row>
    <row r="139" spans="1:8">
      <c r="A139" s="8" t="s">
        <v>67</v>
      </c>
      <c r="B139" s="15">
        <v>0</v>
      </c>
      <c r="C139" s="15">
        <v>0</v>
      </c>
      <c r="D139" s="15">
        <f t="shared" si="39"/>
        <v>0</v>
      </c>
      <c r="E139" s="15">
        <v>0</v>
      </c>
      <c r="F139" s="15">
        <v>0</v>
      </c>
      <c r="G139" s="15">
        <f t="shared" si="42"/>
        <v>0</v>
      </c>
      <c r="H139" s="11" t="s">
        <v>194</v>
      </c>
    </row>
    <row r="140" spans="1:8">
      <c r="A140" s="8" t="s">
        <v>68</v>
      </c>
      <c r="B140" s="15">
        <v>0</v>
      </c>
      <c r="C140" s="15">
        <v>0</v>
      </c>
      <c r="D140" s="15">
        <f t="shared" si="39"/>
        <v>0</v>
      </c>
      <c r="E140" s="15">
        <v>0</v>
      </c>
      <c r="F140" s="15">
        <v>0</v>
      </c>
      <c r="G140" s="15">
        <f t="shared" si="42"/>
        <v>0</v>
      </c>
      <c r="H140" s="11" t="s">
        <v>195</v>
      </c>
    </row>
    <row r="141" spans="1:8">
      <c r="A141" s="8" t="s">
        <v>69</v>
      </c>
      <c r="B141" s="15">
        <v>0</v>
      </c>
      <c r="C141" s="15">
        <v>0</v>
      </c>
      <c r="D141" s="15">
        <f t="shared" si="39"/>
        <v>0</v>
      </c>
      <c r="E141" s="15">
        <v>0</v>
      </c>
      <c r="F141" s="15">
        <v>0</v>
      </c>
      <c r="G141" s="15">
        <f t="shared" si="42"/>
        <v>0</v>
      </c>
      <c r="H141" s="11" t="s">
        <v>196</v>
      </c>
    </row>
    <row r="142" spans="1:8">
      <c r="A142" s="8" t="s">
        <v>70</v>
      </c>
      <c r="B142" s="15">
        <v>0</v>
      </c>
      <c r="C142" s="15">
        <v>0</v>
      </c>
      <c r="D142" s="15">
        <f t="shared" si="39"/>
        <v>0</v>
      </c>
      <c r="E142" s="15">
        <v>0</v>
      </c>
      <c r="F142" s="15">
        <v>0</v>
      </c>
      <c r="G142" s="15">
        <f t="shared" si="42"/>
        <v>0</v>
      </c>
      <c r="H142" s="11" t="s">
        <v>197</v>
      </c>
    </row>
    <row r="143" spans="1:8">
      <c r="A143" s="8" t="s">
        <v>71</v>
      </c>
      <c r="B143" s="15">
        <v>0</v>
      </c>
      <c r="C143" s="15">
        <v>0</v>
      </c>
      <c r="D143" s="15">
        <f t="shared" si="39"/>
        <v>0</v>
      </c>
      <c r="E143" s="15">
        <v>0</v>
      </c>
      <c r="F143" s="15">
        <v>0</v>
      </c>
      <c r="G143" s="15">
        <f t="shared" si="42"/>
        <v>0</v>
      </c>
      <c r="H143" s="11"/>
    </row>
    <row r="144" spans="1:8">
      <c r="A144" s="8" t="s">
        <v>72</v>
      </c>
      <c r="B144" s="15">
        <v>0</v>
      </c>
      <c r="C144" s="15">
        <v>0</v>
      </c>
      <c r="D144" s="15">
        <f t="shared" si="39"/>
        <v>0</v>
      </c>
      <c r="E144" s="15">
        <v>0</v>
      </c>
      <c r="F144" s="15">
        <v>0</v>
      </c>
      <c r="G144" s="15">
        <f t="shared" si="42"/>
        <v>0</v>
      </c>
      <c r="H144" s="11" t="s">
        <v>198</v>
      </c>
    </row>
    <row r="145" spans="1:8">
      <c r="A145" s="8" t="s">
        <v>73</v>
      </c>
      <c r="B145" s="15">
        <v>0</v>
      </c>
      <c r="C145" s="15">
        <v>0</v>
      </c>
      <c r="D145" s="15">
        <f t="shared" si="39"/>
        <v>0</v>
      </c>
      <c r="E145" s="15">
        <v>0</v>
      </c>
      <c r="F145" s="15">
        <v>0</v>
      </c>
      <c r="G145" s="15">
        <f t="shared" si="42"/>
        <v>0</v>
      </c>
      <c r="H145" s="11" t="s">
        <v>199</v>
      </c>
    </row>
    <row r="146" spans="1:8">
      <c r="A146" s="7" t="s">
        <v>74</v>
      </c>
      <c r="B146" s="15">
        <f>SUM(B147:B149)</f>
        <v>0</v>
      </c>
      <c r="C146" s="15">
        <f t="shared" ref="C146:G146" si="43">SUM(C147:C149)</f>
        <v>0</v>
      </c>
      <c r="D146" s="15">
        <f t="shared" si="43"/>
        <v>0</v>
      </c>
      <c r="E146" s="15">
        <f t="shared" si="43"/>
        <v>0</v>
      </c>
      <c r="F146" s="15">
        <f t="shared" si="43"/>
        <v>0</v>
      </c>
      <c r="G146" s="15">
        <f t="shared" si="43"/>
        <v>0</v>
      </c>
    </row>
    <row r="147" spans="1:8">
      <c r="A147" s="8" t="s">
        <v>75</v>
      </c>
      <c r="B147" s="15">
        <v>0</v>
      </c>
      <c r="C147" s="15">
        <v>0</v>
      </c>
      <c r="D147" s="15">
        <f t="shared" si="39"/>
        <v>0</v>
      </c>
      <c r="E147" s="15">
        <v>0</v>
      </c>
      <c r="F147" s="15">
        <v>0</v>
      </c>
      <c r="G147" s="15">
        <f t="shared" ref="G147:G149" si="44">D147-E147</f>
        <v>0</v>
      </c>
      <c r="H147" s="11" t="s">
        <v>200</v>
      </c>
    </row>
    <row r="148" spans="1:8">
      <c r="A148" s="8" t="s">
        <v>76</v>
      </c>
      <c r="B148" s="15">
        <v>0</v>
      </c>
      <c r="C148" s="15">
        <v>0</v>
      </c>
      <c r="D148" s="15">
        <f t="shared" si="39"/>
        <v>0</v>
      </c>
      <c r="E148" s="15">
        <v>0</v>
      </c>
      <c r="F148" s="15">
        <v>0</v>
      </c>
      <c r="G148" s="15">
        <f t="shared" si="44"/>
        <v>0</v>
      </c>
      <c r="H148" s="11" t="s">
        <v>201</v>
      </c>
    </row>
    <row r="149" spans="1:8">
      <c r="A149" s="8" t="s">
        <v>77</v>
      </c>
      <c r="B149" s="15">
        <v>0</v>
      </c>
      <c r="C149" s="15">
        <v>0</v>
      </c>
      <c r="D149" s="15">
        <f t="shared" si="39"/>
        <v>0</v>
      </c>
      <c r="E149" s="15">
        <v>0</v>
      </c>
      <c r="F149" s="15">
        <v>0</v>
      </c>
      <c r="G149" s="15">
        <f t="shared" si="44"/>
        <v>0</v>
      </c>
      <c r="H149" s="11" t="s">
        <v>202</v>
      </c>
    </row>
    <row r="150" spans="1:8">
      <c r="A150" s="7" t="s">
        <v>78</v>
      </c>
      <c r="B150" s="15">
        <f>SUM(B151:B157)</f>
        <v>0</v>
      </c>
      <c r="C150" s="15">
        <f t="shared" ref="C150:G150" si="45">SUM(C151:C157)</f>
        <v>0</v>
      </c>
      <c r="D150" s="15">
        <f t="shared" si="45"/>
        <v>0</v>
      </c>
      <c r="E150" s="15">
        <f t="shared" si="45"/>
        <v>0</v>
      </c>
      <c r="F150" s="15">
        <f t="shared" si="45"/>
        <v>0</v>
      </c>
      <c r="G150" s="15">
        <f t="shared" si="45"/>
        <v>0</v>
      </c>
    </row>
    <row r="151" spans="1:8">
      <c r="A151" s="8" t="s">
        <v>79</v>
      </c>
      <c r="B151" s="15">
        <v>0</v>
      </c>
      <c r="C151" s="15">
        <v>0</v>
      </c>
      <c r="D151" s="15">
        <f t="shared" si="39"/>
        <v>0</v>
      </c>
      <c r="E151" s="15">
        <v>0</v>
      </c>
      <c r="F151" s="15">
        <v>0</v>
      </c>
      <c r="G151" s="15">
        <f t="shared" ref="G151:G157" si="46">D151-E151</f>
        <v>0</v>
      </c>
      <c r="H151" s="11" t="s">
        <v>203</v>
      </c>
    </row>
    <row r="152" spans="1:8">
      <c r="A152" s="8" t="s">
        <v>80</v>
      </c>
      <c r="B152" s="15">
        <v>0</v>
      </c>
      <c r="C152" s="15">
        <v>0</v>
      </c>
      <c r="D152" s="15">
        <f t="shared" si="39"/>
        <v>0</v>
      </c>
      <c r="E152" s="15">
        <v>0</v>
      </c>
      <c r="F152" s="15">
        <v>0</v>
      </c>
      <c r="G152" s="15">
        <f t="shared" si="46"/>
        <v>0</v>
      </c>
      <c r="H152" s="11" t="s">
        <v>204</v>
      </c>
    </row>
    <row r="153" spans="1:8">
      <c r="A153" s="8" t="s">
        <v>81</v>
      </c>
      <c r="B153" s="15">
        <v>0</v>
      </c>
      <c r="C153" s="15">
        <v>0</v>
      </c>
      <c r="D153" s="15">
        <f t="shared" si="39"/>
        <v>0</v>
      </c>
      <c r="E153" s="15">
        <v>0</v>
      </c>
      <c r="F153" s="15">
        <v>0</v>
      </c>
      <c r="G153" s="15">
        <f t="shared" si="46"/>
        <v>0</v>
      </c>
      <c r="H153" s="11" t="s">
        <v>205</v>
      </c>
    </row>
    <row r="154" spans="1:8">
      <c r="A154" s="1" t="s">
        <v>82</v>
      </c>
      <c r="B154" s="15">
        <v>0</v>
      </c>
      <c r="C154" s="15">
        <v>0</v>
      </c>
      <c r="D154" s="15">
        <f t="shared" si="39"/>
        <v>0</v>
      </c>
      <c r="E154" s="15">
        <v>0</v>
      </c>
      <c r="F154" s="15">
        <v>0</v>
      </c>
      <c r="G154" s="15">
        <f t="shared" si="46"/>
        <v>0</v>
      </c>
      <c r="H154" s="11" t="s">
        <v>206</v>
      </c>
    </row>
    <row r="155" spans="1:8">
      <c r="A155" s="8" t="s">
        <v>83</v>
      </c>
      <c r="B155" s="15">
        <v>0</v>
      </c>
      <c r="C155" s="15">
        <v>0</v>
      </c>
      <c r="D155" s="15">
        <f t="shared" si="39"/>
        <v>0</v>
      </c>
      <c r="E155" s="15">
        <v>0</v>
      </c>
      <c r="F155" s="15">
        <v>0</v>
      </c>
      <c r="G155" s="15">
        <f t="shared" si="46"/>
        <v>0</v>
      </c>
      <c r="H155" s="11" t="s">
        <v>207</v>
      </c>
    </row>
    <row r="156" spans="1:8">
      <c r="A156" s="8" t="s">
        <v>84</v>
      </c>
      <c r="B156" s="15">
        <v>0</v>
      </c>
      <c r="C156" s="15">
        <v>0</v>
      </c>
      <c r="D156" s="15">
        <f t="shared" si="39"/>
        <v>0</v>
      </c>
      <c r="E156" s="15">
        <v>0</v>
      </c>
      <c r="F156" s="15">
        <v>0</v>
      </c>
      <c r="G156" s="15">
        <f t="shared" si="46"/>
        <v>0</v>
      </c>
      <c r="H156" s="11" t="s">
        <v>208</v>
      </c>
    </row>
    <row r="157" spans="1:8">
      <c r="A157" s="8" t="s">
        <v>85</v>
      </c>
      <c r="B157" s="15">
        <v>0</v>
      </c>
      <c r="C157" s="15">
        <v>0</v>
      </c>
      <c r="D157" s="15">
        <f t="shared" si="39"/>
        <v>0</v>
      </c>
      <c r="E157" s="15">
        <v>0</v>
      </c>
      <c r="F157" s="15">
        <v>0</v>
      </c>
      <c r="G157" s="15">
        <f t="shared" si="46"/>
        <v>0</v>
      </c>
      <c r="H157" s="11" t="s">
        <v>209</v>
      </c>
    </row>
    <row r="158" spans="1:8">
      <c r="A158" s="2"/>
      <c r="B158" s="16"/>
      <c r="C158" s="16"/>
      <c r="D158" s="16"/>
      <c r="E158" s="16"/>
      <c r="F158" s="16"/>
      <c r="G158" s="16"/>
    </row>
    <row r="159" spans="1:8">
      <c r="A159" s="3" t="s">
        <v>87</v>
      </c>
      <c r="B159" s="14">
        <f>B9+B84</f>
        <v>57203209.280000001</v>
      </c>
      <c r="C159" s="14">
        <f t="shared" ref="C159:G159" si="47">C9+C84</f>
        <v>21688510.310000002</v>
      </c>
      <c r="D159" s="14">
        <f t="shared" si="47"/>
        <v>78891719.590000004</v>
      </c>
      <c r="E159" s="14">
        <f t="shared" si="47"/>
        <v>61755914.909999996</v>
      </c>
      <c r="F159" s="14">
        <f t="shared" si="47"/>
        <v>61755914.909999996</v>
      </c>
      <c r="G159" s="14">
        <f t="shared" si="47"/>
        <v>17135804.68</v>
      </c>
    </row>
    <row r="160" spans="1:8">
      <c r="A160" s="5"/>
      <c r="B160" s="13"/>
      <c r="C160" s="13"/>
      <c r="D160" s="13"/>
      <c r="E160" s="13"/>
      <c r="F160" s="13"/>
      <c r="G160" s="13"/>
    </row>
    <row r="161" spans="1:1">
      <c r="A161" t="s">
        <v>212</v>
      </c>
    </row>
  </sheetData>
  <mergeCells count="9">
    <mergeCell ref="A1:G1"/>
    <mergeCell ref="A7:A8"/>
    <mergeCell ref="B7:F7"/>
    <mergeCell ref="G7:G8"/>
    <mergeCell ref="A2:G2"/>
    <mergeCell ref="A3:G3"/>
    <mergeCell ref="A4:G4"/>
    <mergeCell ref="A5:G5"/>
    <mergeCell ref="A6:G6"/>
  </mergeCells>
  <pageMargins left="0.25" right="0.25" top="0.75" bottom="0.75" header="0.3" footer="0.3"/>
  <pageSetup scale="40" orientation="portrait" r:id="rId1"/>
  <rowBreaks count="1" manualBreakCount="1">
    <brk id="83" max="6" man="1"/>
  </rowBreaks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F6A</vt:lpstr>
      <vt:lpstr>'F6A'!Área_de_impresión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HP</cp:lastModifiedBy>
  <cp:lastPrinted>2018-12-04T18:00:32Z</cp:lastPrinted>
  <dcterms:created xsi:type="dcterms:W3CDTF">2018-11-21T18:09:30Z</dcterms:created>
  <dcterms:modified xsi:type="dcterms:W3CDTF">2025-02-16T23:55:56Z</dcterms:modified>
</cp:coreProperties>
</file>