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62" documentId="14_{9C6F5839-6F14-470A-8A8C-2773A6D0C011}" xr6:coauthVersionLast="47" xr6:coauthVersionMax="47" xr10:uidLastSave="{FF09385E-CB44-4C15-BB7E-60809652BD36}"/>
  <bookViews>
    <workbookView xWindow="28680" yWindow="-120" windowWidth="38640" windowHeight="23640" tabRatio="715" firstSheet="7" activeTab="20"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5" sheetId="11" r:id="rId10"/>
    <sheet name="T.6" sheetId="12" r:id="rId11"/>
    <sheet name="T.6 (2)" sheetId="13" r:id="rId12"/>
    <sheet name="Table 6.2.1" sheetId="16" r:id="rId13"/>
    <sheet name="T.Server.py" sheetId="14" r:id="rId14"/>
    <sheet name="Table 6.2.2" sheetId="17" r:id="rId15"/>
    <sheet name="T.Client.py" sheetId="15" r:id="rId16"/>
    <sheet name="Table 6.3. Endpoints and HTTP" sheetId="20" r:id="rId17"/>
    <sheet name="Table 6.4.1. Medical model laye" sheetId="21" r:id="rId18"/>
    <sheet name="Table 6.4.2. Technologica model" sheetId="22" r:id="rId19"/>
    <sheet name="CommunicationProtocols" sheetId="18" r:id="rId20"/>
    <sheet name="Table 7.3." sheetId="24" r:id="rId21"/>
  </sheets>
  <definedNames>
    <definedName name="_xlnm._FilterDatabase" localSheetId="0" hidden="1">Abbreviations!$A$1:$B$28</definedName>
    <definedName name="_xlnm._FilterDatabase" localSheetId="19" hidden="1">CommunicationProtocols!$E$3:$K$16</definedName>
    <definedName name="_xlnm._FilterDatabase" localSheetId="2" hidden="1">'T.3.1.'!$C$4:$K$4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3" l="1"/>
  <c r="J8" i="13"/>
  <c r="J9" i="13"/>
  <c r="J10" i="13"/>
  <c r="J6" i="13"/>
  <c r="E19" i="3"/>
  <c r="F19" i="3"/>
  <c r="E18" i="3"/>
  <c r="H14" i="3" s="1"/>
  <c r="F18" i="3"/>
  <c r="I7" i="3" s="1"/>
  <c r="D19" i="3"/>
  <c r="D18" i="3"/>
  <c r="G13" i="3" s="1"/>
  <c r="G5" i="3" l="1"/>
  <c r="H8" i="3"/>
  <c r="I6" i="3"/>
  <c r="G8" i="3"/>
  <c r="G7" i="3"/>
  <c r="H9" i="3"/>
  <c r="I12" i="3"/>
  <c r="G12" i="3"/>
  <c r="H10" i="3"/>
  <c r="I14" i="3"/>
  <c r="G14" i="3"/>
  <c r="H5" i="3"/>
  <c r="I9" i="3"/>
  <c r="G9" i="3"/>
  <c r="H6" i="3"/>
  <c r="I10" i="3"/>
  <c r="I5" i="3"/>
  <c r="H7" i="3"/>
  <c r="G10" i="3"/>
  <c r="H11" i="3"/>
  <c r="H13" i="3"/>
  <c r="G6" i="3"/>
  <c r="H12" i="3"/>
  <c r="I11" i="3"/>
  <c r="I13" i="3"/>
  <c r="G11" i="3"/>
  <c r="I8" i="3"/>
  <c r="J14" i="3" l="1"/>
  <c r="J10" i="3"/>
  <c r="J11" i="3"/>
  <c r="J7" i="3"/>
  <c r="J12" i="3"/>
  <c r="J6" i="3"/>
  <c r="J9" i="3"/>
  <c r="J13" i="3"/>
  <c r="J8" i="3"/>
  <c r="J5" i="3"/>
</calcChain>
</file>

<file path=xl/sharedStrings.xml><?xml version="1.0" encoding="utf-8"?>
<sst xmlns="http://schemas.openxmlformats.org/spreadsheetml/2006/main" count="674" uniqueCount="373">
  <si>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</si>
  <si>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</si>
  <si>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</si>
  <si>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</si>
  <si>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</si>
  <si>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</si>
  <si>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</si>
  <si>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</si>
  <si>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</si>
  <si>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</si>
  <si>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</si>
  <si>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</si>
  <si>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</si>
  <si>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</si>
  <si>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</si>
  <si>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</si>
  <si>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</si>
  <si>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</si>
  <si>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</si>
  <si>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</si>
  <si>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</si>
  <si>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</si>
  <si>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</si>
  <si>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</si>
  <si>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</si>
  <si>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</si>
  <si>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</si>
  <si>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</si>
  <si>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</si>
  <si>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</si>
  <si>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</si>
  <si>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</si>
  <si>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</si>
  <si>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</si>
  <si>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</si>
  <si>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FC</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</si>
  <si>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</si>
  <si>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</si>
  <si>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</si>
  <si>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</si>
  <si>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</si>
  <si>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</si>
  <si>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</si>
  <si>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</si>
  <si>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</si>
  <si>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</si>
  <si>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</si>
  <si>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</si>
  <si>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</si>
  <si>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</si>
  <si>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</si>
  <si>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</si>
  <si>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</si>
  <si>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</si>
  <si>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</si>
  <si>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</si>
  <si>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</si>
  <si>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</si>
  <si>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</si>
  <si>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</si>
  <si>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</si>
  <si>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</si>
  <si>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Stars Normalised</t>
  </si>
  <si>
    <t>Forks Normalised</t>
  </si>
  <si>
    <t>Contributors Normalised</t>
  </si>
  <si>
    <t>Stats Normalised Average</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</si>
  <si>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</si>
  <si>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</si>
  <si>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</si>
  <si>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</si>
  <si>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</si>
  <si>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</si>
  <si>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</si>
  <si>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</si>
  <si>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</si>
  <si>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</si>
  <si>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</si>
  <si>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</si>
  <si>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</si>
  <si>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</si>
  <si>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</si>
  <si>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</si>
  <si>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</si>
  <si>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</si>
  <si>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</si>
  <si>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</si>
  <si>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</si>
  <si>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</si>
  <si>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</si>
  <si>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</si>
  <si>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</si>
  <si>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Long Short-Term Memory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</si>
  <si>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</si>
  <si>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</si>
  <si>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</si>
  <si>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</si>
  <si>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</si>
  <si>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</si>
  <si>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</si>
  <si>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</si>
  <si>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</si>
  <si>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</si>
  <si>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</si>
  <si>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</si>
  <si>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</si>
  <si>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</si>
  <si>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</si>
  <si>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</si>
  <si>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</si>
  <si>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</si>
  <si>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</si>
  <si>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</si>
  <si>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</si>
  <si>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</si>
  <si>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</si>
  <si>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</si>
  <si>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</si>
  <si>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</si>
  <si>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</si>
  <si>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</si>
  <si>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</si>
  <si>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</si>
  <si>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</si>
  <si>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</si>
  <si>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</si>
  <si>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</si>
  <si>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</si>
  <si>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</si>
  <si>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</si>
  <si>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</si>
  <si>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</si>
  <si>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</si>
  <si>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</si>
  <si>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</si>
  <si>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</si>
  <si>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</si>
  <si>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</si>
  <si>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</si>
  <si>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5,786 images for pneumonia detection, used to benchmark federated learning models across institutions while preserving data privacy. Described in Zhang, D. et al. (2021).</t>
  </si>
  <si>
    <t>Keyword Spotting Datasets</t>
  </si>
  <si>
    <t>Employed to model heterogeneity in non-IID conditions within federated learning for medical applications. Described in Pfitzer et al. (2021).</t>
  </si>
  <si>
    <t>CIFAR-100</t>
  </si>
  <si>
    <t>Effective in simulating non-IID conditions. Used in Lai et al. (2024).</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</si>
  <si>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</si>
  <si>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</si>
  <si>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</si>
  <si>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</si>
  <si>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</si>
  <si>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</si>
  <si>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</si>
  <si>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</si>
  <si>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</si>
  <si>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</si>
  <si>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</si>
  <si>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</si>
  <si>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</si>
  <si>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</si>
  <si>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</si>
  <si>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</si>
  <si>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</si>
  <si>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</si>
  <si>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</si>
  <si>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</si>
  <si>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</si>
  <si>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</si>
  <si>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</si>
  <si>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</si>
  <si>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</si>
  <si>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</si>
  <si>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</si>
  <si>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</si>
  <si>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Clients: Sample (Medical and Technological)</t>
  </si>
  <si>
    <t>Score</t>
  </si>
  <si>
    <t>Description</t>
  </si>
  <si>
    <t>0-1</t>
  </si>
  <si>
    <t>2-3</t>
  </si>
  <si>
    <t>4-5</t>
  </si>
  <si>
    <t>6-7</t>
  </si>
  <si>
    <t>8-9</t>
  </si>
  <si>
    <r>
      <rPr>
        <b/>
        <sz val="11"/>
        <color theme="1"/>
        <rFont val="Calibri"/>
        <family val="2"/>
      </rPr>
      <t>Poor:</t>
    </r>
    <r>
      <rPr>
        <sz val="11"/>
        <color theme="1"/>
        <rFont val="Calibri"/>
        <family val="2"/>
      </rPr>
      <t xml:space="preserve"> The framework does not meet the requirements or performs very poorly.</t>
    </r>
  </si>
  <si>
    <r>
      <rPr>
        <b/>
        <sz val="11"/>
        <color theme="1"/>
        <rFont val="Calibri"/>
        <family val="2"/>
      </rPr>
      <t>Fair:</t>
    </r>
    <r>
      <rPr>
        <sz val="11"/>
        <color theme="1"/>
        <rFont val="Calibri"/>
        <family val="2"/>
      </rPr>
      <t xml:space="preserve"> The framework meets the basic requirements but has significant limitations.</t>
    </r>
  </si>
  <si>
    <r>
      <rPr>
        <b/>
        <sz val="11"/>
        <color theme="1"/>
        <rFont val="Calibri"/>
        <family val="2"/>
      </rPr>
      <t xml:space="preserve">Good: </t>
    </r>
    <r>
      <rPr>
        <sz val="11"/>
        <color theme="1"/>
        <rFont val="Calibri"/>
        <family val="2"/>
      </rPr>
      <t>The framework meets the requirements adequately but has some minor limitations.</t>
    </r>
  </si>
  <si>
    <r>
      <rPr>
        <b/>
        <sz val="11"/>
        <color theme="1"/>
        <rFont val="Calibri"/>
        <family val="2"/>
      </rPr>
      <t>Very Good:</t>
    </r>
    <r>
      <rPr>
        <sz val="11"/>
        <color theme="1"/>
        <rFont val="Calibri"/>
        <family val="2"/>
      </rPr>
      <t xml:space="preserve"> The framework performs well and meets most requirements with minor issues.</t>
    </r>
  </si>
  <si>
    <r>
      <rPr>
        <b/>
        <sz val="11"/>
        <color theme="1"/>
        <rFont val="Calibri"/>
        <family val="2"/>
      </rPr>
      <t>Excellent:</t>
    </r>
    <r>
      <rPr>
        <sz val="11"/>
        <color theme="1"/>
        <rFont val="Calibri"/>
        <family val="2"/>
      </rPr>
      <t xml:space="preserve"> The framework performs exceptionally well and meets all requirements with no significant issues.</t>
    </r>
  </si>
  <si>
    <r>
      <rPr>
        <b/>
        <sz val="11"/>
        <color theme="1"/>
        <rFont val="Calibri"/>
        <family val="2"/>
      </rPr>
      <t>Outstanding:</t>
    </r>
    <r>
      <rPr>
        <sz val="11"/>
        <color theme="1"/>
        <rFont val="Calibri"/>
        <family val="2"/>
      </rPr>
      <t xml:space="preserve"> The framework exceeds expectations and offers superior performance and features.</t>
    </r>
  </si>
  <si>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</si>
  <si>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</si>
  <si>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</si>
  <si>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</si>
  <si>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</si>
  <si>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</si>
  <si>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</si>
  <si>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</si>
  <si>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</si>
  <si>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</si>
  <si>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</si>
  <si>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</si>
  <si>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</si>
  <si>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</si>
  <si>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</si>
  <si>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</si>
  <si>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</si>
  <si>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</si>
  <si>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</si>
  <si>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</si>
  <si>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</si>
  <si>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</si>
  <si>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</si>
  <si>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</si>
  <si>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</si>
  <si>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</si>
  <si>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</si>
  <si>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Look and see what other people have done. To evaluate FL frameworks. Look if there is an standard. Explain why did you picked. Also look at weights.</t>
  </si>
  <si>
    <t>Average</t>
  </si>
  <si>
    <t xml:space="preserve"> Setup and Configuration</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</si>
  <si>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</si>
  <si>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</si>
  <si>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</si>
  <si>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</si>
  <si>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</si>
  <si>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Compiles the model with an appropriate loss function and optimizer based on the dataset type. Ensures the model is ready for training.</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</si>
  <si>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</si>
  <si>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</si>
  <si>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</si>
  <si>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</si>
  <si>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</si>
  <si>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</si>
  <si>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</si>
  <si>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</si>
  <si>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</si>
  <si>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</si>
  <si>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</si>
  <si>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</si>
  <si>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</si>
  <si>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</si>
  <si>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</si>
  <si>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</si>
  <si>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</si>
  <si>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</si>
  <si>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</si>
  <si>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</si>
  <si>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</si>
  <si>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</si>
  <si>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</si>
  <si>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</si>
  <si>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</si>
  <si>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</si>
  <si>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</si>
  <si>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</si>
  <si>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</si>
  <si>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</si>
  <si>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</si>
  <si>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</si>
  <si>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</si>
  <si>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</si>
  <si>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</si>
  <si>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</si>
  <si>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</si>
  <si>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</si>
  <si>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</si>
  <si>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</si>
  <si>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</si>
  <si>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</si>
  <si>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</si>
  <si>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</si>
  <si>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Starts the medical training process by calling handle_medical_training_communication(). Returns success or failure based on client synchronization.</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</si>
  <si>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</si>
  <si>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</si>
  <si>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</si>
  <si>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</si>
  <si>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</si>
  <si>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</si>
  <si>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</si>
  <si>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</si>
  <si>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</si>
  <si>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</si>
  <si>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</si>
  <si>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</si>
  <si>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</si>
  <si>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</si>
  <si>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</si>
  <si>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</si>
  <si>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</si>
  <si>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</si>
  <si>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</si>
  <si>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</si>
  <si>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</si>
  <si>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</si>
  <si>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</si>
  <si>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</si>
  <si>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</si>
  <si>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</si>
  <si>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</si>
  <si>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</si>
  <si>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</si>
  <si>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</si>
  <si>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</si>
  <si>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</si>
  <si>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</si>
  <si>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</si>
  <si>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</si>
  <si>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</si>
  <si>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</si>
  <si>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</si>
  <si>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</si>
  <si>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</si>
  <si>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</si>
  <si>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</si>
  <si>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</si>
  <si>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</si>
  <si>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</si>
  <si>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</si>
  <si>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</si>
  <si>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</si>
  <si>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</si>
  <si>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</si>
  <si>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</si>
  <si>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</si>
  <si>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</si>
  <si>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</si>
  <si>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</si>
  <si>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</si>
  <si>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</si>
  <si>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</si>
  <si>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r>
      <t xml:space="preserve">Server resets its state and instructs clients to reset through their </t>
    </r>
    <r>
      <rPr>
        <sz val="10"/>
        <color theme="1"/>
        <rFont val="Arial Unicode MS"/>
      </rPr>
      <t>/reset</t>
    </r>
    <r>
      <rPr>
        <sz val="11"/>
        <color theme="1"/>
        <rFont val="Aptos Narrow"/>
        <family val="2"/>
        <scheme val="minor"/>
      </rPr>
      <t>.</t>
    </r>
  </si>
  <si>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</si>
  <si>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</si>
  <si>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</si>
  <si>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</si>
  <si>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</si>
  <si>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</si>
  <si>
    <t>a</t>
  </si>
  <si>
    <t>Layer</t>
  </si>
  <si>
    <t>Input Layer</t>
  </si>
  <si>
    <t>Accepts images with dimensions 128x128x3 (height, width, and color channels).</t>
  </si>
  <si>
    <t>First Convolutional Layer</t>
  </si>
  <si>
    <t>Uses 16 filters with a 3x3 kernel size, followed by ReLU activation and padding.</t>
  </si>
  <si>
    <t>Second Convolutional Layer</t>
  </si>
  <si>
    <t>Uses 32 filters with a 3x3 kernel size, again with ReLU activation and padding.</t>
  </si>
  <si>
    <t>Max Pooling Layers</t>
  </si>
  <si>
    <t>Each convolutional layer is followed by a max pooling layer with a 2x2 pool size, reducing spatial dimensions while retaining important features.</t>
  </si>
  <si>
    <t>Flatten Layer</t>
  </si>
  <si>
    <t>Flattens the output of the last pooling layer to a one-dimensional vector, preparing it for the fully connected layer.</t>
  </si>
  <si>
    <t>Contains 64 neurons with a ReLU activation function.</t>
  </si>
  <si>
    <t>Output Layer</t>
  </si>
  <si>
    <t>Comprises 2 neurons with a softmax activation function, classifying the images as "lung" or "not lung."</t>
  </si>
  <si>
    <t>Fully Connected Dense Layer</t>
  </si>
  <si>
    <t>Output Dense Layer</t>
  </si>
  <si>
    <t>This layer comprised neurons corresponding to the seven features in the dataset.</t>
  </si>
  <si>
    <t>First Hidden Layer</t>
  </si>
  <si>
    <t>This layer contained 12 neurons with a ReLU activation function, and L2 regularization was applied to prevent overfitting.</t>
  </si>
  <si>
    <t>Second Hidden Layer</t>
  </si>
  <si>
    <t>This layer consisted of 8 neurons, also using ReLU activation and L2 regularization.</t>
  </si>
  <si>
    <t>A single neuron with a sigmoid activation function was used, suitable for binary classification.</t>
  </si>
  <si>
    <t xml:space="preserve">Federated Weighted Average </t>
  </si>
  <si>
    <t>FedWAvg</t>
  </si>
  <si>
    <t>RGB</t>
  </si>
  <si>
    <t>Red, Green and Blue</t>
  </si>
  <si>
    <t>Alpha</t>
  </si>
  <si>
    <t>α</t>
  </si>
  <si>
    <t>H0</t>
  </si>
  <si>
    <t xml:space="preserve">Null Hypothesis </t>
  </si>
  <si>
    <t xml:space="preserve">Shapiro Tests </t>
  </si>
  <si>
    <t>ST(s)</t>
  </si>
  <si>
    <t>Clients with Improved Performance</t>
  </si>
  <si>
    <t>Clients with Decreased Performance</t>
  </si>
  <si>
    <t>Clients with No Significant Change</t>
  </si>
  <si>
    <t>Global Model Shows Improvement</t>
  </si>
  <si>
    <t>Global Model Shows Decline</t>
  </si>
  <si>
    <t>Technological IID</t>
  </si>
  <si>
    <t>Technological Non-IID</t>
  </si>
  <si>
    <t>Medical IID</t>
  </si>
  <si>
    <t>Medical Non-IID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</si>
</sst>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font>
      <sz val="11"/>
      <color theme="1"/>
      <name val="Aptos Narrow"/>
      <family val="2"/>
      <scheme val="minor"/>
    </font>
    <font>
      <sz val="9"/>
      <color theme="1"/>
      <name val="Calibri"/>
      <family val="2"/>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10"/>
      <color theme="1"/>
      <name val="Arial Unicode MS"/>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0" borderId="0" xfId="0" applyFont="1" applyAlignment="1">
      <alignment horizontal="left" vertical="center" wrapText="1" inden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left" wrapText="1"/>
    </xf>
    <xf numFmtId="0" fontId="3" fillId="0" borderId="1" xfId="0" applyFont="1" applyBorder="1" applyAlignment="1">
      <alignment horizontal="center" wrapText="1"/>
    </xf>
    <xf numFmtId="2" fontId="2"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0" fontId="2" fillId="0" borderId="1" xfId="0" applyFont="1" applyBorder="1"/>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0" fillId="0" borderId="0" xfId="0" applyAlignment="1">
      <alignment horizontal="left" vertical="top"/>
    </xf>
    <xf numFmtId="0" fontId="3" fillId="0" borderId="0" xfId="0" applyFont="1" applyAlignment="1">
      <alignment horizontal="center" vertical="center" wrapText="1"/>
    </xf>
    <xf numFmtId="0" fontId="2" fillId="0" borderId="0" xfId="0" applyFont="1"/>
    <xf numFmtId="0" fontId="3" fillId="0" borderId="1" xfId="0" applyFont="1" applyBorder="1" applyAlignment="1">
      <alignment horizontal="left" vertical="center" wrapText="1"/>
    </xf>
    <xf numFmtId="0" fontId="2" fillId="0" borderId="1" xfId="0" applyFont="1" applyBorder="1" applyAlignment="1">
      <alignment horizontal="left" vertical="center"/>
    </xf>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2"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0" xfId="0" applyFont="1"/>
    <xf numFmtId="0" fontId="0" fillId="0" borderId="0" xfId="0" applyAlignment="1">
      <alignment horizontal="center" vertical="center" wrapText="1"/>
    </xf>
    <xf numFmtId="0" fontId="2" fillId="0" borderId="0" xfId="0" applyFont="1" applyAlignment="1">
      <alignment horizontal="center" vertical="center" wrapText="1"/>
    </xf>
    <xf numFmtId="2" fontId="3" fillId="0" borderId="1" xfId="0" applyNumberFormat="1" applyFont="1" applyBorder="1" applyAlignment="1">
      <alignment horizontal="center" vertical="center" wrapText="1"/>
    </xf>
    <xf numFmtId="0" fontId="2" fillId="0" borderId="1" xfId="0" applyFont="1" applyBorder="1" applyAlignment="1">
      <alignment vertical="center" wrapText="1"/>
    </xf>
    <xf numFmtId="0" fontId="5" fillId="0" borderId="0" xfId="0" applyFont="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39"/>
  <sheetViews>
    <sheetView topLeftCell="A22" workbookViewId="0">
      <selection activeCell="B39" sqref="B39"/>
    </sheetView>
  </sheetViews>
  <sheetFormatPr defaultRowHeight="14.4"/>
  <cols>
    <col min="1" max="1" width="14" bestFit="1" customWidth="1"/>
    <col min="2" max="2" width="55.33203125" bestFit="1" customWidth="1"/>
  </cols>
  <sheetData>
    <row r="1" spans="1:2">
      <c r="A1" t="s">
        <v>6</v>
      </c>
      <c r="B1" t="s">
        <v>7</v>
      </c>
    </row>
    <row r="2" spans="1:2">
      <c r="A2" s="1" t="s">
        <v>103</v>
      </c>
      <c r="B2" s="1" t="s">
        <v>104</v>
      </c>
    </row>
    <row r="3" spans="1:2">
      <c r="A3" s="1" t="s">
        <v>152</v>
      </c>
      <c r="B3" s="1" t="s">
        <v>153</v>
      </c>
    </row>
    <row r="4" spans="1:2">
      <c r="A4" s="1" t="s">
        <v>187</v>
      </c>
      <c r="B4" s="1" t="s">
        <v>188</v>
      </c>
    </row>
    <row r="5" spans="1:2">
      <c r="A5" s="1" t="s">
        <v>89</v>
      </c>
      <c r="B5" s="1" t="s">
        <v>90</v>
      </c>
    </row>
    <row r="6" spans="1:2">
      <c r="A6" s="1" t="s">
        <v>150</v>
      </c>
      <c r="B6" s="1" t="s">
        <v>151</v>
      </c>
    </row>
    <row r="7" spans="1:2">
      <c r="A7" s="1" t="s">
        <v>4</v>
      </c>
      <c r="B7" s="1" t="s">
        <v>5</v>
      </c>
    </row>
    <row r="8" spans="1:2">
      <c r="A8" s="1" t="s">
        <v>77</v>
      </c>
      <c r="B8" s="1" t="s">
        <v>78</v>
      </c>
    </row>
    <row r="9" spans="1:2">
      <c r="A9" s="1" t="s">
        <v>33</v>
      </c>
      <c r="B9" s="1" t="s">
        <v>34</v>
      </c>
    </row>
    <row r="10" spans="1:2">
      <c r="A10" s="1" t="s">
        <v>35</v>
      </c>
      <c r="B10" s="1" t="s">
        <v>36</v>
      </c>
    </row>
    <row r="11" spans="1:2">
      <c r="A11" s="1" t="s">
        <v>189</v>
      </c>
      <c r="B11" s="1" t="s">
        <v>36</v>
      </c>
    </row>
    <row r="12" spans="1:2">
      <c r="A12" s="1" t="s">
        <v>82</v>
      </c>
      <c r="B12" s="1" t="s">
        <v>86</v>
      </c>
    </row>
    <row r="13" spans="1:2">
      <c r="A13" s="1" t="s">
        <v>87</v>
      </c>
      <c r="B13" s="1" t="s">
        <v>88</v>
      </c>
    </row>
    <row r="14" spans="1:2">
      <c r="A14" s="1" t="s">
        <v>355</v>
      </c>
      <c r="B14" s="1" t="s">
        <v>354</v>
      </c>
    </row>
    <row r="15" spans="1:2">
      <c r="A15" s="1" t="s">
        <v>0</v>
      </c>
      <c r="B15" s="1" t="s">
        <v>1</v>
      </c>
    </row>
    <row r="16" spans="1:2">
      <c r="A16" s="1" t="s">
        <v>18</v>
      </c>
      <c r="B16" s="1" t="s">
        <v>19</v>
      </c>
    </row>
    <row r="17" spans="1:2">
      <c r="A17" s="1" t="s">
        <v>93</v>
      </c>
      <c r="B17" s="1" t="s">
        <v>94</v>
      </c>
    </row>
    <row r="18" spans="1:2">
      <c r="A18" s="1" t="s">
        <v>14</v>
      </c>
      <c r="B18" s="1" t="s">
        <v>15</v>
      </c>
    </row>
    <row r="19" spans="1:2">
      <c r="A19" s="1" t="s">
        <v>244</v>
      </c>
      <c r="B19" s="1" t="s">
        <v>245</v>
      </c>
    </row>
    <row r="20" spans="1:2">
      <c r="A20" s="1" t="s">
        <v>246</v>
      </c>
      <c r="B20" s="1" t="s">
        <v>249</v>
      </c>
    </row>
    <row r="21" spans="1:2">
      <c r="A21" s="1" t="s">
        <v>12</v>
      </c>
      <c r="B21" s="1" t="s">
        <v>13</v>
      </c>
    </row>
    <row r="22" spans="1:2">
      <c r="A22" s="1" t="s">
        <v>185</v>
      </c>
      <c r="B22" s="1" t="s">
        <v>186</v>
      </c>
    </row>
    <row r="23" spans="1:2">
      <c r="A23" s="1" t="s">
        <v>248</v>
      </c>
      <c r="B23" s="1" t="s">
        <v>251</v>
      </c>
    </row>
    <row r="24" spans="1:2">
      <c r="A24" s="1" t="s">
        <v>92</v>
      </c>
      <c r="B24" s="1" t="s">
        <v>91</v>
      </c>
    </row>
    <row r="25" spans="1:2">
      <c r="A25" s="1" t="s">
        <v>2</v>
      </c>
      <c r="B25" s="1" t="s">
        <v>3</v>
      </c>
    </row>
    <row r="26" spans="1:2">
      <c r="A26" s="1" t="s">
        <v>73</v>
      </c>
      <c r="B26" s="1" t="s">
        <v>76</v>
      </c>
    </row>
    <row r="27" spans="1:2">
      <c r="A27" s="1" t="s">
        <v>10</v>
      </c>
      <c r="B27" s="1" t="s">
        <v>11</v>
      </c>
    </row>
    <row r="28" spans="1:2">
      <c r="A28" s="1" t="s">
        <v>146</v>
      </c>
      <c r="B28" s="1" t="s">
        <v>147</v>
      </c>
    </row>
    <row r="29" spans="1:2">
      <c r="A29" s="1" t="s">
        <v>154</v>
      </c>
      <c r="B29" s="1" t="s">
        <v>155</v>
      </c>
    </row>
    <row r="30" spans="1:2">
      <c r="A30" s="1" t="s">
        <v>247</v>
      </c>
      <c r="B30" s="1" t="s">
        <v>250</v>
      </c>
    </row>
    <row r="31" spans="1:2">
      <c r="A31" s="1" t="s">
        <v>356</v>
      </c>
      <c r="B31" s="1" t="s">
        <v>357</v>
      </c>
    </row>
    <row r="32" spans="1:2">
      <c r="A32" s="1" t="s">
        <v>156</v>
      </c>
      <c r="B32" s="1" t="s">
        <v>157</v>
      </c>
    </row>
    <row r="33" spans="1:2">
      <c r="A33" s="1" t="s">
        <v>148</v>
      </c>
      <c r="B33" s="1" t="s">
        <v>149</v>
      </c>
    </row>
    <row r="34" spans="1:2">
      <c r="A34" s="1" t="s">
        <v>74</v>
      </c>
      <c r="B34" s="1" t="s">
        <v>75</v>
      </c>
    </row>
    <row r="35" spans="1:2">
      <c r="A35" s="1" t="s">
        <v>8</v>
      </c>
      <c r="B35" s="1" t="s">
        <v>9</v>
      </c>
    </row>
    <row r="36" spans="1:2">
      <c r="A36" s="1" t="s">
        <v>16</v>
      </c>
      <c r="B36" s="1" t="s">
        <v>17</v>
      </c>
    </row>
    <row r="37" spans="1:2">
      <c r="A37" s="1" t="s">
        <v>358</v>
      </c>
      <c r="B37" s="16" t="s">
        <v>359</v>
      </c>
    </row>
    <row r="38" spans="1:2">
      <c r="A38" s="16" t="s">
        <v>361</v>
      </c>
      <c r="B38" s="16" t="s">
        <v>360</v>
      </c>
    </row>
    <row r="39" spans="1:2">
      <c r="A39" s="16" t="s">
        <v>362</v>
      </c>
      <c r="B39" s="1" t="s">
        <v>363</v>
      </c>
    </row>
  </sheetData>
  <autoFilter ref="A1:B28" xr:uid="{C909BF2B-16FF-4C17-83EE-699C534C442A}">
    <sortState xmlns:xlrd2="http://schemas.microsoft.com/office/spreadsheetml/2017/richdata2" ref="A2:B36">
      <sortCondition ref="A1:A28"/>
    </sortState>
  </autoFilter>
  <sortState xmlns:xlrd2="http://schemas.microsoft.com/office/spreadsheetml/2017/richdata2" ref="A2:B30">
    <sortCondition ref="A2:A3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workbookViewId="0">
      <selection activeCell="F4" sqref="F4"/>
    </sheetView>
  </sheetViews>
  <sheetFormatPr defaultRowHeight="14.4"/>
  <cols>
    <col min="6" max="6" width="52.44140625" customWidth="1"/>
  </cols>
  <sheetData>
    <row r="4" spans="4:6">
      <c r="D4" s="20"/>
      <c r="E4" s="4" t="s">
        <v>172</v>
      </c>
      <c r="F4" s="4" t="s">
        <v>173</v>
      </c>
    </row>
    <row r="5" spans="4:6" ht="28.8">
      <c r="D5" s="21"/>
      <c r="E5" s="4" t="s">
        <v>174</v>
      </c>
      <c r="F5" s="3" t="s">
        <v>179</v>
      </c>
    </row>
    <row r="6" spans="4:6" ht="28.8">
      <c r="D6" s="21"/>
      <c r="E6" s="4" t="s">
        <v>175</v>
      </c>
      <c r="F6" s="3" t="s">
        <v>180</v>
      </c>
    </row>
    <row r="7" spans="4:6" ht="28.8">
      <c r="D7" s="21"/>
      <c r="E7" s="4" t="s">
        <v>176</v>
      </c>
      <c r="F7" s="3" t="s">
        <v>181</v>
      </c>
    </row>
    <row r="8" spans="4:6" ht="28.8">
      <c r="D8" s="21"/>
      <c r="E8" s="4" t="s">
        <v>177</v>
      </c>
      <c r="F8" s="3" t="s">
        <v>182</v>
      </c>
    </row>
    <row r="9" spans="4:6" ht="28.8">
      <c r="D9" s="21"/>
      <c r="E9" s="4" t="s">
        <v>178</v>
      </c>
      <c r="F9" s="3" t="s">
        <v>183</v>
      </c>
    </row>
    <row r="10" spans="4:6" ht="28.8">
      <c r="D10" s="21"/>
      <c r="E10" s="4">
        <v>10</v>
      </c>
      <c r="F10" s="3" t="s">
        <v>184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G6" sqref="G6"/>
    </sheetView>
  </sheetViews>
  <sheetFormatPr defaultRowHeight="14.4"/>
  <cols>
    <col min="5" max="6" width="15.33203125" customWidth="1"/>
    <col min="7" max="7" width="13.109375" customWidth="1"/>
    <col min="9" max="9" width="15.88671875" customWidth="1"/>
    <col min="10" max="10" width="19.33203125" customWidth="1"/>
    <col min="11" max="11" width="16.6640625" customWidth="1"/>
    <col min="15" max="15" width="130.77734375" bestFit="1" customWidth="1"/>
  </cols>
  <sheetData>
    <row r="4" spans="4:15" ht="28.8">
      <c r="D4" s="40"/>
      <c r="E4" s="40"/>
      <c r="F4" s="41"/>
      <c r="G4" s="33" t="s">
        <v>203</v>
      </c>
      <c r="H4" s="33"/>
      <c r="I4" s="33" t="s">
        <v>204</v>
      </c>
      <c r="J4" s="33"/>
      <c r="K4" s="4" t="s">
        <v>205</v>
      </c>
      <c r="O4" s="24" t="s">
        <v>212</v>
      </c>
    </row>
    <row r="5" spans="4:15" ht="43.2">
      <c r="D5" s="4" t="s">
        <v>190</v>
      </c>
      <c r="E5" s="4" t="s">
        <v>191</v>
      </c>
      <c r="F5" s="4" t="s">
        <v>206</v>
      </c>
      <c r="G5" s="4" t="s">
        <v>192</v>
      </c>
      <c r="H5" s="4" t="s">
        <v>193</v>
      </c>
      <c r="I5" s="4" t="s">
        <v>194</v>
      </c>
      <c r="J5" s="4" t="s">
        <v>195</v>
      </c>
      <c r="K5" s="4" t="s">
        <v>196</v>
      </c>
      <c r="L5" s="4" t="s">
        <v>197</v>
      </c>
    </row>
    <row r="6" spans="4:15">
      <c r="D6" s="12" t="s">
        <v>198</v>
      </c>
      <c r="E6" s="4" t="s">
        <v>58</v>
      </c>
      <c r="F6" s="22" t="s">
        <v>207</v>
      </c>
      <c r="G6" s="12">
        <v>8</v>
      </c>
      <c r="H6" s="12">
        <v>8</v>
      </c>
      <c r="I6" s="12">
        <v>7</v>
      </c>
      <c r="J6" s="12">
        <v>8</v>
      </c>
      <c r="K6" s="12">
        <v>7</v>
      </c>
      <c r="L6" s="4">
        <v>7.6</v>
      </c>
    </row>
    <row r="7" spans="4:15">
      <c r="D7" s="12" t="s">
        <v>199</v>
      </c>
      <c r="E7" s="4" t="s">
        <v>42</v>
      </c>
      <c r="F7" s="22" t="s">
        <v>208</v>
      </c>
      <c r="G7" s="12">
        <v>7</v>
      </c>
      <c r="H7" s="12">
        <v>8</v>
      </c>
      <c r="I7" s="12">
        <v>8</v>
      </c>
      <c r="J7" s="12">
        <v>8</v>
      </c>
      <c r="K7" s="12">
        <v>6</v>
      </c>
      <c r="L7" s="4">
        <v>7.4</v>
      </c>
    </row>
    <row r="8" spans="4:15" ht="28.8">
      <c r="D8" s="12" t="s">
        <v>200</v>
      </c>
      <c r="E8" s="4" t="s">
        <v>44</v>
      </c>
      <c r="F8" s="23" t="s">
        <v>210</v>
      </c>
      <c r="G8" s="12">
        <v>6</v>
      </c>
      <c r="H8" s="12">
        <v>7</v>
      </c>
      <c r="I8" s="12">
        <v>7</v>
      </c>
      <c r="J8" s="12">
        <v>7</v>
      </c>
      <c r="K8" s="12">
        <v>7</v>
      </c>
      <c r="L8" s="4">
        <v>6.8</v>
      </c>
    </row>
    <row r="9" spans="4:15">
      <c r="D9" s="12" t="s">
        <v>201</v>
      </c>
      <c r="E9" s="4" t="s">
        <v>8</v>
      </c>
      <c r="F9" s="12" t="s">
        <v>209</v>
      </c>
      <c r="G9" s="12">
        <v>6</v>
      </c>
      <c r="H9" s="12">
        <v>6</v>
      </c>
      <c r="I9" s="12">
        <v>9</v>
      </c>
      <c r="J9" s="12">
        <v>6</v>
      </c>
      <c r="K9" s="12">
        <v>6</v>
      </c>
      <c r="L9" s="4">
        <v>6.6</v>
      </c>
    </row>
    <row r="10" spans="4:15">
      <c r="D10" s="12" t="s">
        <v>202</v>
      </c>
      <c r="E10" s="4" t="s">
        <v>45</v>
      </c>
      <c r="F10" s="22" t="s">
        <v>211</v>
      </c>
      <c r="G10" s="12">
        <v>5</v>
      </c>
      <c r="H10" s="12">
        <v>5</v>
      </c>
      <c r="I10" s="12">
        <v>6</v>
      </c>
      <c r="J10" s="12">
        <v>5</v>
      </c>
      <c r="K10" s="12">
        <v>4</v>
      </c>
      <c r="L10" s="4">
        <v>5</v>
      </c>
    </row>
    <row r="14" spans="4:15">
      <c r="E14" s="15"/>
      <c r="F14" s="25"/>
      <c r="G14" s="26"/>
      <c r="H14" s="26"/>
      <c r="I14" s="26"/>
      <c r="J14" s="26"/>
      <c r="K14" s="26"/>
      <c r="L14" s="15"/>
    </row>
    <row r="17" spans="5:6">
      <c r="E17" s="15"/>
      <c r="F17" s="26"/>
    </row>
  </sheetData>
  <mergeCells count="3">
    <mergeCell ref="G4:H4"/>
    <mergeCell ref="I4:J4"/>
    <mergeCell ref="D4:F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934E-D7C4-484C-AEBC-9F58A7487085}">
  <dimension ref="D4:N17"/>
  <sheetViews>
    <sheetView workbookViewId="0">
      <selection activeCell="J8" sqref="J8"/>
    </sheetView>
  </sheetViews>
  <sheetFormatPr defaultRowHeight="14.4"/>
  <cols>
    <col min="5" max="6" width="15.33203125" customWidth="1"/>
    <col min="7" max="7" width="13.109375" customWidth="1"/>
    <col min="8" max="8" width="18.109375" customWidth="1"/>
    <col min="9" max="9" width="15.44140625" bestFit="1" customWidth="1"/>
    <col min="10" max="11" width="15.44140625" customWidth="1"/>
    <col min="14" max="14" width="130.77734375" bestFit="1" customWidth="1"/>
  </cols>
  <sheetData>
    <row r="4" spans="4:14" ht="28.8">
      <c r="D4" s="40"/>
      <c r="E4" s="40"/>
      <c r="F4" s="41"/>
      <c r="G4" s="33" t="s">
        <v>203</v>
      </c>
      <c r="H4" s="33"/>
      <c r="I4" s="4" t="s">
        <v>205</v>
      </c>
      <c r="J4" s="15"/>
      <c r="K4" s="15"/>
      <c r="N4" s="24" t="s">
        <v>212</v>
      </c>
    </row>
    <row r="5" spans="4:14" ht="28.8">
      <c r="D5" s="4" t="s">
        <v>190</v>
      </c>
      <c r="E5" s="4" t="s">
        <v>191</v>
      </c>
      <c r="F5" s="4" t="s">
        <v>206</v>
      </c>
      <c r="G5" s="4" t="s">
        <v>214</v>
      </c>
      <c r="H5" s="4" t="s">
        <v>195</v>
      </c>
      <c r="I5" s="4" t="s">
        <v>193</v>
      </c>
      <c r="J5" s="4" t="s">
        <v>213</v>
      </c>
      <c r="K5" s="15"/>
    </row>
    <row r="6" spans="4:14">
      <c r="D6" s="12" t="s">
        <v>198</v>
      </c>
      <c r="E6" s="4" t="s">
        <v>58</v>
      </c>
      <c r="F6" s="22" t="s">
        <v>207</v>
      </c>
      <c r="G6" s="12">
        <v>7</v>
      </c>
      <c r="H6" s="12">
        <v>8</v>
      </c>
      <c r="I6" s="12">
        <v>8</v>
      </c>
      <c r="J6" s="27">
        <f>SUM(G6:I6)/3</f>
        <v>7.666666666666667</v>
      </c>
      <c r="K6" s="26"/>
    </row>
    <row r="7" spans="4:14">
      <c r="D7" s="12" t="s">
        <v>199</v>
      </c>
      <c r="E7" s="4" t="s">
        <v>42</v>
      </c>
      <c r="F7" s="22" t="s">
        <v>208</v>
      </c>
      <c r="G7" s="12">
        <v>7</v>
      </c>
      <c r="H7" s="12">
        <v>8</v>
      </c>
      <c r="I7" s="12">
        <v>7</v>
      </c>
      <c r="J7" s="27">
        <f t="shared" ref="J7:J10" si="0">SUM(G7:I7)/3</f>
        <v>7.333333333333333</v>
      </c>
      <c r="K7" s="26"/>
    </row>
    <row r="8" spans="4:14" ht="28.8">
      <c r="D8" s="12" t="s">
        <v>200</v>
      </c>
      <c r="E8" s="4" t="s">
        <v>44</v>
      </c>
      <c r="F8" s="23" t="s">
        <v>210</v>
      </c>
      <c r="G8" s="12">
        <v>6</v>
      </c>
      <c r="H8" s="12">
        <v>7</v>
      </c>
      <c r="I8" s="12">
        <v>7</v>
      </c>
      <c r="J8" s="27">
        <f t="shared" si="0"/>
        <v>6.666666666666667</v>
      </c>
      <c r="K8" s="26"/>
    </row>
    <row r="9" spans="4:14">
      <c r="D9" s="12" t="s">
        <v>201</v>
      </c>
      <c r="E9" s="4" t="s">
        <v>8</v>
      </c>
      <c r="F9" s="12" t="s">
        <v>209</v>
      </c>
      <c r="G9" s="12">
        <v>7</v>
      </c>
      <c r="H9" s="12">
        <v>6</v>
      </c>
      <c r="I9" s="12">
        <v>6</v>
      </c>
      <c r="J9" s="27">
        <f t="shared" si="0"/>
        <v>6.333333333333333</v>
      </c>
      <c r="K9" s="26"/>
    </row>
    <row r="10" spans="4:14">
      <c r="D10" s="12" t="s">
        <v>202</v>
      </c>
      <c r="E10" s="4" t="s">
        <v>45</v>
      </c>
      <c r="F10" s="22" t="s">
        <v>211</v>
      </c>
      <c r="G10" s="12">
        <v>5</v>
      </c>
      <c r="H10" s="12">
        <v>5</v>
      </c>
      <c r="I10" s="12">
        <v>5</v>
      </c>
      <c r="J10" s="27">
        <f t="shared" si="0"/>
        <v>5</v>
      </c>
      <c r="K10" s="26"/>
    </row>
    <row r="14" spans="4:14">
      <c r="E14" s="15"/>
      <c r="F14" s="25"/>
      <c r="G14" s="26"/>
      <c r="H14" s="26"/>
      <c r="I14" s="26"/>
      <c r="J14" s="26"/>
      <c r="K14" s="26"/>
    </row>
    <row r="17" spans="5:6">
      <c r="E17" s="15"/>
      <c r="F17" s="26"/>
    </row>
  </sheetData>
  <mergeCells count="2">
    <mergeCell ref="D4:F4"/>
    <mergeCell ref="G4:H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B11" sqref="B11"/>
    </sheetView>
  </sheetViews>
  <sheetFormatPr defaultRowHeight="14.4"/>
  <cols>
    <col min="1" max="1" width="13.109375" customWidth="1"/>
    <col min="2" max="2" width="38.109375" customWidth="1"/>
    <col min="3" max="3" width="13.109375" customWidth="1"/>
  </cols>
  <sheetData>
    <row r="3" spans="2:3">
      <c r="B3" s="4" t="s">
        <v>227</v>
      </c>
      <c r="C3" s="15"/>
    </row>
    <row r="4" spans="2:3">
      <c r="B4" s="28" t="s">
        <v>252</v>
      </c>
      <c r="C4" s="29"/>
    </row>
    <row r="5" spans="2:3">
      <c r="B5" s="28" t="s">
        <v>254</v>
      </c>
      <c r="C5" s="29"/>
    </row>
    <row r="6" spans="2:3">
      <c r="B6" s="28" t="s">
        <v>256</v>
      </c>
      <c r="C6" s="29"/>
    </row>
    <row r="7" spans="2:3">
      <c r="B7" s="28" t="s">
        <v>258</v>
      </c>
      <c r="C7" s="29"/>
    </row>
    <row r="8" spans="2:3">
      <c r="B8" s="28" t="s">
        <v>260</v>
      </c>
      <c r="C8" s="29"/>
    </row>
    <row r="9" spans="2:3">
      <c r="B9" s="28" t="s">
        <v>262</v>
      </c>
      <c r="C9" s="29"/>
    </row>
    <row r="10" spans="2:3">
      <c r="B10" s="28" t="s">
        <v>264</v>
      </c>
      <c r="C10" s="29"/>
    </row>
    <row r="11" spans="2:3">
      <c r="B11" s="28" t="s">
        <v>266</v>
      </c>
      <c r="C11" s="29"/>
    </row>
    <row r="12" spans="2:3">
      <c r="B12" s="28" t="s">
        <v>268</v>
      </c>
      <c r="C12" s="29"/>
    </row>
    <row r="13" spans="2:3">
      <c r="B13" s="28" t="s">
        <v>270</v>
      </c>
      <c r="C13" s="29"/>
    </row>
    <row r="14" spans="2:3">
      <c r="B14" s="28" t="s">
        <v>272</v>
      </c>
      <c r="C14" s="29"/>
    </row>
    <row r="15" spans="2:3">
      <c r="B15" s="28" t="s">
        <v>274</v>
      </c>
    </row>
    <row r="16" spans="2:3">
      <c r="B16" s="28" t="s">
        <v>276</v>
      </c>
    </row>
    <row r="17" spans="2:3">
      <c r="B17" s="28" t="s">
        <v>278</v>
      </c>
      <c r="C17" s="29"/>
    </row>
    <row r="18" spans="2:3">
      <c r="B18" s="28" t="s">
        <v>280</v>
      </c>
      <c r="C18" s="29"/>
    </row>
    <row r="19" spans="2:3">
      <c r="B19" s="28" t="s">
        <v>282</v>
      </c>
    </row>
    <row r="20" spans="2:3">
      <c r="B20" s="28" t="s">
        <v>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D3" sqref="D3:E20"/>
    </sheetView>
  </sheetViews>
  <sheetFormatPr defaultRowHeight="14.4"/>
  <cols>
    <col min="4" max="4" width="27.88671875" customWidth="1"/>
    <col min="5" max="5" width="42.33203125" customWidth="1"/>
  </cols>
  <sheetData>
    <row r="3" spans="4:5">
      <c r="D3" s="4" t="s">
        <v>227</v>
      </c>
      <c r="E3" s="4" t="s">
        <v>100</v>
      </c>
    </row>
    <row r="4" spans="4:5" ht="43.2">
      <c r="D4" s="28" t="s">
        <v>252</v>
      </c>
      <c r="E4" s="28" t="s">
        <v>253</v>
      </c>
    </row>
    <row r="5" spans="4:5" ht="28.8">
      <c r="D5" s="28" t="s">
        <v>254</v>
      </c>
      <c r="E5" s="28" t="s">
        <v>255</v>
      </c>
    </row>
    <row r="6" spans="4:5" ht="28.8">
      <c r="D6" s="28" t="s">
        <v>256</v>
      </c>
      <c r="E6" s="28" t="s">
        <v>257</v>
      </c>
    </row>
    <row r="7" spans="4:5" ht="43.2">
      <c r="D7" s="28" t="s">
        <v>258</v>
      </c>
      <c r="E7" s="28" t="s">
        <v>259</v>
      </c>
    </row>
    <row r="8" spans="4:5" ht="57.6">
      <c r="D8" s="28" t="s">
        <v>260</v>
      </c>
      <c r="E8" s="28" t="s">
        <v>261</v>
      </c>
    </row>
    <row r="9" spans="4:5" ht="57.6">
      <c r="D9" s="28" t="s">
        <v>262</v>
      </c>
      <c r="E9" s="28" t="s">
        <v>263</v>
      </c>
    </row>
    <row r="10" spans="4:5" ht="57.6">
      <c r="D10" s="28" t="s">
        <v>264</v>
      </c>
      <c r="E10" s="28" t="s">
        <v>265</v>
      </c>
    </row>
    <row r="11" spans="4:5" ht="57.6">
      <c r="D11" s="28" t="s">
        <v>266</v>
      </c>
      <c r="E11" s="28" t="s">
        <v>267</v>
      </c>
    </row>
    <row r="12" spans="4:5" ht="57.6">
      <c r="D12" s="28" t="s">
        <v>268</v>
      </c>
      <c r="E12" s="28" t="s">
        <v>269</v>
      </c>
    </row>
    <row r="13" spans="4:5" ht="28.8">
      <c r="D13" s="28" t="s">
        <v>270</v>
      </c>
      <c r="E13" s="28" t="s">
        <v>271</v>
      </c>
    </row>
    <row r="14" spans="4:5" ht="28.8">
      <c r="D14" s="28" t="s">
        <v>272</v>
      </c>
      <c r="E14" s="28" t="s">
        <v>273</v>
      </c>
    </row>
    <row r="15" spans="4:5" ht="28.8">
      <c r="D15" s="28" t="s">
        <v>274</v>
      </c>
      <c r="E15" s="28" t="s">
        <v>275</v>
      </c>
    </row>
    <row r="16" spans="4:5" ht="28.8">
      <c r="D16" s="28" t="s">
        <v>276</v>
      </c>
      <c r="E16" s="28" t="s">
        <v>277</v>
      </c>
    </row>
    <row r="17" spans="4:5" ht="28.8">
      <c r="D17" s="28" t="s">
        <v>278</v>
      </c>
      <c r="E17" s="28" t="s">
        <v>279</v>
      </c>
    </row>
    <row r="18" spans="4:5" ht="57.6">
      <c r="D18" s="28" t="s">
        <v>280</v>
      </c>
      <c r="E18" s="28" t="s">
        <v>281</v>
      </c>
    </row>
    <row r="19" spans="4:5" ht="43.2">
      <c r="D19" s="28" t="s">
        <v>282</v>
      </c>
      <c r="E19" s="28" t="s">
        <v>283</v>
      </c>
    </row>
    <row r="20" spans="4:5" ht="28.8">
      <c r="D20" s="28" t="s">
        <v>284</v>
      </c>
      <c r="E20" s="28" t="s">
        <v>285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K11" sqref="K11"/>
    </sheetView>
  </sheetViews>
  <sheetFormatPr defaultRowHeight="14.4"/>
  <cols>
    <col min="3" max="3" width="25.5546875" bestFit="1" customWidth="1"/>
    <col min="5" max="5" width="55.5546875" customWidth="1"/>
  </cols>
  <sheetData>
    <row r="3" spans="3:3">
      <c r="C3" s="4" t="s">
        <v>226</v>
      </c>
    </row>
    <row r="4" spans="3:3">
      <c r="C4" s="28" t="s">
        <v>297</v>
      </c>
    </row>
    <row r="5" spans="3:3">
      <c r="C5" s="28" t="s">
        <v>296</v>
      </c>
    </row>
    <row r="6" spans="3:3">
      <c r="C6" s="28" t="s">
        <v>298</v>
      </c>
    </row>
    <row r="7" spans="3:3">
      <c r="C7" s="28" t="s">
        <v>299</v>
      </c>
    </row>
    <row r="8" spans="3:3">
      <c r="C8" s="28" t="s">
        <v>286</v>
      </c>
    </row>
    <row r="9" spans="3:3">
      <c r="C9" s="28" t="s">
        <v>287</v>
      </c>
    </row>
    <row r="10" spans="3:3">
      <c r="C10" s="28" t="s">
        <v>300</v>
      </c>
    </row>
    <row r="11" spans="3:3">
      <c r="C11" s="28" t="s">
        <v>301</v>
      </c>
    </row>
    <row r="12" spans="3:3">
      <c r="C12" s="28" t="s">
        <v>302</v>
      </c>
    </row>
    <row r="13" spans="3:3">
      <c r="C13" s="28" t="s">
        <v>288</v>
      </c>
    </row>
    <row r="14" spans="3:3">
      <c r="C14" s="28" t="s">
        <v>289</v>
      </c>
    </row>
    <row r="15" spans="3:3">
      <c r="C15" s="28" t="s">
        <v>290</v>
      </c>
    </row>
    <row r="16" spans="3:3">
      <c r="C16" s="28" t="s">
        <v>291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D4" sqref="D4"/>
    </sheetView>
  </sheetViews>
  <sheetFormatPr defaultRowHeight="14.4"/>
  <cols>
    <col min="3" max="3" width="37.6640625" customWidth="1"/>
    <col min="4" max="4" width="46.6640625" customWidth="1"/>
  </cols>
  <sheetData>
    <row r="3" spans="3:4">
      <c r="C3" s="4" t="s">
        <v>226</v>
      </c>
      <c r="D3" s="4" t="s">
        <v>100</v>
      </c>
    </row>
    <row r="4" spans="3:4" ht="57.6">
      <c r="C4" s="28" t="s">
        <v>303</v>
      </c>
      <c r="D4" s="28" t="s">
        <v>215</v>
      </c>
    </row>
    <row r="5" spans="3:4" ht="43.2">
      <c r="C5" s="28" t="s">
        <v>304</v>
      </c>
      <c r="D5" s="28" t="s">
        <v>309</v>
      </c>
    </row>
    <row r="6" spans="3:4" ht="57.6">
      <c r="C6" s="28" t="s">
        <v>305</v>
      </c>
      <c r="D6" s="28" t="s">
        <v>310</v>
      </c>
    </row>
    <row r="7" spans="3:4" ht="72">
      <c r="C7" s="28" t="s">
        <v>306</v>
      </c>
      <c r="D7" s="28" t="s">
        <v>216</v>
      </c>
    </row>
    <row r="8" spans="3:4" ht="57.6">
      <c r="C8" s="28" t="s">
        <v>256</v>
      </c>
      <c r="D8" s="28" t="s">
        <v>217</v>
      </c>
    </row>
    <row r="9" spans="3:4" ht="57.6">
      <c r="C9" s="28" t="s">
        <v>260</v>
      </c>
      <c r="D9" s="28" t="s">
        <v>218</v>
      </c>
    </row>
    <row r="10" spans="3:4" ht="72">
      <c r="C10" s="28" t="s">
        <v>307</v>
      </c>
      <c r="D10" s="28" t="s">
        <v>219</v>
      </c>
    </row>
    <row r="11" spans="3:4" ht="43.2">
      <c r="C11" s="28" t="s">
        <v>292</v>
      </c>
      <c r="D11" s="28" t="s">
        <v>220</v>
      </c>
    </row>
    <row r="12" spans="3:4" ht="28.8">
      <c r="C12" s="28" t="s">
        <v>308</v>
      </c>
      <c r="D12" s="28" t="s">
        <v>221</v>
      </c>
    </row>
    <row r="13" spans="3:4" ht="57.6">
      <c r="C13" s="28" t="s">
        <v>293</v>
      </c>
      <c r="D13" s="28" t="s">
        <v>222</v>
      </c>
    </row>
    <row r="14" spans="3:4" ht="57.6">
      <c r="C14" s="28" t="s">
        <v>294</v>
      </c>
      <c r="D14" s="28" t="s">
        <v>223</v>
      </c>
    </row>
    <row r="15" spans="3:4" ht="28.8">
      <c r="C15" s="28" t="s">
        <v>284</v>
      </c>
      <c r="D15" s="28" t="s">
        <v>224</v>
      </c>
    </row>
    <row r="16" spans="3:4" ht="43.2">
      <c r="C16" s="28" t="s">
        <v>295</v>
      </c>
      <c r="D16" s="28" t="s">
        <v>225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workbookViewId="0">
      <selection activeCell="F5" sqref="F5:K17"/>
    </sheetView>
  </sheetViews>
  <sheetFormatPr defaultRowHeight="14.4"/>
  <cols>
    <col min="6" max="6" width="21.5546875" bestFit="1" customWidth="1"/>
    <col min="8" max="8" width="11.77734375" customWidth="1"/>
    <col min="9" max="9" width="11.44140625" customWidth="1"/>
  </cols>
  <sheetData>
    <row r="4" spans="6:11" ht="28.8">
      <c r="F4" s="4" t="s">
        <v>228</v>
      </c>
      <c r="G4" s="4" t="s">
        <v>229</v>
      </c>
      <c r="H4" s="4" t="s">
        <v>311</v>
      </c>
      <c r="I4" s="4" t="s">
        <v>312</v>
      </c>
      <c r="J4" s="4" t="s">
        <v>313</v>
      </c>
      <c r="K4" s="4" t="s">
        <v>314</v>
      </c>
    </row>
    <row r="5" spans="6:11">
      <c r="F5" s="28" t="s">
        <v>230</v>
      </c>
      <c r="G5" s="12" t="s">
        <v>231</v>
      </c>
      <c r="H5" s="12" t="s">
        <v>315</v>
      </c>
      <c r="I5" s="12" t="s">
        <v>316</v>
      </c>
      <c r="J5" s="12" t="s">
        <v>316</v>
      </c>
      <c r="K5" s="12" t="s">
        <v>315</v>
      </c>
    </row>
    <row r="6" spans="6:11">
      <c r="F6" s="28" t="s">
        <v>232</v>
      </c>
      <c r="G6" s="12" t="s">
        <v>231</v>
      </c>
      <c r="H6" s="12" t="s">
        <v>315</v>
      </c>
      <c r="I6" s="12" t="s">
        <v>316</v>
      </c>
      <c r="J6" s="12" t="s">
        <v>316</v>
      </c>
      <c r="K6" s="12" t="s">
        <v>315</v>
      </c>
    </row>
    <row r="7" spans="6:11">
      <c r="F7" s="28" t="s">
        <v>235</v>
      </c>
      <c r="G7" s="12" t="s">
        <v>231</v>
      </c>
      <c r="H7" s="12" t="s">
        <v>315</v>
      </c>
      <c r="I7" s="12" t="s">
        <v>315</v>
      </c>
      <c r="J7" s="12" t="s">
        <v>315</v>
      </c>
      <c r="K7" s="12" t="s">
        <v>315</v>
      </c>
    </row>
    <row r="8" spans="6:11">
      <c r="F8" s="28" t="s">
        <v>234</v>
      </c>
      <c r="G8" s="12" t="s">
        <v>231</v>
      </c>
      <c r="H8" s="12" t="s">
        <v>315</v>
      </c>
      <c r="I8" s="12" t="s">
        <v>315</v>
      </c>
      <c r="J8" s="12" t="s">
        <v>315</v>
      </c>
      <c r="K8" s="12" t="s">
        <v>315</v>
      </c>
    </row>
    <row r="9" spans="6:11">
      <c r="F9" s="28" t="s">
        <v>328</v>
      </c>
      <c r="G9" s="12" t="s">
        <v>231</v>
      </c>
      <c r="H9" s="12" t="s">
        <v>315</v>
      </c>
      <c r="I9" s="12" t="s">
        <v>316</v>
      </c>
      <c r="J9" s="12" t="s">
        <v>316</v>
      </c>
      <c r="K9" s="12" t="s">
        <v>315</v>
      </c>
    </row>
    <row r="10" spans="6:11">
      <c r="F10" s="28" t="s">
        <v>233</v>
      </c>
      <c r="G10" s="12" t="s">
        <v>231</v>
      </c>
      <c r="H10" s="12" t="s">
        <v>315</v>
      </c>
      <c r="I10" s="12" t="s">
        <v>316</v>
      </c>
      <c r="J10" s="12" t="s">
        <v>316</v>
      </c>
      <c r="K10" s="12" t="s">
        <v>315</v>
      </c>
    </row>
    <row r="11" spans="6:11">
      <c r="F11" s="28" t="s">
        <v>242</v>
      </c>
      <c r="G11" s="12" t="s">
        <v>231</v>
      </c>
      <c r="H11" s="12" t="s">
        <v>316</v>
      </c>
      <c r="I11" s="12" t="s">
        <v>315</v>
      </c>
      <c r="J11" s="12" t="s">
        <v>315</v>
      </c>
      <c r="K11" s="12" t="s">
        <v>316</v>
      </c>
    </row>
    <row r="12" spans="6:11">
      <c r="F12" s="28" t="s">
        <v>243</v>
      </c>
      <c r="G12" s="12" t="s">
        <v>231</v>
      </c>
      <c r="H12" s="12" t="s">
        <v>316</v>
      </c>
      <c r="I12" s="12" t="s">
        <v>315</v>
      </c>
      <c r="J12" s="12" t="s">
        <v>315</v>
      </c>
      <c r="K12" s="12" t="s">
        <v>316</v>
      </c>
    </row>
    <row r="13" spans="6:11">
      <c r="F13" s="28" t="s">
        <v>239</v>
      </c>
      <c r="G13" s="12" t="s">
        <v>231</v>
      </c>
      <c r="H13" s="12" t="s">
        <v>315</v>
      </c>
      <c r="I13" s="12" t="s">
        <v>316</v>
      </c>
      <c r="J13" s="12" t="s">
        <v>316</v>
      </c>
      <c r="K13" s="12" t="s">
        <v>315</v>
      </c>
    </row>
    <row r="14" spans="6:11">
      <c r="F14" s="28" t="s">
        <v>240</v>
      </c>
      <c r="G14" s="12" t="s">
        <v>231</v>
      </c>
      <c r="H14" s="12" t="s">
        <v>315</v>
      </c>
      <c r="I14" s="12" t="s">
        <v>315</v>
      </c>
      <c r="J14" s="12" t="s">
        <v>315</v>
      </c>
      <c r="K14" s="12" t="s">
        <v>315</v>
      </c>
    </row>
    <row r="15" spans="6:11">
      <c r="F15" s="28" t="s">
        <v>237</v>
      </c>
      <c r="G15" s="12" t="s">
        <v>238</v>
      </c>
      <c r="H15" s="12" t="s">
        <v>315</v>
      </c>
      <c r="I15" s="12" t="s">
        <v>316</v>
      </c>
      <c r="J15" s="12" t="s">
        <v>316</v>
      </c>
      <c r="K15" s="12" t="s">
        <v>315</v>
      </c>
    </row>
    <row r="16" spans="6:11">
      <c r="F16" s="28" t="s">
        <v>236</v>
      </c>
      <c r="G16" s="12" t="s">
        <v>231</v>
      </c>
      <c r="H16" s="12" t="s">
        <v>315</v>
      </c>
      <c r="I16" s="12" t="s">
        <v>316</v>
      </c>
      <c r="J16" s="12" t="s">
        <v>316</v>
      </c>
      <c r="K16" s="12" t="s">
        <v>315</v>
      </c>
    </row>
    <row r="17" spans="6:11">
      <c r="F17" s="28" t="s">
        <v>241</v>
      </c>
      <c r="G17" s="12" t="s">
        <v>238</v>
      </c>
      <c r="H17" s="12" t="s">
        <v>315</v>
      </c>
      <c r="I17" s="12" t="s">
        <v>316</v>
      </c>
      <c r="J17" s="12" t="s">
        <v>316</v>
      </c>
      <c r="K17" s="12" t="s">
        <v>315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C353-FFBB-4CDE-9AA4-833F83C063F8}">
  <dimension ref="A1:E10"/>
  <sheetViews>
    <sheetView workbookViewId="0">
      <selection activeCell="E4" sqref="E4"/>
    </sheetView>
  </sheetViews>
  <sheetFormatPr defaultRowHeight="14.4"/>
  <cols>
    <col min="4" max="4" width="24.77734375" customWidth="1"/>
    <col min="5" max="5" width="47.6640625" bestFit="1" customWidth="1"/>
  </cols>
  <sheetData>
    <row r="1" spans="1:5">
      <c r="A1" t="s">
        <v>331</v>
      </c>
    </row>
    <row r="3" spans="1:5">
      <c r="D3" s="4" t="s">
        <v>332</v>
      </c>
      <c r="E3" s="4" t="s">
        <v>173</v>
      </c>
    </row>
    <row r="4" spans="1:5" ht="28.8">
      <c r="D4" s="28" t="s">
        <v>333</v>
      </c>
      <c r="E4" s="28" t="s">
        <v>334</v>
      </c>
    </row>
    <row r="5" spans="1:5" ht="28.8">
      <c r="D5" s="28" t="s">
        <v>335</v>
      </c>
      <c r="E5" s="28" t="s">
        <v>336</v>
      </c>
    </row>
    <row r="6" spans="1:5" ht="28.8">
      <c r="D6" s="28" t="s">
        <v>337</v>
      </c>
      <c r="E6" s="28" t="s">
        <v>338</v>
      </c>
    </row>
    <row r="7" spans="1:5" ht="43.2">
      <c r="D7" s="28" t="s">
        <v>339</v>
      </c>
      <c r="E7" s="28" t="s">
        <v>340</v>
      </c>
    </row>
    <row r="8" spans="1:5" ht="43.2">
      <c r="D8" s="28" t="s">
        <v>341</v>
      </c>
      <c r="E8" s="28" t="s">
        <v>342</v>
      </c>
    </row>
    <row r="9" spans="1:5">
      <c r="D9" s="28" t="s">
        <v>346</v>
      </c>
      <c r="E9" s="28" t="s">
        <v>343</v>
      </c>
    </row>
    <row r="10" spans="1:5" ht="28.8">
      <c r="D10" s="28" t="s">
        <v>347</v>
      </c>
      <c r="E10" s="28" t="s">
        <v>345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98F1-C971-4635-B43B-E10502027043}">
  <dimension ref="F3:G7"/>
  <sheetViews>
    <sheetView workbookViewId="0">
      <selection activeCell="G15" sqref="G15"/>
    </sheetView>
  </sheetViews>
  <sheetFormatPr defaultRowHeight="14.4"/>
  <cols>
    <col min="6" max="6" width="20.109375" customWidth="1"/>
    <col min="7" max="7" width="40.21875" customWidth="1"/>
  </cols>
  <sheetData>
    <row r="3" spans="6:7">
      <c r="F3" s="4" t="s">
        <v>332</v>
      </c>
      <c r="G3" s="4" t="s">
        <v>173</v>
      </c>
    </row>
    <row r="4" spans="6:7" ht="28.8">
      <c r="F4" s="28" t="s">
        <v>333</v>
      </c>
      <c r="G4" s="28" t="s">
        <v>348</v>
      </c>
    </row>
    <row r="5" spans="6:7" ht="43.2">
      <c r="F5" s="28" t="s">
        <v>349</v>
      </c>
      <c r="G5" s="28" t="s">
        <v>350</v>
      </c>
    </row>
    <row r="6" spans="6:7" ht="28.8">
      <c r="F6" s="28" t="s">
        <v>351</v>
      </c>
      <c r="G6" s="28" t="s">
        <v>352</v>
      </c>
    </row>
    <row r="7" spans="6:7" ht="43.2">
      <c r="F7" s="28" t="s">
        <v>344</v>
      </c>
      <c r="G7" s="28"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D5" sqref="D5"/>
    </sheetView>
  </sheetViews>
  <sheetFormatPr defaultRowHeight="14.4"/>
  <cols>
    <col min="4" max="4" width="14.33203125" bestFit="1" customWidth="1"/>
    <col min="5" max="5" width="30.33203125" customWidth="1"/>
    <col min="6" max="6" width="34.88671875" customWidth="1"/>
  </cols>
  <sheetData>
    <row r="4" spans="4:6">
      <c r="D4" s="2"/>
      <c r="E4" s="4" t="s">
        <v>1</v>
      </c>
      <c r="F4" s="4" t="s">
        <v>24</v>
      </c>
    </row>
    <row r="5" spans="4:6" ht="57.6">
      <c r="D5" s="4" t="s">
        <v>20</v>
      </c>
      <c r="E5" s="3" t="s">
        <v>26</v>
      </c>
      <c r="F5" s="3" t="s">
        <v>29</v>
      </c>
    </row>
    <row r="6" spans="4:6" ht="72">
      <c r="D6" s="4" t="s">
        <v>21</v>
      </c>
      <c r="E6" s="3" t="s">
        <v>25</v>
      </c>
      <c r="F6" s="3" t="s">
        <v>30</v>
      </c>
    </row>
    <row r="7" spans="4:6" ht="86.4">
      <c r="D7" s="4" t="s">
        <v>22</v>
      </c>
      <c r="E7" s="3" t="s">
        <v>27</v>
      </c>
      <c r="F7" s="3" t="s">
        <v>31</v>
      </c>
    </row>
    <row r="8" spans="4:6" ht="72">
      <c r="D8" s="4" t="s">
        <v>23</v>
      </c>
      <c r="E8" s="3" t="s">
        <v>28</v>
      </c>
      <c r="F8" s="3" t="s">
        <v>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sheetPr filterMode="1"/>
  <dimension ref="E3:K16"/>
  <sheetViews>
    <sheetView workbookViewId="0">
      <selection activeCell="F6" sqref="F6"/>
    </sheetView>
  </sheetViews>
  <sheetFormatPr defaultRowHeight="14.4"/>
  <cols>
    <col min="5" max="5" width="18.77734375" bestFit="1" customWidth="1"/>
    <col min="7" max="7" width="12.6640625" customWidth="1"/>
    <col min="8" max="8" width="11.44140625" customWidth="1"/>
    <col min="11" max="11" width="25.109375" customWidth="1"/>
  </cols>
  <sheetData>
    <row r="3" spans="5:11" ht="28.8">
      <c r="E3" s="4" t="s">
        <v>228</v>
      </c>
      <c r="F3" s="4" t="s">
        <v>229</v>
      </c>
      <c r="G3" s="4" t="s">
        <v>311</v>
      </c>
      <c r="H3" s="4" t="s">
        <v>312</v>
      </c>
      <c r="I3" s="4" t="s">
        <v>313</v>
      </c>
      <c r="J3" s="4" t="s">
        <v>314</v>
      </c>
      <c r="K3" s="4" t="s">
        <v>173</v>
      </c>
    </row>
    <row r="4" spans="5:11" ht="28.8">
      <c r="E4" s="28" t="s">
        <v>230</v>
      </c>
      <c r="F4" s="12" t="s">
        <v>231</v>
      </c>
      <c r="G4" s="12" t="s">
        <v>315</v>
      </c>
      <c r="H4" s="12" t="s">
        <v>316</v>
      </c>
      <c r="I4" s="12" t="s">
        <v>316</v>
      </c>
      <c r="J4" s="12" t="s">
        <v>315</v>
      </c>
      <c r="K4" s="28" t="s">
        <v>317</v>
      </c>
    </row>
    <row r="5" spans="5:11" ht="43.2">
      <c r="E5" s="28" t="s">
        <v>232</v>
      </c>
      <c r="F5" s="12" t="s">
        <v>231</v>
      </c>
      <c r="G5" s="12" t="s">
        <v>315</v>
      </c>
      <c r="H5" s="12" t="s">
        <v>316</v>
      </c>
      <c r="I5" s="12" t="s">
        <v>316</v>
      </c>
      <c r="J5" s="12" t="s">
        <v>315</v>
      </c>
      <c r="K5" s="28" t="s">
        <v>318</v>
      </c>
    </row>
    <row r="6" spans="5:11" ht="43.2">
      <c r="E6" s="28" t="s">
        <v>235</v>
      </c>
      <c r="F6" s="12" t="s">
        <v>231</v>
      </c>
      <c r="G6" s="12" t="s">
        <v>315</v>
      </c>
      <c r="H6" s="12" t="s">
        <v>315</v>
      </c>
      <c r="I6" s="12" t="s">
        <v>315</v>
      </c>
      <c r="J6" s="12" t="s">
        <v>315</v>
      </c>
      <c r="K6" s="28" t="s">
        <v>319</v>
      </c>
    </row>
    <row r="7" spans="5:11" ht="43.2">
      <c r="E7" s="28" t="s">
        <v>234</v>
      </c>
      <c r="F7" s="12" t="s">
        <v>231</v>
      </c>
      <c r="G7" s="12" t="s">
        <v>315</v>
      </c>
      <c r="H7" s="12" t="s">
        <v>315</v>
      </c>
      <c r="I7" s="12" t="s">
        <v>315</v>
      </c>
      <c r="J7" s="12" t="s">
        <v>315</v>
      </c>
      <c r="K7" s="28" t="s">
        <v>320</v>
      </c>
    </row>
    <row r="8" spans="5:11" ht="43.2">
      <c r="E8" s="28" t="s">
        <v>328</v>
      </c>
      <c r="F8" s="12" t="s">
        <v>231</v>
      </c>
      <c r="G8" s="12" t="s">
        <v>315</v>
      </c>
      <c r="H8" s="12" t="s">
        <v>316</v>
      </c>
      <c r="I8" s="12" t="s">
        <v>316</v>
      </c>
      <c r="J8" s="12" t="s">
        <v>315</v>
      </c>
      <c r="K8" s="28" t="s">
        <v>329</v>
      </c>
    </row>
    <row r="9" spans="5:11" ht="43.2">
      <c r="E9" s="28" t="s">
        <v>233</v>
      </c>
      <c r="F9" s="12" t="s">
        <v>231</v>
      </c>
      <c r="G9" s="12" t="s">
        <v>315</v>
      </c>
      <c r="H9" s="12" t="s">
        <v>316</v>
      </c>
      <c r="I9" s="12" t="s">
        <v>316</v>
      </c>
      <c r="J9" s="12" t="s">
        <v>315</v>
      </c>
      <c r="K9" s="28" t="s">
        <v>321</v>
      </c>
    </row>
    <row r="10" spans="5:11" ht="43.2" hidden="1">
      <c r="E10" s="28" t="s">
        <v>242</v>
      </c>
      <c r="F10" s="12" t="s">
        <v>231</v>
      </c>
      <c r="G10" s="12" t="s">
        <v>316</v>
      </c>
      <c r="H10" s="12" t="s">
        <v>315</v>
      </c>
      <c r="I10" s="12" t="s">
        <v>315</v>
      </c>
      <c r="J10" s="12" t="s">
        <v>316</v>
      </c>
      <c r="K10" s="28" t="s">
        <v>322</v>
      </c>
    </row>
    <row r="11" spans="5:11" ht="43.2" hidden="1">
      <c r="E11" s="28" t="s">
        <v>243</v>
      </c>
      <c r="F11" s="12" t="s">
        <v>231</v>
      </c>
      <c r="G11" s="12" t="s">
        <v>316</v>
      </c>
      <c r="H11" s="12" t="s">
        <v>315</v>
      </c>
      <c r="I11" s="12" t="s">
        <v>315</v>
      </c>
      <c r="J11" s="12" t="s">
        <v>316</v>
      </c>
      <c r="K11" s="28" t="s">
        <v>323</v>
      </c>
    </row>
    <row r="12" spans="5:11" ht="43.2">
      <c r="E12" s="28" t="s">
        <v>239</v>
      </c>
      <c r="F12" s="12" t="s">
        <v>231</v>
      </c>
      <c r="G12" s="12" t="s">
        <v>315</v>
      </c>
      <c r="H12" s="12" t="s">
        <v>316</v>
      </c>
      <c r="I12" s="12" t="s">
        <v>316</v>
      </c>
      <c r="J12" s="12" t="s">
        <v>315</v>
      </c>
      <c r="K12" s="28" t="s">
        <v>324</v>
      </c>
    </row>
    <row r="13" spans="5:11" ht="28.8">
      <c r="E13" s="28" t="s">
        <v>240</v>
      </c>
      <c r="F13" s="12" t="s">
        <v>231</v>
      </c>
      <c r="G13" s="12" t="s">
        <v>315</v>
      </c>
      <c r="H13" s="12" t="s">
        <v>315</v>
      </c>
      <c r="I13" s="12" t="s">
        <v>315</v>
      </c>
      <c r="J13" s="12" t="s">
        <v>315</v>
      </c>
      <c r="K13" s="28" t="s">
        <v>325</v>
      </c>
    </row>
    <row r="14" spans="5:11" ht="43.2">
      <c r="E14" s="28" t="s">
        <v>237</v>
      </c>
      <c r="F14" s="12" t="s">
        <v>238</v>
      </c>
      <c r="G14" s="12" t="s">
        <v>315</v>
      </c>
      <c r="H14" s="12" t="s">
        <v>316</v>
      </c>
      <c r="I14" s="12" t="s">
        <v>316</v>
      </c>
      <c r="J14" s="12" t="s">
        <v>315</v>
      </c>
      <c r="K14" s="28" t="s">
        <v>326</v>
      </c>
    </row>
    <row r="15" spans="5:11" ht="43.2">
      <c r="E15" s="28" t="s">
        <v>236</v>
      </c>
      <c r="F15" s="12" t="s">
        <v>231</v>
      </c>
      <c r="G15" s="12" t="s">
        <v>315</v>
      </c>
      <c r="H15" s="12" t="s">
        <v>316</v>
      </c>
      <c r="I15" s="12" t="s">
        <v>316</v>
      </c>
      <c r="J15" s="12" t="s">
        <v>315</v>
      </c>
      <c r="K15" s="28" t="s">
        <v>327</v>
      </c>
    </row>
    <row r="16" spans="5:11" ht="43.2">
      <c r="E16" s="28" t="s">
        <v>241</v>
      </c>
      <c r="F16" s="12" t="s">
        <v>238</v>
      </c>
      <c r="G16" s="12" t="s">
        <v>315</v>
      </c>
      <c r="H16" s="12" t="s">
        <v>316</v>
      </c>
      <c r="I16" s="12" t="s">
        <v>316</v>
      </c>
      <c r="J16" s="12" t="s">
        <v>315</v>
      </c>
      <c r="K16" s="28" t="s">
        <v>330</v>
      </c>
    </row>
  </sheetData>
  <autoFilter ref="E3:K16" xr:uid="{F48E4969-AFF2-48B3-BC2C-909C74F9EEE9}">
    <filterColumn colId="2">
      <filters>
        <filter val="Yes"/>
      </filters>
    </filterColumn>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1C2-D677-4722-9FF8-46C596A40F59}">
  <dimension ref="H6:M10"/>
  <sheetViews>
    <sheetView tabSelected="1" workbookViewId="0">
      <selection activeCell="U50" sqref="U50"/>
    </sheetView>
  </sheetViews>
  <sheetFormatPr defaultRowHeight="14.4"/>
  <cols>
    <col min="8" max="8" width="21.21875" customWidth="1"/>
    <col min="9" max="9" width="17.6640625" customWidth="1"/>
    <col min="10" max="10" width="17.88671875" customWidth="1"/>
    <col min="11" max="11" width="15.33203125" customWidth="1"/>
    <col min="12" max="12" width="13.44140625" customWidth="1"/>
    <col min="13" max="13" width="16.109375" customWidth="1"/>
  </cols>
  <sheetData>
    <row r="6" spans="8:13" ht="43.2">
      <c r="H6" s="4"/>
      <c r="I6" s="4" t="s">
        <v>364</v>
      </c>
      <c r="J6" s="4" t="s">
        <v>365</v>
      </c>
      <c r="K6" s="4" t="s">
        <v>366</v>
      </c>
      <c r="L6" s="4" t="s">
        <v>368</v>
      </c>
      <c r="M6" s="4" t="s">
        <v>367</v>
      </c>
    </row>
    <row r="7" spans="8:13">
      <c r="H7" s="4" t="s">
        <v>369</v>
      </c>
      <c r="I7" s="12">
        <v>2</v>
      </c>
      <c r="J7" s="12">
        <v>3</v>
      </c>
      <c r="K7" s="12">
        <v>0</v>
      </c>
      <c r="L7" s="12" t="s">
        <v>315</v>
      </c>
      <c r="M7" s="12" t="s">
        <v>316</v>
      </c>
    </row>
    <row r="8" spans="8:13">
      <c r="H8" s="4" t="s">
        <v>370</v>
      </c>
      <c r="I8" s="12">
        <v>3</v>
      </c>
      <c r="J8" s="12">
        <v>2</v>
      </c>
      <c r="K8" s="12">
        <v>0</v>
      </c>
      <c r="L8" s="12" t="s">
        <v>316</v>
      </c>
      <c r="M8" s="12" t="s">
        <v>315</v>
      </c>
    </row>
    <row r="9" spans="8:13">
      <c r="H9" s="4" t="s">
        <v>371</v>
      </c>
      <c r="I9" s="12">
        <v>0</v>
      </c>
      <c r="J9" s="12">
        <v>0</v>
      </c>
      <c r="K9" s="12">
        <v>5</v>
      </c>
      <c r="L9" s="12" t="s">
        <v>316</v>
      </c>
      <c r="M9" s="12" t="s">
        <v>316</v>
      </c>
    </row>
    <row r="10" spans="8:13">
      <c r="H10" s="4" t="s">
        <v>372</v>
      </c>
      <c r="I10" s="12">
        <v>2</v>
      </c>
      <c r="J10" s="12">
        <v>3</v>
      </c>
      <c r="K10" s="12">
        <v>0</v>
      </c>
      <c r="L10" s="12" t="s">
        <v>315</v>
      </c>
      <c r="M10" s="12"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W19"/>
  <sheetViews>
    <sheetView topLeftCell="K1" workbookViewId="0">
      <selection activeCell="O4" sqref="O4:W15"/>
    </sheetView>
  </sheetViews>
  <sheetFormatPr defaultRowHeight="14.4"/>
  <cols>
    <col min="3" max="3" width="21.5546875" customWidth="1"/>
    <col min="4" max="4" width="8.33203125" customWidth="1"/>
    <col min="5" max="5" width="8.5546875" customWidth="1"/>
    <col min="6" max="6" width="12.77734375" customWidth="1"/>
    <col min="7" max="7" width="14.5546875" bestFit="1" customWidth="1"/>
    <col min="8" max="8" width="14.88671875" bestFit="1" customWidth="1"/>
    <col min="9" max="9" width="17.5546875" customWidth="1"/>
    <col min="10" max="10" width="15.6640625" customWidth="1"/>
    <col min="11" max="11" width="51.21875" customWidth="1"/>
    <col min="15" max="15" width="20.109375" customWidth="1"/>
    <col min="16" max="16" width="17.33203125" customWidth="1"/>
    <col min="17" max="17" width="11.77734375" customWidth="1"/>
    <col min="18" max="18" width="10.88671875" customWidth="1"/>
    <col min="19" max="19" width="11.77734375" customWidth="1"/>
    <col min="22" max="22" width="13.21875" customWidth="1"/>
    <col min="23" max="23" width="48.109375" customWidth="1"/>
  </cols>
  <sheetData>
    <row r="4" spans="3:23" ht="28.8">
      <c r="C4" s="4" t="s">
        <v>37</v>
      </c>
      <c r="D4" s="4" t="s">
        <v>38</v>
      </c>
      <c r="E4" s="4" t="s">
        <v>40</v>
      </c>
      <c r="F4" s="4" t="s">
        <v>39</v>
      </c>
      <c r="G4" s="4" t="s">
        <v>62</v>
      </c>
      <c r="H4" s="4" t="s">
        <v>63</v>
      </c>
      <c r="I4" s="4" t="s">
        <v>64</v>
      </c>
      <c r="J4" s="4" t="s">
        <v>65</v>
      </c>
      <c r="K4" s="4" t="s">
        <v>66</v>
      </c>
      <c r="O4" s="4" t="s">
        <v>68</v>
      </c>
      <c r="P4" s="4" t="s">
        <v>69</v>
      </c>
      <c r="Q4" s="4" t="s">
        <v>70</v>
      </c>
      <c r="R4" s="4" t="s">
        <v>71</v>
      </c>
      <c r="S4" s="4" t="s">
        <v>72</v>
      </c>
      <c r="T4" s="4" t="s">
        <v>38</v>
      </c>
      <c r="U4" s="4" t="s">
        <v>40</v>
      </c>
      <c r="V4" s="4" t="s">
        <v>39</v>
      </c>
      <c r="W4" s="4" t="s">
        <v>66</v>
      </c>
    </row>
    <row r="5" spans="3:23">
      <c r="C5" s="4" t="s">
        <v>45</v>
      </c>
      <c r="D5" s="5">
        <v>9373</v>
      </c>
      <c r="E5" s="5">
        <v>1993</v>
      </c>
      <c r="F5" s="5">
        <v>429</v>
      </c>
      <c r="G5" s="6">
        <f t="shared" ref="G5:G14" si="0">(D5-$D$18)/($D$19-$D$18)</f>
        <v>1</v>
      </c>
      <c r="H5" s="6">
        <f t="shared" ref="H5:H14" si="1">(E5-$E$18)/($E$19-$E$18)</f>
        <v>1</v>
      </c>
      <c r="I5" s="6">
        <f t="shared" ref="I5:I14" si="2">(F5-$F$18)/($F$19-$F$18)</f>
        <v>1</v>
      </c>
      <c r="J5" s="6">
        <f t="shared" ref="J5:J14" si="3">(G5+H5+I5)/3</f>
        <v>1</v>
      </c>
      <c r="K5" s="7" t="s">
        <v>52</v>
      </c>
      <c r="O5" s="4" t="s">
        <v>45</v>
      </c>
      <c r="P5" s="9">
        <v>1</v>
      </c>
      <c r="Q5" s="9">
        <v>1</v>
      </c>
      <c r="R5" s="9">
        <v>1</v>
      </c>
      <c r="S5" s="9">
        <v>1</v>
      </c>
      <c r="T5" s="10">
        <v>9373</v>
      </c>
      <c r="U5" s="10">
        <v>1993</v>
      </c>
      <c r="V5" s="10">
        <v>429</v>
      </c>
      <c r="W5" s="11" t="s">
        <v>52</v>
      </c>
    </row>
    <row r="6" spans="3:23">
      <c r="C6" s="4" t="s">
        <v>44</v>
      </c>
      <c r="D6" s="5">
        <v>5595</v>
      </c>
      <c r="E6" s="5">
        <v>1543</v>
      </c>
      <c r="F6" s="5">
        <v>86</v>
      </c>
      <c r="G6" s="6">
        <f t="shared" si="0"/>
        <v>0.58510871952558752</v>
      </c>
      <c r="H6" s="6">
        <f t="shared" si="1"/>
        <v>0.77040816326530615</v>
      </c>
      <c r="I6" s="6">
        <f t="shared" si="2"/>
        <v>0.18333333333333332</v>
      </c>
      <c r="J6" s="6">
        <f t="shared" si="3"/>
        <v>0.51295007204140897</v>
      </c>
      <c r="K6" s="7" t="s">
        <v>55</v>
      </c>
      <c r="O6" s="4" t="s">
        <v>44</v>
      </c>
      <c r="P6" s="9">
        <v>0.51295007204140897</v>
      </c>
      <c r="Q6" s="9">
        <v>0.58510871952558752</v>
      </c>
      <c r="R6" s="9">
        <v>0.77040816326530615</v>
      </c>
      <c r="S6" s="9">
        <v>0.18333333333333332</v>
      </c>
      <c r="T6" s="10">
        <v>5595</v>
      </c>
      <c r="U6" s="10">
        <v>1543</v>
      </c>
      <c r="V6" s="10">
        <v>86</v>
      </c>
      <c r="W6" s="11" t="s">
        <v>55</v>
      </c>
    </row>
    <row r="7" spans="3:23">
      <c r="C7" s="4" t="s">
        <v>42</v>
      </c>
      <c r="D7" s="5">
        <v>4512</v>
      </c>
      <c r="E7" s="5">
        <v>792</v>
      </c>
      <c r="F7" s="5">
        <v>127</v>
      </c>
      <c r="G7" s="6">
        <f t="shared" si="0"/>
        <v>0.46617614759499232</v>
      </c>
      <c r="H7" s="6">
        <f t="shared" si="1"/>
        <v>0.38724489795918365</v>
      </c>
      <c r="I7" s="6">
        <f t="shared" si="2"/>
        <v>0.28095238095238095</v>
      </c>
      <c r="J7" s="6">
        <f t="shared" si="3"/>
        <v>0.37812447550218559</v>
      </c>
      <c r="K7" s="7" t="s">
        <v>51</v>
      </c>
      <c r="O7" s="4" t="s">
        <v>42</v>
      </c>
      <c r="P7" s="9">
        <v>0.37812447550218559</v>
      </c>
      <c r="Q7" s="9">
        <v>0.46617614759499232</v>
      </c>
      <c r="R7" s="9">
        <v>0.38724489795918365</v>
      </c>
      <c r="S7" s="9">
        <v>0.28095238095238095</v>
      </c>
      <c r="T7" s="10">
        <v>4512</v>
      </c>
      <c r="U7" s="10">
        <v>792</v>
      </c>
      <c r="V7" s="10">
        <v>127</v>
      </c>
      <c r="W7" s="11" t="s">
        <v>51</v>
      </c>
    </row>
    <row r="8" spans="3:23">
      <c r="C8" s="4" t="s">
        <v>58</v>
      </c>
      <c r="D8" s="5">
        <v>4113</v>
      </c>
      <c r="E8" s="5">
        <v>772</v>
      </c>
      <c r="F8" s="5">
        <v>66</v>
      </c>
      <c r="G8" s="6">
        <f t="shared" si="0"/>
        <v>0.42235888425214146</v>
      </c>
      <c r="H8" s="6">
        <f t="shared" si="1"/>
        <v>0.37704081632653064</v>
      </c>
      <c r="I8" s="6">
        <f t="shared" si="2"/>
        <v>0.1357142857142857</v>
      </c>
      <c r="J8" s="6">
        <f t="shared" si="3"/>
        <v>0.31170466209765263</v>
      </c>
      <c r="K8" s="7" t="s">
        <v>59</v>
      </c>
      <c r="O8" s="4" t="s">
        <v>58</v>
      </c>
      <c r="P8" s="9">
        <v>0.31170466209765263</v>
      </c>
      <c r="Q8" s="9">
        <v>0.42235888425214146</v>
      </c>
      <c r="R8" s="9">
        <v>0.37704081632653064</v>
      </c>
      <c r="S8" s="9">
        <v>0.1357142857142857</v>
      </c>
      <c r="T8" s="10">
        <v>4113</v>
      </c>
      <c r="U8" s="10">
        <v>772</v>
      </c>
      <c r="V8" s="10">
        <v>66</v>
      </c>
      <c r="W8" s="11" t="s">
        <v>59</v>
      </c>
    </row>
    <row r="9" spans="3:23">
      <c r="C9" s="8" t="s">
        <v>9</v>
      </c>
      <c r="D9" s="5">
        <v>2298</v>
      </c>
      <c r="E9" s="5">
        <v>579</v>
      </c>
      <c r="F9" s="5">
        <v>108</v>
      </c>
      <c r="G9" s="6">
        <f t="shared" si="0"/>
        <v>0.22303975400834614</v>
      </c>
      <c r="H9" s="6">
        <f t="shared" si="1"/>
        <v>0.27857142857142858</v>
      </c>
      <c r="I9" s="6">
        <f t="shared" si="2"/>
        <v>0.23571428571428571</v>
      </c>
      <c r="J9" s="6">
        <f t="shared" si="3"/>
        <v>0.24577515609802014</v>
      </c>
      <c r="K9" s="3" t="s">
        <v>54</v>
      </c>
      <c r="O9" s="4" t="s">
        <v>9</v>
      </c>
      <c r="P9" s="9">
        <v>0.24577515609802014</v>
      </c>
      <c r="Q9" s="9">
        <v>0.22303975400834614</v>
      </c>
      <c r="R9" s="9">
        <v>0.27857142857142858</v>
      </c>
      <c r="S9" s="9">
        <v>0.23571428571428571</v>
      </c>
      <c r="T9" s="10">
        <v>2298</v>
      </c>
      <c r="U9" s="10">
        <v>579</v>
      </c>
      <c r="V9" s="10">
        <v>108</v>
      </c>
      <c r="W9" s="11" t="s">
        <v>54</v>
      </c>
    </row>
    <row r="10" spans="3:23">
      <c r="C10" s="4" t="s">
        <v>46</v>
      </c>
      <c r="D10" s="5">
        <v>687</v>
      </c>
      <c r="E10" s="5">
        <v>181</v>
      </c>
      <c r="F10" s="5">
        <v>83</v>
      </c>
      <c r="G10" s="6">
        <f t="shared" si="0"/>
        <v>4.6123435097737753E-2</v>
      </c>
      <c r="H10" s="6">
        <f t="shared" si="1"/>
        <v>7.5510204081632656E-2</v>
      </c>
      <c r="I10" s="6">
        <f t="shared" si="2"/>
        <v>0.1761904761904762</v>
      </c>
      <c r="J10" s="6">
        <f t="shared" si="3"/>
        <v>9.9274705123282195E-2</v>
      </c>
      <c r="K10" s="7" t="s">
        <v>53</v>
      </c>
      <c r="O10" s="4" t="s">
        <v>46</v>
      </c>
      <c r="P10" s="9">
        <v>9.9274705123282195E-2</v>
      </c>
      <c r="Q10" s="9">
        <v>4.6123435097737753E-2</v>
      </c>
      <c r="R10" s="9">
        <v>7.5510204081632656E-2</v>
      </c>
      <c r="S10" s="9">
        <v>0.1761904761904762</v>
      </c>
      <c r="T10" s="10">
        <v>687</v>
      </c>
      <c r="U10" s="10">
        <v>181</v>
      </c>
      <c r="V10" s="10">
        <v>83</v>
      </c>
      <c r="W10" s="11" t="s">
        <v>53</v>
      </c>
    </row>
    <row r="11" spans="3:23">
      <c r="C11" s="4" t="s">
        <v>41</v>
      </c>
      <c r="D11" s="5">
        <v>578</v>
      </c>
      <c r="E11" s="5">
        <v>159</v>
      </c>
      <c r="F11" s="5">
        <v>40</v>
      </c>
      <c r="G11" s="6">
        <f t="shared" si="0"/>
        <v>3.4153305512848668E-2</v>
      </c>
      <c r="H11" s="6">
        <f t="shared" si="1"/>
        <v>6.4285714285714279E-2</v>
      </c>
      <c r="I11" s="6">
        <f t="shared" si="2"/>
        <v>7.3809523809523811E-2</v>
      </c>
      <c r="J11" s="6">
        <f t="shared" si="3"/>
        <v>5.7416181202695593E-2</v>
      </c>
      <c r="K11" s="7" t="s">
        <v>49</v>
      </c>
      <c r="O11" s="4" t="s">
        <v>41</v>
      </c>
      <c r="P11" s="9">
        <v>5.7416181202695593E-2</v>
      </c>
      <c r="Q11" s="9">
        <v>3.4153305512848668E-2</v>
      </c>
      <c r="R11" s="9">
        <v>6.4285714285714279E-2</v>
      </c>
      <c r="S11" s="9">
        <v>7.3809523809523811E-2</v>
      </c>
      <c r="T11" s="10">
        <v>578</v>
      </c>
      <c r="U11" s="10">
        <v>159</v>
      </c>
      <c r="V11" s="10">
        <v>40</v>
      </c>
      <c r="W11" s="11" t="s">
        <v>49</v>
      </c>
    </row>
    <row r="12" spans="3:23">
      <c r="C12" s="4" t="s">
        <v>56</v>
      </c>
      <c r="D12" s="5">
        <v>495</v>
      </c>
      <c r="E12" s="5">
        <v>121</v>
      </c>
      <c r="F12" s="5">
        <v>25</v>
      </c>
      <c r="G12" s="6">
        <f t="shared" si="0"/>
        <v>2.5038436195914782E-2</v>
      </c>
      <c r="H12" s="6">
        <f t="shared" si="1"/>
        <v>4.4897959183673466E-2</v>
      </c>
      <c r="I12" s="6">
        <f t="shared" si="2"/>
        <v>3.8095238095238099E-2</v>
      </c>
      <c r="J12" s="6">
        <f t="shared" si="3"/>
        <v>3.601054449160878E-2</v>
      </c>
      <c r="K12" s="7" t="s">
        <v>57</v>
      </c>
      <c r="O12" s="4" t="s">
        <v>56</v>
      </c>
      <c r="P12" s="9">
        <v>3.601054449160878E-2</v>
      </c>
      <c r="Q12" s="9">
        <v>2.5038436195914782E-2</v>
      </c>
      <c r="R12" s="9">
        <v>4.4897959183673466E-2</v>
      </c>
      <c r="S12" s="9">
        <v>3.8095238095238099E-2</v>
      </c>
      <c r="T12" s="10">
        <v>495</v>
      </c>
      <c r="U12" s="10">
        <v>121</v>
      </c>
      <c r="V12" s="10">
        <v>25</v>
      </c>
      <c r="W12" s="11" t="s">
        <v>57</v>
      </c>
    </row>
    <row r="13" spans="3:23">
      <c r="C13" s="4" t="s">
        <v>43</v>
      </c>
      <c r="D13" s="5">
        <v>267</v>
      </c>
      <c r="E13" s="5">
        <v>33</v>
      </c>
      <c r="F13" s="5">
        <v>36</v>
      </c>
      <c r="G13" s="6">
        <f t="shared" si="0"/>
        <v>0</v>
      </c>
      <c r="H13" s="6">
        <f t="shared" si="1"/>
        <v>0</v>
      </c>
      <c r="I13" s="6">
        <f t="shared" si="2"/>
        <v>6.4285714285714279E-2</v>
      </c>
      <c r="J13" s="6">
        <f t="shared" si="3"/>
        <v>2.1428571428571425E-2</v>
      </c>
      <c r="K13" s="7" t="s">
        <v>50</v>
      </c>
      <c r="O13" s="4" t="s">
        <v>43</v>
      </c>
      <c r="P13" s="9">
        <v>2.1428571428571425E-2</v>
      </c>
      <c r="Q13" s="9">
        <v>0</v>
      </c>
      <c r="R13" s="9">
        <v>0</v>
      </c>
      <c r="S13" s="9">
        <v>6.4285714285714279E-2</v>
      </c>
      <c r="T13" s="10">
        <v>267</v>
      </c>
      <c r="U13" s="10">
        <v>33</v>
      </c>
      <c r="V13" s="10">
        <v>36</v>
      </c>
      <c r="W13" s="11" t="s">
        <v>50</v>
      </c>
    </row>
    <row r="14" spans="3:23">
      <c r="C14" s="4" t="s">
        <v>47</v>
      </c>
      <c r="D14" s="5">
        <v>501</v>
      </c>
      <c r="E14" s="5">
        <v>85</v>
      </c>
      <c r="F14" s="5">
        <v>9</v>
      </c>
      <c r="G14" s="6">
        <f t="shared" si="0"/>
        <v>2.5697342411596748E-2</v>
      </c>
      <c r="H14" s="6">
        <f t="shared" si="1"/>
        <v>2.6530612244897958E-2</v>
      </c>
      <c r="I14" s="6">
        <f t="shared" si="2"/>
        <v>0</v>
      </c>
      <c r="J14" s="6">
        <f t="shared" si="3"/>
        <v>1.7409318218831567E-2</v>
      </c>
      <c r="K14" s="7" t="s">
        <v>48</v>
      </c>
      <c r="O14" s="4" t="s">
        <v>47</v>
      </c>
      <c r="P14" s="9">
        <v>1.7409318218831567E-2</v>
      </c>
      <c r="Q14" s="9">
        <v>2.5697342411596748E-2</v>
      </c>
      <c r="R14" s="9">
        <v>2.6530612244897958E-2</v>
      </c>
      <c r="S14" s="9">
        <v>0</v>
      </c>
      <c r="T14" s="10">
        <v>501</v>
      </c>
      <c r="U14" s="10">
        <v>85</v>
      </c>
      <c r="V14" s="10">
        <v>9</v>
      </c>
      <c r="W14" s="11" t="s">
        <v>48</v>
      </c>
    </row>
    <row r="15" spans="3:23" ht="19.2" customHeight="1">
      <c r="C15" s="30" t="s">
        <v>67</v>
      </c>
      <c r="D15" s="31"/>
      <c r="E15" s="31"/>
      <c r="F15" s="31"/>
      <c r="G15" s="31"/>
      <c r="H15" s="31"/>
      <c r="I15" s="31"/>
      <c r="J15" s="31"/>
      <c r="K15" s="32"/>
      <c r="O15" s="33" t="s">
        <v>67</v>
      </c>
      <c r="P15" s="33"/>
      <c r="Q15" s="33"/>
      <c r="R15" s="33"/>
      <c r="S15" s="33"/>
      <c r="T15" s="33"/>
      <c r="U15" s="33"/>
      <c r="V15" s="33"/>
      <c r="W15" s="33"/>
    </row>
    <row r="18" spans="3:6">
      <c r="C18" t="s">
        <v>60</v>
      </c>
      <c r="D18">
        <f>MIN(D5:D14)</f>
        <v>267</v>
      </c>
      <c r="E18">
        <f t="shared" ref="E18:F18" si="4">MIN(E5:E14)</f>
        <v>33</v>
      </c>
      <c r="F18">
        <f t="shared" si="4"/>
        <v>9</v>
      </c>
    </row>
    <row r="19" spans="3:6">
      <c r="C19" t="s">
        <v>61</v>
      </c>
      <c r="D19">
        <f>MAX(D5:D14)</f>
        <v>9373</v>
      </c>
      <c r="E19">
        <f t="shared" ref="E19:F19" si="5">MAX(E5:E14)</f>
        <v>1993</v>
      </c>
      <c r="F19">
        <f t="shared" si="5"/>
        <v>429</v>
      </c>
    </row>
  </sheetData>
  <mergeCells count="2">
    <mergeCell ref="C15:K15"/>
    <mergeCell ref="O15:W15"/>
  </mergeCells>
  <hyperlinks>
    <hyperlink ref="W12" r:id="rId1" xr:uid="{7682326C-FF86-4F21-8EBC-858C20C28C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D14" sqref="D14:F14"/>
    </sheetView>
  </sheetViews>
  <sheetFormatPr defaultRowHeight="14.4"/>
  <cols>
    <col min="4" max="4" width="41.88671875" bestFit="1" customWidth="1"/>
    <col min="5" max="5" width="19.33203125" bestFit="1" customWidth="1"/>
    <col min="6" max="6" width="48" bestFit="1" customWidth="1"/>
  </cols>
  <sheetData>
    <row r="3" spans="4:6">
      <c r="D3" s="4" t="s">
        <v>79</v>
      </c>
      <c r="E3" s="4" t="s">
        <v>37</v>
      </c>
      <c r="F3" s="4" t="s">
        <v>66</v>
      </c>
    </row>
    <row r="4" spans="4:6">
      <c r="D4" s="13" t="s">
        <v>82</v>
      </c>
      <c r="E4" s="12" t="s">
        <v>45</v>
      </c>
      <c r="F4" s="11" t="s">
        <v>52</v>
      </c>
    </row>
    <row r="5" spans="4:6">
      <c r="D5" s="13" t="s">
        <v>82</v>
      </c>
      <c r="E5" s="12" t="s">
        <v>46</v>
      </c>
      <c r="F5" s="11" t="s">
        <v>53</v>
      </c>
    </row>
    <row r="6" spans="4:6">
      <c r="D6" s="13" t="s">
        <v>82</v>
      </c>
      <c r="E6" s="12" t="s">
        <v>41</v>
      </c>
      <c r="F6" s="11" t="s">
        <v>49</v>
      </c>
    </row>
    <row r="7" spans="4:6">
      <c r="D7" s="13" t="s">
        <v>82</v>
      </c>
      <c r="E7" s="12" t="s">
        <v>47</v>
      </c>
      <c r="F7" s="11" t="s">
        <v>48</v>
      </c>
    </row>
    <row r="8" spans="4:6">
      <c r="D8" s="13" t="s">
        <v>80</v>
      </c>
      <c r="E8" s="12" t="s">
        <v>44</v>
      </c>
      <c r="F8" s="11" t="s">
        <v>55</v>
      </c>
    </row>
    <row r="9" spans="4:6">
      <c r="D9" s="13" t="s">
        <v>85</v>
      </c>
      <c r="E9" s="12" t="s">
        <v>9</v>
      </c>
      <c r="F9" s="11" t="s">
        <v>54</v>
      </c>
    </row>
    <row r="10" spans="4:6">
      <c r="D10" s="13" t="s">
        <v>85</v>
      </c>
      <c r="E10" s="12" t="s">
        <v>43</v>
      </c>
      <c r="F10" s="11" t="s">
        <v>50</v>
      </c>
    </row>
    <row r="11" spans="4:6">
      <c r="D11" s="13" t="s">
        <v>81</v>
      </c>
      <c r="E11" s="12" t="s">
        <v>58</v>
      </c>
      <c r="F11" s="11" t="s">
        <v>59</v>
      </c>
    </row>
    <row r="12" spans="4:6">
      <c r="D12" s="13" t="s">
        <v>84</v>
      </c>
      <c r="E12" s="12" t="s">
        <v>42</v>
      </c>
      <c r="F12" s="11" t="s">
        <v>51</v>
      </c>
    </row>
    <row r="13" spans="4:6">
      <c r="D13" s="13" t="s">
        <v>83</v>
      </c>
      <c r="E13" s="12" t="s">
        <v>56</v>
      </c>
      <c r="F13" s="11" t="s">
        <v>57</v>
      </c>
    </row>
    <row r="14" spans="4:6" ht="14.4" customHeight="1">
      <c r="D14" s="34" t="s">
        <v>67</v>
      </c>
      <c r="E14" s="35"/>
      <c r="F14" s="36"/>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6" sqref="F6"/>
    </sheetView>
  </sheetViews>
  <sheetFormatPr defaultRowHeight="14.4"/>
  <cols>
    <col min="5" max="5" width="23.109375" customWidth="1"/>
    <col min="6" max="6" width="46.77734375" customWidth="1"/>
  </cols>
  <sheetData>
    <row r="5" spans="5:6">
      <c r="E5" s="4" t="s">
        <v>95</v>
      </c>
      <c r="F5" s="4" t="s">
        <v>100</v>
      </c>
    </row>
    <row r="6" spans="5:6" ht="57.6">
      <c r="E6" s="4" t="s">
        <v>82</v>
      </c>
      <c r="F6" s="3" t="s">
        <v>102</v>
      </c>
    </row>
    <row r="7" spans="5:6" ht="43.2">
      <c r="E7" s="4" t="s">
        <v>96</v>
      </c>
      <c r="F7" s="3" t="s">
        <v>101</v>
      </c>
    </row>
    <row r="8" spans="5:6" ht="43.2">
      <c r="E8" s="4" t="s">
        <v>87</v>
      </c>
      <c r="F8" s="3" t="s">
        <v>97</v>
      </c>
    </row>
    <row r="9" spans="5:6" ht="43.2">
      <c r="E9" s="4" t="s">
        <v>98</v>
      </c>
      <c r="F9" s="3" t="s">
        <v>99</v>
      </c>
    </row>
    <row r="14" spans="5:6">
      <c r="F14"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I3" sqref="I3:I12"/>
    </sheetView>
  </sheetViews>
  <sheetFormatPr defaultRowHeight="14.4"/>
  <cols>
    <col min="5" max="5" width="8.6640625" customWidth="1"/>
    <col min="6" max="6" width="6.6640625" hidden="1" customWidth="1"/>
    <col min="7" max="7" width="38.5546875" customWidth="1"/>
    <col min="8" max="8" width="22.5546875" customWidth="1"/>
    <col min="9" max="9" width="48" bestFit="1" customWidth="1"/>
  </cols>
  <sheetData>
    <row r="1" spans="1:9">
      <c r="A1" s="15"/>
      <c r="B1" s="15"/>
    </row>
    <row r="2" spans="1:9">
      <c r="A2" s="15"/>
      <c r="B2" s="16"/>
      <c r="G2" s="4" t="s">
        <v>105</v>
      </c>
      <c r="H2" s="4" t="s">
        <v>37</v>
      </c>
      <c r="I2" s="4" t="s">
        <v>66</v>
      </c>
    </row>
    <row r="3" spans="1:9">
      <c r="A3" s="15"/>
      <c r="B3" s="16"/>
      <c r="G3" s="17" t="s">
        <v>108</v>
      </c>
      <c r="H3" s="12" t="s">
        <v>45</v>
      </c>
      <c r="I3" s="3" t="s">
        <v>52</v>
      </c>
    </row>
    <row r="4" spans="1:9" ht="28.8">
      <c r="A4" s="15"/>
      <c r="B4" s="16"/>
      <c r="G4" s="17" t="s">
        <v>107</v>
      </c>
      <c r="H4" s="12" t="s">
        <v>44</v>
      </c>
      <c r="I4" s="3" t="s">
        <v>55</v>
      </c>
    </row>
    <row r="5" spans="1:9">
      <c r="A5" s="15"/>
      <c r="B5" s="16"/>
      <c r="G5" s="17" t="s">
        <v>109</v>
      </c>
      <c r="H5" s="12" t="s">
        <v>42</v>
      </c>
      <c r="I5" s="3" t="s">
        <v>51</v>
      </c>
    </row>
    <row r="6" spans="1:9">
      <c r="A6" s="15"/>
      <c r="B6" s="16"/>
      <c r="G6" s="17" t="s">
        <v>110</v>
      </c>
      <c r="H6" s="12" t="s">
        <v>58</v>
      </c>
      <c r="I6" s="3" t="s">
        <v>59</v>
      </c>
    </row>
    <row r="7" spans="1:9">
      <c r="A7" s="15"/>
      <c r="B7" s="16"/>
      <c r="G7" s="17" t="s">
        <v>111</v>
      </c>
      <c r="H7" s="12" t="s">
        <v>9</v>
      </c>
      <c r="I7" s="3" t="s">
        <v>54</v>
      </c>
    </row>
    <row r="8" spans="1:9">
      <c r="A8" s="15"/>
      <c r="B8" s="16"/>
      <c r="G8" s="17" t="s">
        <v>106</v>
      </c>
      <c r="H8" s="12" t="s">
        <v>46</v>
      </c>
      <c r="I8" s="3" t="s">
        <v>53</v>
      </c>
    </row>
    <row r="9" spans="1:9">
      <c r="A9" s="15"/>
      <c r="B9" s="16"/>
      <c r="G9" s="17" t="s">
        <v>112</v>
      </c>
      <c r="H9" s="12" t="s">
        <v>41</v>
      </c>
      <c r="I9" s="3" t="s">
        <v>49</v>
      </c>
    </row>
    <row r="10" spans="1:9">
      <c r="A10" s="15"/>
      <c r="B10" s="16"/>
      <c r="G10" s="17" t="s">
        <v>113</v>
      </c>
      <c r="H10" s="12" t="s">
        <v>56</v>
      </c>
      <c r="I10" s="3" t="s">
        <v>57</v>
      </c>
    </row>
    <row r="11" spans="1:9">
      <c r="A11" s="15"/>
      <c r="B11" s="16"/>
      <c r="G11" s="17" t="s">
        <v>114</v>
      </c>
      <c r="H11" s="12" t="s">
        <v>43</v>
      </c>
      <c r="I11" s="3" t="s">
        <v>50</v>
      </c>
    </row>
    <row r="12" spans="1:9">
      <c r="G12" s="17" t="s">
        <v>115</v>
      </c>
      <c r="H12" s="12" t="s">
        <v>47</v>
      </c>
      <c r="I12" s="18" t="s">
        <v>48</v>
      </c>
    </row>
    <row r="13" spans="1:9">
      <c r="G13" s="34" t="s">
        <v>67</v>
      </c>
      <c r="H13" s="35"/>
      <c r="I13" s="36"/>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F11" sqref="F11"/>
    </sheetView>
  </sheetViews>
  <sheetFormatPr defaultRowHeight="14.4"/>
  <cols>
    <col min="6" max="6" width="20" customWidth="1"/>
    <col min="7" max="7" width="123.21875" customWidth="1"/>
  </cols>
  <sheetData>
    <row r="3" spans="6:7">
      <c r="F3" s="4" t="s">
        <v>116</v>
      </c>
      <c r="G3" s="4" t="s">
        <v>117</v>
      </c>
    </row>
    <row r="4" spans="6:7" ht="15" customHeight="1">
      <c r="F4" s="4" t="s">
        <v>118</v>
      </c>
      <c r="G4" s="3" t="s">
        <v>143</v>
      </c>
    </row>
    <row r="5" spans="6:7" ht="15" customHeight="1">
      <c r="F5" s="4" t="s">
        <v>119</v>
      </c>
      <c r="G5" s="3" t="s">
        <v>120</v>
      </c>
    </row>
    <row r="6" spans="6:7" ht="15" customHeight="1">
      <c r="F6" s="4" t="s">
        <v>121</v>
      </c>
      <c r="G6" s="3" t="s">
        <v>122</v>
      </c>
    </row>
    <row r="7" spans="6:7" ht="15" customHeight="1">
      <c r="F7" s="4" t="s">
        <v>123</v>
      </c>
      <c r="G7" s="3" t="s">
        <v>124</v>
      </c>
    </row>
    <row r="8" spans="6:7" ht="15" customHeight="1">
      <c r="F8" s="4" t="s">
        <v>125</v>
      </c>
      <c r="G8" s="3" t="s">
        <v>126</v>
      </c>
    </row>
    <row r="9" spans="6:7" ht="15" customHeight="1">
      <c r="F9" s="4" t="s">
        <v>127</v>
      </c>
      <c r="G9" s="3" t="s">
        <v>128</v>
      </c>
    </row>
    <row r="10" spans="6:7" ht="15" customHeight="1">
      <c r="F10" s="4" t="s">
        <v>129</v>
      </c>
      <c r="G10" s="3" t="s">
        <v>145</v>
      </c>
    </row>
    <row r="11" spans="6:7" ht="57.6">
      <c r="F11" s="4" t="s">
        <v>130</v>
      </c>
      <c r="G11" s="3" t="s">
        <v>144</v>
      </c>
    </row>
    <row r="12" spans="6:7" ht="28.8">
      <c r="F12" s="4" t="s">
        <v>131</v>
      </c>
      <c r="G12" s="3" t="s">
        <v>132</v>
      </c>
    </row>
    <row r="13" spans="6:7">
      <c r="F13" s="4" t="s">
        <v>133</v>
      </c>
      <c r="G13" s="18" t="s">
        <v>134</v>
      </c>
    </row>
    <row r="14" spans="6:7" ht="43.2">
      <c r="F14" s="4" t="s">
        <v>135</v>
      </c>
      <c r="G14" s="3" t="s">
        <v>136</v>
      </c>
    </row>
    <row r="15" spans="6:7" ht="28.8">
      <c r="F15" s="4" t="s">
        <v>137</v>
      </c>
      <c r="G15" s="3" t="s">
        <v>138</v>
      </c>
    </row>
    <row r="16" spans="6:7" ht="28.8">
      <c r="F16" s="4" t="s">
        <v>139</v>
      </c>
      <c r="G16" s="3" t="s">
        <v>140</v>
      </c>
    </row>
    <row r="17" spans="6:7">
      <c r="F17" s="4" t="s">
        <v>141</v>
      </c>
      <c r="G17" s="3"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F5" sqref="F5:F6"/>
    </sheetView>
  </sheetViews>
  <sheetFormatPr defaultRowHeight="14.4"/>
  <cols>
    <col min="5" max="5" width="24.88671875" customWidth="1"/>
    <col min="6" max="6" width="53.77734375" customWidth="1"/>
    <col min="7" max="7" width="37.33203125" bestFit="1" customWidth="1"/>
  </cols>
  <sheetData>
    <row r="4" spans="5:7">
      <c r="E4" s="4" t="s">
        <v>158</v>
      </c>
      <c r="F4" s="33" t="s">
        <v>167</v>
      </c>
      <c r="G4" s="33"/>
    </row>
    <row r="5" spans="5:7" ht="28.8" customHeight="1">
      <c r="E5" s="4" t="s">
        <v>159</v>
      </c>
      <c r="F5" s="37" t="s">
        <v>166</v>
      </c>
      <c r="G5" s="38" t="s">
        <v>165</v>
      </c>
    </row>
    <row r="6" spans="5:7">
      <c r="E6" s="4" t="s">
        <v>160</v>
      </c>
      <c r="F6" s="37"/>
      <c r="G6" s="38"/>
    </row>
    <row r="7" spans="5:7">
      <c r="E7" s="4" t="s">
        <v>161</v>
      </c>
      <c r="F7" s="37" t="s">
        <v>164</v>
      </c>
      <c r="G7" s="38"/>
    </row>
    <row r="8" spans="5:7">
      <c r="E8" s="4" t="s">
        <v>162</v>
      </c>
      <c r="F8" s="37"/>
      <c r="G8" s="38"/>
    </row>
    <row r="9" spans="5:7" ht="28.8">
      <c r="E9" s="4" t="s">
        <v>163</v>
      </c>
      <c r="F9" s="37"/>
      <c r="G9" s="38"/>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F6:J11"/>
  <sheetViews>
    <sheetView workbookViewId="0">
      <selection activeCell="G6" sqref="G6"/>
    </sheetView>
  </sheetViews>
  <sheetFormatPr defaultRowHeight="14.4"/>
  <cols>
    <col min="5" max="5" width="6.44140625" customWidth="1"/>
    <col min="6" max="6" width="8.88671875" hidden="1" customWidth="1"/>
    <col min="7" max="7" width="24.88671875" customWidth="1"/>
    <col min="8" max="8" width="32" customWidth="1"/>
    <col min="9" max="9" width="28.109375" customWidth="1"/>
    <col min="10" max="10" width="19" customWidth="1"/>
  </cols>
  <sheetData>
    <row r="6" spans="7:10">
      <c r="G6" s="4" t="s">
        <v>158</v>
      </c>
      <c r="H6" s="4" t="s">
        <v>168</v>
      </c>
      <c r="I6" s="33" t="s">
        <v>167</v>
      </c>
      <c r="J6" s="33"/>
    </row>
    <row r="7" spans="7:10">
      <c r="G7" s="4" t="s">
        <v>159</v>
      </c>
      <c r="H7" s="37" t="s">
        <v>169</v>
      </c>
      <c r="I7" s="37" t="s">
        <v>166</v>
      </c>
      <c r="J7" s="39" t="s">
        <v>165</v>
      </c>
    </row>
    <row r="8" spans="7:10">
      <c r="G8" s="4" t="s">
        <v>160</v>
      </c>
      <c r="H8" s="37"/>
      <c r="I8" s="37"/>
      <c r="J8" s="39"/>
    </row>
    <row r="9" spans="7:10">
      <c r="G9" s="4" t="s">
        <v>161</v>
      </c>
      <c r="H9" s="19"/>
      <c r="I9" s="37" t="s">
        <v>164</v>
      </c>
      <c r="J9" s="39"/>
    </row>
    <row r="10" spans="7:10" ht="28.8">
      <c r="G10" s="4" t="s">
        <v>162</v>
      </c>
      <c r="H10" s="12" t="s">
        <v>170</v>
      </c>
      <c r="I10" s="37"/>
      <c r="J10" s="39"/>
    </row>
    <row r="11" spans="7:10" ht="28.8">
      <c r="G11" s="4" t="s">
        <v>163</v>
      </c>
      <c r="H11" s="12" t="s">
        <v>171</v>
      </c>
      <c r="I11" s="37"/>
      <c r="J11" s="39"/>
    </row>
  </sheetData>
  <mergeCells count="5">
    <mergeCell ref="H7:H8"/>
    <mergeCell ref="I7:I8"/>
    <mergeCell ref="J7:J11"/>
    <mergeCell ref="I9:I11"/>
    <mergeCell ref="I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Abbreviations</vt:lpstr>
      <vt:lpstr>T.2.3.3.</vt:lpstr>
      <vt:lpstr>T.3.1.</vt:lpstr>
      <vt:lpstr>T.3.2.</vt:lpstr>
      <vt:lpstr>T.3.2.5.</vt:lpstr>
      <vt:lpstr>T.3.4.</vt:lpstr>
      <vt:lpstr>T.3.4.1.</vt:lpstr>
      <vt:lpstr>T.3.6.</vt:lpstr>
      <vt:lpstr>T.3.6.1.</vt:lpstr>
      <vt:lpstr>T.5</vt:lpstr>
      <vt:lpstr>T.6</vt:lpstr>
      <vt:lpstr>T.6 (2)</vt:lpstr>
      <vt:lpstr>Table 6.2.1</vt:lpstr>
      <vt:lpstr>T.Server.py</vt:lpstr>
      <vt:lpstr>Table 6.2.2</vt:lpstr>
      <vt:lpstr>T.Client.py</vt:lpstr>
      <vt:lpstr>Table 6.3. Endpoints and HTTP</vt:lpstr>
      <vt:lpstr>Table 6.4.1. Medical model laye</vt:lpstr>
      <vt:lpstr>Table 6.4.2. Technologica model</vt:lpstr>
      <vt:lpstr>CommunicationProtocols</vt:lpstr>
      <vt:lpstr>Table 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2024-09-03T20:51:34Z</dcterms:modified>
</cp:coreProperties>
</file>