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Downloads\"/>
    </mc:Choice>
  </mc:AlternateContent>
  <xr:revisionPtr revIDLastSave="0" documentId="13_ncr:1_{D879986F-2259-41E4-AC45-C3442585A927}" xr6:coauthVersionLast="47" xr6:coauthVersionMax="47" xr10:uidLastSave="{00000000-0000-0000-0000-000000000000}"/>
  <bookViews>
    <workbookView xWindow="-108" yWindow="-108" windowWidth="23256" windowHeight="12456" xr2:uid="{3FE470F9-5149-4C15-8B3A-BA802778A229}"/>
  </bookViews>
  <sheets>
    <sheet name="AltmanAMER3" sheetId="4" r:id="rId1"/>
    <sheet name="DRE" sheetId="1" r:id="rId2"/>
    <sheet name="BP" sheetId="2" r:id="rId3"/>
    <sheet name="DFC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SS10" localSheetId="3">#REF!</definedName>
    <definedName name="____SS10">#REF!</definedName>
    <definedName name="____SS6" localSheetId="3">#REF!</definedName>
    <definedName name="____SS6">#REF!</definedName>
    <definedName name="____SS7" localSheetId="3">#REF!</definedName>
    <definedName name="____SS7">#REF!</definedName>
    <definedName name="____SS8" localSheetId="3">#REF!</definedName>
    <definedName name="____SS8">#REF!</definedName>
    <definedName name="____SS9" localSheetId="3">#REF!</definedName>
    <definedName name="____SS9">#REF!</definedName>
    <definedName name="___SS10" localSheetId="3">#REF!</definedName>
    <definedName name="___SS10">#REF!</definedName>
    <definedName name="___SS6" localSheetId="3">#REF!</definedName>
    <definedName name="___SS6">#REF!</definedName>
    <definedName name="___SS7" localSheetId="3">#REF!</definedName>
    <definedName name="___SS7">#REF!</definedName>
    <definedName name="___SS8" localSheetId="3">#REF!</definedName>
    <definedName name="___SS8">#REF!</definedName>
    <definedName name="___SS9" localSheetId="3">#REF!</definedName>
    <definedName name="___SS9">#REF!</definedName>
    <definedName name="__SS10" localSheetId="3">#REF!</definedName>
    <definedName name="__SS10">#REF!</definedName>
    <definedName name="__SS6" localSheetId="3">#REF!</definedName>
    <definedName name="__SS6">#REF!</definedName>
    <definedName name="__SS7" localSheetId="3">#REF!</definedName>
    <definedName name="__SS7">#REF!</definedName>
    <definedName name="__SS8" localSheetId="3">#REF!</definedName>
    <definedName name="__SS8">#REF!</definedName>
    <definedName name="__SS9" localSheetId="3">#REF!</definedName>
    <definedName name="__SS9">#REF!</definedName>
    <definedName name="_Fill" localSheetId="3" hidden="1">#REF!</definedName>
    <definedName name="_Fill" hidden="1">#REF!</definedName>
    <definedName name="_SS10" localSheetId="3">#REF!</definedName>
    <definedName name="_SS10">#REF!</definedName>
    <definedName name="_SS6" localSheetId="3">#REF!</definedName>
    <definedName name="_SS6">#REF!</definedName>
    <definedName name="_SS7" localSheetId="3">#REF!</definedName>
    <definedName name="_SS7">#REF!</definedName>
    <definedName name="_SS8" localSheetId="3">#REF!</definedName>
    <definedName name="_SS8">#REF!</definedName>
    <definedName name="_SS9" localSheetId="3">#REF!</definedName>
    <definedName name="_SS9">#REF!</definedName>
    <definedName name="a" localSheetId="3">[1]sfr1!$A$1:$E$1037</definedName>
    <definedName name="a">[2]sfr1!$A$1:$E$1037</definedName>
    <definedName name="aaa" localSheetId="2">#N/A</definedName>
    <definedName name="aaa" localSheetId="3">DFC!aaa</definedName>
    <definedName name="aaa">[0]!aaa</definedName>
    <definedName name="AdjPeriodsToRun" localSheetId="3">#REF!</definedName>
    <definedName name="AdjPeriodsToRun">#REF!</definedName>
    <definedName name="AdjustFactor" localSheetId="3">#REF!</definedName>
    <definedName name="AdjustFactor">#REF!</definedName>
    <definedName name="Adjustments" localSheetId="3">#REF!</definedName>
    <definedName name="Adjustments">#REF!</definedName>
    <definedName name="AinOper1EBIT2" localSheetId="3">#REF!</definedName>
    <definedName name="AinOper1EBIT2">#REF!</definedName>
    <definedName name="ajusteigdog" localSheetId="3">#REF!</definedName>
    <definedName name="ajusteigdog">#REF!</definedName>
    <definedName name="AllowOnlyPositiveCashAdj" localSheetId="3">#REF!</definedName>
    <definedName name="AllowOnlyPositiveCashAdj">#REF!</definedName>
    <definedName name="am" localSheetId="3">#REF!</definedName>
    <definedName name="am">#REF!</definedName>
    <definedName name="amadm" localSheetId="3">#REF!</definedName>
    <definedName name="amadm">#REF!</definedName>
    <definedName name="amcoq" localSheetId="3">#REF!</definedName>
    <definedName name="amcoq">#REF!</definedName>
    <definedName name="amout" localSheetId="3">#REF!</definedName>
    <definedName name="amout">#REF!</definedName>
    <definedName name="amrev" localSheetId="3">#REF!</definedName>
    <definedName name="amrev">#REF!</definedName>
    <definedName name="AMTCreditWorkingTF" localSheetId="3">#REF!</definedName>
    <definedName name="AMTCreditWorkingTF">#REF!</definedName>
    <definedName name="AMTWorkingTF" localSheetId="3">#REF!</definedName>
    <definedName name="AMTWorkingTF">#REF!</definedName>
    <definedName name="ap" localSheetId="3">#REF!</definedName>
    <definedName name="ap">#REF!</definedName>
    <definedName name="ap_edu" localSheetId="3">#REF!</definedName>
    <definedName name="ap_edu">#REF!</definedName>
    <definedName name="ap_ind" localSheetId="3">#REF!</definedName>
    <definedName name="ap_ind">#REF!</definedName>
    <definedName name="ap_simulrev" localSheetId="3">#REF!</definedName>
    <definedName name="ap_simulrev">#REF!</definedName>
    <definedName name="apadm" localSheetId="3">#REF!</definedName>
    <definedName name="apadm">#REF!</definedName>
    <definedName name="apcoq" localSheetId="3">#REF!</definedName>
    <definedName name="apcoq">#REF!</definedName>
    <definedName name="apout" localSheetId="3">#REF!</definedName>
    <definedName name="apout">#REF!</definedName>
    <definedName name="aprev" localSheetId="3">#REF!</definedName>
    <definedName name="aprev">#REF!</definedName>
    <definedName name="_xlnm.Print_Area" localSheetId="2">BP!$B$5:$P$58</definedName>
    <definedName name="_xlnm.Print_Area" localSheetId="3">DFC!$A$6:$M$82</definedName>
    <definedName name="Área_impressão_IM" localSheetId="2">#REF!</definedName>
    <definedName name="Área_impressão_IM" localSheetId="3">#REF!</definedName>
    <definedName name="Área_impressão_IM">#REF!</definedName>
    <definedName name="AREA2" localSheetId="3">#REF!</definedName>
    <definedName name="AREA2">#REF!</definedName>
    <definedName name="ATDebtCost" localSheetId="3">#REF!</definedName>
    <definedName name="ATDebtCost">#REF!</definedName>
    <definedName name="BAL" localSheetId="2">#N/A</definedName>
    <definedName name="BAL" localSheetId="3">DFC!BAL</definedName>
    <definedName name="BAL">[0]!BAL</definedName>
    <definedName name="balanço3T19">#N/A</definedName>
    <definedName name="_xlnm.Database" localSheetId="2">#REF!</definedName>
    <definedName name="_xlnm.Database" localSheetId="3">#REF!</definedName>
    <definedName name="_xlnm.Database">#REF!</definedName>
    <definedName name="BankDebt" localSheetId="3">#REF!</definedName>
    <definedName name="BankDebt">#REF!</definedName>
    <definedName name="BaseYear" localSheetId="3">#REF!</definedName>
    <definedName name="BaseYear">#REF!</definedName>
    <definedName name="bbb" localSheetId="2">#N/A</definedName>
    <definedName name="bbb" localSheetId="3">DFC!bbb</definedName>
    <definedName name="bbb">[3]!bbb</definedName>
    <definedName name="BCEPS" localSheetId="3">#REF!</definedName>
    <definedName name="BCEPS">#REF!</definedName>
    <definedName name="BEPS" localSheetId="3">#REF!</definedName>
    <definedName name="BEPS">#REF!</definedName>
    <definedName name="BEPSb" localSheetId="3">#REF!</definedName>
    <definedName name="BEPSb">#REF!</definedName>
    <definedName name="blnç">#N/A</definedName>
    <definedName name="BondRatingTableStartRow" localSheetId="3">#REF!</definedName>
    <definedName name="BondRatingTableStartRow">#REF!</definedName>
    <definedName name="BSAnchor" localSheetId="3">#REF!</definedName>
    <definedName name="BSAnchor">#REF!</definedName>
    <definedName name="BSCheck" localSheetId="3">#REF!</definedName>
    <definedName name="BSCheck">#REF!</definedName>
    <definedName name="BSFactor" localSheetId="3">#REF!</definedName>
    <definedName name="BSFactor">#REF!</definedName>
    <definedName name="BVR" localSheetId="3">#REF!</definedName>
    <definedName name="BVR">#REF!</definedName>
    <definedName name="C.Fixos_PTA" localSheetId="2">#REF!</definedName>
    <definedName name="C.Fixos_PTA" localSheetId="3">#REF!</definedName>
    <definedName name="C.Fixos_PTA">#REF!</definedName>
    <definedName name="C.Variáveis_PET_PTA" localSheetId="2">#REF!</definedName>
    <definedName name="C.Variáveis_PET_PTA" localSheetId="3">#REF!</definedName>
    <definedName name="C.Variáveis_PET_PTA">#REF!</definedName>
    <definedName name="CaseTitle" localSheetId="3">#REF!</definedName>
    <definedName name="CaseTitle">#REF!</definedName>
    <definedName name="ccc">#N/A</definedName>
    <definedName name="CFCheck" localSheetId="3">#REF!</definedName>
    <definedName name="CFCheck">#REF!</definedName>
    <definedName name="CompanyName" localSheetId="3">#REF!</definedName>
    <definedName name="CompanyName">#REF!</definedName>
    <definedName name="CountryRiskPremium" localSheetId="3">#REF!</definedName>
    <definedName name="CountryRiskPremium">#REF!</definedName>
    <definedName name="cp" localSheetId="3">#REF!</definedName>
    <definedName name="cp">#REF!</definedName>
    <definedName name="cp_edu" localSheetId="3">#REF!</definedName>
    <definedName name="cp_edu">#REF!</definedName>
    <definedName name="cp_ind" localSheetId="3">#REF!</definedName>
    <definedName name="cp_ind">#REF!</definedName>
    <definedName name="cp_simulrev" localSheetId="3">#REF!</definedName>
    <definedName name="cp_simulrev">#REF!</definedName>
    <definedName name="cpadm" localSheetId="3">#REF!</definedName>
    <definedName name="cpadm">#REF!</definedName>
    <definedName name="cpcoq" localSheetId="3">#REF!</definedName>
    <definedName name="cpcoq">#REF!</definedName>
    <definedName name="cpout" localSheetId="3">#REF!</definedName>
    <definedName name="cpout">#REF!</definedName>
    <definedName name="cprev" localSheetId="3">#REF!</definedName>
    <definedName name="cprev">#REF!</definedName>
    <definedName name="CumBasePeriod" localSheetId="3">#REF!</definedName>
    <definedName name="CumBasePeriod">#REF!</definedName>
    <definedName name="CumDate" localSheetId="3">#REF!</definedName>
    <definedName name="CumDate">#REF!</definedName>
    <definedName name="Currency" localSheetId="3">[4]Input!$F$3</definedName>
    <definedName name="Currency">[3]Input!$F$3</definedName>
    <definedName name="CurrencyNote" localSheetId="3">#REF!</definedName>
    <definedName name="CurrencyNote">#REF!</definedName>
    <definedName name="CurrentValPeriod" localSheetId="3">#REF!</definedName>
    <definedName name="CurrentValPeriod">#REF!</definedName>
    <definedName name="data" localSheetId="3">#REF!</definedName>
    <definedName name="data">#REF!</definedName>
    <definedName name="DataSource" localSheetId="3">#REF!</definedName>
    <definedName name="DataSource">#REF!</definedName>
    <definedName name="DCEPS" localSheetId="3">#REF!</definedName>
    <definedName name="DCEPS">#REF!</definedName>
    <definedName name="ddd" localSheetId="3" hidden="1">{"report",#N/A,FALSE,"dataBase"}</definedName>
    <definedName name="ddd" hidden="1">{"report",#N/A,FALSE,"dataBase"}</definedName>
    <definedName name="dddd" localSheetId="3">#REF!</definedName>
    <definedName name="dddd">#REF!</definedName>
    <definedName name="Debtago02" localSheetId="3">'[5]cash burn detalhe'!$J$300</definedName>
    <definedName name="Debtago02">'[4]cash burn detalhe'!$J$300</definedName>
    <definedName name="Debtdec02" localSheetId="3">'[5]cash burn detalhe'!$N$300</definedName>
    <definedName name="Debtdec02">'[4]cash burn detalhe'!$N$300</definedName>
    <definedName name="Debtnov02" localSheetId="3">'[5]cash burn detalhe'!$M$300</definedName>
    <definedName name="Debtnov02">'[4]cash burn detalhe'!$M$300</definedName>
    <definedName name="Debtout02" localSheetId="3">'[5]cash burn detalhe'!$L$300</definedName>
    <definedName name="Debtout02">'[4]cash burn detalhe'!$L$300</definedName>
    <definedName name="Debtset02" localSheetId="3">'[5]cash burn detalhe'!$K$300</definedName>
    <definedName name="Debtset02">'[4]cash burn detalhe'!$K$300</definedName>
    <definedName name="DEPS" localSheetId="3">#REF!</definedName>
    <definedName name="DEPS">#REF!</definedName>
    <definedName name="DEPSb" localSheetId="3">#REF!</definedName>
    <definedName name="DEPSb">#REF!</definedName>
    <definedName name="DESPF" localSheetId="2">#N/A</definedName>
    <definedName name="DESPF" localSheetId="3">DFC!DESPF</definedName>
    <definedName name="DESPF">[0]!DESPF</definedName>
    <definedName name="DESPFIN" localSheetId="2">#N/A</definedName>
    <definedName name="DESPFIN" localSheetId="3">DFC!DESPFIN</definedName>
    <definedName name="DESPFIN">[0]!DESPFIN</definedName>
    <definedName name="DinGross1Oper2" localSheetId="3">#REF!</definedName>
    <definedName name="DinGross1Oper2">#REF!</definedName>
    <definedName name="DiscountEnd1Middle2" localSheetId="3">#REF!</definedName>
    <definedName name="DiscountEnd1Middle2">#REF!</definedName>
    <definedName name="DiscountPeriods" localSheetId="3">#REF!</definedName>
    <definedName name="DiscountPeriods">#REF!</definedName>
    <definedName name="DiscretFCFOn1Off2" localSheetId="3">#REF!</definedName>
    <definedName name="DiscretFCFOn1Off2">#REF!</definedName>
    <definedName name="Divers" localSheetId="3">#REF!</definedName>
    <definedName name="Divers">#REF!</definedName>
    <definedName name="dólar" localSheetId="3">[6]Indicators!$G$10</definedName>
    <definedName name="dólar">[5]Indicators!$G$10</definedName>
    <definedName name="dorm" localSheetId="3">#REF!</definedName>
    <definedName name="dorm">#REF!</definedName>
    <definedName name="DOUBLE" localSheetId="3">#REF!</definedName>
    <definedName name="DOUBLE">#REF!</definedName>
    <definedName name="DRE">#N/A</definedName>
    <definedName name="DRE_TMAR_2002" localSheetId="2" hidden="1">{"report",#N/A,FALSE,"dataBase"}</definedName>
    <definedName name="DRE_TMAR_2002" localSheetId="3" hidden="1">{"report",#N/A,FALSE,"dataBase"}</definedName>
    <definedName name="DRE_TMAR_2002" hidden="1">{"report",#N/A,FALSE,"dataBase"}</definedName>
    <definedName name="EarliestDateForValuation" localSheetId="3">#REF!</definedName>
    <definedName name="EarliestDateForValuation">#REF!</definedName>
    <definedName name="EndCapital" localSheetId="3">#REF!</definedName>
    <definedName name="EndCapital">#REF!</definedName>
    <definedName name="EquityCost" localSheetId="3">#REF!</definedName>
    <definedName name="EquityCost">#REF!</definedName>
    <definedName name="EquityInvestTF" localSheetId="3">#REF!</definedName>
    <definedName name="EquityInvestTF">#REF!</definedName>
    <definedName name="EVALastRow" localSheetId="3">#REF!</definedName>
    <definedName name="EVALastRow">#REF!</definedName>
    <definedName name="EVATitle" localSheetId="3">#REF!</definedName>
    <definedName name="EVATitle">#REF!</definedName>
    <definedName name="ExpandOutputs" localSheetId="2">#N/A</definedName>
    <definedName name="ExpandOutputs" localSheetId="3">DFC!ExpandOutputs</definedName>
    <definedName name="ExpandOutputs">[0]!ExpandOutputs</definedName>
    <definedName name="ExpandVPeriods" localSheetId="2">#N/A</definedName>
    <definedName name="ExpandVPeriods" localSheetId="3">DFC!ExpandVPeriods</definedName>
    <definedName name="ExpandVPeriods">[0]!ExpandVPeriods</definedName>
    <definedName name="ExportFile" localSheetId="2">#N/A</definedName>
    <definedName name="ExportFile" localSheetId="3">DFC!ExportFile</definedName>
    <definedName name="ExportFile">[0]!ExportFile</definedName>
    <definedName name="FAT_EXP" localSheetId="2">#REF!</definedName>
    <definedName name="FAT_EXP" localSheetId="3">#REF!</definedName>
    <definedName name="FAT_EXP">#REF!</definedName>
    <definedName name="FCFLastRow" localSheetId="3">#REF!</definedName>
    <definedName name="FCFLastRow">#REF!</definedName>
    <definedName name="FCFTitle" localSheetId="3">#REF!</definedName>
    <definedName name="FCFTitle">#REF!</definedName>
    <definedName name="FirstProjYr" localSheetId="3">#REF!</definedName>
    <definedName name="FirstProjYr">#REF!</definedName>
    <definedName name="FLUXO200" localSheetId="3">#REF!</definedName>
    <definedName name="FLUXO200">#REF!</definedName>
    <definedName name="FXCurrencyNote" localSheetId="3">#REF!</definedName>
    <definedName name="FXCurrencyNote">#REF!</definedName>
    <definedName name="GroupStart" localSheetId="3">#REF!</definedName>
    <definedName name="GroupStart">#REF!</definedName>
    <definedName name="HALF" localSheetId="3">#REF!</definedName>
    <definedName name="HALF">#REF!</definedName>
    <definedName name="HardCodeBaseTBF" localSheetId="3">#REF!</definedName>
    <definedName name="HardCodeBaseTBF">#REF!</definedName>
    <definedName name="HardCodedATDebtCost" localSheetId="3">#REF!</definedName>
    <definedName name="HardCodedATDebtCost">#REF!</definedName>
    <definedName name="HardCodedEquityCost" localSheetId="3">#REF!</definedName>
    <definedName name="HardCodedEquityCost">#REF!</definedName>
    <definedName name="HardCodedWACC" localSheetId="3">#REF!</definedName>
    <definedName name="HardCodedWACC">#REF!</definedName>
    <definedName name="HTML_CodePage" hidden="1">1252</definedName>
    <definedName name="HTML_Control" localSheetId="2" hidden="1">{"'ini'!$A$1"}</definedName>
    <definedName name="HTML_Control" localSheetId="3" hidden="1">{"'ini'!$A$1"}</definedName>
    <definedName name="HTML_Control" hidden="1">{"'ini'!$A$1"}</definedName>
    <definedName name="HTML_Description" hidden="1">""</definedName>
    <definedName name="HTML_Email" hidden="1">""</definedName>
    <definedName name="HTML_Header" hidden="1">"ini"</definedName>
    <definedName name="HTML_LastUpdate" hidden="1">"6/03/98"</definedName>
    <definedName name="HTML_LineAfter" hidden="1">FALSE</definedName>
    <definedName name="HTML_LineBefore" hidden="1">FALSE</definedName>
    <definedName name="HTML_Name" hidden="1">"C.S.N"</definedName>
    <definedName name="HTML_OBDlg2" hidden="1">TRUE</definedName>
    <definedName name="HTML_OBDlg4" hidden="1">TRUE</definedName>
    <definedName name="HTML_OS" hidden="1">0</definedName>
    <definedName name="HTML_PathFile" hidden="1">"C:\TRAB\downl\MeuHTML.htm"</definedName>
    <definedName name="HTML_Title" hidden="1">"inix"</definedName>
    <definedName name="HTML1_1" hidden="1">"[map.xls]Plan1!$A$1:$B$8"</definedName>
    <definedName name="HTML1_10" hidden="1">""</definedName>
    <definedName name="HTML1_11" hidden="1">1</definedName>
    <definedName name="HTML1_12" hidden="1">"C:\MyHTML.htm"</definedName>
    <definedName name="HTML1_2" hidden="1">1</definedName>
    <definedName name="HTML1_3" hidden="1">"map"</definedName>
    <definedName name="HTML1_4" hidden="1">"Plan1"</definedName>
    <definedName name="HTML1_5" hidden="1">""</definedName>
    <definedName name="HTML1_6" hidden="1">-4146</definedName>
    <definedName name="HTML1_7" hidden="1">-4146</definedName>
    <definedName name="HTML1_8" hidden="1">"16/02/98"</definedName>
    <definedName name="HTML1_9" hidden="1">"C.S.N"</definedName>
    <definedName name="HTMLCount" hidden="1">1</definedName>
    <definedName name="ImportFile" localSheetId="2">#N/A</definedName>
    <definedName name="ImportFile" localSheetId="3">DFC!ImportFile</definedName>
    <definedName name="ImportFile">[0]!ImportFile</definedName>
    <definedName name="InputFormatColumn" localSheetId="3">#REF!</definedName>
    <definedName name="InputFormatColumn">#REF!</definedName>
    <definedName name="InputName" localSheetId="3">#REF!</definedName>
    <definedName name="InputName">#REF!</definedName>
    <definedName name="InputPath" localSheetId="3">#REF!</definedName>
    <definedName name="InputPath">#REF!</definedName>
    <definedName name="IntIncIn1After2EBIT" localSheetId="3">#REF!</definedName>
    <definedName name="IntIncIn1After2EBIT">#REF!</definedName>
    <definedName name="IntZeroOptions" localSheetId="3">#REF!</definedName>
    <definedName name="IntZeroOptions">#REF!</definedName>
    <definedName name="IR" localSheetId="2">#N/A</definedName>
    <definedName name="IR" localSheetId="3">DFC!IR</definedName>
    <definedName name="IR">[0]!IR</definedName>
    <definedName name="irmenu" localSheetId="2">[6]!irmenu</definedName>
    <definedName name="irmenu" localSheetId="3">[7]!irmenu</definedName>
    <definedName name="irmenu">[7]!irmenu</definedName>
    <definedName name="IRP" localSheetId="2">#N/A</definedName>
    <definedName name="IRP" localSheetId="3">DFC!IRP</definedName>
    <definedName name="IRP">[0]!IRP</definedName>
    <definedName name="ISAnchor" localSheetId="3">#REF!</definedName>
    <definedName name="ISAnchor">#REF!</definedName>
    <definedName name="ISFactor" localSheetId="3">#REF!</definedName>
    <definedName name="ISFactor">#REF!</definedName>
    <definedName name="jr" localSheetId="3">#REF!</definedName>
    <definedName name="jr">#REF!</definedName>
    <definedName name="jr_edu" localSheetId="3">#REF!</definedName>
    <definedName name="jr_edu">#REF!</definedName>
    <definedName name="jr_ind" localSheetId="3">#REF!</definedName>
    <definedName name="jr_ind">#REF!</definedName>
    <definedName name="jr_simulrev" localSheetId="3">#REF!</definedName>
    <definedName name="jr_simulrev">#REF!</definedName>
    <definedName name="jradm" localSheetId="3">#REF!</definedName>
    <definedName name="jradm">#REF!</definedName>
    <definedName name="jrcoq" localSheetId="3">#REF!</definedName>
    <definedName name="jrcoq">#REF!</definedName>
    <definedName name="jrout" localSheetId="3">#REF!</definedName>
    <definedName name="jrout">#REF!</definedName>
    <definedName name="jrrev" localSheetId="3">#REF!</definedName>
    <definedName name="jrrev">#REF!</definedName>
    <definedName name="Labels" localSheetId="3">#REF!</definedName>
    <definedName name="Labels">#REF!</definedName>
    <definedName name="LAssets" localSheetId="3">#REF!</definedName>
    <definedName name="LAssets">#REF!</definedName>
    <definedName name="LastAmort" localSheetId="3">#REF!</definedName>
    <definedName name="LastAmort">#REF!</definedName>
    <definedName name="LastChgDefTax" localSheetId="3">#REF!</definedName>
    <definedName name="LastChgDefTax">#REF!</definedName>
    <definedName name="LastDepr" localSheetId="3">#REF!</definedName>
    <definedName name="LastDepr">#REF!</definedName>
    <definedName name="LastHistYr" localSheetId="3">#REF!</definedName>
    <definedName name="LastHistYr">#REF!</definedName>
    <definedName name="LastNAmort" localSheetId="3">#REF!</definedName>
    <definedName name="LastNAmort">#REF!</definedName>
    <definedName name="LastNetPPE" localSheetId="3">#REF!</definedName>
    <definedName name="LastNetPPE">#REF!</definedName>
    <definedName name="LastNOPAT" localSheetId="3">#REF!</definedName>
    <definedName name="LastNOPAT">#REF!</definedName>
    <definedName name="LastNOPBT" localSheetId="3">#REF!</definedName>
    <definedName name="LastNOPBT">#REF!</definedName>
    <definedName name="LastNWIPct" localSheetId="3">#REF!</definedName>
    <definedName name="LastNWIPct">#REF!</definedName>
    <definedName name="LastPPESalesPct" localSheetId="3">#REF!</definedName>
    <definedName name="LastPPESalesPct">#REF!</definedName>
    <definedName name="LastProjYr" localSheetId="3">#REF!</definedName>
    <definedName name="LastProjYr">#REF!</definedName>
    <definedName name="LastProvisions" localSheetId="3">#REF!</definedName>
    <definedName name="LastProvisions">#REF!</definedName>
    <definedName name="LastSales" localSheetId="3">#REF!</definedName>
    <definedName name="LastSales">#REF!</definedName>
    <definedName name="LastTaxes" localSheetId="3">#REF!</definedName>
    <definedName name="LastTaxes">#REF!</definedName>
    <definedName name="LCapexPct" localSheetId="3">#REF!</definedName>
    <definedName name="LCapexPct">#REF!</definedName>
    <definedName name="LEBITMargin" localSheetId="3">#REF!</definedName>
    <definedName name="LEBITMargin">#REF!</definedName>
    <definedName name="LeveredBeta" localSheetId="3">#REF!</definedName>
    <definedName name="LeveredBeta">#REF!</definedName>
    <definedName name="LLiabs" localSheetId="3">#REF!</definedName>
    <definedName name="LLiabs">#REF!</definedName>
    <definedName name="LNOPBTMargin" localSheetId="3">#REF!</definedName>
    <definedName name="LNOPBTMargin">#REF!</definedName>
    <definedName name="LNPPESales" localSheetId="3">#REF!</definedName>
    <definedName name="LNPPESales">#REF!</definedName>
    <definedName name="LongBond" localSheetId="3">#REF!</definedName>
    <definedName name="LongBond">#REF!</definedName>
    <definedName name="LOther1" localSheetId="3">#REF!</definedName>
    <definedName name="LOther1">#REF!</definedName>
    <definedName name="LOther2" localSheetId="3">#REF!</definedName>
    <definedName name="LOther2">#REF!</definedName>
    <definedName name="LPEBIT" localSheetId="3">#REF!</definedName>
    <definedName name="LPEBIT">#REF!</definedName>
    <definedName name="LPEBITDA" localSheetId="3">#REF!</definedName>
    <definedName name="LPEBITDA">#REF!</definedName>
    <definedName name="LPOperProfit" localSheetId="3">#REF!</definedName>
    <definedName name="LPOperProfit">#REF!</definedName>
    <definedName name="LPOther1" localSheetId="3">#REF!</definedName>
    <definedName name="LPOther1">#REF!</definedName>
    <definedName name="LPOther2" localSheetId="3">#REF!</definedName>
    <definedName name="LPOther2">#REF!</definedName>
    <definedName name="LPOther3" localSheetId="3">#REF!</definedName>
    <definedName name="LPOther3">#REF!</definedName>
    <definedName name="LPSales" localSheetId="3">#REF!</definedName>
    <definedName name="LPSales">#REF!</definedName>
    <definedName name="LSalesGrowth" localSheetId="3">#REF!</definedName>
    <definedName name="LSalesGrowth">#REF!</definedName>
    <definedName name="LTaxRate" localSheetId="3">#REF!</definedName>
    <definedName name="LTaxRate">#REF!</definedName>
    <definedName name="MACROEQUAÇÃO" localSheetId="3">#REF!</definedName>
    <definedName name="MACROEQUAÇÃO">#REF!</definedName>
    <definedName name="MaxInInput" localSheetId="3">#REF!</definedName>
    <definedName name="MaxInInput">#REF!</definedName>
    <definedName name="me">"Button 5"</definedName>
    <definedName name="MktRiskAdj" localSheetId="3">#REF!</definedName>
    <definedName name="MktRiskAdj">#REF!</definedName>
    <definedName name="ml" localSheetId="3">#REF!</definedName>
    <definedName name="ml">#REF!</definedName>
    <definedName name="ml_edu" localSheetId="3">#REF!</definedName>
    <definedName name="ml_edu">#REF!</definedName>
    <definedName name="ml_ind" localSheetId="3">#REF!</definedName>
    <definedName name="ml_ind">#REF!</definedName>
    <definedName name="ml_simulrev" localSheetId="3">#REF!</definedName>
    <definedName name="ml_simulrev">#REF!</definedName>
    <definedName name="mladm" localSheetId="3">#REF!</definedName>
    <definedName name="mladm">#REF!</definedName>
    <definedName name="mlcoq" localSheetId="3">#REF!</definedName>
    <definedName name="mlcoq">#REF!</definedName>
    <definedName name="mlout" localSheetId="3">#REF!</definedName>
    <definedName name="mlout">#REF!</definedName>
    <definedName name="mlrev" localSheetId="3">#REF!</definedName>
    <definedName name="mlrev">#REF!</definedName>
    <definedName name="MonthsInPeriodStart" localSheetId="3">#REF!</definedName>
    <definedName name="MonthsInPeriodStart">#REF!</definedName>
    <definedName name="Multiples" localSheetId="3">#REF!</definedName>
    <definedName name="Multiples">#REF!</definedName>
    <definedName name="NameofCompany" localSheetId="3">[4]Input!$C$1</definedName>
    <definedName name="NameofCompany">[3]Input!$C$1</definedName>
    <definedName name="NameVersion" localSheetId="3">#REF!</definedName>
    <definedName name="NameVersion">#REF!</definedName>
    <definedName name="NegTaxesTF" localSheetId="3">#REF!</definedName>
    <definedName name="NegTaxesTF">#REF!</definedName>
    <definedName name="NetIncomeLabel" localSheetId="3">#REF!</definedName>
    <definedName name="NetIncomeLabel">#REF!</definedName>
    <definedName name="NOLCarrybackOn1Off0" localSheetId="3">#REF!</definedName>
    <definedName name="NOLCarrybackOn1Off0">#REF!</definedName>
    <definedName name="NOLExpAnchor" localSheetId="3">#REF!</definedName>
    <definedName name="NOLExpAnchor">#REF!</definedName>
    <definedName name="NOLExpChoice" localSheetId="3">#REF!</definedName>
    <definedName name="NOLExpChoice">#REF!</definedName>
    <definedName name="NOLExpList" localSheetId="3">#REF!</definedName>
    <definedName name="NOLExpList">#REF!</definedName>
    <definedName name="NOLWorkingTF" localSheetId="3">#REF!</definedName>
    <definedName name="NOLWorkingTF">#REF!</definedName>
    <definedName name="nome19" localSheetId="3">[8]nomes!#REF!</definedName>
    <definedName name="nome19">[7]nomes!#REF!</definedName>
    <definedName name="NonRGCols" localSheetId="3">#REF!</definedName>
    <definedName name="NonRGCols">#REF!</definedName>
    <definedName name="NoOfMonthsStart" localSheetId="3">#REF!</definedName>
    <definedName name="NoOfMonthsStart">#REF!</definedName>
    <definedName name="Normal0FX1" localSheetId="3">#REF!</definedName>
    <definedName name="Normal0FX1">#REF!</definedName>
    <definedName name="NTFS1L2" localSheetId="3">#REF!</definedName>
    <definedName name="NTFS1L2">#REF!</definedName>
    <definedName name="NumofPeriods" localSheetId="3">[4]Input!$F$5</definedName>
    <definedName name="NumofPeriods">[3]Input!$F$5</definedName>
    <definedName name="NvsASD">"V2001-01-31"</definedName>
    <definedName name="NvsAutoDrillOk">"VN"</definedName>
    <definedName name="NvsElapsedTime" localSheetId="3">0.00138020833401242</definedName>
    <definedName name="NvsElapsedTime">0.00138020833401242</definedName>
    <definedName name="NvsEndTime" localSheetId="3">36952.6638362267</definedName>
    <definedName name="NvsEndTime">36952.6638362267</definedName>
    <definedName name="NvsInstSpec">"%"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ACCOUNT">"GL_ACCOUNT_TBL"</definedName>
    <definedName name="NvsValTbl.BU_ATIVIDADE">"BU_ATIVIDADE"</definedName>
    <definedName name="NvsValTbl.BUSINESS_UNIT">"BUS_UNIT_TBL_GL"</definedName>
    <definedName name="OBSFactor" localSheetId="3">#REF!</definedName>
    <definedName name="OBSFactor">#REF!</definedName>
    <definedName name="ODouble" localSheetId="3">#REF!</definedName>
    <definedName name="ODouble">#REF!</definedName>
    <definedName name="OISFactor" localSheetId="3">#REF!</definedName>
    <definedName name="OISFactor">#REF!</definedName>
    <definedName name="olzhidf" localSheetId="3" hidden="1">{#N/A,#N/A,FALSE,"Count";#N/A,#N/A,FALSE,"Cash-Flow";#N/A,#N/A,FALSE,"Assumptions";#N/A,#N/A,FALSE,"Revenues";#N/A,#N/A,FALSE,"Subscribers";#N/A,#N/A,FALSE,"Price";#N/A,#N/A,FALSE,"Advertising";#N/A,#N/A,FALSE,"VA";#N/A,#N/A,FALSE,"HA";#N/A,#N/A,FALSE,"Taxes on revenues";#N/A,#N/A,FALSE,"Rights1";#N/A,#N/A,FALSE,"Rights2";#N/A,#N/A,FALSE,"Production Costs";#N/A,#N/A,FALSE,"Technical";#N/A,#N/A,FALSE,"Marketing";#N/A,#N/A,FALSE,"General&amp;Adm";#N/A,#N/A,FALSE,"Depreciation";#N/A,#N/A,FALSE,"Income Tax";#N/A,#N/A,FALSE,"Month";#N/A,#N/A,FALSE,"Years";#N/A,#N/A,FALSE,"Calc";#N/A,#N/A,FALSE,"MCE";#N/A,#N/A,FALSE,"Plan15"}</definedName>
    <definedName name="olzhidf" hidden="1">{#N/A,#N/A,FALSE,"Count";#N/A,#N/A,FALSE,"Cash-Flow";#N/A,#N/A,FALSE,"Assumptions";#N/A,#N/A,FALSE,"Revenues";#N/A,#N/A,FALSE,"Subscribers";#N/A,#N/A,FALSE,"Price";#N/A,#N/A,FALSE,"Advertising";#N/A,#N/A,FALSE,"VA";#N/A,#N/A,FALSE,"HA";#N/A,#N/A,FALSE,"Taxes on revenues";#N/A,#N/A,FALSE,"Rights1";#N/A,#N/A,FALSE,"Rights2";#N/A,#N/A,FALSE,"Production Costs";#N/A,#N/A,FALSE,"Technical";#N/A,#N/A,FALSE,"Marketing";#N/A,#N/A,FALSE,"General&amp;Adm";#N/A,#N/A,FALSE,"Depreciation";#N/A,#N/A,FALSE,"Income Tax";#N/A,#N/A,FALSE,"Month";#N/A,#N/A,FALSE,"Years";#N/A,#N/A,FALSE,"Calc";#N/A,#N/A,FALSE,"MCE";#N/A,#N/A,FALSE,"Plan15"}</definedName>
    <definedName name="PEBDL_IMP" localSheetId="2">#REF!</definedName>
    <definedName name="PEBDL_IMP" localSheetId="3">#REF!</definedName>
    <definedName name="PEBDL_IMP">#REF!</definedName>
    <definedName name="PeriodsInIS" localSheetId="3">#REF!</definedName>
    <definedName name="PeriodsInIS">#REF!</definedName>
    <definedName name="PeriodsToRun" localSheetId="3">#REF!</definedName>
    <definedName name="PeriodsToRun">#REF!</definedName>
    <definedName name="pis" localSheetId="2">#N/A</definedName>
    <definedName name="pis" localSheetId="3">DFC!pis</definedName>
    <definedName name="pis">[0]!pis</definedName>
    <definedName name="PortionInDeal" localSheetId="3">#REF!</definedName>
    <definedName name="PortionInDeal">#REF!</definedName>
    <definedName name="PreDealReduction" localSheetId="3">#REF!</definedName>
    <definedName name="PreDealReduction">#REF!</definedName>
    <definedName name="PrintWithSS" localSheetId="3">#REF!</definedName>
    <definedName name="PrintWithSS">#REF!</definedName>
    <definedName name="ProImportExport.ImportFile" localSheetId="2">#N/A</definedName>
    <definedName name="ProImportExport.ImportFile" localSheetId="3">DFC!ProImportExport.ImportFile</definedName>
    <definedName name="ProImportExport.ImportFile">[0]!ProImportExport.ImportFile</definedName>
    <definedName name="ProImportExport.SaveNewFile" localSheetId="2">#N/A</definedName>
    <definedName name="ProImportExport.SaveNewFile" localSheetId="3">DFC!ProImportExport.SaveNewFile</definedName>
    <definedName name="ProImportExport.SaveNewFile">[0]!ProImportExport.SaveNewFile</definedName>
    <definedName name="PUs" localSheetId="3">[9]Tab!$A$3:$O$18</definedName>
    <definedName name="PUs">[10]Tab!$A$3:$O$18</definedName>
    <definedName name="RES" localSheetId="2">#N/A</definedName>
    <definedName name="RES" localSheetId="3">DFC!RES</definedName>
    <definedName name="RES">[0]!RES</definedName>
    <definedName name="RESULTADO" localSheetId="3">#REF!</definedName>
    <definedName name="RESULTADO">#REF!</definedName>
    <definedName name="rg" localSheetId="3">#REF!</definedName>
    <definedName name="rg">#REF!</definedName>
    <definedName name="rgadm" localSheetId="3">#REF!</definedName>
    <definedName name="rgadm">#REF!</definedName>
    <definedName name="rgcoq" localSheetId="3">#REF!</definedName>
    <definedName name="rgcoq">#REF!</definedName>
    <definedName name="rgout" localSheetId="3">#REF!</definedName>
    <definedName name="rgout">#REF!</definedName>
    <definedName name="rgrev" localSheetId="3">#REF!</definedName>
    <definedName name="rgrev">#REF!</definedName>
    <definedName name="RiskPremium" localSheetId="3">#REF!</definedName>
    <definedName name="RiskPremium">#REF!</definedName>
    <definedName name="s" localSheetId="2">#N/A</definedName>
    <definedName name="s" localSheetId="3">DFC!s</definedName>
    <definedName name="s">[0]!s</definedName>
    <definedName name="sa" localSheetId="3">#REF!</definedName>
    <definedName name="sa">#REF!</definedName>
    <definedName name="sa_edu" localSheetId="3">#REF!</definedName>
    <definedName name="sa_edu">#REF!</definedName>
    <definedName name="sa_ind" localSheetId="3">#REF!</definedName>
    <definedName name="sa_ind">#REF!</definedName>
    <definedName name="sa_simulrev" localSheetId="3">#REF!</definedName>
    <definedName name="sa_simulrev">#REF!</definedName>
    <definedName name="saadm" localSheetId="3">#REF!</definedName>
    <definedName name="saadm">#REF!</definedName>
    <definedName name="sacoq" localSheetId="3">#REF!</definedName>
    <definedName name="sacoq">#REF!</definedName>
    <definedName name="sadsa" localSheetId="2" hidden="1">{"report",#N/A,FALSE,"dataBase"}</definedName>
    <definedName name="sadsa" localSheetId="3" hidden="1">{"report",#N/A,FALSE,"dataBase"}</definedName>
    <definedName name="sadsa" hidden="1">{"report",#N/A,FALSE,"dataBase"}</definedName>
    <definedName name="sales_corp" localSheetId="2">#N/A</definedName>
    <definedName name="sales_corp" localSheetId="3">DFC!sales_corp</definedName>
    <definedName name="sales_corp">[0]!sales_corp</definedName>
    <definedName name="Sales1Assets2" localSheetId="3">#REF!</definedName>
    <definedName name="Sales1Assets2">#REF!</definedName>
    <definedName name="saout" localSheetId="3">#REF!</definedName>
    <definedName name="saout">#REF!</definedName>
    <definedName name="sarev" localSheetId="3">#REF!</definedName>
    <definedName name="sarev">#REF!</definedName>
    <definedName name="SaveNewFile" localSheetId="2">#N/A</definedName>
    <definedName name="SaveNewFile" localSheetId="3">DFC!SaveNewFile</definedName>
    <definedName name="SaveNewFile">[0]!SaveNewFile</definedName>
    <definedName name="sd" localSheetId="2">#N/A</definedName>
    <definedName name="sd" localSheetId="3">DFC!sd</definedName>
    <definedName name="sd">[0]!sd</definedName>
    <definedName name="sel" localSheetId="3">'[11]Estrutura de Invest'!#REF!</definedName>
    <definedName name="sel">'[9]Estrutura de Invest'!#REF!</definedName>
    <definedName name="SenDebt" localSheetId="3">#REF!</definedName>
    <definedName name="SenDebt">#REF!</definedName>
    <definedName name="SenSubDebt" localSheetId="3">#REF!</definedName>
    <definedName name="SenSubDebt">#REF!</definedName>
    <definedName name="SenSubSel" localSheetId="3">#REF!</definedName>
    <definedName name="SenSubSel">#REF!</definedName>
    <definedName name="sf" localSheetId="3">#REF!</definedName>
    <definedName name="sf">#REF!</definedName>
    <definedName name="SFCash1Repay2Div3" localSheetId="3">#REF!</definedName>
    <definedName name="SFCash1Repay2Div3">#REF!</definedName>
    <definedName name="SFUseAnchor" localSheetId="3">#REF!</definedName>
    <definedName name="SFUseAnchor">#REF!</definedName>
    <definedName name="si" localSheetId="3">#REF!</definedName>
    <definedName name="si">#REF!</definedName>
    <definedName name="si_simulrev" localSheetId="3">#REF!</definedName>
    <definedName name="si_simulrev">#REF!</definedName>
    <definedName name="Sispec" localSheetId="3">[12]Sispec!$A$1:$M$65536</definedName>
    <definedName name="Sispec">[13]Sispec!$A:$M</definedName>
    <definedName name="SSCurrInput" localSheetId="3">#REF!</definedName>
    <definedName name="SSCurrInput">#REF!</definedName>
    <definedName name="StartingMonth" localSheetId="3">#REF!</definedName>
    <definedName name="StartingMonth">#REF!</definedName>
    <definedName name="StartingYear" localSheetId="3">#REF!</definedName>
    <definedName name="StartingYear">#REF!</definedName>
    <definedName name="StyleChkCurr" localSheetId="3">#REF!</definedName>
    <definedName name="StyleChkCurr">#REF!</definedName>
    <definedName name="StyleChkNormal" localSheetId="3">#REF!</definedName>
    <definedName name="StyleChkNormal">#REF!</definedName>
    <definedName name="StyleChkPct" localSheetId="3">#REF!</definedName>
    <definedName name="StyleChkPct">#REF!</definedName>
    <definedName name="TabEmp" localSheetId="3">[12]Tabelas!$A$1:$C$73</definedName>
    <definedName name="TabEmp">[13]Tabelas!$A$1:$C$73</definedName>
    <definedName name="TAmort" localSheetId="3">#REF!</definedName>
    <definedName name="TAmort">#REF!</definedName>
    <definedName name="TargetDebtToCapital" localSheetId="3">#REF!</definedName>
    <definedName name="TargetDebtToCapital">#REF!</definedName>
    <definedName name="TAssetPct" localSheetId="3">#REF!</definedName>
    <definedName name="TAssetPct">#REF!</definedName>
    <definedName name="TAssets" localSheetId="3">#REF!</definedName>
    <definedName name="TAssets">#REF!</definedName>
    <definedName name="TBFNetOfCash" localSheetId="3">#REF!</definedName>
    <definedName name="TBFNetOfCash">#REF!</definedName>
    <definedName name="TCapex" localSheetId="3">#REF!</definedName>
    <definedName name="TCapex">#REF!</definedName>
    <definedName name="TCapexPct" localSheetId="3">#REF!</definedName>
    <definedName name="TCapexPct">#REF!</definedName>
    <definedName name="TChgDefTax" localSheetId="3">#REF!</definedName>
    <definedName name="TChgDefTax">#REF!</definedName>
    <definedName name="TChgNWI" localSheetId="3">#REF!</definedName>
    <definedName name="TChgNWI">#REF!</definedName>
    <definedName name="TDepr" localSheetId="3">#REF!</definedName>
    <definedName name="TDepr">#REF!</definedName>
    <definedName name="TDeprOutput" localSheetId="3">#REF!</definedName>
    <definedName name="TDeprOutput">#REF!</definedName>
    <definedName name="TEBIAT" localSheetId="3">#REF!</definedName>
    <definedName name="TEBIAT">#REF!</definedName>
    <definedName name="TEBIT" localSheetId="3">#REF!</definedName>
    <definedName name="TEBIT">#REF!</definedName>
    <definedName name="TEBITAdj" localSheetId="3">#REF!</definedName>
    <definedName name="TEBITAdj">#REF!</definedName>
    <definedName name="TEBITDAAdj" localSheetId="3">#REF!</definedName>
    <definedName name="TEBITDAAdj">#REF!</definedName>
    <definedName name="TEBITDAMult" localSheetId="3">#REF!</definedName>
    <definedName name="TEBITDAMult">#REF!</definedName>
    <definedName name="TEBITMargin" localSheetId="3">#REF!</definedName>
    <definedName name="TEBITMargin">#REF!</definedName>
    <definedName name="TEBITMult" localSheetId="3">#REF!</definedName>
    <definedName name="TEBITMult">#REF!</definedName>
    <definedName name="TermDiscperiods" localSheetId="3">#REF!</definedName>
    <definedName name="TermDiscperiods">#REF!</definedName>
    <definedName name="TerminalCOC" localSheetId="3">#REF!</definedName>
    <definedName name="TerminalCOC">#REF!</definedName>
    <definedName name="TerminalNOPAT" localSheetId="3">#REF!</definedName>
    <definedName name="TerminalNOPAT">#REF!</definedName>
    <definedName name="TerminalNOPBT" localSheetId="3">#REF!</definedName>
    <definedName name="TerminalNOPBT">#REF!</definedName>
    <definedName name="TerminalSales" localSheetId="3">#REF!</definedName>
    <definedName name="TerminalSales">#REF!</definedName>
    <definedName name="TerminalTaxes" localSheetId="3">#REF!</definedName>
    <definedName name="TerminalTaxes">#REF!</definedName>
    <definedName name="TerminalWACC" localSheetId="3">#REF!</definedName>
    <definedName name="TerminalWACC">#REF!</definedName>
    <definedName name="TEVAColumn" localSheetId="3">#REF!</definedName>
    <definedName name="TEVAColumn">#REF!</definedName>
    <definedName name="TEVAFirstProjDate" localSheetId="3">#REF!</definedName>
    <definedName name="TEVAFirstProjDate">#REF!</definedName>
    <definedName name="TFCF" localSheetId="3">#REF!</definedName>
    <definedName name="TFCF">#REF!</definedName>
    <definedName name="TFCFColumn" localSheetId="3">#REF!</definedName>
    <definedName name="TFCFColumn">#REF!</definedName>
    <definedName name="TFirstProjDate" localSheetId="3">#REF!</definedName>
    <definedName name="TFirstProjDate">#REF!</definedName>
    <definedName name="TFirstProjDateDays" localSheetId="3">#REF!</definedName>
    <definedName name="TFirstProjDateDays">#REF!</definedName>
    <definedName name="Ticker" localSheetId="3">#REF!</definedName>
    <definedName name="Ticker">#REF!</definedName>
    <definedName name="TLiabPct" localSheetId="3">#REF!</definedName>
    <definedName name="TLiabPct">#REF!</definedName>
    <definedName name="TLiabs" localSheetId="3">#REF!</definedName>
    <definedName name="TLiabs">#REF!</definedName>
    <definedName name="TNAmort" localSheetId="3">#REF!</definedName>
    <definedName name="TNAmort">#REF!</definedName>
    <definedName name="TNOPAT" localSheetId="3">#REF!</definedName>
    <definedName name="TNOPAT">#REF!</definedName>
    <definedName name="TNOPBTMargin" localSheetId="3">#REF!</definedName>
    <definedName name="TNOPBTMargin">#REF!</definedName>
    <definedName name="TNPPESales" localSheetId="3">#REF!</definedName>
    <definedName name="TNPPESales">#REF!</definedName>
    <definedName name="TNWIPct" localSheetId="3">#REF!</definedName>
    <definedName name="TNWIPct">#REF!</definedName>
    <definedName name="TokyoIndChoice" localSheetId="3">#REF!</definedName>
    <definedName name="TokyoIndChoice">#REF!</definedName>
    <definedName name="TOperProfitAdj" localSheetId="3">#REF!</definedName>
    <definedName name="TOperProfitAdj">#REF!</definedName>
    <definedName name="TOPMult" localSheetId="3">#REF!</definedName>
    <definedName name="TOPMult">#REF!</definedName>
    <definedName name="TotalAssetsLabel" localSheetId="3">#REF!</definedName>
    <definedName name="TotalAssetsLabel">#REF!</definedName>
    <definedName name="TotalLiabsLabel" localSheetId="3">#REF!</definedName>
    <definedName name="TotalLiabsLabel">#REF!</definedName>
    <definedName name="TotalNWLabel" localSheetId="3">#REF!</definedName>
    <definedName name="TotalNWLabel">#REF!</definedName>
    <definedName name="TOther1" localSheetId="3">#REF!</definedName>
    <definedName name="TOther1">#REF!</definedName>
    <definedName name="TOther1Adj" localSheetId="3">#REF!</definedName>
    <definedName name="TOther1Adj">#REF!</definedName>
    <definedName name="TOther1Mult" localSheetId="3">#REF!</definedName>
    <definedName name="TOther1Mult">#REF!</definedName>
    <definedName name="TOther1Pct" localSheetId="3">#REF!</definedName>
    <definedName name="TOther1Pct">#REF!</definedName>
    <definedName name="TOther2" localSheetId="3">#REF!</definedName>
    <definedName name="TOther2">#REF!</definedName>
    <definedName name="TOther2Adj" localSheetId="3">#REF!</definedName>
    <definedName name="TOther2Adj">#REF!</definedName>
    <definedName name="TOther2Mult" localSheetId="3">#REF!</definedName>
    <definedName name="TOther2Mult">#REF!</definedName>
    <definedName name="TOther2Pct" localSheetId="3">#REF!</definedName>
    <definedName name="TOther2Pct">#REF!</definedName>
    <definedName name="TOther3Adj" localSheetId="3">#REF!</definedName>
    <definedName name="TOther3Adj">#REF!</definedName>
    <definedName name="TOther3Mult" localSheetId="3">#REF!</definedName>
    <definedName name="TOther3Mult">#REF!</definedName>
    <definedName name="TOTOtherF" localSheetId="3">#REF!</definedName>
    <definedName name="TOTOtherF">#REF!</definedName>
    <definedName name="TPPESalesPct" localSheetId="3">#REF!</definedName>
    <definedName name="TPPESalesPct">#REF!</definedName>
    <definedName name="TProvisions" localSheetId="3">#REF!</definedName>
    <definedName name="TProvisions">#REF!</definedName>
    <definedName name="TSales" localSheetId="3">#REF!</definedName>
    <definedName name="TSales">#REF!</definedName>
    <definedName name="TSalesAdj" localSheetId="3">#REF!</definedName>
    <definedName name="TSalesAdj">#REF!</definedName>
    <definedName name="TSalesG" localSheetId="3">#REF!</definedName>
    <definedName name="TSalesG">#REF!</definedName>
    <definedName name="TSalesGIncrement" localSheetId="3">#REF!</definedName>
    <definedName name="TSalesGIncrement">#REF!</definedName>
    <definedName name="TSalesGrowth" localSheetId="3">#REF!</definedName>
    <definedName name="TSalesGrowth">#REF!</definedName>
    <definedName name="TSalesOutput" localSheetId="3">#REF!</definedName>
    <definedName name="TSalesOutput">#REF!</definedName>
    <definedName name="TSMult" localSheetId="3">#REF!</definedName>
    <definedName name="TSMult">#REF!</definedName>
    <definedName name="TTaxes" localSheetId="3">#REF!</definedName>
    <definedName name="TTaxes">#REF!</definedName>
    <definedName name="TTaxRate" localSheetId="3">#REF!</definedName>
    <definedName name="TTaxRate">#REF!</definedName>
    <definedName name="TVAsChosen" localSheetId="3">#REF!</definedName>
    <definedName name="TVAsChosen">#REF!</definedName>
    <definedName name="TVButton" localSheetId="3">#REF!</definedName>
    <definedName name="TVButton">#REF!</definedName>
    <definedName name="TVbyTFCF" localSheetId="3">#REF!</definedName>
    <definedName name="TVbyTFCF">#REF!</definedName>
    <definedName name="TVMult" localSheetId="3">#REF!</definedName>
    <definedName name="TVMult">#REF!</definedName>
    <definedName name="TVMultIncrement" localSheetId="3">#REF!</definedName>
    <definedName name="TVMultIncrement">#REF!</definedName>
    <definedName name="TVMultInputs" localSheetId="3">#REF!</definedName>
    <definedName name="TVMultInputs">#REF!</definedName>
    <definedName name="TVTitles" localSheetId="3">#REF!</definedName>
    <definedName name="TVTitles">#REF!</definedName>
    <definedName name="TWACCAdjustment" localSheetId="3">#REF!</definedName>
    <definedName name="TWACCAdjustment">#REF!</definedName>
    <definedName name="ValInCol" localSheetId="3">#REF!</definedName>
    <definedName name="ValInCol">#REF!</definedName>
    <definedName name="ValPeriods" localSheetId="3">#REF!</definedName>
    <definedName name="ValPeriods">#REF!</definedName>
    <definedName name="ValThisCol" localSheetId="3">#REF!</definedName>
    <definedName name="ValThisCol">#REF!</definedName>
    <definedName name="ValuationDate" localSheetId="3">#REF!</definedName>
    <definedName name="ValuationDate">#REF!</definedName>
    <definedName name="VColsToPrint" localSheetId="3">#REF!</definedName>
    <definedName name="VColsToPrint">#REF!</definedName>
    <definedName name="VLastRow" localSheetId="3">#REF!</definedName>
    <definedName name="VLastRow">#REF!</definedName>
    <definedName name="VLastRowToPrint" localSheetId="3">#REF!</definedName>
    <definedName name="VLastRowToPrint">#REF!</definedName>
    <definedName name="VolFactor" localSheetId="3">#REF!</definedName>
    <definedName name="VolFactor">#REF!</definedName>
    <definedName name="VPLastRow" localSheetId="3">#REF!</definedName>
    <definedName name="VPLastRow">#REF!</definedName>
    <definedName name="VTitle" localSheetId="3">#REF!</definedName>
    <definedName name="VTitle">#REF!</definedName>
    <definedName name="w" localSheetId="3">#REF!</definedName>
    <definedName name="w">#REF!</definedName>
    <definedName name="WACC" localSheetId="3">#REF!</definedName>
    <definedName name="WACC">#REF!</definedName>
    <definedName name="WACCIncrement" localSheetId="3">#REF!</definedName>
    <definedName name="WACCIncrement">#REF!</definedName>
    <definedName name="WithRentDEOR" localSheetId="3">#REF!</definedName>
    <definedName name="WithRentDEOR">#REF!</definedName>
    <definedName name="wrn.BPSPORT." localSheetId="2" hidden="1">{#N/A,#N/A,FALSE,"Count";#N/A,#N/A,FALSE,"Cash-Flow";#N/A,#N/A,FALSE,"Assumptions";#N/A,#N/A,FALSE,"Revenues";#N/A,#N/A,FALSE,"Subscribers";#N/A,#N/A,FALSE,"Price";#N/A,#N/A,FALSE,"Advertising";#N/A,#N/A,FALSE,"VA";#N/A,#N/A,FALSE,"HA";#N/A,#N/A,FALSE,"Taxes on revenues";#N/A,#N/A,FALSE,"Rights1";#N/A,#N/A,FALSE,"Rights2";#N/A,#N/A,FALSE,"Production Costs";#N/A,#N/A,FALSE,"Technical";#N/A,#N/A,FALSE,"Marketing";#N/A,#N/A,FALSE,"General&amp;Adm";#N/A,#N/A,FALSE,"Depreciation";#N/A,#N/A,FALSE,"Income Tax";#N/A,#N/A,FALSE,"Month";#N/A,#N/A,FALSE,"Years";#N/A,#N/A,FALSE,"Calc";#N/A,#N/A,FALSE,"MCE";#N/A,#N/A,FALSE,"Plan15"}</definedName>
    <definedName name="wrn.BPSPORT." localSheetId="3" hidden="1">{#N/A,#N/A,FALSE,"Count";#N/A,#N/A,FALSE,"Cash-Flow";#N/A,#N/A,FALSE,"Assumptions";#N/A,#N/A,FALSE,"Revenues";#N/A,#N/A,FALSE,"Subscribers";#N/A,#N/A,FALSE,"Price";#N/A,#N/A,FALSE,"Advertising";#N/A,#N/A,FALSE,"VA";#N/A,#N/A,FALSE,"HA";#N/A,#N/A,FALSE,"Taxes on revenues";#N/A,#N/A,FALSE,"Rights1";#N/A,#N/A,FALSE,"Rights2";#N/A,#N/A,FALSE,"Production Costs";#N/A,#N/A,FALSE,"Technical";#N/A,#N/A,FALSE,"Marketing";#N/A,#N/A,FALSE,"General&amp;Adm";#N/A,#N/A,FALSE,"Depreciation";#N/A,#N/A,FALSE,"Income Tax";#N/A,#N/A,FALSE,"Month";#N/A,#N/A,FALSE,"Years";#N/A,#N/A,FALSE,"Calc";#N/A,#N/A,FALSE,"MCE";#N/A,#N/A,FALSE,"Plan15"}</definedName>
    <definedName name="wrn.BPSPORT." hidden="1">{#N/A,#N/A,FALSE,"Count";#N/A,#N/A,FALSE,"Cash-Flow";#N/A,#N/A,FALSE,"Assumptions";#N/A,#N/A,FALSE,"Revenues";#N/A,#N/A,FALSE,"Subscribers";#N/A,#N/A,FALSE,"Price";#N/A,#N/A,FALSE,"Advertising";#N/A,#N/A,FALSE,"VA";#N/A,#N/A,FALSE,"HA";#N/A,#N/A,FALSE,"Taxes on revenues";#N/A,#N/A,FALSE,"Rights1";#N/A,#N/A,FALSE,"Rights2";#N/A,#N/A,FALSE,"Production Costs";#N/A,#N/A,FALSE,"Technical";#N/A,#N/A,FALSE,"Marketing";#N/A,#N/A,FALSE,"General&amp;Adm";#N/A,#N/A,FALSE,"Depreciation";#N/A,#N/A,FALSE,"Income Tax";#N/A,#N/A,FALSE,"Month";#N/A,#N/A,FALSE,"Years";#N/A,#N/A,FALSE,"Calc";#N/A,#N/A,FALSE,"MCE";#N/A,#N/A,FALSE,"Plan15"}</definedName>
    <definedName name="wrn.SPORTV._.B.P.." localSheetId="2" hidden="1">{#N/A,#N/A,FALSE,"Count";#N/A,#N/A,FALSE,"Cash-Flow";#N/A,#N/A,FALSE,"Assumptions";#N/A,#N/A,FALSE,"Right"}</definedName>
    <definedName name="wrn.SPORTV._.B.P.." localSheetId="3" hidden="1">{#N/A,#N/A,FALSE,"Count";#N/A,#N/A,FALSE,"Cash-Flow";#N/A,#N/A,FALSE,"Assumptions";#N/A,#N/A,FALSE,"Right"}</definedName>
    <definedName name="wrn.SPORTV._.B.P.." hidden="1">{#N/A,#N/A,FALSE,"Count";#N/A,#N/A,FALSE,"Cash-Flow";#N/A,#N/A,FALSE,"Assumptions";#N/A,#N/A,FALSE,"Right"}</definedName>
    <definedName name="XXX" localSheetId="2" hidden="1">{"report",#N/A,FALSE,"dataBase"}</definedName>
    <definedName name="XXX" localSheetId="3" hidden="1">{"report",#N/A,FALSE,"dataBase"}</definedName>
    <definedName name="XXX" hidden="1">{"report",#N/A,FALSE,"dataBase"}</definedName>
    <definedName name="YQ" localSheetId="3">#REF!</definedName>
    <definedName name="YQ">#REF!</definedName>
    <definedName name="YQNoOfPeriods" localSheetId="3">#REF!</definedName>
    <definedName name="YQNoOfPeriods">#REF!</definedName>
    <definedName name="yyy" localSheetId="2" hidden="1">{"report",#N/A,FALSE,"dataBase"}</definedName>
    <definedName name="yyy" localSheetId="3" hidden="1">{"report",#N/A,FALSE,"dataBase"}</definedName>
    <definedName name="yyy" hidden="1">{"report",#N/A,FALSE,"dataBase"}</definedName>
    <definedName name="ZeroDebt" localSheetId="3">#REF!</definedName>
    <definedName name="ZeroDebt">#REF!</definedName>
    <definedName name="ZEROFIN.ZEROFIN" localSheetId="2">#N/A</definedName>
    <definedName name="ZEROFIN.ZEROFIN" localSheetId="3">DFC!ZEROFIN.ZEROFIN</definedName>
    <definedName name="ZEROFIN.ZEROFIN">[0]!ZEROFIN.ZEROFIN</definedName>
    <definedName name="zzz" localSheetId="2" hidden="1">{"report",#N/A,FALSE,"dataBase"}</definedName>
    <definedName name="zzz" localSheetId="3" hidden="1">{"report",#N/A,FALSE,"dataBase"}</definedName>
    <definedName name="zzz" hidden="1">{"report",#N/A,FALSE,"dataBase"}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D12" i="4"/>
  <c r="E12" i="4" s="1"/>
  <c r="C12" i="4"/>
  <c r="C11" i="4"/>
  <c r="D10" i="4"/>
  <c r="D11" i="4" s="1"/>
  <c r="C10" i="4"/>
  <c r="E10" i="4" s="1"/>
  <c r="D9" i="4"/>
  <c r="C9" i="4"/>
  <c r="E9" i="4" s="1"/>
  <c r="F29" i="1"/>
  <c r="E11" i="4" l="1"/>
</calcChain>
</file>

<file path=xl/sharedStrings.xml><?xml version="1.0" encoding="utf-8"?>
<sst xmlns="http://schemas.openxmlformats.org/spreadsheetml/2006/main" count="173" uniqueCount="143">
  <si>
    <t>Variável</t>
  </si>
  <si>
    <t>Numerador</t>
  </si>
  <si>
    <t>Denominador</t>
  </si>
  <si>
    <t>Índice</t>
  </si>
  <si>
    <t>Coeficiente</t>
  </si>
  <si>
    <t>X1</t>
  </si>
  <si>
    <t>X2</t>
  </si>
  <si>
    <t>X3</t>
  </si>
  <si>
    <t>X4</t>
  </si>
  <si>
    <t>Constante</t>
  </si>
  <si>
    <t>EM Score</t>
  </si>
  <si>
    <t>Os números apresentados do 1T19, 2T19, 3T19, 4T19, 1T20, 2T20, 3T20, 4T20, 1T21 e 2T21 não são auditados, estando assim, sujeitos a alterações futuras. Os mesmos estão sendo apresentados apenas como forma de mostrar os impactos da combinação operacional de negócios que entraram em vigor a partir de 10 de junho de 2021, para facilitar futuras comparações e projeções da Americanas S.A.</t>
  </si>
  <si>
    <t xml:space="preserve">DRE PRÓ-FORMA </t>
  </si>
  <si>
    <t>Americanas S.A.</t>
  </si>
  <si>
    <t>(em milhões de reais)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</si>
  <si>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</si>
  <si>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</si>
  <si>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</si>
  <si>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</si>
  <si>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</si>
  <si>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</si>
  <si>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</si>
  <si>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</si>
  <si>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</si>
  <si>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</si>
  <si>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</si>
  <si>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4T21</t>
  </si>
  <si>
    <t>1T22</t>
  </si>
  <si>
    <t>2T22</t>
  </si>
  <si>
    <t>3T22</t>
  </si>
  <si>
    <t>GMV Total</t>
  </si>
  <si>
    <t>GMV Parceiros</t>
  </si>
  <si>
    <t>Receita Bruta</t>
  </si>
  <si>
    <t>Físico</t>
  </si>
  <si>
    <t>Digital</t>
  </si>
  <si>
    <t>Impostos sobre vendas e serviços</t>
  </si>
  <si>
    <t>Receita Líquida de Vendas e Serviços</t>
  </si>
  <si>
    <t>Custo das mercadorias vendidas e serviços prestados</t>
  </si>
  <si>
    <t>Lucro Bruto</t>
  </si>
  <si>
    <t>Margem Bruta (% RL)</t>
  </si>
  <si>
    <t>Despesas Operacionais</t>
  </si>
  <si>
    <t>Com vendas</t>
  </si>
  <si>
    <t xml:space="preserve">Gerais e administrativas </t>
  </si>
  <si>
    <t xml:space="preserve">Depreciação e amortização </t>
  </si>
  <si>
    <t>Resultado Operacional antes do
Resultado Financeiro</t>
  </si>
  <si>
    <t>Resultado Financeiro Líquido</t>
  </si>
  <si>
    <t>Equivalência patrimonial</t>
  </si>
  <si>
    <t>-</t>
  </si>
  <si>
    <t>Outras receitas (despesas) operacionais*</t>
  </si>
  <si>
    <t>Imposto de renda e contribuição social</t>
  </si>
  <si>
    <t xml:space="preserve">Resultado Líquido </t>
  </si>
  <si>
    <t>Margem Liquida (% RL)</t>
  </si>
  <si>
    <t>EBITDA Ajustado</t>
  </si>
  <si>
    <t>Margem EBITDA Ajustada (% RL)</t>
  </si>
  <si>
    <t>Balanço Patrimonial</t>
  </si>
  <si>
    <t>31/03/2019</t>
  </si>
  <si>
    <t>ATIVO</t>
  </si>
  <si>
    <t>CIRCULANTE</t>
  </si>
  <si>
    <t>Caixa e equivalentes de caixa</t>
  </si>
  <si>
    <t>Títulos e valores mobiliários</t>
  </si>
  <si>
    <t>Contas a receber de clientes</t>
  </si>
  <si>
    <t>Estoques</t>
  </si>
  <si>
    <t>Impostos a recuperar</t>
  </si>
  <si>
    <t>Outros ativos circulantes</t>
  </si>
  <si>
    <t>Total do Ativo Circulante</t>
  </si>
  <si>
    <t>NÃO CIRCULANTE</t>
  </si>
  <si>
    <t>Imposto de renda e contribuição social diferidos</t>
  </si>
  <si>
    <t>Investimentos</t>
  </si>
  <si>
    <t>Imobilizado</t>
  </si>
  <si>
    <t>Intangível</t>
  </si>
  <si>
    <t>Ativo de direito de uso</t>
  </si>
  <si>
    <t>Outros créditos a receber</t>
  </si>
  <si>
    <t>Total do Ativo Não Circulante</t>
  </si>
  <si>
    <t>TOTAL DO ATIVO</t>
  </si>
  <si>
    <t>PASSIVO E PATRIMÔNIO LÍQUIDO</t>
  </si>
  <si>
    <t>Fornecedores</t>
  </si>
  <si>
    <t>Arrendamento</t>
  </si>
  <si>
    <t>Empréstimos e financiamentos</t>
  </si>
  <si>
    <t>Contas a pagar - partes relacionadas</t>
  </si>
  <si>
    <t>Debêntures</t>
  </si>
  <si>
    <t>Salários, provisões e contribuições sociais</t>
  </si>
  <si>
    <t>Tributos a recolher</t>
  </si>
  <si>
    <t>Outras obrigações</t>
  </si>
  <si>
    <t>Total do Passivo Circulante</t>
  </si>
  <si>
    <t>PASSIVO NÃO CIRCULANTE</t>
  </si>
  <si>
    <t>Exigível a longo prazo:</t>
  </si>
  <si>
    <t>Total do Passivo Não Circulante</t>
  </si>
  <si>
    <t>Total do Patrimônio Líquido</t>
  </si>
  <si>
    <t>TOTAL DO PASSIVO E DO PATRIMÔNIO LÍQUIDO</t>
  </si>
  <si>
    <t xml:space="preserve">Demonstrativo de Fluxo de Caixa </t>
  </si>
  <si>
    <t>Atividades Operacionais</t>
  </si>
  <si>
    <t>Lucro líquido (prejuízo) do Período</t>
  </si>
  <si>
    <t xml:space="preserve">   Ajustes ao lucro líquido:</t>
  </si>
  <si>
    <t xml:space="preserve">   Depreciação e amortização</t>
  </si>
  <si>
    <t xml:space="preserve">   Imposto de renda e contribuição social diferidos</t>
  </si>
  <si>
    <t xml:space="preserve">   Juros e variações sobre financiamentos </t>
  </si>
  <si>
    <t xml:space="preserve">   Constituição de provisão para contingências</t>
  </si>
  <si>
    <t xml:space="preserve">   Reversão de provisão para processos judiciais e contingências</t>
  </si>
  <si>
    <t xml:space="preserve">   Outros</t>
  </si>
  <si>
    <t>Lucro líquido ajustado</t>
  </si>
  <si>
    <t>Redução (aumento) nos ativos operacionais:</t>
  </si>
  <si>
    <t xml:space="preserve">   Contas a receber de clientes</t>
  </si>
  <si>
    <t xml:space="preserve">   Estoques</t>
  </si>
  <si>
    <t xml:space="preserve">   Impostos a recuperar</t>
  </si>
  <si>
    <t xml:space="preserve">   Despesas antecipadas</t>
  </si>
  <si>
    <t xml:space="preserve">   Depósitos judiciais</t>
  </si>
  <si>
    <t xml:space="preserve">   Demais contas a receber </t>
  </si>
  <si>
    <t>Aumento (redução) nos passivos operacionais:</t>
  </si>
  <si>
    <t xml:space="preserve">   Fornecedores</t>
  </si>
  <si>
    <t xml:space="preserve">   Salários e encargos trabalhistas</t>
  </si>
  <si>
    <t xml:space="preserve">   Impostos, taxas e contribuições </t>
  </si>
  <si>
    <t xml:space="preserve">   Pagamento de contingências </t>
  </si>
  <si>
    <t xml:space="preserve">   Demais contas a pagar </t>
  </si>
  <si>
    <t>Juros Pagos sobre empréstimos e debêntures</t>
  </si>
  <si>
    <t>Juros Pagos sobre Arrendamentos</t>
  </si>
  <si>
    <t>IR/CS Pagos</t>
  </si>
  <si>
    <t>Caixa líquido gerado nas atividades operacionais</t>
  </si>
  <si>
    <t>Atividades de Investimentos</t>
  </si>
  <si>
    <t xml:space="preserve">   Títulos e valores mobiliários</t>
  </si>
  <si>
    <t xml:space="preserve">   Investimentos em controladas </t>
  </si>
  <si>
    <t xml:space="preserve">   Aquisições de participações societárias </t>
  </si>
  <si>
    <t xml:space="preserve">   Valor pago em aquisições/combinações de negócios e ajuste de preço </t>
  </si>
  <si>
    <t xml:space="preserve">   Dividendos recebidos </t>
  </si>
  <si>
    <t xml:space="preserve">   Imobilizado</t>
  </si>
  <si>
    <t xml:space="preserve">   Intangível</t>
  </si>
  <si>
    <t>Caixa líquido incorporado /adquirido em combinação de negócios</t>
  </si>
  <si>
    <t>Caixa líquido aplicado nas atividades de investimentos</t>
  </si>
  <si>
    <t>Atividades de Financiamento</t>
  </si>
  <si>
    <t>Debentures e empréstimos e financiamentos (circulante e não circulante):</t>
  </si>
  <si>
    <t xml:space="preserve">      Captações</t>
  </si>
  <si>
    <t xml:space="preserve">      Pagamento de principal</t>
  </si>
  <si>
    <t xml:space="preserve">   Arrendamento direito de uso imóveis</t>
  </si>
  <si>
    <t xml:space="preserve">   Contas a receber plano de ações</t>
  </si>
  <si>
    <t xml:space="preserve">   Ágio em transações de ações de controlada</t>
  </si>
  <si>
    <t xml:space="preserve">   Aumento de capital</t>
  </si>
  <si>
    <t xml:space="preserve">   Aumento de Capital Controlada - Partic. Minoritários</t>
  </si>
  <si>
    <t xml:space="preserve">   Recursos aporte não controladores</t>
  </si>
  <si>
    <t xml:space="preserve">   Dividendos e participações pagos</t>
  </si>
  <si>
    <t xml:space="preserve">   Alienação (aquisição) de ações em tesouraria</t>
  </si>
  <si>
    <t>Caixa líquido gerado (aplicado) nas atividades de financiamento</t>
  </si>
  <si>
    <t>Aumento (Redução) de caixa e equivalentes de caixa</t>
  </si>
  <si>
    <t>Caixa e equivalentes de caixa no início do período</t>
  </si>
  <si>
    <t>Caixa e equivalentes de caixa no final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</si>
</sst>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_(* #,##0.0_);_(* \(#,##0.0\);_(* &quot;-&quot;_);_(@_)"/>
    <numFmt numFmtId="168" formatCode="_-* #,##0_-;\-* #,##0_-;_-* &quot;-&quot;??_-;_-@_-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35353"/>
      <name val="Helvetica"/>
      <family val="2"/>
    </font>
    <font>
      <sz val="12"/>
      <color rgb="FF535353"/>
      <name val="Helvetica"/>
    </font>
    <font>
      <b/>
      <sz val="12"/>
      <color rgb="FFFF0000"/>
      <name val="Helvetica"/>
    </font>
    <font>
      <sz val="12"/>
      <color rgb="FFFF0000"/>
      <name val="Helvetica"/>
    </font>
    <font>
      <sz val="10"/>
      <name val="Arial"/>
      <family val="2"/>
    </font>
    <font>
      <b/>
      <sz val="14"/>
      <color rgb="FFFF0037"/>
      <name val="Helvetica"/>
      <family val="2"/>
    </font>
    <font>
      <sz val="10"/>
      <color rgb="FF535353"/>
      <name val="Helvetica"/>
      <family val="2"/>
    </font>
    <font>
      <b/>
      <sz val="12"/>
      <color theme="0"/>
      <name val="Helvetica"/>
      <family val="2"/>
    </font>
    <font>
      <b/>
      <sz val="12"/>
      <color theme="0"/>
      <name val="Helvetica"/>
    </font>
    <font>
      <b/>
      <i/>
      <sz val="12"/>
      <color rgb="FF535353"/>
      <name val="Helvetica"/>
      <family val="2"/>
    </font>
    <font>
      <b/>
      <sz val="12"/>
      <color rgb="FF535353"/>
      <name val="Helvetica"/>
      <family val="2"/>
    </font>
    <font>
      <b/>
      <sz val="12"/>
      <color rgb="FF535353"/>
      <name val="Helvetica"/>
    </font>
    <font>
      <i/>
      <sz val="12"/>
      <color rgb="FF535353"/>
      <name val="Helvetica"/>
      <family val="2"/>
    </font>
    <font>
      <i/>
      <sz val="12"/>
      <color rgb="FF535353"/>
      <name val="Helvetica"/>
    </font>
    <font>
      <b/>
      <sz val="10"/>
      <name val="Helvetica"/>
      <family val="2"/>
    </font>
    <font>
      <b/>
      <sz val="12"/>
      <color indexed="17"/>
      <name val="Helvetica"/>
      <family val="2"/>
    </font>
    <font>
      <b/>
      <sz val="12"/>
      <name val="Helvetica"/>
      <family val="2"/>
    </font>
    <font>
      <b/>
      <sz val="12"/>
      <name val="Helvetica"/>
    </font>
    <font>
      <b/>
      <sz val="12"/>
      <color indexed="10"/>
      <name val="Helvetica"/>
      <family val="2"/>
    </font>
    <font>
      <b/>
      <sz val="12"/>
      <color indexed="10"/>
      <name val="Helvetica"/>
    </font>
    <font>
      <b/>
      <sz val="10"/>
      <color rgb="FF002060"/>
      <name val="Helvetica"/>
      <family val="2"/>
    </font>
    <font>
      <b/>
      <u/>
      <sz val="12"/>
      <color rgb="FF002060"/>
      <name val="Helvetica"/>
      <family val="2"/>
    </font>
    <font>
      <b/>
      <sz val="12"/>
      <color rgb="FF002060"/>
      <name val="Helvetica"/>
      <family val="2"/>
    </font>
    <font>
      <b/>
      <sz val="12"/>
      <color rgb="FF002060"/>
      <name val="Helvetica"/>
    </font>
    <font>
      <b/>
      <sz val="10"/>
      <color rgb="FF535353"/>
      <name val="Helvetica"/>
      <family val="2"/>
    </font>
    <font>
      <b/>
      <u/>
      <sz val="12"/>
      <color rgb="FF535353"/>
      <name val="Helvetica"/>
      <family val="2"/>
    </font>
    <font>
      <sz val="10"/>
      <name val="Helvetica"/>
      <family val="2"/>
    </font>
    <font>
      <b/>
      <u/>
      <sz val="12"/>
      <color rgb="FF535353"/>
      <name val="Helvetica"/>
    </font>
    <font>
      <b/>
      <u/>
      <sz val="12"/>
      <color rgb="FFFF0037"/>
      <name val="Helvetica"/>
      <family val="2"/>
    </font>
    <font>
      <sz val="8"/>
      <color rgb="FF535353"/>
      <name val="Helvetica"/>
      <family val="2"/>
    </font>
    <font>
      <b/>
      <sz val="8"/>
      <color rgb="FF535353"/>
      <name val="Helvetica"/>
      <family val="2"/>
    </font>
    <font>
      <sz val="8"/>
      <color rgb="FF535353"/>
      <name val="Helvetica"/>
    </font>
    <font>
      <b/>
      <sz val="8"/>
      <color rgb="FF535353"/>
      <name val="Helvetica"/>
    </font>
    <font>
      <sz val="8"/>
      <color theme="0"/>
      <name val="Helvetica"/>
      <family val="2"/>
    </font>
    <font>
      <u/>
      <sz val="14"/>
      <color rgb="FF535353"/>
      <name val="Helvetica"/>
      <family val="2"/>
    </font>
    <font>
      <sz val="12"/>
      <name val="Helvetica"/>
      <family val="2"/>
    </font>
    <font>
      <sz val="12"/>
      <name val="Helvetica"/>
    </font>
  </fonts>
  <fills count="10">
    <fill>
      <patternFill patternType="none"/>
    </fill>
    <fill>
      <patternFill patternType="gray125"/>
    </fill>
    <fill>
      <patternFill patternType="solid">
        <fgColor rgb="FFFF0037"/>
        <bgColor indexed="64"/>
      </patternFill>
    </fill>
    <fill>
      <patternFill patternType="solid">
        <fgColor rgb="FFFFD5D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" xfId="3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9" fillId="0" borderId="0" xfId="3" applyFont="1" applyAlignment="1">
      <alignment horizontal="left" vertical="top"/>
    </xf>
    <xf numFmtId="0" fontId="10" fillId="2" borderId="0" xfId="4" applyFont="1" applyFill="1" applyAlignment="1">
      <alignment horizontal="right" vertical="center" wrapText="1"/>
    </xf>
    <xf numFmtId="0" fontId="10" fillId="2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2" xfId="3" applyFont="1" applyBorder="1" applyAlignment="1">
      <alignment vertical="center"/>
    </xf>
    <xf numFmtId="165" fontId="13" fillId="0" borderId="0" xfId="5" applyNumberFormat="1" applyFont="1" applyFill="1" applyBorder="1" applyAlignment="1">
      <alignment vertical="center"/>
    </xf>
    <xf numFmtId="165" fontId="13" fillId="3" borderId="0" xfId="5" applyNumberFormat="1" applyFont="1" applyFill="1" applyBorder="1" applyAlignment="1">
      <alignment vertical="center"/>
    </xf>
    <xf numFmtId="165" fontId="14" fillId="0" borderId="0" xfId="5" applyNumberFormat="1" applyFont="1" applyFill="1" applyBorder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5" applyNumberFormat="1" applyFont="1" applyFill="1" applyBorder="1" applyAlignment="1">
      <alignment vertical="center"/>
    </xf>
    <xf numFmtId="165" fontId="3" fillId="3" borderId="0" xfId="5" applyNumberFormat="1" applyFont="1" applyFill="1" applyBorder="1" applyAlignment="1">
      <alignment vertical="center"/>
    </xf>
    <xf numFmtId="165" fontId="4" fillId="0" borderId="0" xfId="5" applyNumberFormat="1" applyFont="1" applyFill="1" applyBorder="1" applyAlignment="1">
      <alignment vertical="center"/>
    </xf>
    <xf numFmtId="0" fontId="13" fillId="0" borderId="2" xfId="3" applyFont="1" applyBorder="1" applyAlignment="1">
      <alignment vertical="center"/>
    </xf>
    <xf numFmtId="0" fontId="12" fillId="0" borderId="2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15" fillId="0" borderId="2" xfId="3" applyFont="1" applyBorder="1" applyAlignment="1">
      <alignment horizontal="left" vertical="center"/>
    </xf>
    <xf numFmtId="164" fontId="3" fillId="0" borderId="0" xfId="6" applyNumberFormat="1" applyFont="1" applyFill="1" applyBorder="1" applyAlignment="1">
      <alignment vertical="center"/>
    </xf>
    <xf numFmtId="164" fontId="3" fillId="3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vertical="center"/>
    </xf>
    <xf numFmtId="0" fontId="3" fillId="0" borderId="2" xfId="3" applyFont="1" applyBorder="1" applyAlignment="1">
      <alignment horizontal="left" vertical="center"/>
    </xf>
    <xf numFmtId="0" fontId="13" fillId="0" borderId="2" xfId="3" applyFont="1" applyBorder="1" applyAlignment="1">
      <alignment horizontal="left" vertical="center" wrapText="1"/>
    </xf>
    <xf numFmtId="165" fontId="3" fillId="0" borderId="0" xfId="5" applyNumberFormat="1" applyFont="1" applyFill="1" applyBorder="1" applyAlignment="1">
      <alignment horizontal="right" vertical="center"/>
    </xf>
    <xf numFmtId="165" fontId="3" fillId="3" borderId="0" xfId="5" applyNumberFormat="1" applyFont="1" applyFill="1" applyBorder="1" applyAlignment="1">
      <alignment horizontal="right" vertical="center"/>
    </xf>
    <xf numFmtId="10" fontId="15" fillId="0" borderId="2" xfId="2" applyNumberFormat="1" applyFont="1" applyFill="1" applyBorder="1" applyAlignment="1">
      <alignment horizontal="left" vertical="center"/>
    </xf>
    <xf numFmtId="164" fontId="15" fillId="4" borderId="0" xfId="2" applyNumberFormat="1" applyFont="1" applyFill="1" applyBorder="1" applyAlignment="1">
      <alignment vertical="center"/>
    </xf>
    <xf numFmtId="164" fontId="15" fillId="3" borderId="0" xfId="2" applyNumberFormat="1" applyFont="1" applyFill="1" applyBorder="1" applyAlignment="1">
      <alignment vertical="center"/>
    </xf>
    <xf numFmtId="164" fontId="16" fillId="4" borderId="0" xfId="2" applyNumberFormat="1" applyFont="1" applyFill="1" applyBorder="1" applyAlignment="1">
      <alignment vertical="center"/>
    </xf>
    <xf numFmtId="10" fontId="3" fillId="0" borderId="0" xfId="2" applyNumberFormat="1" applyFont="1" applyAlignment="1">
      <alignment vertical="center"/>
    </xf>
    <xf numFmtId="0" fontId="13" fillId="0" borderId="2" xfId="3" applyFont="1" applyBorder="1" applyAlignment="1">
      <alignment horizontal="left" vertical="center"/>
    </xf>
    <xf numFmtId="0" fontId="15" fillId="0" borderId="3" xfId="3" applyFont="1" applyBorder="1" applyAlignment="1">
      <alignment horizontal="left" vertical="center"/>
    </xf>
    <xf numFmtId="164" fontId="15" fillId="0" borderId="4" xfId="2" applyNumberFormat="1" applyFont="1" applyBorder="1" applyAlignment="1">
      <alignment vertical="center"/>
    </xf>
    <xf numFmtId="164" fontId="15" fillId="3" borderId="4" xfId="2" applyNumberFormat="1" applyFont="1" applyFill="1" applyBorder="1" applyAlignment="1">
      <alignment vertical="center"/>
    </xf>
    <xf numFmtId="164" fontId="16" fillId="0" borderId="4" xfId="2" applyNumberFormat="1" applyFont="1" applyBorder="1" applyAlignment="1">
      <alignment vertical="center"/>
    </xf>
    <xf numFmtId="164" fontId="3" fillId="0" borderId="0" xfId="2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10" fontId="3" fillId="0" borderId="0" xfId="2" applyNumberFormat="1" applyFont="1" applyAlignment="1">
      <alignment horizontal="right" vertical="center"/>
    </xf>
    <xf numFmtId="165" fontId="3" fillId="0" borderId="0" xfId="2" applyNumberFormat="1" applyFont="1" applyAlignment="1">
      <alignment horizontal="right" vertical="center"/>
    </xf>
    <xf numFmtId="43" fontId="3" fillId="0" borderId="0" xfId="7" applyFont="1" applyAlignment="1">
      <alignment horizontal="right" vertical="center"/>
    </xf>
    <xf numFmtId="43" fontId="3" fillId="0" borderId="0" xfId="2" applyNumberFormat="1" applyFont="1" applyAlignment="1">
      <alignment horizontal="right" vertical="center"/>
    </xf>
    <xf numFmtId="165" fontId="4" fillId="0" borderId="0" xfId="2" applyNumberFormat="1" applyFont="1" applyAlignment="1">
      <alignment horizontal="right" vertical="center"/>
    </xf>
    <xf numFmtId="43" fontId="4" fillId="0" borderId="0" xfId="2" applyNumberFormat="1" applyFont="1" applyAlignment="1">
      <alignment horizontal="right" vertical="center"/>
    </xf>
    <xf numFmtId="9" fontId="3" fillId="0" borderId="0" xfId="2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0" fontId="17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43" fontId="19" fillId="0" borderId="0" xfId="10" applyFont="1" applyFill="1" applyBorder="1" applyAlignment="1">
      <alignment horizontal="center" vertical="center"/>
    </xf>
    <xf numFmtId="43" fontId="20" fillId="0" borderId="0" xfId="10" applyFont="1" applyFill="1" applyBorder="1" applyAlignment="1">
      <alignment horizontal="center" vertical="center"/>
    </xf>
    <xf numFmtId="0" fontId="18" fillId="0" borderId="0" xfId="9" applyFont="1" applyAlignment="1">
      <alignment horizontal="left" vertical="center"/>
    </xf>
    <xf numFmtId="0" fontId="18" fillId="0" borderId="0" xfId="9" quotePrefix="1" applyFont="1" applyAlignment="1">
      <alignment horizontal="left" vertical="center"/>
    </xf>
    <xf numFmtId="0" fontId="21" fillId="0" borderId="0" xfId="9" applyFont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19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23" fillId="0" borderId="5" xfId="8" applyFont="1" applyBorder="1" applyAlignment="1">
      <alignment vertical="center"/>
    </xf>
    <xf numFmtId="0" fontId="24" fillId="0" borderId="6" xfId="9" applyFont="1" applyBorder="1" applyAlignment="1">
      <alignment vertical="center"/>
    </xf>
    <xf numFmtId="43" fontId="25" fillId="0" borderId="6" xfId="10" applyFont="1" applyFill="1" applyBorder="1" applyAlignment="1">
      <alignment horizontal="center" vertical="center"/>
    </xf>
    <xf numFmtId="43" fontId="26" fillId="0" borderId="6" xfId="10" applyFont="1" applyFill="1" applyBorder="1" applyAlignment="1">
      <alignment horizontal="center" vertical="center"/>
    </xf>
    <xf numFmtId="0" fontId="27" fillId="0" borderId="7" xfId="8" applyFont="1" applyBorder="1" applyAlignment="1">
      <alignment vertical="center"/>
    </xf>
    <xf numFmtId="0" fontId="8" fillId="0" borderId="0" xfId="3" applyFont="1" applyAlignment="1">
      <alignment vertical="center"/>
    </xf>
    <xf numFmtId="0" fontId="28" fillId="0" borderId="0" xfId="9" applyFont="1" applyAlignment="1">
      <alignment vertical="center"/>
    </xf>
    <xf numFmtId="43" fontId="13" fillId="0" borderId="0" xfId="10" applyFont="1" applyFill="1" applyBorder="1" applyAlignment="1">
      <alignment horizontal="center" vertical="center"/>
    </xf>
    <xf numFmtId="43" fontId="14" fillId="0" borderId="0" xfId="10" applyFont="1" applyFill="1" applyBorder="1" applyAlignment="1">
      <alignment horizontal="center" vertical="center"/>
    </xf>
    <xf numFmtId="0" fontId="9" fillId="0" borderId="7" xfId="8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3" fillId="0" borderId="0" xfId="9" applyFont="1" applyAlignment="1">
      <alignment horizontal="left" vertical="center"/>
    </xf>
    <xf numFmtId="43" fontId="28" fillId="0" borderId="0" xfId="10" applyFont="1" applyFill="1" applyBorder="1" applyAlignment="1">
      <alignment horizontal="center" vertical="center"/>
    </xf>
    <xf numFmtId="0" fontId="29" fillId="0" borderId="0" xfId="8" applyFont="1" applyAlignment="1">
      <alignment vertical="center"/>
    </xf>
    <xf numFmtId="43" fontId="30" fillId="0" borderId="0" xfId="10" applyFont="1" applyFill="1" applyBorder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3" fillId="2" borderId="0" xfId="9" applyFont="1" applyFill="1" applyAlignment="1">
      <alignment horizontal="left" vertical="center"/>
    </xf>
    <xf numFmtId="14" fontId="10" fillId="2" borderId="0" xfId="9" applyNumberFormat="1" applyFont="1" applyFill="1" applyAlignment="1">
      <alignment horizontal="right" vertical="center" wrapText="1"/>
    </xf>
    <xf numFmtId="14" fontId="11" fillId="2" borderId="0" xfId="9" applyNumberFormat="1" applyFont="1" applyFill="1" applyAlignment="1">
      <alignment horizontal="right" vertical="center" wrapText="1"/>
    </xf>
    <xf numFmtId="0" fontId="27" fillId="0" borderId="0" xfId="8" applyFont="1" applyAlignment="1">
      <alignment vertical="center"/>
    </xf>
    <xf numFmtId="14" fontId="28" fillId="4" borderId="0" xfId="9" applyNumberFormat="1" applyFont="1" applyFill="1" applyAlignment="1">
      <alignment horizontal="right" vertical="top" wrapText="1"/>
    </xf>
    <xf numFmtId="14" fontId="30" fillId="4" borderId="0" xfId="9" applyNumberFormat="1" applyFont="1" applyFill="1" applyAlignment="1">
      <alignment horizontal="right" vertical="top" wrapText="1"/>
    </xf>
    <xf numFmtId="0" fontId="31" fillId="0" borderId="0" xfId="11" applyFont="1" applyAlignment="1">
      <alignment horizontal="left" vertical="center"/>
    </xf>
    <xf numFmtId="0" fontId="32" fillId="0" borderId="0" xfId="3" applyFont="1" applyAlignment="1">
      <alignment horizontal="center" vertical="center"/>
    </xf>
    <xf numFmtId="0" fontId="13" fillId="0" borderId="0" xfId="11" applyFont="1" applyAlignment="1">
      <alignment horizontal="left" vertical="center"/>
    </xf>
    <xf numFmtId="0" fontId="33" fillId="0" borderId="0" xfId="3" applyFont="1" applyAlignment="1">
      <alignment horizontal="left" vertical="center"/>
    </xf>
    <xf numFmtId="166" fontId="13" fillId="0" borderId="0" xfId="11" applyNumberFormat="1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" fillId="0" borderId="0" xfId="11" applyFont="1" applyAlignment="1">
      <alignment horizontal="left" vertical="center"/>
    </xf>
    <xf numFmtId="0" fontId="32" fillId="0" borderId="0" xfId="3" applyFont="1" applyAlignment="1">
      <alignment horizontal="left" vertical="center"/>
    </xf>
    <xf numFmtId="165" fontId="3" fillId="0" borderId="0" xfId="11" applyNumberFormat="1" applyFont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horizontal="left" vertical="center"/>
    </xf>
    <xf numFmtId="0" fontId="13" fillId="5" borderId="0" xfId="11" applyFont="1" applyFill="1" applyAlignment="1">
      <alignment horizontal="left" vertical="center"/>
    </xf>
    <xf numFmtId="0" fontId="33" fillId="5" borderId="0" xfId="3" applyFont="1" applyFill="1" applyAlignment="1">
      <alignment horizontal="left" vertical="center"/>
    </xf>
    <xf numFmtId="165" fontId="13" fillId="5" borderId="0" xfId="11" applyNumberFormat="1" applyFont="1" applyFill="1" applyAlignment="1">
      <alignment horizontal="center" vertical="center"/>
    </xf>
    <xf numFmtId="165" fontId="14" fillId="5" borderId="0" xfId="11" applyNumberFormat="1" applyFont="1" applyFill="1" applyAlignment="1">
      <alignment horizontal="center" vertical="center"/>
    </xf>
    <xf numFmtId="49" fontId="3" fillId="0" borderId="0" xfId="11" applyNumberFormat="1" applyFont="1" applyAlignment="1">
      <alignment horizontal="left" vertical="center"/>
    </xf>
    <xf numFmtId="3" fontId="3" fillId="0" borderId="0" xfId="11" applyNumberFormat="1" applyFont="1" applyAlignment="1">
      <alignment horizontal="center" vertical="center"/>
    </xf>
    <xf numFmtId="165" fontId="32" fillId="0" borderId="0" xfId="1" applyNumberFormat="1" applyFont="1" applyFill="1" applyBorder="1" applyAlignment="1">
      <alignment horizontal="left" vertical="center"/>
    </xf>
    <xf numFmtId="165" fontId="34" fillId="0" borderId="0" xfId="1" applyNumberFormat="1" applyFont="1" applyFill="1" applyBorder="1" applyAlignment="1">
      <alignment horizontal="left" vertical="center"/>
    </xf>
    <xf numFmtId="41" fontId="13" fillId="0" borderId="0" xfId="11" applyNumberFormat="1" applyFont="1" applyAlignment="1">
      <alignment horizontal="center" vertical="center"/>
    </xf>
    <xf numFmtId="165" fontId="33" fillId="0" borderId="0" xfId="1" applyNumberFormat="1" applyFont="1" applyFill="1" applyBorder="1" applyAlignment="1">
      <alignment horizontal="left" vertical="center"/>
    </xf>
    <xf numFmtId="165" fontId="35" fillId="0" borderId="0" xfId="1" applyNumberFormat="1" applyFont="1" applyFill="1" applyBorder="1" applyAlignment="1">
      <alignment horizontal="left" vertical="center"/>
    </xf>
    <xf numFmtId="0" fontId="33" fillId="5" borderId="0" xfId="3" applyFont="1" applyFill="1" applyAlignment="1">
      <alignment vertical="center"/>
    </xf>
    <xf numFmtId="165" fontId="13" fillId="0" borderId="0" xfId="12" applyNumberFormat="1" applyFont="1" applyFill="1" applyBorder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36" fillId="2" borderId="0" xfId="3" applyFont="1" applyFill="1" applyAlignment="1">
      <alignment vertical="center"/>
    </xf>
    <xf numFmtId="165" fontId="10" fillId="2" borderId="0" xfId="12" applyNumberFormat="1" applyFont="1" applyFill="1" applyBorder="1" applyAlignment="1">
      <alignment horizontal="center" vertical="center"/>
    </xf>
    <xf numFmtId="165" fontId="10" fillId="2" borderId="0" xfId="1" applyNumberFormat="1" applyFont="1" applyFill="1" applyBorder="1" applyAlignment="1">
      <alignment horizontal="left" vertical="center"/>
    </xf>
    <xf numFmtId="165" fontId="11" fillId="2" borderId="0" xfId="1" applyNumberFormat="1" applyFont="1" applyFill="1" applyBorder="1" applyAlignment="1">
      <alignment horizontal="left" vertical="center"/>
    </xf>
    <xf numFmtId="49" fontId="28" fillId="0" borderId="0" xfId="11" applyNumberFormat="1" applyFont="1" applyAlignment="1">
      <alignment horizontal="left" vertical="center"/>
    </xf>
    <xf numFmtId="14" fontId="37" fillId="0" borderId="0" xfId="11" applyNumberFormat="1" applyFont="1" applyAlignment="1">
      <alignment horizontal="center" vertical="center"/>
    </xf>
    <xf numFmtId="165" fontId="32" fillId="0" borderId="0" xfId="3" applyNumberFormat="1" applyFont="1" applyAlignment="1">
      <alignment horizontal="left" vertical="center"/>
    </xf>
    <xf numFmtId="165" fontId="34" fillId="0" borderId="0" xfId="3" applyNumberFormat="1" applyFont="1" applyAlignment="1">
      <alignment horizontal="left" vertical="center"/>
    </xf>
    <xf numFmtId="49" fontId="31" fillId="0" borderId="0" xfId="11" applyNumberFormat="1" applyFont="1" applyAlignment="1">
      <alignment horizontal="left" vertical="center"/>
    </xf>
    <xf numFmtId="49" fontId="13" fillId="0" borderId="0" xfId="11" applyNumberFormat="1" applyFont="1" applyAlignment="1">
      <alignment horizontal="left" vertical="center"/>
    </xf>
    <xf numFmtId="165" fontId="33" fillId="0" borderId="0" xfId="3" applyNumberFormat="1" applyFont="1" applyAlignment="1">
      <alignment horizontal="left" vertical="center"/>
    </xf>
    <xf numFmtId="165" fontId="35" fillId="0" borderId="0" xfId="3" applyNumberFormat="1" applyFont="1" applyAlignment="1">
      <alignment horizontal="left" vertical="center"/>
    </xf>
    <xf numFmtId="49" fontId="13" fillId="5" borderId="0" xfId="11" applyNumberFormat="1" applyFont="1" applyFill="1" applyAlignment="1">
      <alignment horizontal="left" vertical="center"/>
    </xf>
    <xf numFmtId="41" fontId="3" fillId="0" borderId="0" xfId="11" applyNumberFormat="1" applyFont="1" applyAlignment="1">
      <alignment horizontal="center" vertical="center"/>
    </xf>
    <xf numFmtId="167" fontId="13" fillId="0" borderId="0" xfId="12" applyNumberFormat="1" applyFont="1" applyFill="1" applyBorder="1" applyAlignment="1">
      <alignment horizontal="center" vertical="center"/>
    </xf>
    <xf numFmtId="0" fontId="9" fillId="0" borderId="8" xfId="8" applyFont="1" applyBorder="1" applyAlignment="1">
      <alignment vertical="center"/>
    </xf>
    <xf numFmtId="0" fontId="3" fillId="0" borderId="9" xfId="8" applyFont="1" applyBorder="1" applyAlignment="1">
      <alignment vertical="center"/>
    </xf>
    <xf numFmtId="0" fontId="3" fillId="0" borderId="9" xfId="8" applyFont="1" applyBorder="1" applyAlignment="1">
      <alignment horizontal="center" vertical="center"/>
    </xf>
    <xf numFmtId="0" fontId="4" fillId="0" borderId="9" xfId="8" applyFont="1" applyBorder="1" applyAlignment="1">
      <alignment horizontal="center" vertical="center"/>
    </xf>
    <xf numFmtId="0" fontId="38" fillId="0" borderId="0" xfId="8" applyFont="1" applyAlignment="1">
      <alignment vertical="center"/>
    </xf>
    <xf numFmtId="0" fontId="38" fillId="0" borderId="0" xfId="8" applyFont="1" applyAlignment="1">
      <alignment horizontal="center" vertical="center"/>
    </xf>
    <xf numFmtId="43" fontId="38" fillId="0" borderId="0" xfId="12" applyFont="1" applyFill="1" applyAlignment="1">
      <alignment horizontal="center" vertical="center"/>
    </xf>
    <xf numFmtId="43" fontId="39" fillId="0" borderId="0" xfId="12" applyFont="1" applyFill="1" applyAlignment="1">
      <alignment horizontal="center" vertical="center"/>
    </xf>
    <xf numFmtId="168" fontId="38" fillId="0" borderId="0" xfId="1" applyNumberFormat="1" applyFont="1" applyFill="1" applyBorder="1" applyAlignment="1">
      <alignment horizontal="center" vertical="center"/>
    </xf>
    <xf numFmtId="168" fontId="39" fillId="0" borderId="0" xfId="1" applyNumberFormat="1" applyFont="1" applyFill="1" applyBorder="1" applyAlignment="1">
      <alignment horizontal="center" vertical="center"/>
    </xf>
    <xf numFmtId="168" fontId="38" fillId="0" borderId="0" xfId="8" applyNumberFormat="1" applyFont="1" applyAlignment="1">
      <alignment horizontal="center" vertical="center"/>
    </xf>
    <xf numFmtId="168" fontId="39" fillId="0" borderId="0" xfId="8" applyNumberFormat="1" applyFont="1" applyAlignment="1">
      <alignment horizontal="center" vertical="center"/>
    </xf>
    <xf numFmtId="169" fontId="38" fillId="0" borderId="0" xfId="8" applyNumberFormat="1" applyFont="1" applyAlignment="1">
      <alignment horizontal="center" vertical="center"/>
    </xf>
    <xf numFmtId="169" fontId="39" fillId="0" borderId="0" xfId="8" applyNumberFormat="1" applyFont="1" applyAlignment="1">
      <alignment horizontal="center" vertical="center"/>
    </xf>
    <xf numFmtId="0" fontId="39" fillId="0" borderId="0" xfId="8" applyFont="1" applyAlignment="1">
      <alignment horizontal="center" vertical="center"/>
    </xf>
    <xf numFmtId="0" fontId="27" fillId="0" borderId="0" xfId="11" applyFont="1" applyAlignment="1">
      <alignment vertical="center"/>
    </xf>
    <xf numFmtId="0" fontId="13" fillId="0" borderId="0" xfId="9" applyFont="1" applyAlignment="1">
      <alignment vertical="center"/>
    </xf>
    <xf numFmtId="0" fontId="13" fillId="0" borderId="0" xfId="9" applyFont="1" applyAlignment="1">
      <alignment horizontal="right" vertical="center"/>
    </xf>
    <xf numFmtId="43" fontId="13" fillId="0" borderId="0" xfId="10" applyFont="1" applyFill="1" applyBorder="1" applyAlignment="1">
      <alignment horizontal="right" vertical="center"/>
    </xf>
    <xf numFmtId="43" fontId="14" fillId="0" borderId="0" xfId="10" applyFont="1" applyFill="1" applyBorder="1" applyAlignment="1">
      <alignment horizontal="right" vertical="center"/>
    </xf>
    <xf numFmtId="0" fontId="13" fillId="0" borderId="0" xfId="9" quotePrefix="1" applyFont="1" applyAlignment="1">
      <alignment horizontal="left" vertical="center"/>
    </xf>
    <xf numFmtId="0" fontId="13" fillId="6" borderId="0" xfId="9" applyFont="1" applyFill="1" applyAlignment="1">
      <alignment horizontal="right" vertical="center"/>
    </xf>
    <xf numFmtId="0" fontId="14" fillId="6" borderId="0" xfId="9" applyFont="1" applyFill="1" applyAlignment="1">
      <alignment horizontal="right" vertical="center"/>
    </xf>
    <xf numFmtId="0" fontId="28" fillId="0" borderId="10" xfId="9" applyFont="1" applyBorder="1" applyAlignment="1">
      <alignment vertical="center"/>
    </xf>
    <xf numFmtId="0" fontId="28" fillId="0" borderId="1" xfId="9" applyFont="1" applyBorder="1" applyAlignment="1">
      <alignment vertical="center"/>
    </xf>
    <xf numFmtId="0" fontId="13" fillId="0" borderId="1" xfId="9" applyFont="1" applyBorder="1" applyAlignment="1">
      <alignment horizontal="right" vertical="center"/>
    </xf>
    <xf numFmtId="43" fontId="13" fillId="0" borderId="1" xfId="10" applyFont="1" applyFill="1" applyBorder="1" applyAlignment="1">
      <alignment horizontal="right" vertical="center"/>
    </xf>
    <xf numFmtId="43" fontId="14" fillId="0" borderId="1" xfId="10" applyFont="1" applyFill="1" applyBorder="1" applyAlignment="1">
      <alignment horizontal="right" vertical="center"/>
    </xf>
    <xf numFmtId="43" fontId="13" fillId="0" borderId="0" xfId="13" applyFont="1" applyFill="1" applyBorder="1" applyAlignment="1">
      <alignment horizontal="right" vertical="center"/>
    </xf>
    <xf numFmtId="0" fontId="9" fillId="0" borderId="0" xfId="8" applyFont="1" applyAlignment="1">
      <alignment vertical="center"/>
    </xf>
    <xf numFmtId="43" fontId="14" fillId="0" borderId="0" xfId="13" applyFont="1" applyFill="1" applyBorder="1" applyAlignment="1">
      <alignment horizontal="right" vertical="center"/>
    </xf>
    <xf numFmtId="0" fontId="9" fillId="0" borderId="2" xfId="3" applyFont="1" applyBorder="1" applyAlignment="1">
      <alignment horizontal="left" vertical="center"/>
    </xf>
    <xf numFmtId="14" fontId="28" fillId="0" borderId="0" xfId="9" applyNumberFormat="1" applyFont="1" applyAlignment="1">
      <alignment horizontal="right" vertical="center" wrapText="1"/>
    </xf>
    <xf numFmtId="14" fontId="30" fillId="0" borderId="0" xfId="9" applyNumberFormat="1" applyFont="1" applyAlignment="1">
      <alignment horizontal="right" vertical="center" wrapText="1"/>
    </xf>
    <xf numFmtId="0" fontId="13" fillId="0" borderId="2" xfId="11" applyFont="1" applyBorder="1" applyAlignment="1">
      <alignment vertical="center"/>
    </xf>
    <xf numFmtId="0" fontId="28" fillId="6" borderId="0" xfId="9" applyFont="1" applyFill="1" applyAlignment="1">
      <alignment horizontal="right" vertical="center"/>
    </xf>
    <xf numFmtId="43" fontId="13" fillId="6" borderId="0" xfId="10" applyFont="1" applyFill="1" applyBorder="1" applyAlignment="1">
      <alignment horizontal="right" vertical="center"/>
    </xf>
    <xf numFmtId="43" fontId="14" fillId="6" borderId="0" xfId="10" applyFont="1" applyFill="1" applyBorder="1" applyAlignment="1">
      <alignment horizontal="right" vertical="center"/>
    </xf>
    <xf numFmtId="0" fontId="10" fillId="2" borderId="2" xfId="11" applyFont="1" applyFill="1" applyBorder="1" applyAlignment="1">
      <alignment horizontal="center" vertical="center"/>
    </xf>
    <xf numFmtId="165" fontId="3" fillId="6" borderId="0" xfId="11" applyNumberFormat="1" applyFont="1" applyFill="1" applyAlignment="1">
      <alignment horizontal="right" vertical="center"/>
    </xf>
    <xf numFmtId="165" fontId="4" fillId="6" borderId="0" xfId="11" applyNumberFormat="1" applyFont="1" applyFill="1" applyAlignment="1">
      <alignment horizontal="right" vertical="center"/>
    </xf>
    <xf numFmtId="0" fontId="3" fillId="0" borderId="2" xfId="11" applyFont="1" applyBorder="1" applyAlignment="1">
      <alignment vertical="center"/>
    </xf>
    <xf numFmtId="0" fontId="13" fillId="0" borderId="11" xfId="11" applyFont="1" applyBorder="1" applyAlignment="1">
      <alignment vertical="center"/>
    </xf>
    <xf numFmtId="165" fontId="13" fillId="6" borderId="12" xfId="11" applyNumberFormat="1" applyFont="1" applyFill="1" applyBorder="1" applyAlignment="1">
      <alignment horizontal="right" vertical="center"/>
    </xf>
    <xf numFmtId="165" fontId="14" fillId="6" borderId="12" xfId="11" applyNumberFormat="1" applyFont="1" applyFill="1" applyBorder="1" applyAlignment="1">
      <alignment horizontal="right" vertical="center"/>
    </xf>
    <xf numFmtId="0" fontId="32" fillId="0" borderId="0" xfId="11" applyFont="1" applyAlignment="1">
      <alignment vertical="center"/>
    </xf>
    <xf numFmtId="0" fontId="3" fillId="6" borderId="2" xfId="11" applyFont="1" applyFill="1" applyBorder="1" applyAlignment="1">
      <alignment vertical="center"/>
    </xf>
    <xf numFmtId="0" fontId="32" fillId="6" borderId="0" xfId="11" applyFont="1" applyFill="1" applyAlignment="1">
      <alignment vertical="center"/>
    </xf>
    <xf numFmtId="165" fontId="3" fillId="0" borderId="0" xfId="11" applyNumberFormat="1" applyFont="1" applyAlignment="1">
      <alignment horizontal="right" vertical="center"/>
    </xf>
    <xf numFmtId="165" fontId="4" fillId="0" borderId="0" xfId="11" applyNumberFormat="1" applyFont="1" applyAlignment="1">
      <alignment horizontal="right" vertical="center"/>
    </xf>
    <xf numFmtId="0" fontId="13" fillId="7" borderId="2" xfId="11" applyFont="1" applyFill="1" applyBorder="1" applyAlignment="1">
      <alignment vertical="center"/>
    </xf>
    <xf numFmtId="0" fontId="33" fillId="7" borderId="0" xfId="11" applyFont="1" applyFill="1" applyAlignment="1">
      <alignment vertical="center"/>
    </xf>
    <xf numFmtId="165" fontId="13" fillId="7" borderId="0" xfId="11" applyNumberFormat="1" applyFont="1" applyFill="1" applyAlignment="1">
      <alignment horizontal="right" vertical="center"/>
    </xf>
    <xf numFmtId="165" fontId="14" fillId="7" borderId="0" xfId="11" applyNumberFormat="1" applyFont="1" applyFill="1" applyAlignment="1">
      <alignment horizontal="right" vertical="center"/>
    </xf>
    <xf numFmtId="0" fontId="13" fillId="6" borderId="2" xfId="11" applyFont="1" applyFill="1" applyBorder="1" applyAlignment="1">
      <alignment vertical="center"/>
    </xf>
    <xf numFmtId="0" fontId="33" fillId="6" borderId="0" xfId="11" applyFont="1" applyFill="1" applyAlignment="1">
      <alignment vertical="center"/>
    </xf>
    <xf numFmtId="0" fontId="3" fillId="6" borderId="2" xfId="11" applyFont="1" applyFill="1" applyBorder="1" applyAlignment="1">
      <alignment horizontal="left" vertical="center"/>
    </xf>
    <xf numFmtId="165" fontId="13" fillId="0" borderId="0" xfId="11" applyNumberFormat="1" applyFont="1" applyAlignment="1">
      <alignment horizontal="right" vertical="center"/>
    </xf>
    <xf numFmtId="165" fontId="14" fillId="0" borderId="0" xfId="11" applyNumberFormat="1" applyFont="1" applyAlignment="1">
      <alignment horizontal="right" vertical="center"/>
    </xf>
    <xf numFmtId="0" fontId="3" fillId="6" borderId="2" xfId="11" applyFont="1" applyFill="1" applyBorder="1" applyAlignment="1">
      <alignment horizontal="left" vertical="center" indent="1"/>
    </xf>
    <xf numFmtId="165" fontId="4" fillId="0" borderId="0" xfId="11" applyNumberFormat="1" applyFont="1" applyAlignment="1">
      <alignment horizontal="center" vertical="center"/>
    </xf>
    <xf numFmtId="0" fontId="3" fillId="0" borderId="0" xfId="8" applyFont="1" applyAlignment="1">
      <alignment horizontal="right" vertical="center"/>
    </xf>
    <xf numFmtId="0" fontId="13" fillId="0" borderId="13" xfId="11" applyFont="1" applyBorder="1" applyAlignment="1">
      <alignment vertical="center"/>
    </xf>
    <xf numFmtId="0" fontId="33" fillId="0" borderId="0" xfId="11" applyFont="1" applyAlignment="1">
      <alignment vertical="center"/>
    </xf>
    <xf numFmtId="165" fontId="13" fillId="0" borderId="14" xfId="11" applyNumberFormat="1" applyFont="1" applyBorder="1" applyAlignment="1">
      <alignment horizontal="right" vertical="center"/>
    </xf>
    <xf numFmtId="165" fontId="14" fillId="0" borderId="14" xfId="11" applyNumberFormat="1" applyFont="1" applyBorder="1" applyAlignment="1">
      <alignment horizontal="right" vertical="center"/>
    </xf>
    <xf numFmtId="0" fontId="3" fillId="0" borderId="11" xfId="11" applyFont="1" applyBorder="1" applyAlignment="1">
      <alignment vertical="center"/>
    </xf>
    <xf numFmtId="165" fontId="3" fillId="6" borderId="15" xfId="11" applyNumberFormat="1" applyFont="1" applyFill="1" applyBorder="1" applyAlignment="1">
      <alignment horizontal="right" vertical="center"/>
    </xf>
    <xf numFmtId="165" fontId="4" fillId="6" borderId="15" xfId="11" applyNumberFormat="1" applyFont="1" applyFill="1" applyBorder="1" applyAlignment="1">
      <alignment horizontal="right" vertical="center"/>
    </xf>
    <xf numFmtId="0" fontId="3" fillId="0" borderId="0" xfId="8" applyFont="1" applyAlignment="1">
      <alignment vertical="center"/>
    </xf>
    <xf numFmtId="37" fontId="3" fillId="0" borderId="0" xfId="8" applyNumberFormat="1" applyFont="1" applyAlignment="1">
      <alignment horizontal="right" vertical="center"/>
    </xf>
    <xf numFmtId="0" fontId="4" fillId="0" borderId="0" xfId="8" applyFont="1" applyAlignment="1">
      <alignment horizontal="right" vertical="center"/>
    </xf>
    <xf numFmtId="0" fontId="2" fillId="8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0" borderId="16" xfId="0" applyFont="1" applyBorder="1"/>
    <xf numFmtId="4" fontId="0" fillId="0" borderId="16" xfId="0" applyNumberFormat="1" applyBorder="1"/>
    <xf numFmtId="4" fontId="2" fillId="9" borderId="16" xfId="0" applyNumberFormat="1" applyFont="1" applyFill="1" applyBorder="1"/>
    <xf numFmtId="4" fontId="0" fillId="0" borderId="0" xfId="0" applyNumberFormat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4" fontId="2" fillId="9" borderId="20" xfId="0" applyNumberFormat="1" applyFont="1" applyFill="1" applyBorder="1" applyAlignment="1">
      <alignment horizontal="right"/>
    </xf>
    <xf numFmtId="4" fontId="2" fillId="9" borderId="15" xfId="0" applyNumberFormat="1" applyFont="1" applyFill="1" applyBorder="1" applyAlignment="1">
      <alignment horizontal="right"/>
    </xf>
    <xf numFmtId="4" fontId="2" fillId="9" borderId="21" xfId="0" applyNumberFormat="1" applyFont="1" applyFill="1" applyBorder="1" applyAlignment="1">
      <alignment horizontal="right"/>
    </xf>
  </cellXfs>
  <cellStyles count="14">
    <cellStyle name="Normal" xfId="0" builtinId="0"/>
    <cellStyle name="Normal 2" xfId="11" xr:uid="{8EB2F2D5-B223-40BC-9282-BCC5C12C50AF}"/>
    <cellStyle name="Normal 3 2" xfId="4" xr:uid="{1683CD9E-DB3B-413D-900B-CAF3C9F24A5D}"/>
    <cellStyle name="Normal 4" xfId="9" xr:uid="{4E5448E7-D168-4F88-9CAB-5C3A3D58EE02}"/>
    <cellStyle name="Normal_(Em 03 03 09) B2W DFs Ajustes Nova Lei exceto Instrumentos Financeiros Dez08 (RI)" xfId="8" xr:uid="{250D7A6B-39A5-4C53-A355-0D97ED203777}"/>
    <cellStyle name="Normal_Pasta1 2" xfId="3" xr:uid="{5F35733F-AE4D-48E8-ADE2-96267CF74EB0}"/>
    <cellStyle name="Porcentagem" xfId="2" builtinId="5"/>
    <cellStyle name="Porcentagem 2" xfId="6" xr:uid="{A4DEF818-3716-4751-9D09-B7B6B24D7723}"/>
    <cellStyle name="Separador de milhares 2" xfId="5" xr:uid="{36ACEED3-35D8-45AE-9C3D-5E440B175377}"/>
    <cellStyle name="Separador de milhares 3" xfId="12" xr:uid="{74FCA1F6-CF97-4FFC-8827-78D903CA4A14}"/>
    <cellStyle name="Separador de milhares 4" xfId="10" xr:uid="{7D230714-4CBF-41F0-9BAF-E8EB9AA4F270}"/>
    <cellStyle name="Separador de milhares 4 7" xfId="13" xr:uid="{E6CBF69F-2711-4919-B0AF-8EB9C6A25E42}"/>
    <cellStyle name="Vírgula" xfId="1" builtinId="3"/>
    <cellStyle name="Vírgula 3" xfId="7" xr:uid="{9E66FD07-4CC4-44A9-B0F3-6F2B39AD2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8\Financeiro\ediouro\work\sfr1.DBF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G$\DOCUME~1\66597\CONFIG~1\Temp\ICEOWS\ViewUpd\TarifOrc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rj\financeiro\SI\SI_AT\CSL\Spc\BVR\2000\Conselho\BadeR2000_NR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b2w01\Financeiro\Dados\RELMERC\ITRs\Itrs2010\ITR_3T_2010\Planilhas\2010_11_02%20-%20DRE_Set-2010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G$\SI\SI_AT\CSL\Spc\BVR\2000\Conselho\BadeR2000_NR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r01\financeiro\ediouro\work\sfr1.DBF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ANT01\DADOSDIG\ANALISE\EVA\Calculo%20EVA\2001%20Mensal\Finanseer%20-%20Facilita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Financeiro\Treasury\Cash%20Management%20Plan\2002\Cash%20Burn%202002%20-%20Atu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Financeiro\Acompanhamento%20Metas\Daily%20Treasury%20Report%20-%202002-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rporate\Restated\Dez01_auditado\Sub_b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rj\Financeiro\Book%20Conselho\2003\Book%20Conselho%2009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rj\financeiro\DOCUME~1\66597\CONFIG~1\Temp\ICEOWS\ViewUpd\TarifOrc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ML\2001\caderno%20milton%20orc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  <sheetName val="Plan2"/>
      <sheetName val="sfr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j"/>
      <sheetName val="TRJ"/>
      <sheetName val="TMG"/>
      <sheetName val="TES"/>
      <sheetName val="TBA"/>
      <sheetName val="TSE"/>
      <sheetName val="TAL"/>
      <sheetName val="TPE"/>
      <sheetName val="TPB"/>
      <sheetName val="TRN"/>
      <sheetName val="TCE"/>
      <sheetName val="TPI"/>
      <sheetName val="TMA"/>
      <sheetName val="TPA"/>
      <sheetName val="TAM"/>
      <sheetName val="TAP"/>
      <sheetName val="TRR"/>
      <sheetName val="TSP"/>
      <sheetName val="TMAR"/>
      <sheetName val="Tab"/>
      <sheetName val="RMG"/>
      <sheetName val="TarifOrc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RecUni"/>
      <sheetName val="DetDemoRes"/>
      <sheetName val="DetDemoRes (2)"/>
      <sheetName val="Demanda"/>
      <sheetName val="PlanInvA"/>
      <sheetName val="PlanInvB"/>
      <sheetName val="PlaFin"/>
      <sheetName val="FluxCxaInd"/>
      <sheetName val="FluxCxa"/>
      <sheetName val="BalPat"/>
      <sheetName val="RecHum"/>
      <sheetName val="Sispec"/>
      <sheetName val="SispecPSAP"/>
      <sheetName val="Tabelas"/>
      <sheetName val="MêsBase"/>
      <sheetName val="Estrutura de Inv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 Publicação"/>
      <sheetName val="Resultado Sem x Tri"/>
      <sheetName val="Imprimir"/>
      <sheetName val="Result. com abertura AVP"/>
      <sheetName val="Resultado Sem x Tri AVP"/>
      <sheetName val="Sispec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ntese"/>
      <sheetName val="DemoRes"/>
      <sheetName val="DemoRes (2)"/>
      <sheetName val="RecLiqServ"/>
      <sheetName val="RecLiqServ (2)"/>
      <sheetName val="RecUni"/>
      <sheetName val="DetDemoRes"/>
      <sheetName val="DetDemoRes (2)"/>
      <sheetName val="Demanda"/>
      <sheetName val="PlanInvA"/>
      <sheetName val="PlanInvB"/>
      <sheetName val="PlaFin"/>
      <sheetName val="FluxCxaInd"/>
      <sheetName val="FluxCxa"/>
      <sheetName val="BalPat"/>
      <sheetName val="RecHum"/>
      <sheetName val="Sispec"/>
      <sheetName val="SispecPSAP"/>
      <sheetName val="Tabelas"/>
      <sheetName val="MêsBase"/>
      <sheetName val="Geração por t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  <sheetName val="Plan2"/>
      <sheetName val="sfr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nte"/>
      <sheetName val="Input"/>
      <sheetName val="IncStatement"/>
      <sheetName val="IS%Sales"/>
      <sheetName val="BalanceSheet"/>
      <sheetName val="CashFlow"/>
      <sheetName val="NOPATOpe"/>
      <sheetName val="NOPAT%"/>
      <sheetName val="NOPATFin"/>
      <sheetName val="Taxes"/>
      <sheetName val="CapitalOpe"/>
      <sheetName val="Capital%"/>
      <sheetName val="CapitalFin"/>
      <sheetName val="EVA"/>
      <sheetName val="PerformRatios"/>
      <sheetName val="OperatRatios"/>
      <sheetName val="CreditRatios"/>
      <sheetName val="NOPAT Sbs"/>
      <sheetName val="CapitalOpe Sbs"/>
      <sheetName val="CapitalFin Sbs"/>
      <sheetName val="DialogPrint"/>
      <sheetName val="XLMMacros"/>
      <sheetName val="Finanseer - Facilita 2001"/>
    </sheetNames>
    <definedNames>
      <definedName name="bbb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S"/>
      <sheetName val="flxcx proj"/>
      <sheetName val="cash burn detalhe"/>
      <sheetName val="dados"/>
      <sheetName val="cash flow para book"/>
      <sheetName val="gráfico para book"/>
      <sheetName val="credit summary"/>
      <sheetName val="wacc summary"/>
      <sheetName val="base para gráfico"/>
      <sheetName val="Gross Sales X Sales Receipt"/>
      <sheetName val="julho"/>
      <sheetName val="Cash Burn 2002 - Atual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x.Liq.Ger. Resumo"/>
      <sheetName val="Cx.Liq.Ger."/>
      <sheetName val="Indicators"/>
      <sheetName val="Daily Treasury Report"/>
      <sheetName val="Safra-compror"/>
      <sheetName val="Safra-compror especial"/>
      <sheetName val="Santander-aplic"/>
      <sheetName val="Santander-dívida"/>
      <sheetName val="Santander-Cayman"/>
      <sheetName val="HSBC-Cayman"/>
      <sheetName val="HSBC-Dívida"/>
      <sheetName val="ABC-Dívida Cayman"/>
      <sheetName val="CSFB Garantia (Cayman)"/>
      <sheetName val="cash burn detal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ard_BS"/>
      <sheetName val="board_IS_YTD"/>
      <sheetName val="board_IS_R$"/>
      <sheetName val="board_IS_US$"/>
      <sheetName val="board_IS_R$ (2)"/>
      <sheetName val="board_IS_R$ (3)"/>
      <sheetName val="board_NP"/>
      <sheetName val="index"/>
      <sheetName val="Goals"/>
      <sheetName val="Compet"/>
      <sheetName val="Goals_2H"/>
      <sheetName val="metrics"/>
      <sheetName val="Cancel"/>
      <sheetName val="hc"/>
      <sheetName val="IS_US$_TT"/>
      <sheetName val="IS_new_US$"/>
      <sheetName val="CF_US$_TT"/>
      <sheetName val="BS_US$_TT"/>
      <sheetName val="IS_new_local"/>
      <sheetName val="IS_local_Adj"/>
      <sheetName val="IS_local_TT"/>
      <sheetName val="CF_local _TT"/>
      <sheetName val="CF_local _adj"/>
      <sheetName val="BS_local"/>
      <sheetName val="BS_local_adj"/>
      <sheetName val="IS_inv_US$_TT"/>
      <sheetName val="IS_inv_local_TT_adj"/>
      <sheetName val="client_service"/>
      <sheetName val="IS_inv_local_TT"/>
      <sheetName val="11_ER"/>
      <sheetName val="IS_Category_local"/>
      <sheetName val="#REF"/>
      <sheetName val="Sub_br"/>
      <sheetName val="Indicators"/>
    </sheetNames>
    <definedNames>
      <definedName name="ir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"/>
      <sheetName val="inputs"/>
      <sheetName val="Capa"/>
      <sheetName val="Index"/>
      <sheetName val="1.Ex.Sum"/>
      <sheetName val="1.1"/>
      <sheetName val="1.2"/>
      <sheetName val="1.3"/>
      <sheetName val="1.4"/>
      <sheetName val="2.Manag.Disc"/>
      <sheetName val="2.CEO"/>
      <sheetName val="2.01"/>
      <sheetName val="2.02"/>
      <sheetName val="2.03"/>
      <sheetName val="2.04"/>
      <sheetName val="2.05"/>
      <sheetName val="2.06"/>
      <sheetName val="2.07"/>
      <sheetName val="2.08"/>
      <sheetName val="2.09"/>
      <sheetName val="2.11"/>
      <sheetName val="2.12"/>
      <sheetName val="2.14"/>
      <sheetName val="2.13"/>
      <sheetName val="2.15"/>
      <sheetName val="2.16"/>
      <sheetName val="2.17"/>
      <sheetName val="3"/>
      <sheetName val="3.01"/>
      <sheetName val="3.02"/>
      <sheetName val="data"/>
      <sheetName val="nomes"/>
      <sheetName val="HRdata"/>
      <sheetName val="xx2"/>
      <sheetName val="xx3"/>
      <sheetName val="xx4"/>
      <sheetName val="res1.1"/>
      <sheetName val="res1.2"/>
      <sheetName val="res1.3"/>
      <sheetName val="res1.4"/>
      <sheetName val="XXX2.10"/>
      <sheetName val="xxx2.17"/>
      <sheetName val="Book Conselho 09-2003"/>
      <sheetName val="Indicators"/>
      <sheetName val="Storage"/>
    </sheetNames>
    <definedNames>
      <definedName name="ir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j"/>
      <sheetName val="TRJ"/>
      <sheetName val="TMG"/>
      <sheetName val="TES"/>
      <sheetName val="TBA"/>
      <sheetName val="TSE"/>
      <sheetName val="TAL"/>
      <sheetName val="TPE"/>
      <sheetName val="TPB"/>
      <sheetName val="TRN"/>
      <sheetName val="TCE"/>
      <sheetName val="TPI"/>
      <sheetName val="TMA"/>
      <sheetName val="TPA"/>
      <sheetName val="TAM"/>
      <sheetName val="TAP"/>
      <sheetName val="TRR"/>
      <sheetName val="TSP"/>
      <sheetName val="TMAR"/>
      <sheetName val="Tab"/>
      <sheetName val="RMG"/>
      <sheetName val="TarifOrc2004"/>
      <sheetName val="no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ificação"/>
      <sheetName val="Estrutura de Invest"/>
      <sheetName val="Consolidado"/>
      <sheetName val="Síntese Aprovada - REG RJ"/>
      <sheetName val="Projetos a Revisar RJ"/>
      <sheetName val="Sintese Aprovada - REG MG"/>
      <sheetName val="Sintese Aprovada - MG"/>
      <sheetName val="Síntese Aprovada - ES"/>
      <sheetName val="Projetos a Revisar MG"/>
      <sheetName val="Síntese Aprovada - REG BA"/>
      <sheetName val="Síntese Aprovada - BA"/>
      <sheetName val="Síntese Aprovada - SE"/>
      <sheetName val="Síntese Aprovada - AL"/>
      <sheetName val="Projetos a Revisar BA"/>
      <sheetName val="Síntese Aprovada - REG PE"/>
      <sheetName val="Síntese Aprovada - PE"/>
      <sheetName val="Síntese Aprovada - PB"/>
      <sheetName val="Síntese Aprovada - RN"/>
      <sheetName val="Projetos a Revisar PE"/>
      <sheetName val="Síntese Aprovada - REG  CE"/>
      <sheetName val="Síntese Aprovada - CE"/>
      <sheetName val="Síntese Aprovada - PA"/>
      <sheetName val="Síntese Aprovada - MA"/>
      <sheetName val="Síntese Aprovada - PI"/>
      <sheetName val="Síntese Aprovada - AM"/>
      <sheetName val="Síntese Aprovada - AP"/>
      <sheetName val="Síntese Aprovada - RR"/>
      <sheetName val="Projetos a Revisar CE"/>
      <sheetName val="Projetos a Revisar MZ"/>
      <sheetName val="T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4261-4BE9-490E-B9A9-79E32FF4DCB3}">
  <dimension ref="B8:G22"/>
  <sheetViews>
    <sheetView tabSelected="1" topLeftCell="A5" zoomScale="180" zoomScaleNormal="180" workbookViewId="0">
      <selection activeCell="G15" sqref="G15"/>
    </sheetView>
  </sheetViews>
  <sheetFormatPr defaultRowHeight="14.4" x14ac:dyDescent="0.3"/>
  <cols>
    <col min="2" max="2" width="10.6640625" customWidth="1"/>
    <col min="3" max="6" width="12.6640625" customWidth="1"/>
  </cols>
  <sheetData>
    <row r="8" spans="2:7" x14ac:dyDescent="0.3">
      <c r="B8" s="201" t="s">
        <v>0</v>
      </c>
      <c r="C8" s="201" t="s">
        <v>1</v>
      </c>
      <c r="D8" s="201" t="s">
        <v>2</v>
      </c>
      <c r="E8" s="202" t="s">
        <v>3</v>
      </c>
      <c r="F8" s="202" t="s">
        <v>4</v>
      </c>
    </row>
    <row r="9" spans="2:7" x14ac:dyDescent="0.3">
      <c r="B9" s="203" t="s">
        <v>5</v>
      </c>
      <c r="C9" s="204">
        <f>BP!T18-BP!T44</f>
        <v>12422.499999999998</v>
      </c>
      <c r="D9" s="204">
        <f>BP!T31</f>
        <v>47084.100000000006</v>
      </c>
      <c r="E9" s="204">
        <f>C9/D9</f>
        <v>0.26383641186727574</v>
      </c>
      <c r="F9" s="204">
        <v>6.56</v>
      </c>
    </row>
    <row r="10" spans="2:7" x14ac:dyDescent="0.3">
      <c r="B10" s="203" t="s">
        <v>6</v>
      </c>
      <c r="C10" s="204">
        <f>BP!T55-BP!P55</f>
        <v>-957.79999999999745</v>
      </c>
      <c r="D10" s="204">
        <f>D9</f>
        <v>47084.100000000006</v>
      </c>
      <c r="E10" s="204">
        <f>C10/D10</f>
        <v>-2.034232362942049E-2</v>
      </c>
      <c r="F10" s="204">
        <v>3.26</v>
      </c>
    </row>
    <row r="11" spans="2:7" x14ac:dyDescent="0.3">
      <c r="B11" s="203" t="s">
        <v>7</v>
      </c>
      <c r="C11" s="204">
        <f>SUM(DRE!O19,DRE!Q19:S19)+SUM(DRE!O22,DRE!Q22:S22)</f>
        <v>1012.4899999999984</v>
      </c>
      <c r="D11" s="204">
        <f>D10</f>
        <v>47084.100000000006</v>
      </c>
      <c r="E11" s="204">
        <f>C11/D11</f>
        <v>2.1503862237995379E-2</v>
      </c>
      <c r="F11" s="204">
        <v>6.72</v>
      </c>
    </row>
    <row r="12" spans="2:7" x14ac:dyDescent="0.3">
      <c r="B12" s="203" t="s">
        <v>8</v>
      </c>
      <c r="C12" s="204">
        <f>BP!T55</f>
        <v>14705.6</v>
      </c>
      <c r="D12" s="204">
        <f>BP!T44+BP!T53</f>
        <v>32378.6</v>
      </c>
      <c r="E12" s="204">
        <f>C12/D12</f>
        <v>0.45417652400042008</v>
      </c>
      <c r="F12" s="204">
        <v>1.05</v>
      </c>
    </row>
    <row r="13" spans="2:7" x14ac:dyDescent="0.3">
      <c r="B13" s="207" t="s">
        <v>9</v>
      </c>
      <c r="C13" s="208"/>
      <c r="D13" s="208"/>
      <c r="E13" s="209"/>
      <c r="F13" s="204">
        <v>3.25</v>
      </c>
    </row>
    <row r="14" spans="2:7" x14ac:dyDescent="0.3">
      <c r="B14" s="210" t="s">
        <v>10</v>
      </c>
      <c r="C14" s="211"/>
      <c r="D14" s="211"/>
      <c r="E14" s="211"/>
      <c r="F14" s="212"/>
      <c r="G14" s="205">
        <f>(F9*E9)+(F10*E10)+(F11*E11)*(F12*E12)+3.25</f>
        <v>4.9833636594108892</v>
      </c>
    </row>
    <row r="15" spans="2:7" x14ac:dyDescent="0.3">
      <c r="C15" s="206"/>
      <c r="D15" s="206"/>
      <c r="E15" s="206"/>
      <c r="F15" s="206"/>
    </row>
    <row r="16" spans="2:7" x14ac:dyDescent="0.3">
      <c r="C16" s="206"/>
      <c r="D16" s="206"/>
      <c r="E16" s="206"/>
      <c r="F16" s="206"/>
    </row>
    <row r="17" spans="3:6" x14ac:dyDescent="0.3">
      <c r="C17" s="206"/>
      <c r="D17" s="206"/>
      <c r="E17" s="206"/>
      <c r="F17" s="206"/>
    </row>
    <row r="18" spans="3:6" x14ac:dyDescent="0.3">
      <c r="C18" s="206"/>
      <c r="D18" s="206"/>
      <c r="E18" s="206"/>
      <c r="F18" s="206"/>
    </row>
    <row r="19" spans="3:6" x14ac:dyDescent="0.3">
      <c r="C19" s="206"/>
      <c r="D19" s="206"/>
      <c r="E19" s="206"/>
      <c r="F19" s="206"/>
    </row>
    <row r="20" spans="3:6" x14ac:dyDescent="0.3">
      <c r="C20" s="206"/>
      <c r="D20" s="206"/>
      <c r="E20" s="206"/>
      <c r="F20" s="206"/>
    </row>
    <row r="21" spans="3:6" x14ac:dyDescent="0.3">
      <c r="C21" s="206"/>
      <c r="D21" s="206"/>
      <c r="E21" s="206"/>
      <c r="F21" s="206"/>
    </row>
    <row r="22" spans="3:6" x14ac:dyDescent="0.3">
      <c r="C22" s="206"/>
      <c r="D22" s="206"/>
      <c r="E22" s="206"/>
      <c r="F22" s="206"/>
    </row>
  </sheetData>
  <mergeCells count="2">
    <mergeCell ref="B13:E13"/>
    <mergeCell ref="B14:F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1C48-6A05-4F7A-8735-C501FC32C6F7}">
  <dimension ref="A1:W56"/>
  <sheetViews>
    <sheetView showGridLines="0" zoomScale="98" zoomScaleNormal="130" workbookViewId="0">
      <pane xSplit="1" ySplit="4" topLeftCell="B5" activePane="bottomRight" state="frozen"/>
      <selection pane="topRight" activeCell="A2" sqref="A2"/>
      <selection pane="bottomLeft" activeCell="A2" sqref="A2"/>
      <selection pane="bottomRight" activeCell="A2" sqref="A2"/>
    </sheetView>
  </sheetViews>
  <sheetFormatPr defaultColWidth="8.6640625" defaultRowHeight="15" x14ac:dyDescent="0.3"/>
  <cols>
    <col min="1" max="1" width="48.6640625" style="1" customWidth="1"/>
    <col min="2" max="15" width="15" style="2" customWidth="1"/>
    <col min="16" max="16" width="13.88671875" style="1" bestFit="1" customWidth="1"/>
    <col min="17" max="17" width="15" style="2" customWidth="1"/>
    <col min="18" max="18" width="15.33203125" style="1" customWidth="1"/>
    <col min="19" max="19" width="15" style="3" customWidth="1"/>
    <col min="20" max="16384" width="8.6640625" style="1"/>
  </cols>
  <sheetData>
    <row r="1" spans="1:22" hidden="1" x14ac:dyDescent="0.3">
      <c r="A1" s="1" t="s">
        <v>11</v>
      </c>
    </row>
    <row r="2" spans="1:22" s="6" customFormat="1" ht="18.600000000000001" customHeight="1" thickBot="1" x14ac:dyDescent="0.35">
      <c r="A2" s="4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Q2" s="5"/>
      <c r="S2" s="5"/>
    </row>
    <row r="3" spans="1:22" ht="17.399999999999999" x14ac:dyDescent="0.3">
      <c r="A3" s="7" t="s">
        <v>13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8"/>
      <c r="R3" s="9"/>
      <c r="S3" s="10"/>
    </row>
    <row r="4" spans="1:22" s="15" customFormat="1" ht="34.5" customHeight="1" x14ac:dyDescent="0.3">
      <c r="A4" s="11" t="s">
        <v>14</v>
      </c>
      <c r="B4" s="12" t="s">
        <v>15</v>
      </c>
      <c r="C4" s="13" t="s">
        <v>16</v>
      </c>
      <c r="D4" s="13" t="s">
        <v>17</v>
      </c>
      <c r="E4" s="13" t="s">
        <v>18</v>
      </c>
      <c r="F4" s="13">
        <v>2019</v>
      </c>
      <c r="G4" s="13" t="s">
        <v>19</v>
      </c>
      <c r="H4" s="13" t="s">
        <v>20</v>
      </c>
      <c r="I4" s="13" t="s">
        <v>21</v>
      </c>
      <c r="J4" s="13" t="s">
        <v>22</v>
      </c>
      <c r="K4" s="13">
        <v>2020</v>
      </c>
      <c r="L4" s="13" t="s">
        <v>23</v>
      </c>
      <c r="M4" s="13" t="s">
        <v>24</v>
      </c>
      <c r="N4" s="13" t="s">
        <v>25</v>
      </c>
      <c r="O4" s="13" t="s">
        <v>26</v>
      </c>
      <c r="P4" s="13">
        <v>2021</v>
      </c>
      <c r="Q4" s="13" t="s">
        <v>27</v>
      </c>
      <c r="R4" s="13" t="s">
        <v>28</v>
      </c>
      <c r="S4" s="14" t="s">
        <v>29</v>
      </c>
    </row>
    <row r="5" spans="1:22" ht="20.7" customHeight="1" x14ac:dyDescent="0.3">
      <c r="A5" s="16" t="s">
        <v>30</v>
      </c>
      <c r="B5" s="17">
        <v>6495.4</v>
      </c>
      <c r="C5" s="17">
        <v>7562.8</v>
      </c>
      <c r="D5" s="17">
        <v>7904</v>
      </c>
      <c r="E5" s="17">
        <v>11919.8</v>
      </c>
      <c r="F5" s="18">
        <v>33882</v>
      </c>
      <c r="G5" s="17">
        <v>7573.6</v>
      </c>
      <c r="H5" s="17">
        <v>9528.7000000000007</v>
      </c>
      <c r="I5" s="17">
        <v>10387.299999999999</v>
      </c>
      <c r="J5" s="17">
        <v>14118.274339090012</v>
      </c>
      <c r="K5" s="18">
        <v>41607.933379769733</v>
      </c>
      <c r="L5" s="17">
        <v>11670</v>
      </c>
      <c r="M5" s="17">
        <v>12632.5</v>
      </c>
      <c r="N5" s="17">
        <v>12864.1</v>
      </c>
      <c r="O5" s="17">
        <v>18108.384994552638</v>
      </c>
      <c r="P5" s="18">
        <v>55274.900627168056</v>
      </c>
      <c r="Q5" s="17">
        <v>14201.922501222343</v>
      </c>
      <c r="R5" s="17">
        <v>13942.398743039688</v>
      </c>
      <c r="S5" s="19">
        <v>11797.447800906593</v>
      </c>
      <c r="T5" s="20"/>
      <c r="U5" s="20"/>
      <c r="V5" s="20"/>
    </row>
    <row r="6" spans="1:22" ht="20.7" customHeight="1" x14ac:dyDescent="0.3">
      <c r="A6" s="16" t="s">
        <v>31</v>
      </c>
      <c r="B6" s="21">
        <v>2174.1</v>
      </c>
      <c r="C6" s="21">
        <v>2241.1</v>
      </c>
      <c r="D6" s="21">
        <v>2779.7</v>
      </c>
      <c r="E6" s="21">
        <v>4182.2</v>
      </c>
      <c r="F6" s="22">
        <v>11377.1</v>
      </c>
      <c r="G6" s="21">
        <v>2662.9</v>
      </c>
      <c r="H6" s="21">
        <v>3884.4</v>
      </c>
      <c r="I6" s="21">
        <v>4150.2</v>
      </c>
      <c r="J6" s="21">
        <v>5214.8</v>
      </c>
      <c r="K6" s="22">
        <v>15912.284857209735</v>
      </c>
      <c r="L6" s="21">
        <v>5300</v>
      </c>
      <c r="M6" s="21">
        <v>5054</v>
      </c>
      <c r="N6" s="21">
        <v>5402</v>
      </c>
      <c r="O6" s="21">
        <v>7331.7752690925263</v>
      </c>
      <c r="P6" s="22">
        <v>23087.575894017948</v>
      </c>
      <c r="Q6" s="21">
        <v>6197.4400322299989</v>
      </c>
      <c r="R6" s="21">
        <v>5978.18989367003</v>
      </c>
      <c r="S6" s="23">
        <v>5417.7886501400189</v>
      </c>
      <c r="T6" s="20"/>
      <c r="U6" s="20"/>
      <c r="V6" s="20"/>
    </row>
    <row r="7" spans="1:22" ht="20.7" customHeight="1" x14ac:dyDescent="0.3">
      <c r="A7" s="24" t="s">
        <v>32</v>
      </c>
      <c r="B7" s="17">
        <v>4321.3</v>
      </c>
      <c r="C7" s="17">
        <v>5321.8</v>
      </c>
      <c r="D7" s="17">
        <v>5124.2</v>
      </c>
      <c r="E7" s="17">
        <v>7737.7</v>
      </c>
      <c r="F7" s="18">
        <v>22505</v>
      </c>
      <c r="G7" s="17">
        <v>4910.8</v>
      </c>
      <c r="H7" s="17">
        <v>5644.3</v>
      </c>
      <c r="I7" s="17">
        <v>6237.1</v>
      </c>
      <c r="J7" s="17">
        <v>8903.4842528899972</v>
      </c>
      <c r="K7" s="18">
        <v>25695.599999999999</v>
      </c>
      <c r="L7" s="17">
        <v>6370.4</v>
      </c>
      <c r="M7" s="17">
        <v>7578.5</v>
      </c>
      <c r="N7" s="17">
        <v>7461.5499999999993</v>
      </c>
      <c r="O7" s="17">
        <v>10776.61</v>
      </c>
      <c r="P7" s="18">
        <v>32187.207252339998</v>
      </c>
      <c r="Q7" s="17">
        <v>8004.48</v>
      </c>
      <c r="R7" s="17">
        <v>7964.21</v>
      </c>
      <c r="S7" s="19">
        <v>6379.66</v>
      </c>
      <c r="T7" s="20"/>
      <c r="U7" s="20"/>
      <c r="V7" s="20"/>
    </row>
    <row r="8" spans="1:22" ht="20.7" customHeight="1" x14ac:dyDescent="0.3">
      <c r="A8" s="25" t="s">
        <v>33</v>
      </c>
      <c r="B8" s="21">
        <v>2680</v>
      </c>
      <c r="C8" s="21">
        <v>3397.3</v>
      </c>
      <c r="D8" s="21">
        <v>2961.1</v>
      </c>
      <c r="E8" s="21">
        <v>4857.7</v>
      </c>
      <c r="F8" s="22">
        <v>13896.1</v>
      </c>
      <c r="G8" s="21">
        <v>2733.6</v>
      </c>
      <c r="H8" s="21">
        <v>2366.6999999999998</v>
      </c>
      <c r="I8" s="21">
        <v>2741.5</v>
      </c>
      <c r="J8" s="21">
        <v>4385.8251111800164</v>
      </c>
      <c r="K8" s="22">
        <v>12227.837929689764</v>
      </c>
      <c r="L8" s="21">
        <v>2510</v>
      </c>
      <c r="M8" s="21">
        <v>2797</v>
      </c>
      <c r="N8" s="21">
        <v>2920</v>
      </c>
      <c r="O8" s="21">
        <v>4853.030682965451</v>
      </c>
      <c r="P8" s="22">
        <v>13079.913642125577</v>
      </c>
      <c r="Q8" s="21">
        <v>3205.3530370554881</v>
      </c>
      <c r="R8" s="21">
        <v>3548.2678027549632</v>
      </c>
      <c r="S8" s="23">
        <v>3282.2138215194009</v>
      </c>
      <c r="T8" s="20"/>
      <c r="U8" s="20"/>
      <c r="V8" s="20"/>
    </row>
    <row r="9" spans="1:22" ht="20.7" customHeight="1" x14ac:dyDescent="0.3">
      <c r="A9" s="25" t="s">
        <v>34</v>
      </c>
      <c r="B9" s="21">
        <v>1641.2999999999997</v>
      </c>
      <c r="C9" s="21">
        <v>1924.4</v>
      </c>
      <c r="D9" s="21">
        <v>2163.1999999999998</v>
      </c>
      <c r="E9" s="21">
        <v>2879.8999999999996</v>
      </c>
      <c r="F9" s="22">
        <v>8608.8000000000011</v>
      </c>
      <c r="G9" s="21">
        <v>2177.1999999999998</v>
      </c>
      <c r="H9" s="21">
        <v>3277.6</v>
      </c>
      <c r="I9" s="21">
        <v>3495.5</v>
      </c>
      <c r="J9" s="21">
        <v>4517.6591417099817</v>
      </c>
      <c r="K9" s="22">
        <v>13467.810592870235</v>
      </c>
      <c r="L9" s="21">
        <v>3860</v>
      </c>
      <c r="M9" s="21">
        <v>4781.5532933599952</v>
      </c>
      <c r="N9" s="21">
        <v>4542</v>
      </c>
      <c r="O9" s="21">
        <v>5923.5790424946645</v>
      </c>
      <c r="P9" s="22">
        <v>19107.293335674542</v>
      </c>
      <c r="Q9" s="21">
        <v>4799.1294319368562</v>
      </c>
      <c r="R9" s="21">
        <v>4415.9421972450364</v>
      </c>
      <c r="S9" s="23">
        <v>3097.4453292471726</v>
      </c>
      <c r="T9" s="20"/>
      <c r="U9" s="20"/>
      <c r="V9" s="20"/>
    </row>
    <row r="10" spans="1:22" ht="20.7" customHeight="1" x14ac:dyDescent="0.3">
      <c r="A10" s="26" t="s">
        <v>35</v>
      </c>
      <c r="B10" s="21">
        <v>-711.4</v>
      </c>
      <c r="C10" s="21">
        <v>-839.9</v>
      </c>
      <c r="D10" s="21">
        <v>-834.8</v>
      </c>
      <c r="E10" s="21">
        <v>-1198.4000000000001</v>
      </c>
      <c r="F10" s="22">
        <v>-3584.4</v>
      </c>
      <c r="G10" s="21">
        <v>-807.3</v>
      </c>
      <c r="H10" s="21">
        <v>-909.9</v>
      </c>
      <c r="I10" s="21">
        <v>-1069.5999999999999</v>
      </c>
      <c r="J10" s="21">
        <v>-1430.7</v>
      </c>
      <c r="K10" s="22">
        <v>-4217.3999999999996</v>
      </c>
      <c r="L10" s="21">
        <v>-1101.7</v>
      </c>
      <c r="M10" s="21">
        <v>-1304.5</v>
      </c>
      <c r="N10" s="21">
        <v>-1184.28</v>
      </c>
      <c r="O10" s="21">
        <v>-1680.2</v>
      </c>
      <c r="P10" s="22">
        <v>-5270.8627665510721</v>
      </c>
      <c r="Q10" s="21">
        <v>-1239.29</v>
      </c>
      <c r="R10" s="21">
        <v>-1267.47</v>
      </c>
      <c r="S10" s="23">
        <v>-944.72000000000014</v>
      </c>
      <c r="T10" s="20"/>
      <c r="U10" s="20"/>
      <c r="V10" s="20"/>
    </row>
    <row r="11" spans="1:22" ht="20.7" customHeight="1" x14ac:dyDescent="0.3">
      <c r="A11" s="24" t="s">
        <v>36</v>
      </c>
      <c r="B11" s="17">
        <v>3610</v>
      </c>
      <c r="C11" s="17">
        <v>4481.8999999999996</v>
      </c>
      <c r="D11" s="17">
        <v>4289.5</v>
      </c>
      <c r="E11" s="17">
        <v>6539.3</v>
      </c>
      <c r="F11" s="18">
        <v>18920.599999999999</v>
      </c>
      <c r="G11" s="17">
        <v>4103.5</v>
      </c>
      <c r="H11" s="17">
        <v>4734.3999999999996</v>
      </c>
      <c r="I11" s="17">
        <v>5167.5</v>
      </c>
      <c r="J11" s="17">
        <v>7472.8106685100001</v>
      </c>
      <c r="K11" s="18">
        <v>21478.2</v>
      </c>
      <c r="L11" s="17">
        <v>5268.7</v>
      </c>
      <c r="M11" s="17">
        <v>6273.9</v>
      </c>
      <c r="N11" s="17">
        <v>6277.2699999999995</v>
      </c>
      <c r="O11" s="17">
        <v>9096.41</v>
      </c>
      <c r="P11" s="18">
        <v>26916.294485788927</v>
      </c>
      <c r="Q11" s="17">
        <v>6765.19</v>
      </c>
      <c r="R11" s="17">
        <v>6696.74</v>
      </c>
      <c r="S11" s="19">
        <v>5434.94</v>
      </c>
      <c r="T11" s="20"/>
      <c r="U11" s="20"/>
      <c r="V11" s="20"/>
    </row>
    <row r="12" spans="1:22" ht="20.7" customHeight="1" x14ac:dyDescent="0.3">
      <c r="A12" s="26" t="s">
        <v>37</v>
      </c>
      <c r="B12" s="21">
        <v>-2408.8000000000002</v>
      </c>
      <c r="C12" s="21">
        <v>-2934.1</v>
      </c>
      <c r="D12" s="21">
        <v>-2786.8</v>
      </c>
      <c r="E12" s="21">
        <v>-4290.7</v>
      </c>
      <c r="F12" s="22">
        <v>-12420.3</v>
      </c>
      <c r="G12" s="21">
        <v>-2773.8</v>
      </c>
      <c r="H12" s="21">
        <v>-3196.5</v>
      </c>
      <c r="I12" s="21">
        <v>-3476.6</v>
      </c>
      <c r="J12" s="21">
        <v>-4990</v>
      </c>
      <c r="K12" s="22">
        <v>-14436.888596060004</v>
      </c>
      <c r="L12" s="21">
        <v>-3680.9000000000005</v>
      </c>
      <c r="M12" s="21">
        <v>-4340.7</v>
      </c>
      <c r="N12" s="21">
        <v>-4309.09</v>
      </c>
      <c r="O12" s="21">
        <v>-6393.4</v>
      </c>
      <c r="P12" s="22">
        <v>-18724.137947599644</v>
      </c>
      <c r="Q12" s="21">
        <v>-4701.2500000000009</v>
      </c>
      <c r="R12" s="21">
        <v>-4607.46</v>
      </c>
      <c r="S12" s="23">
        <v>-3703.8599999999997</v>
      </c>
      <c r="T12" s="20"/>
      <c r="U12" s="20"/>
      <c r="V12" s="20"/>
    </row>
    <row r="13" spans="1:22" ht="20.7" customHeight="1" x14ac:dyDescent="0.3">
      <c r="A13" s="24" t="s">
        <v>38</v>
      </c>
      <c r="B13" s="17">
        <v>1201.2</v>
      </c>
      <c r="C13" s="17">
        <v>1547.8</v>
      </c>
      <c r="D13" s="17">
        <v>1502.7</v>
      </c>
      <c r="E13" s="17">
        <v>2248.6</v>
      </c>
      <c r="F13" s="18">
        <v>6500.3</v>
      </c>
      <c r="G13" s="17">
        <v>1329.7</v>
      </c>
      <c r="H13" s="17">
        <v>1537.9</v>
      </c>
      <c r="I13" s="17">
        <v>1690.9</v>
      </c>
      <c r="J13" s="17">
        <v>2482.8000000000002</v>
      </c>
      <c r="K13" s="18">
        <v>7041.3</v>
      </c>
      <c r="L13" s="17">
        <v>1587.7000000000003</v>
      </c>
      <c r="M13" s="17">
        <v>1933.3</v>
      </c>
      <c r="N13" s="17">
        <v>1968.1799999999994</v>
      </c>
      <c r="O13" s="17">
        <v>2703.01</v>
      </c>
      <c r="P13" s="18">
        <v>8192.1565381892833</v>
      </c>
      <c r="Q13" s="17">
        <v>2063.9399999999987</v>
      </c>
      <c r="R13" s="17">
        <v>2089.2799999999997</v>
      </c>
      <c r="S13" s="19">
        <v>1731.07</v>
      </c>
      <c r="T13" s="20"/>
      <c r="U13" s="20"/>
      <c r="V13" s="20"/>
    </row>
    <row r="14" spans="1:22" ht="20.7" customHeight="1" x14ac:dyDescent="0.3">
      <c r="A14" s="27" t="s">
        <v>39</v>
      </c>
      <c r="B14" s="28">
        <v>0.33300000000000002</v>
      </c>
      <c r="C14" s="28">
        <v>0.34499999999999997</v>
      </c>
      <c r="D14" s="28">
        <v>0.35</v>
      </c>
      <c r="E14" s="28">
        <v>0.34399999999999997</v>
      </c>
      <c r="F14" s="29">
        <v>0.34399999999999997</v>
      </c>
      <c r="G14" s="28">
        <v>0.32400000000000001</v>
      </c>
      <c r="H14" s="30">
        <v>0.32500000000000001</v>
      </c>
      <c r="I14" s="30">
        <v>0.32700000000000001</v>
      </c>
      <c r="J14" s="30">
        <v>0.33200000000000002</v>
      </c>
      <c r="K14" s="29">
        <v>0.32799999999999996</v>
      </c>
      <c r="L14" s="30">
        <v>0.30130000000000001</v>
      </c>
      <c r="M14" s="30">
        <v>0.308</v>
      </c>
      <c r="N14" s="30">
        <v>0.31354075896050343</v>
      </c>
      <c r="O14" s="30">
        <v>0.2971512937521506</v>
      </c>
      <c r="P14" s="29">
        <v>0.30435677327406713</v>
      </c>
      <c r="Q14" s="30">
        <v>0.30508234062901396</v>
      </c>
      <c r="R14" s="30">
        <v>0.31198463730113457</v>
      </c>
      <c r="S14" s="31">
        <v>0.31850765601828174</v>
      </c>
      <c r="T14" s="20"/>
      <c r="U14" s="20"/>
      <c r="V14" s="20"/>
    </row>
    <row r="15" spans="1:22" ht="20.7" customHeight="1" x14ac:dyDescent="0.3">
      <c r="A15" s="24" t="s">
        <v>40</v>
      </c>
      <c r="B15" s="17">
        <v>-979.6</v>
      </c>
      <c r="C15" s="17">
        <v>-1060.3</v>
      </c>
      <c r="D15" s="17">
        <v>-1128</v>
      </c>
      <c r="E15" s="17">
        <v>-1346.7</v>
      </c>
      <c r="F15" s="18">
        <v>-4514.6000000000004</v>
      </c>
      <c r="G15" s="17">
        <v>-1135.5</v>
      </c>
      <c r="H15" s="17">
        <v>-1182.7</v>
      </c>
      <c r="I15" s="17">
        <v>-1331.6</v>
      </c>
      <c r="J15" s="17">
        <v>-1716.7</v>
      </c>
      <c r="K15" s="18">
        <v>-5366.5</v>
      </c>
      <c r="L15" s="17">
        <v>-1624.5</v>
      </c>
      <c r="M15" s="17">
        <v>-1741.1</v>
      </c>
      <c r="N15" s="17">
        <v>-1656.96</v>
      </c>
      <c r="O15" s="17">
        <v>-2111.92</v>
      </c>
      <c r="P15" s="18">
        <v>-7134.5259999999998</v>
      </c>
      <c r="Q15" s="17">
        <v>-1899.92</v>
      </c>
      <c r="R15" s="17">
        <v>-1737.69</v>
      </c>
      <c r="S15" s="19">
        <v>-1630.23</v>
      </c>
      <c r="T15" s="20"/>
      <c r="U15" s="20"/>
      <c r="V15" s="20"/>
    </row>
    <row r="16" spans="1:22" ht="20.7" customHeight="1" x14ac:dyDescent="0.3">
      <c r="A16" s="26" t="s">
        <v>41</v>
      </c>
      <c r="B16" s="21">
        <v>-591.70000000000005</v>
      </c>
      <c r="C16" s="21">
        <v>-661.3</v>
      </c>
      <c r="D16" s="21">
        <v>-695.4</v>
      </c>
      <c r="E16" s="21">
        <v>-893.7</v>
      </c>
      <c r="F16" s="22">
        <v>-2842.1000000000004</v>
      </c>
      <c r="G16" s="21">
        <v>-696.1</v>
      </c>
      <c r="H16" s="21">
        <v>-707.6</v>
      </c>
      <c r="I16" s="21">
        <v>-845.3</v>
      </c>
      <c r="J16" s="21">
        <v>-1122</v>
      </c>
      <c r="K16" s="22">
        <v>-3371</v>
      </c>
      <c r="L16" s="21">
        <v>-1092.6999999999998</v>
      </c>
      <c r="M16" s="21">
        <v>-1170.9000000000001</v>
      </c>
      <c r="N16" s="21">
        <v>-1093.55</v>
      </c>
      <c r="O16" s="21">
        <v>-1465.01</v>
      </c>
      <c r="P16" s="22">
        <v>-4822.1610000000001</v>
      </c>
      <c r="Q16" s="21">
        <v>-1313.26</v>
      </c>
      <c r="R16" s="21">
        <v>-1074.1499999999999</v>
      </c>
      <c r="S16" s="23">
        <v>-997.28</v>
      </c>
      <c r="T16" s="20"/>
      <c r="U16" s="20"/>
      <c r="V16" s="20"/>
    </row>
    <row r="17" spans="1:23" ht="20.7" customHeight="1" x14ac:dyDescent="0.3">
      <c r="A17" s="26" t="s">
        <v>42</v>
      </c>
      <c r="B17" s="21">
        <v>-74.7</v>
      </c>
      <c r="C17" s="21">
        <v>-64.2</v>
      </c>
      <c r="D17" s="21">
        <v>-87.3</v>
      </c>
      <c r="E17" s="21">
        <v>-76.7</v>
      </c>
      <c r="F17" s="22">
        <v>-302.89999999999998</v>
      </c>
      <c r="G17" s="21">
        <v>-83.7</v>
      </c>
      <c r="H17" s="21">
        <v>-91.6</v>
      </c>
      <c r="I17" s="21">
        <v>-103.7</v>
      </c>
      <c r="J17" s="21">
        <v>-159.6</v>
      </c>
      <c r="K17" s="22">
        <v>-438.6</v>
      </c>
      <c r="L17" s="21">
        <v>-77.200000000000017</v>
      </c>
      <c r="M17" s="21">
        <v>-109.7</v>
      </c>
      <c r="N17" s="21">
        <v>-131.68</v>
      </c>
      <c r="O17" s="21">
        <v>-166.37</v>
      </c>
      <c r="P17" s="22">
        <v>-484.92900000000009</v>
      </c>
      <c r="Q17" s="21">
        <v>-90.929999999999993</v>
      </c>
      <c r="R17" s="21">
        <v>-171.91</v>
      </c>
      <c r="S17" s="23">
        <v>-151.5</v>
      </c>
      <c r="T17" s="20"/>
      <c r="U17" s="20"/>
      <c r="V17" s="20"/>
    </row>
    <row r="18" spans="1:23" ht="20.7" customHeight="1" x14ac:dyDescent="0.3">
      <c r="A18" s="32" t="s">
        <v>43</v>
      </c>
      <c r="B18" s="21">
        <v>-313.2</v>
      </c>
      <c r="C18" s="21">
        <v>-334.8</v>
      </c>
      <c r="D18" s="21">
        <v>-345.3</v>
      </c>
      <c r="E18" s="21">
        <v>-376.3</v>
      </c>
      <c r="F18" s="22">
        <v>-1369.6</v>
      </c>
      <c r="G18" s="21">
        <v>-355.7</v>
      </c>
      <c r="H18" s="21">
        <v>-383.5</v>
      </c>
      <c r="I18" s="21">
        <v>-382.6</v>
      </c>
      <c r="J18" s="21">
        <v>-435.1</v>
      </c>
      <c r="K18" s="22">
        <v>-1556.9</v>
      </c>
      <c r="L18" s="21">
        <v>-454.70000000000005</v>
      </c>
      <c r="M18" s="21">
        <v>-460.5</v>
      </c>
      <c r="N18" s="21">
        <v>-431.72999999999996</v>
      </c>
      <c r="O18" s="21">
        <v>-480.53999999999996</v>
      </c>
      <c r="P18" s="22">
        <v>-1827.4359999999999</v>
      </c>
      <c r="Q18" s="21">
        <v>-495.73</v>
      </c>
      <c r="R18" s="21">
        <v>-491.63</v>
      </c>
      <c r="S18" s="23">
        <v>-481.45000000000005</v>
      </c>
      <c r="T18" s="20"/>
      <c r="U18" s="20"/>
      <c r="V18" s="20"/>
    </row>
    <row r="19" spans="1:23" ht="39.6" customHeight="1" x14ac:dyDescent="0.3">
      <c r="A19" s="33" t="s">
        <v>44</v>
      </c>
      <c r="B19" s="17">
        <v>221.6</v>
      </c>
      <c r="C19" s="17">
        <v>487.5</v>
      </c>
      <c r="D19" s="17">
        <v>374.7</v>
      </c>
      <c r="E19" s="17">
        <v>901.9</v>
      </c>
      <c r="F19" s="18">
        <v>1985.7</v>
      </c>
      <c r="G19" s="17">
        <v>194.3</v>
      </c>
      <c r="H19" s="17">
        <v>355.2</v>
      </c>
      <c r="I19" s="17">
        <v>359.3</v>
      </c>
      <c r="J19" s="17">
        <v>766.1</v>
      </c>
      <c r="K19" s="18">
        <v>1674.9</v>
      </c>
      <c r="L19" s="17">
        <v>-36.799999999999997</v>
      </c>
      <c r="M19" s="17">
        <v>192.2</v>
      </c>
      <c r="N19" s="17">
        <v>311.21999999999935</v>
      </c>
      <c r="O19" s="17">
        <v>591.09000000000015</v>
      </c>
      <c r="P19" s="18">
        <v>1057.7305381892834</v>
      </c>
      <c r="Q19" s="17">
        <v>164.01999999999862</v>
      </c>
      <c r="R19" s="17">
        <v>351.58999999999969</v>
      </c>
      <c r="S19" s="19">
        <v>100.83999999999992</v>
      </c>
      <c r="T19" s="20"/>
      <c r="U19" s="20"/>
      <c r="V19" s="20"/>
    </row>
    <row r="20" spans="1:23" ht="20.7" customHeight="1" x14ac:dyDescent="0.3">
      <c r="A20" s="24" t="s">
        <v>45</v>
      </c>
      <c r="B20" s="17">
        <v>-359.1</v>
      </c>
      <c r="C20" s="17">
        <v>-362.8</v>
      </c>
      <c r="D20" s="17">
        <v>-332.3</v>
      </c>
      <c r="E20" s="17">
        <v>-370.2</v>
      </c>
      <c r="F20" s="18">
        <v>-1424.4</v>
      </c>
      <c r="G20" s="17">
        <v>-277.7</v>
      </c>
      <c r="H20" s="17">
        <v>-296.5</v>
      </c>
      <c r="I20" s="17">
        <v>-254.2</v>
      </c>
      <c r="J20" s="17">
        <v>-211.6</v>
      </c>
      <c r="K20" s="18">
        <v>-1040</v>
      </c>
      <c r="L20" s="17">
        <v>-253.9</v>
      </c>
      <c r="M20" s="17">
        <v>-267.5</v>
      </c>
      <c r="N20" s="17">
        <v>-286.42</v>
      </c>
      <c r="O20" s="17">
        <v>-290.67</v>
      </c>
      <c r="P20" s="18">
        <v>-1098.4781200030336</v>
      </c>
      <c r="Q20" s="17">
        <v>-462.74999999999994</v>
      </c>
      <c r="R20" s="17">
        <v>-555.04</v>
      </c>
      <c r="S20" s="19">
        <v>-612.58000000000004</v>
      </c>
      <c r="T20" s="20"/>
      <c r="U20" s="20"/>
      <c r="V20" s="20"/>
    </row>
    <row r="21" spans="1:23" ht="20.7" customHeight="1" x14ac:dyDescent="0.3">
      <c r="A21" s="32" t="s">
        <v>46</v>
      </c>
      <c r="B21" s="34" t="s">
        <v>47</v>
      </c>
      <c r="C21" s="34" t="s">
        <v>47</v>
      </c>
      <c r="D21" s="34" t="s">
        <v>47</v>
      </c>
      <c r="E21" s="34" t="s">
        <v>47</v>
      </c>
      <c r="F21" s="35" t="s">
        <v>47</v>
      </c>
      <c r="G21" s="34" t="s">
        <v>47</v>
      </c>
      <c r="H21" s="34" t="s">
        <v>47</v>
      </c>
      <c r="I21" s="34" t="s">
        <v>47</v>
      </c>
      <c r="J21" s="34" t="s">
        <v>47</v>
      </c>
      <c r="K21" s="35" t="s">
        <v>47</v>
      </c>
      <c r="L21" s="34" t="s">
        <v>47</v>
      </c>
      <c r="M21" s="34" t="s">
        <v>47</v>
      </c>
      <c r="N21" s="34" t="s">
        <v>47</v>
      </c>
      <c r="O21" s="21">
        <v>0.28999999999999998</v>
      </c>
      <c r="P21" s="22">
        <v>0.28999999999999998</v>
      </c>
      <c r="Q21" s="21">
        <v>1.37</v>
      </c>
      <c r="R21" s="21">
        <v>2.76</v>
      </c>
      <c r="S21" s="23">
        <v>1.49</v>
      </c>
      <c r="T21" s="20"/>
      <c r="U21" s="20"/>
      <c r="V21" s="20"/>
      <c r="W21" s="20"/>
    </row>
    <row r="22" spans="1:23" ht="20.7" customHeight="1" x14ac:dyDescent="0.3">
      <c r="A22" s="32" t="s">
        <v>48</v>
      </c>
      <c r="B22" s="21">
        <v>-20.7</v>
      </c>
      <c r="C22" s="21">
        <v>-25.9</v>
      </c>
      <c r="D22" s="21">
        <v>-27.6</v>
      </c>
      <c r="E22" s="21">
        <v>-113.8</v>
      </c>
      <c r="F22" s="22">
        <v>-188</v>
      </c>
      <c r="G22" s="21">
        <v>-46.5</v>
      </c>
      <c r="H22" s="21">
        <v>-103.4</v>
      </c>
      <c r="I22" s="21">
        <v>-54</v>
      </c>
      <c r="J22" s="21">
        <v>-123</v>
      </c>
      <c r="K22" s="22">
        <v>-326.89999999999998</v>
      </c>
      <c r="L22" s="21">
        <v>-34</v>
      </c>
      <c r="M22" s="21">
        <v>-44.4</v>
      </c>
      <c r="N22" s="21">
        <v>-18.600000000000001</v>
      </c>
      <c r="O22" s="21">
        <v>-96.15</v>
      </c>
      <c r="P22" s="22">
        <v>-193.10431354000002</v>
      </c>
      <c r="Q22" s="21">
        <v>-35.499999999999986</v>
      </c>
      <c r="R22" s="21">
        <v>-46.92</v>
      </c>
      <c r="S22" s="23">
        <v>-16.48</v>
      </c>
      <c r="T22" s="20"/>
      <c r="U22" s="20"/>
      <c r="V22" s="20"/>
    </row>
    <row r="23" spans="1:23" ht="20.7" customHeight="1" x14ac:dyDescent="0.3">
      <c r="A23" s="32" t="s">
        <v>49</v>
      </c>
      <c r="B23" s="21">
        <v>51.1</v>
      </c>
      <c r="C23" s="21">
        <v>-35.200000000000003</v>
      </c>
      <c r="D23" s="21">
        <v>-6.8</v>
      </c>
      <c r="E23" s="21">
        <v>-40.299999999999997</v>
      </c>
      <c r="F23" s="22">
        <v>-31.2</v>
      </c>
      <c r="G23" s="21">
        <v>39.1</v>
      </c>
      <c r="H23" s="21">
        <v>8.5</v>
      </c>
      <c r="I23" s="21">
        <v>-15.1</v>
      </c>
      <c r="J23" s="21">
        <v>-25.2</v>
      </c>
      <c r="K23" s="22">
        <v>7.3</v>
      </c>
      <c r="L23" s="21">
        <v>100.4</v>
      </c>
      <c r="M23" s="21">
        <v>35</v>
      </c>
      <c r="N23" s="21">
        <v>-12.22999999999999</v>
      </c>
      <c r="O23" s="21">
        <v>141.28476891999998</v>
      </c>
      <c r="P23" s="22">
        <v>264.43807234610443</v>
      </c>
      <c r="Q23" s="21">
        <v>94.640999999999991</v>
      </c>
      <c r="R23" s="21">
        <v>149.69</v>
      </c>
      <c r="S23" s="23">
        <v>174.85999999999996</v>
      </c>
      <c r="T23" s="20"/>
      <c r="U23" s="20"/>
      <c r="V23" s="20"/>
    </row>
    <row r="24" spans="1:23" ht="20.7" customHeight="1" x14ac:dyDescent="0.3">
      <c r="A24" s="24" t="s">
        <v>50</v>
      </c>
      <c r="B24" s="17">
        <v>-107.10000000000005</v>
      </c>
      <c r="C24" s="17">
        <v>63.6</v>
      </c>
      <c r="D24" s="17">
        <v>8</v>
      </c>
      <c r="E24" s="17">
        <v>377.6</v>
      </c>
      <c r="F24" s="18">
        <v>342.1</v>
      </c>
      <c r="G24" s="17">
        <v>-90.8</v>
      </c>
      <c r="H24" s="17">
        <v>-36.200000000000003</v>
      </c>
      <c r="I24" s="17">
        <v>36</v>
      </c>
      <c r="J24" s="17">
        <v>406.3</v>
      </c>
      <c r="K24" s="18">
        <v>315.21699999999737</v>
      </c>
      <c r="L24" s="17">
        <v>-224.3</v>
      </c>
      <c r="M24" s="17">
        <v>-84.7</v>
      </c>
      <c r="N24" s="17">
        <v>-6.0300000000006619</v>
      </c>
      <c r="O24" s="17">
        <v>345.94476892000012</v>
      </c>
      <c r="P24" s="18">
        <v>30.776176992354173</v>
      </c>
      <c r="Q24" s="17">
        <v>-238.21900000000133</v>
      </c>
      <c r="R24" s="17">
        <v>-97.9200000000003</v>
      </c>
      <c r="S24" s="19">
        <v>-351.8400000000002</v>
      </c>
      <c r="T24" s="20"/>
      <c r="U24" s="20"/>
      <c r="V24" s="20"/>
    </row>
    <row r="25" spans="1:23" s="40" customFormat="1" ht="20.7" customHeight="1" x14ac:dyDescent="0.3">
      <c r="A25" s="36" t="s">
        <v>51</v>
      </c>
      <c r="B25" s="37">
        <v>-0.03</v>
      </c>
      <c r="C25" s="37">
        <v>1.4E-2</v>
      </c>
      <c r="D25" s="37">
        <v>2E-3</v>
      </c>
      <c r="E25" s="37">
        <v>5.8000000000000003E-2</v>
      </c>
      <c r="F25" s="38">
        <v>1.7999999999999999E-2</v>
      </c>
      <c r="G25" s="37">
        <v>-2.1999999999999999E-2</v>
      </c>
      <c r="H25" s="37">
        <v>-8.0000000000000002E-3</v>
      </c>
      <c r="I25" s="37">
        <v>7.0000000000000001E-3</v>
      </c>
      <c r="J25" s="37">
        <v>5.4370439453541239E-2</v>
      </c>
      <c r="K25" s="38">
        <v>1.4676136733990621E-2</v>
      </c>
      <c r="L25" s="37">
        <v>-4.2599999999999999E-2</v>
      </c>
      <c r="M25" s="37">
        <v>-1.3500374567653361E-2</v>
      </c>
      <c r="N25" s="37">
        <v>-9.6060867224138241E-4</v>
      </c>
      <c r="O25" s="37">
        <v>3.8030912076302645E-2</v>
      </c>
      <c r="P25" s="38">
        <v>1.1434031905321574E-3</v>
      </c>
      <c r="Q25" s="37">
        <v>-3.5212462621153483E-2</v>
      </c>
      <c r="R25" s="37">
        <v>-1.4622039977660817E-2</v>
      </c>
      <c r="S25" s="39">
        <v>-6.4736685225595905E-2</v>
      </c>
    </row>
    <row r="26" spans="1:23" ht="20.7" customHeight="1" x14ac:dyDescent="0.3">
      <c r="A26" s="41" t="s">
        <v>52</v>
      </c>
      <c r="B26" s="17">
        <v>534.79999999999995</v>
      </c>
      <c r="C26" s="17">
        <v>822.3</v>
      </c>
      <c r="D26" s="17">
        <v>720</v>
      </c>
      <c r="E26" s="17">
        <v>1278.2</v>
      </c>
      <c r="F26" s="18">
        <v>3355.3</v>
      </c>
      <c r="G26" s="17">
        <v>549.9</v>
      </c>
      <c r="H26" s="17">
        <v>738.7</v>
      </c>
      <c r="I26" s="17">
        <v>741.9</v>
      </c>
      <c r="J26" s="17">
        <v>1201.2</v>
      </c>
      <c r="K26" s="18">
        <v>3231.7</v>
      </c>
      <c r="L26" s="17">
        <v>417.79999999999995</v>
      </c>
      <c r="M26" s="17">
        <v>652.70000000000005</v>
      </c>
      <c r="N26" s="17">
        <v>742.94999999999936</v>
      </c>
      <c r="O26" s="17">
        <v>1071.6300000000001</v>
      </c>
      <c r="P26" s="18">
        <v>2885.0665381892832</v>
      </c>
      <c r="Q26" s="17">
        <v>659.74999999999875</v>
      </c>
      <c r="R26" s="17">
        <v>843.21999999999991</v>
      </c>
      <c r="S26" s="19">
        <v>582.29</v>
      </c>
      <c r="T26" s="20"/>
      <c r="U26" s="20"/>
      <c r="V26" s="20"/>
    </row>
    <row r="27" spans="1:23" ht="20.7" customHeight="1" thickBot="1" x14ac:dyDescent="0.35">
      <c r="A27" s="42" t="s">
        <v>53</v>
      </c>
      <c r="B27" s="43">
        <v>0.14799999999999999</v>
      </c>
      <c r="C27" s="43">
        <v>0.183</v>
      </c>
      <c r="D27" s="43">
        <v>0.16800000000000001</v>
      </c>
      <c r="E27" s="43">
        <v>0.19500000000000001</v>
      </c>
      <c r="F27" s="44">
        <v>0.17699999999999999</v>
      </c>
      <c r="G27" s="43">
        <v>0.13400000000000001</v>
      </c>
      <c r="H27" s="43">
        <v>0.156</v>
      </c>
      <c r="I27" s="43">
        <v>0.14399999999999999</v>
      </c>
      <c r="J27" s="43">
        <v>0.16074273165541161</v>
      </c>
      <c r="K27" s="44">
        <v>0.15046419159892355</v>
      </c>
      <c r="L27" s="43">
        <v>7.9299999999999995E-2</v>
      </c>
      <c r="M27" s="43">
        <v>0.104</v>
      </c>
      <c r="N27" s="43">
        <v>0.11835559088584678</v>
      </c>
      <c r="O27" s="43">
        <v>0.11780801437050442</v>
      </c>
      <c r="P27" s="44">
        <v>0.10718661663151739</v>
      </c>
      <c r="Q27" s="43">
        <v>9.7521281737837195E-2</v>
      </c>
      <c r="R27" s="43">
        <v>0.12591499744651874</v>
      </c>
      <c r="S27" s="45">
        <v>0.10713825727606929</v>
      </c>
      <c r="T27" s="20"/>
      <c r="U27" s="20"/>
      <c r="V27" s="20"/>
    </row>
    <row r="29" spans="1:23" ht="32.700000000000003" customHeight="1" x14ac:dyDescent="0.3">
      <c r="B29" s="46"/>
      <c r="C29" s="46"/>
      <c r="D29" s="46"/>
      <c r="E29" s="46"/>
      <c r="F29" s="46">
        <f>F13+F15</f>
        <v>1985.6999999999998</v>
      </c>
      <c r="G29" s="46"/>
      <c r="H29" s="46"/>
      <c r="I29" s="46"/>
      <c r="J29" s="46"/>
      <c r="K29" s="46"/>
      <c r="L29" s="46"/>
      <c r="M29" s="46"/>
      <c r="N29" s="46"/>
      <c r="O29" s="46"/>
      <c r="Q29" s="46"/>
      <c r="S29" s="47"/>
    </row>
    <row r="30" spans="1:23" x14ac:dyDescent="0.3">
      <c r="B30" s="48"/>
      <c r="C30" s="49"/>
      <c r="D30" s="49"/>
      <c r="E30" s="49"/>
      <c r="F30" s="49"/>
      <c r="G30" s="48"/>
      <c r="H30" s="48"/>
      <c r="I30" s="48"/>
      <c r="J30" s="48"/>
      <c r="K30" s="48"/>
      <c r="L30" s="50"/>
      <c r="M30" s="51"/>
      <c r="N30" s="51"/>
      <c r="O30" s="51"/>
      <c r="Q30" s="51"/>
      <c r="S30" s="52"/>
    </row>
    <row r="31" spans="1:23" x14ac:dyDescent="0.3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51"/>
      <c r="O31" s="51"/>
      <c r="Q31" s="51"/>
      <c r="S31" s="53"/>
    </row>
    <row r="32" spans="1:23" x14ac:dyDescent="0.3">
      <c r="B32" s="49"/>
      <c r="C32" s="49"/>
      <c r="D32" s="49"/>
      <c r="E32" s="49"/>
      <c r="F32" s="49"/>
      <c r="G32" s="54"/>
      <c r="H32" s="54"/>
      <c r="I32" s="54"/>
      <c r="J32" s="54"/>
      <c r="K32" s="54"/>
      <c r="L32" s="50"/>
      <c r="M32" s="51"/>
      <c r="N32" s="51"/>
      <c r="O32" s="51"/>
      <c r="Q32" s="51"/>
      <c r="S32" s="53"/>
    </row>
    <row r="33" spans="2:19" x14ac:dyDescent="0.3">
      <c r="B33" s="49"/>
      <c r="C33" s="49"/>
      <c r="D33" s="49"/>
      <c r="E33" s="49"/>
      <c r="F33" s="49"/>
      <c r="G33" s="55"/>
      <c r="H33" s="55"/>
      <c r="I33" s="55"/>
      <c r="J33" s="55"/>
      <c r="K33" s="55"/>
      <c r="L33" s="50"/>
      <c r="M33" s="51"/>
      <c r="N33" s="51"/>
      <c r="O33" s="51"/>
      <c r="Q33" s="51"/>
      <c r="S33" s="53"/>
    </row>
    <row r="34" spans="2:19" x14ac:dyDescent="0.3"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1"/>
      <c r="O34" s="51"/>
      <c r="Q34" s="51"/>
      <c r="S34" s="53"/>
    </row>
    <row r="35" spans="2:19" x14ac:dyDescent="0.3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51"/>
      <c r="O35" s="51"/>
      <c r="Q35" s="51"/>
      <c r="S35" s="53"/>
    </row>
    <row r="36" spans="2:19" x14ac:dyDescent="0.3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51"/>
      <c r="O36" s="51"/>
      <c r="Q36" s="51"/>
      <c r="S36" s="53"/>
    </row>
    <row r="37" spans="2:19" x14ac:dyDescent="0.3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51"/>
      <c r="O37" s="51"/>
      <c r="Q37" s="51"/>
      <c r="S37" s="53"/>
    </row>
    <row r="38" spans="2:19" x14ac:dyDescent="0.3">
      <c r="B38" s="49"/>
      <c r="C38" s="49"/>
      <c r="D38" s="49"/>
      <c r="E38" s="49"/>
      <c r="F38" s="49"/>
      <c r="L38" s="50"/>
      <c r="M38" s="51"/>
      <c r="N38" s="51"/>
      <c r="O38" s="51"/>
      <c r="Q38" s="51"/>
      <c r="S38" s="53"/>
    </row>
    <row r="39" spans="2:19" x14ac:dyDescent="0.3">
      <c r="B39" s="49"/>
      <c r="C39" s="49"/>
      <c r="D39" s="49"/>
      <c r="E39" s="49"/>
      <c r="F39" s="49"/>
      <c r="L39" s="50"/>
      <c r="M39" s="51"/>
      <c r="N39" s="51"/>
      <c r="O39" s="51"/>
      <c r="Q39" s="51"/>
      <c r="S39" s="53"/>
    </row>
    <row r="40" spans="2:19" x14ac:dyDescent="0.3">
      <c r="B40" s="49"/>
      <c r="C40" s="49"/>
      <c r="D40" s="49"/>
      <c r="E40" s="49"/>
      <c r="F40" s="49"/>
      <c r="L40" s="50"/>
      <c r="M40" s="51"/>
      <c r="N40" s="51"/>
      <c r="O40" s="51"/>
      <c r="Q40" s="51"/>
      <c r="S40" s="53"/>
    </row>
    <row r="41" spans="2:19" x14ac:dyDescent="0.3">
      <c r="B41" s="49"/>
      <c r="C41" s="49"/>
      <c r="D41" s="49"/>
      <c r="E41" s="49"/>
      <c r="F41" s="49"/>
      <c r="L41" s="50"/>
      <c r="M41" s="51"/>
      <c r="N41" s="51"/>
      <c r="O41" s="51"/>
      <c r="Q41" s="51"/>
      <c r="S41" s="53"/>
    </row>
    <row r="42" spans="2:19" x14ac:dyDescent="0.3">
      <c r="B42" s="49"/>
      <c r="C42" s="49"/>
      <c r="D42" s="49"/>
      <c r="E42" s="49"/>
      <c r="F42" s="49"/>
      <c r="L42" s="50"/>
      <c r="M42" s="51"/>
      <c r="N42" s="51"/>
      <c r="O42" s="51"/>
      <c r="Q42" s="51"/>
      <c r="S42" s="53"/>
    </row>
    <row r="43" spans="2:19" x14ac:dyDescent="0.3">
      <c r="B43" s="49"/>
      <c r="C43" s="49"/>
      <c r="D43" s="49"/>
      <c r="E43" s="49"/>
      <c r="F43" s="49"/>
      <c r="L43" s="50"/>
      <c r="M43" s="51"/>
      <c r="N43" s="51"/>
      <c r="O43" s="51"/>
      <c r="Q43" s="51"/>
      <c r="S43" s="53"/>
    </row>
    <row r="44" spans="2:19" x14ac:dyDescent="0.3">
      <c r="B44" s="49"/>
      <c r="C44" s="49"/>
      <c r="D44" s="49"/>
      <c r="E44" s="49"/>
      <c r="F44" s="49"/>
      <c r="L44" s="50"/>
      <c r="M44" s="51"/>
      <c r="N44" s="51"/>
      <c r="O44" s="51"/>
      <c r="Q44" s="51"/>
      <c r="S44" s="53"/>
    </row>
    <row r="45" spans="2:19" x14ac:dyDescent="0.3">
      <c r="B45" s="49"/>
      <c r="C45" s="49"/>
      <c r="D45" s="49"/>
      <c r="L45" s="50"/>
      <c r="M45" s="51"/>
      <c r="N45" s="51"/>
      <c r="O45" s="51"/>
      <c r="Q45" s="51"/>
      <c r="S45" s="53"/>
    </row>
    <row r="46" spans="2:19" x14ac:dyDescent="0.3">
      <c r="B46"/>
      <c r="C46"/>
      <c r="D46"/>
      <c r="L46" s="50"/>
      <c r="M46" s="51"/>
      <c r="N46" s="51"/>
      <c r="O46" s="51"/>
      <c r="Q46" s="51"/>
      <c r="R46" s="2"/>
      <c r="S46" s="53"/>
    </row>
    <row r="47" spans="2:19" x14ac:dyDescent="0.3">
      <c r="B47"/>
      <c r="C47"/>
      <c r="D47"/>
      <c r="L47" s="50"/>
      <c r="M47" s="51"/>
      <c r="N47" s="51"/>
      <c r="O47" s="51"/>
      <c r="Q47" s="51"/>
      <c r="R47" s="2"/>
      <c r="S47" s="53"/>
    </row>
    <row r="48" spans="2:19" s="2" customFormat="1" x14ac:dyDescent="0.3">
      <c r="B48"/>
      <c r="C48"/>
      <c r="D48"/>
      <c r="L48" s="50"/>
      <c r="M48" s="51"/>
      <c r="N48" s="51"/>
      <c r="O48" s="51"/>
      <c r="Q48" s="51"/>
      <c r="S48" s="53"/>
    </row>
    <row r="49" spans="2:19" s="2" customFormat="1" x14ac:dyDescent="0.3">
      <c r="B49"/>
      <c r="C49"/>
      <c r="D49"/>
      <c r="L49" s="50"/>
      <c r="M49" s="51"/>
      <c r="N49" s="51"/>
      <c r="O49" s="51"/>
      <c r="Q49" s="51"/>
      <c r="S49" s="53"/>
    </row>
    <row r="50" spans="2:19" s="2" customFormat="1" x14ac:dyDescent="0.3">
      <c r="B50"/>
      <c r="C50"/>
      <c r="D50"/>
      <c r="L50" s="50"/>
      <c r="M50" s="51"/>
      <c r="N50" s="51"/>
      <c r="O50" s="51"/>
      <c r="Q50" s="51"/>
      <c r="S50" s="53"/>
    </row>
    <row r="51" spans="2:19" s="2" customFormat="1" x14ac:dyDescent="0.3">
      <c r="B51"/>
      <c r="C51"/>
      <c r="D51"/>
      <c r="L51" s="50"/>
      <c r="S51" s="53"/>
    </row>
    <row r="52" spans="2:19" s="2" customFormat="1" x14ac:dyDescent="0.3">
      <c r="B52"/>
      <c r="C52"/>
      <c r="D52"/>
      <c r="L52" s="50"/>
      <c r="R52" s="1"/>
      <c r="S52" s="3"/>
    </row>
    <row r="53" spans="2:19" s="2" customFormat="1" x14ac:dyDescent="0.3">
      <c r="B53"/>
      <c r="C53"/>
      <c r="D53"/>
      <c r="L53" s="50"/>
      <c r="R53" s="1"/>
      <c r="S53" s="3"/>
    </row>
    <row r="54" spans="2:19" x14ac:dyDescent="0.3">
      <c r="B54"/>
      <c r="C54"/>
      <c r="D54"/>
    </row>
    <row r="55" spans="2:19" x14ac:dyDescent="0.3">
      <c r="B55"/>
      <c r="C55"/>
      <c r="D55"/>
    </row>
    <row r="56" spans="2:19" x14ac:dyDescent="0.3">
      <c r="B56"/>
      <c r="C56"/>
      <c r="D56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A369-C22A-431D-9BC8-BD17383C55C7}">
  <sheetPr>
    <outlinePr showOutlineSymbols="0"/>
    <pageSetUpPr fitToPage="1"/>
  </sheetPr>
  <dimension ref="B1:T75"/>
  <sheetViews>
    <sheetView showGridLines="0" showOutlineSymbols="0" zoomScale="110" zoomScaleNormal="110" workbookViewId="0">
      <pane xSplit="4" ySplit="9" topLeftCell="P10" activePane="bottomRight" state="frozen"/>
      <selection pane="topRight" activeCell="A2" sqref="A2"/>
      <selection pane="bottomLeft" activeCell="A2" sqref="A2"/>
      <selection pane="bottomRight" activeCell="A2" sqref="A2"/>
    </sheetView>
  </sheetViews>
  <sheetFormatPr defaultColWidth="9.33203125" defaultRowHeight="15.75" customHeight="1" x14ac:dyDescent="0.3"/>
  <cols>
    <col min="1" max="1" width="1" style="80" customWidth="1"/>
    <col min="2" max="2" width="2" style="80" customWidth="1"/>
    <col min="3" max="3" width="59" style="133" customWidth="1"/>
    <col min="4" max="5" width="2" style="133" customWidth="1"/>
    <col min="6" max="15" width="22.6640625" style="134" customWidth="1"/>
    <col min="16" max="18" width="18.5546875" style="134" customWidth="1"/>
    <col min="19" max="19" width="18.5546875" style="80" customWidth="1"/>
    <col min="20" max="20" width="18.5546875" style="143" customWidth="1"/>
    <col min="21" max="16384" width="9.33203125" style="80"/>
  </cols>
  <sheetData>
    <row r="1" spans="2:20" s="56" customFormat="1" ht="15.75" hidden="1" customHeight="1" x14ac:dyDescent="0.3"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T1" s="59"/>
    </row>
    <row r="2" spans="2:20" s="56" customFormat="1" ht="15.75" hidden="1" customHeight="1" x14ac:dyDescent="0.3">
      <c r="C2" s="60"/>
      <c r="D2" s="61"/>
      <c r="E2" s="61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T2" s="59"/>
    </row>
    <row r="3" spans="2:20" s="56" customFormat="1" ht="15.75" hidden="1" customHeight="1" x14ac:dyDescent="0.3">
      <c r="C3" s="57"/>
      <c r="D3" s="57"/>
      <c r="E3" s="57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63"/>
    </row>
    <row r="4" spans="2:20" s="56" customFormat="1" ht="7.5" customHeight="1" x14ac:dyDescent="0.3">
      <c r="C4" s="64"/>
      <c r="D4" s="64"/>
      <c r="E4" s="64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T4" s="66"/>
    </row>
    <row r="5" spans="2:20" s="56" customFormat="1" ht="7.5" customHeight="1" x14ac:dyDescent="0.3">
      <c r="B5" s="67"/>
      <c r="C5" s="68"/>
      <c r="D5" s="68"/>
      <c r="E5" s="68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T5" s="70"/>
    </row>
    <row r="6" spans="2:20" s="56" customFormat="1" ht="15.75" customHeight="1" x14ac:dyDescent="0.3">
      <c r="B6" s="71"/>
      <c r="C6" s="72" t="s">
        <v>13</v>
      </c>
      <c r="D6" s="73"/>
      <c r="E6" s="73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T6" s="75"/>
    </row>
    <row r="7" spans="2:20" ht="15.75" customHeight="1" x14ac:dyDescent="0.3">
      <c r="B7" s="76"/>
      <c r="C7" s="77" t="s">
        <v>54</v>
      </c>
      <c r="D7" s="78"/>
      <c r="E7" s="78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T7" s="81"/>
    </row>
    <row r="8" spans="2:20" ht="36.75" customHeight="1" x14ac:dyDescent="0.3">
      <c r="B8" s="76"/>
      <c r="C8" s="82" t="s">
        <v>14</v>
      </c>
      <c r="D8" s="78"/>
      <c r="E8" s="83"/>
      <c r="F8" s="84" t="s">
        <v>55</v>
      </c>
      <c r="G8" s="84">
        <v>43646</v>
      </c>
      <c r="H8" s="84">
        <v>43738</v>
      </c>
      <c r="I8" s="84">
        <v>43830</v>
      </c>
      <c r="J8" s="84">
        <v>43921</v>
      </c>
      <c r="K8" s="84">
        <v>44012</v>
      </c>
      <c r="L8" s="84">
        <v>44104</v>
      </c>
      <c r="M8" s="84">
        <v>44196</v>
      </c>
      <c r="N8" s="84">
        <v>44286</v>
      </c>
      <c r="O8" s="84">
        <v>44377</v>
      </c>
      <c r="P8" s="84">
        <v>44469</v>
      </c>
      <c r="Q8" s="84">
        <v>44561</v>
      </c>
      <c r="R8" s="84">
        <v>44651</v>
      </c>
      <c r="S8" s="84">
        <v>44742</v>
      </c>
      <c r="T8" s="85">
        <v>44834</v>
      </c>
    </row>
    <row r="9" spans="2:20" s="56" customFormat="1" ht="15.75" customHeight="1" x14ac:dyDescent="0.3">
      <c r="B9" s="71"/>
      <c r="C9" s="86"/>
      <c r="D9" s="73"/>
      <c r="E9" s="73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8"/>
    </row>
    <row r="10" spans="2:20" s="56" customFormat="1" ht="15.6" x14ac:dyDescent="0.3">
      <c r="B10" s="71"/>
      <c r="C10" s="89" t="s">
        <v>56</v>
      </c>
      <c r="D10" s="77"/>
      <c r="E10" s="77"/>
      <c r="F10" s="90"/>
      <c r="G10" s="90"/>
      <c r="H10" s="90"/>
      <c r="I10" s="90"/>
      <c r="J10" s="90"/>
      <c r="K10" s="90"/>
      <c r="L10" s="90"/>
      <c r="M10" s="90"/>
      <c r="N10" s="74"/>
      <c r="O10" s="90"/>
      <c r="P10" s="90"/>
      <c r="Q10" s="74"/>
      <c r="R10" s="74"/>
      <c r="S10" s="74"/>
      <c r="T10" s="75"/>
    </row>
    <row r="11" spans="2:20" s="56" customFormat="1" ht="29.7" customHeight="1" x14ac:dyDescent="0.3">
      <c r="B11" s="71"/>
      <c r="C11" s="91" t="s">
        <v>57</v>
      </c>
      <c r="D11" s="92"/>
      <c r="E11" s="92"/>
      <c r="F11" s="93"/>
      <c r="G11" s="93"/>
      <c r="H11" s="93"/>
      <c r="I11" s="93"/>
      <c r="J11" s="93"/>
      <c r="K11" s="93"/>
      <c r="L11" s="93"/>
      <c r="M11" s="93"/>
      <c r="N11" s="90"/>
      <c r="O11" s="93"/>
      <c r="P11" s="93"/>
      <c r="Q11" s="90"/>
      <c r="R11" s="90"/>
      <c r="S11" s="90"/>
      <c r="T11" s="94"/>
    </row>
    <row r="12" spans="2:20" ht="21" customHeight="1" x14ac:dyDescent="0.3">
      <c r="B12" s="76"/>
      <c r="C12" s="95" t="s">
        <v>58</v>
      </c>
      <c r="D12" s="96"/>
      <c r="E12" s="96"/>
      <c r="F12" s="97">
        <v>7525.4</v>
      </c>
      <c r="G12" s="97">
        <v>6373.4</v>
      </c>
      <c r="H12" s="97">
        <v>6568.5</v>
      </c>
      <c r="I12" s="97">
        <v>6091.7</v>
      </c>
      <c r="J12" s="97">
        <v>6831.5</v>
      </c>
      <c r="K12" s="97">
        <v>8214.5</v>
      </c>
      <c r="L12" s="97">
        <v>10243.799999999999</v>
      </c>
      <c r="M12" s="97">
        <v>13809.2</v>
      </c>
      <c r="N12" s="97">
        <v>11007.9</v>
      </c>
      <c r="O12" s="98">
        <v>7432.6</v>
      </c>
      <c r="P12" s="98">
        <v>4379.8999999999996</v>
      </c>
      <c r="Q12" s="98">
        <v>2706.9</v>
      </c>
      <c r="R12" s="98">
        <v>1859</v>
      </c>
      <c r="S12" s="98">
        <v>2482.1</v>
      </c>
      <c r="T12" s="99">
        <v>4312</v>
      </c>
    </row>
    <row r="13" spans="2:20" ht="21" customHeight="1" x14ac:dyDescent="0.3">
      <c r="B13" s="76"/>
      <c r="C13" s="95" t="s">
        <v>59</v>
      </c>
      <c r="D13" s="96"/>
      <c r="E13" s="96"/>
      <c r="F13" s="97">
        <v>4616.1000000000004</v>
      </c>
      <c r="G13" s="97">
        <v>3948</v>
      </c>
      <c r="H13" s="97">
        <v>4679.6000000000004</v>
      </c>
      <c r="I13" s="97">
        <v>4314.8</v>
      </c>
      <c r="J13" s="97">
        <v>4416.6000000000004</v>
      </c>
      <c r="K13" s="97">
        <v>4588.1000000000004</v>
      </c>
      <c r="L13" s="97">
        <v>5552</v>
      </c>
      <c r="M13" s="97">
        <v>7622.1</v>
      </c>
      <c r="N13" s="97">
        <v>6027.7</v>
      </c>
      <c r="O13" s="98">
        <v>5816.8</v>
      </c>
      <c r="P13" s="98">
        <v>5328.5</v>
      </c>
      <c r="Q13" s="98">
        <v>4224.2</v>
      </c>
      <c r="R13" s="98">
        <v>4051.3</v>
      </c>
      <c r="S13" s="98">
        <v>4085.4</v>
      </c>
      <c r="T13" s="99">
        <v>4282.8999999999996</v>
      </c>
    </row>
    <row r="14" spans="2:20" ht="21" customHeight="1" x14ac:dyDescent="0.3">
      <c r="B14" s="76"/>
      <c r="C14" s="95" t="s">
        <v>60</v>
      </c>
      <c r="D14" s="96"/>
      <c r="E14" s="96"/>
      <c r="F14" s="97">
        <v>1695.7</v>
      </c>
      <c r="G14" s="97">
        <v>1576.1</v>
      </c>
      <c r="H14" s="97">
        <v>1610.1</v>
      </c>
      <c r="I14" s="97">
        <v>2321.1</v>
      </c>
      <c r="J14" s="97">
        <v>1362.5</v>
      </c>
      <c r="K14" s="97">
        <v>1504.6</v>
      </c>
      <c r="L14" s="97">
        <v>2576.8000000000002</v>
      </c>
      <c r="M14" s="97">
        <v>3365.3</v>
      </c>
      <c r="N14" s="97">
        <v>3169.8</v>
      </c>
      <c r="O14" s="98">
        <v>4844.5</v>
      </c>
      <c r="P14" s="98">
        <v>6352.3</v>
      </c>
      <c r="Q14" s="98">
        <v>7021.6</v>
      </c>
      <c r="R14" s="98">
        <v>5853.8</v>
      </c>
      <c r="S14" s="98">
        <v>4663.7</v>
      </c>
      <c r="T14" s="99">
        <v>5368</v>
      </c>
    </row>
    <row r="15" spans="2:20" ht="21" customHeight="1" x14ac:dyDescent="0.3">
      <c r="B15" s="76"/>
      <c r="C15" s="95" t="s">
        <v>61</v>
      </c>
      <c r="D15" s="96"/>
      <c r="E15" s="96"/>
      <c r="F15" s="97">
        <v>3795</v>
      </c>
      <c r="G15" s="97">
        <v>3123.9</v>
      </c>
      <c r="H15" s="97">
        <v>3617.9</v>
      </c>
      <c r="I15" s="97">
        <v>3558.5</v>
      </c>
      <c r="J15" s="97">
        <v>4161.8</v>
      </c>
      <c r="K15" s="97">
        <v>3475.7</v>
      </c>
      <c r="L15" s="97">
        <v>4237</v>
      </c>
      <c r="M15" s="97">
        <v>4122.5</v>
      </c>
      <c r="N15" s="97">
        <v>4813.5</v>
      </c>
      <c r="O15" s="98">
        <v>4862.3999999999996</v>
      </c>
      <c r="P15" s="98">
        <v>5862.4</v>
      </c>
      <c r="Q15" s="98">
        <v>5228</v>
      </c>
      <c r="R15" s="98">
        <v>5887</v>
      </c>
      <c r="S15" s="98">
        <v>5336.6</v>
      </c>
      <c r="T15" s="99">
        <v>5777.4</v>
      </c>
    </row>
    <row r="16" spans="2:20" ht="21" customHeight="1" x14ac:dyDescent="0.3">
      <c r="B16" s="76"/>
      <c r="C16" s="95" t="s">
        <v>62</v>
      </c>
      <c r="D16" s="96"/>
      <c r="E16" s="96"/>
      <c r="F16" s="97">
        <v>808.1</v>
      </c>
      <c r="G16" s="97">
        <v>886.7</v>
      </c>
      <c r="H16" s="97">
        <v>1006.6</v>
      </c>
      <c r="I16" s="97">
        <v>1243.8</v>
      </c>
      <c r="J16" s="97">
        <v>1402.2</v>
      </c>
      <c r="K16" s="97">
        <v>1435.7</v>
      </c>
      <c r="L16" s="97">
        <v>1469.2</v>
      </c>
      <c r="M16" s="97">
        <v>1240.0999999999999</v>
      </c>
      <c r="N16" s="97">
        <v>1449.9</v>
      </c>
      <c r="O16" s="98">
        <v>1725.3</v>
      </c>
      <c r="P16" s="98">
        <v>1479.2</v>
      </c>
      <c r="Q16" s="98">
        <v>1458.8</v>
      </c>
      <c r="R16" s="98">
        <v>1629.2</v>
      </c>
      <c r="S16" s="98">
        <v>1540.1</v>
      </c>
      <c r="T16" s="99">
        <v>1605.6</v>
      </c>
    </row>
    <row r="17" spans="2:20" ht="21" customHeight="1" x14ac:dyDescent="0.3">
      <c r="B17" s="76"/>
      <c r="C17" s="95" t="s">
        <v>63</v>
      </c>
      <c r="D17" s="96"/>
      <c r="E17" s="96"/>
      <c r="F17" s="97">
        <v>999</v>
      </c>
      <c r="G17" s="97">
        <v>1062.0999999999999</v>
      </c>
      <c r="H17" s="97">
        <v>971.5</v>
      </c>
      <c r="I17" s="97">
        <v>1178.8</v>
      </c>
      <c r="J17" s="97">
        <v>1112.2</v>
      </c>
      <c r="K17" s="97">
        <v>1103</v>
      </c>
      <c r="L17" s="97">
        <v>1159.4000000000001</v>
      </c>
      <c r="M17" s="97">
        <v>1208.7</v>
      </c>
      <c r="N17" s="97">
        <v>1099.6000000000001</v>
      </c>
      <c r="O17" s="98">
        <v>1118.6000000000001</v>
      </c>
      <c r="P17" s="98">
        <v>1210.1999999999998</v>
      </c>
      <c r="Q17" s="98">
        <v>1273.3999999999999</v>
      </c>
      <c r="R17" s="98">
        <v>1120.8999999999999</v>
      </c>
      <c r="S17" s="98">
        <v>1217.4000000000001</v>
      </c>
      <c r="T17" s="99">
        <v>1087.5</v>
      </c>
    </row>
    <row r="18" spans="2:20" s="56" customFormat="1" ht="29.7" customHeight="1" x14ac:dyDescent="0.3">
      <c r="B18" s="71"/>
      <c r="C18" s="100" t="s">
        <v>64</v>
      </c>
      <c r="D18" s="101"/>
      <c r="E18" s="101"/>
      <c r="F18" s="102">
        <v>19439.3</v>
      </c>
      <c r="G18" s="102">
        <v>16970.2</v>
      </c>
      <c r="H18" s="102">
        <v>18454.2</v>
      </c>
      <c r="I18" s="102">
        <v>18708.7</v>
      </c>
      <c r="J18" s="102">
        <v>19286.8</v>
      </c>
      <c r="K18" s="102">
        <v>20321.599999999999</v>
      </c>
      <c r="L18" s="102">
        <v>25238.2</v>
      </c>
      <c r="M18" s="102">
        <v>31367.9</v>
      </c>
      <c r="N18" s="102">
        <v>27568.399999999998</v>
      </c>
      <c r="O18" s="102">
        <v>25800.100000000002</v>
      </c>
      <c r="P18" s="102">
        <v>24612.6</v>
      </c>
      <c r="Q18" s="102">
        <v>21912.9</v>
      </c>
      <c r="R18" s="102">
        <v>20401.3</v>
      </c>
      <c r="S18" s="102">
        <v>19325.400000000001</v>
      </c>
      <c r="T18" s="103">
        <v>22433.399999999998</v>
      </c>
    </row>
    <row r="19" spans="2:20" ht="11.25" customHeight="1" x14ac:dyDescent="0.3">
      <c r="B19" s="76"/>
      <c r="C19" s="104"/>
      <c r="D19" s="96"/>
      <c r="E19" s="96"/>
      <c r="F19" s="105"/>
      <c r="G19" s="105"/>
      <c r="H19" s="105"/>
      <c r="I19" s="105"/>
      <c r="J19" s="105"/>
      <c r="K19" s="105"/>
      <c r="L19" s="105"/>
      <c r="M19" s="105"/>
      <c r="N19" s="105"/>
      <c r="O19" s="106"/>
      <c r="P19" s="106"/>
      <c r="Q19" s="106"/>
      <c r="R19" s="106"/>
      <c r="S19" s="106"/>
      <c r="T19" s="107"/>
    </row>
    <row r="20" spans="2:20" s="56" customFormat="1" ht="29.7" customHeight="1" x14ac:dyDescent="0.3">
      <c r="B20" s="71"/>
      <c r="C20" s="91" t="s">
        <v>65</v>
      </c>
      <c r="D20" s="92"/>
      <c r="E20" s="92"/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/>
      <c r="O20" s="109"/>
      <c r="P20" s="109"/>
      <c r="Q20" s="109"/>
      <c r="R20" s="109"/>
      <c r="S20" s="109"/>
      <c r="T20" s="110"/>
    </row>
    <row r="21" spans="2:20" ht="21" customHeight="1" x14ac:dyDescent="0.3">
      <c r="B21" s="76"/>
      <c r="C21" s="95" t="s">
        <v>59</v>
      </c>
      <c r="D21" s="96"/>
      <c r="E21" s="96"/>
      <c r="F21" s="97">
        <v>41.4</v>
      </c>
      <c r="G21" s="97">
        <v>61.5</v>
      </c>
      <c r="H21" s="97">
        <v>81.2</v>
      </c>
      <c r="I21" s="97">
        <v>193.5</v>
      </c>
      <c r="J21" s="97">
        <v>60.6</v>
      </c>
      <c r="K21" s="97">
        <v>65</v>
      </c>
      <c r="L21" s="97">
        <v>46.1</v>
      </c>
      <c r="M21" s="97">
        <v>47.2</v>
      </c>
      <c r="N21" s="97">
        <v>40.6</v>
      </c>
      <c r="O21" s="98">
        <v>37.200000000000003</v>
      </c>
      <c r="P21" s="98">
        <v>38.5</v>
      </c>
      <c r="Q21" s="98">
        <v>73.3</v>
      </c>
      <c r="R21" s="98">
        <v>119.6</v>
      </c>
      <c r="S21" s="98">
        <v>184.1</v>
      </c>
      <c r="T21" s="99">
        <v>193.5</v>
      </c>
    </row>
    <row r="22" spans="2:20" ht="21" customHeight="1" x14ac:dyDescent="0.3">
      <c r="B22" s="76"/>
      <c r="C22" s="95" t="s">
        <v>66</v>
      </c>
      <c r="D22" s="96"/>
      <c r="E22" s="96"/>
      <c r="F22" s="97">
        <v>1361.4</v>
      </c>
      <c r="G22" s="97">
        <v>1370.4</v>
      </c>
      <c r="H22" s="97">
        <v>1426.1</v>
      </c>
      <c r="I22" s="97">
        <v>1338</v>
      </c>
      <c r="J22" s="97">
        <v>1396.9</v>
      </c>
      <c r="K22" s="97">
        <v>1436.2</v>
      </c>
      <c r="L22" s="97">
        <v>1472.1</v>
      </c>
      <c r="M22" s="97">
        <v>1630.8</v>
      </c>
      <c r="N22" s="97">
        <v>1793.9</v>
      </c>
      <c r="O22" s="98">
        <v>1841.4</v>
      </c>
      <c r="P22" s="98">
        <v>1968.5</v>
      </c>
      <c r="Q22" s="98">
        <v>2008.7</v>
      </c>
      <c r="R22" s="98">
        <v>2261.9</v>
      </c>
      <c r="S22" s="98">
        <v>2464</v>
      </c>
      <c r="T22" s="99">
        <v>2905.9</v>
      </c>
    </row>
    <row r="23" spans="2:20" ht="21" customHeight="1" x14ac:dyDescent="0.3">
      <c r="B23" s="76"/>
      <c r="C23" s="95" t="s">
        <v>62</v>
      </c>
      <c r="D23" s="96"/>
      <c r="E23" s="96"/>
      <c r="F23" s="97">
        <v>1762.3</v>
      </c>
      <c r="G23" s="97">
        <v>1756.8</v>
      </c>
      <c r="H23" s="97">
        <v>1755.6</v>
      </c>
      <c r="I23" s="97">
        <v>1994.3</v>
      </c>
      <c r="J23" s="97">
        <v>1992.4</v>
      </c>
      <c r="K23" s="97">
        <v>2056.1</v>
      </c>
      <c r="L23" s="97">
        <v>2093.9</v>
      </c>
      <c r="M23" s="97">
        <v>2348.6</v>
      </c>
      <c r="N23" s="97">
        <v>2255.5</v>
      </c>
      <c r="O23" s="98">
        <v>3256.6</v>
      </c>
      <c r="P23" s="98">
        <v>3751.2</v>
      </c>
      <c r="Q23" s="98">
        <v>3811.5</v>
      </c>
      <c r="R23" s="98">
        <v>3835.4</v>
      </c>
      <c r="S23" s="98">
        <v>3968.8</v>
      </c>
      <c r="T23" s="99">
        <v>4086.9</v>
      </c>
    </row>
    <row r="24" spans="2:20" ht="21" customHeight="1" x14ac:dyDescent="0.3">
      <c r="B24" s="76"/>
      <c r="C24" s="95" t="s">
        <v>67</v>
      </c>
      <c r="D24" s="96"/>
      <c r="E24" s="96"/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8">
        <v>0</v>
      </c>
      <c r="P24" s="98">
        <v>0</v>
      </c>
      <c r="Q24" s="98">
        <v>8.6</v>
      </c>
      <c r="R24" s="98">
        <v>531</v>
      </c>
      <c r="S24" s="98">
        <v>533.79999999999995</v>
      </c>
      <c r="T24" s="99">
        <v>534.70000000000005</v>
      </c>
    </row>
    <row r="25" spans="2:20" ht="21" customHeight="1" x14ac:dyDescent="0.3">
      <c r="B25" s="76"/>
      <c r="C25" s="95" t="s">
        <v>68</v>
      </c>
      <c r="D25" s="96"/>
      <c r="E25" s="96"/>
      <c r="F25" s="97">
        <v>3712.5</v>
      </c>
      <c r="G25" s="97">
        <v>3782.3</v>
      </c>
      <c r="H25" s="97">
        <v>3885.3</v>
      </c>
      <c r="I25" s="97">
        <v>4094.3</v>
      </c>
      <c r="J25" s="97">
        <v>4176.8</v>
      </c>
      <c r="K25" s="97">
        <v>4183.5</v>
      </c>
      <c r="L25" s="97">
        <v>4154.8999999999996</v>
      </c>
      <c r="M25" s="97">
        <v>4028.3</v>
      </c>
      <c r="N25" s="97">
        <v>4026.3</v>
      </c>
      <c r="O25" s="98">
        <v>4032.1</v>
      </c>
      <c r="P25" s="98">
        <v>4107.7</v>
      </c>
      <c r="Q25" s="98">
        <v>4473.1000000000004</v>
      </c>
      <c r="R25" s="98">
        <v>4430.8999999999996</v>
      </c>
      <c r="S25" s="98">
        <v>4411.8999999999996</v>
      </c>
      <c r="T25" s="99">
        <v>4357.6000000000004</v>
      </c>
    </row>
    <row r="26" spans="2:20" ht="21" customHeight="1" x14ac:dyDescent="0.3">
      <c r="B26" s="76"/>
      <c r="C26" s="95" t="s">
        <v>69</v>
      </c>
      <c r="D26" s="96"/>
      <c r="E26" s="96"/>
      <c r="F26" s="97">
        <v>3594.5</v>
      </c>
      <c r="G26" s="97">
        <v>3644.3</v>
      </c>
      <c r="H26" s="97">
        <v>3693.3</v>
      </c>
      <c r="I26" s="97">
        <v>3771.3</v>
      </c>
      <c r="J26" s="97">
        <v>3848</v>
      </c>
      <c r="K26" s="97">
        <v>3940</v>
      </c>
      <c r="L26" s="97">
        <v>4066.3</v>
      </c>
      <c r="M26" s="97">
        <v>4528.8999999999996</v>
      </c>
      <c r="N26" s="97">
        <v>4607.3</v>
      </c>
      <c r="O26" s="98">
        <v>4709.1000000000004</v>
      </c>
      <c r="P26" s="98">
        <v>5460.8</v>
      </c>
      <c r="Q26" s="98">
        <v>8369.9</v>
      </c>
      <c r="R26" s="98">
        <v>8592.7000000000007</v>
      </c>
      <c r="S26" s="98">
        <v>8861.4</v>
      </c>
      <c r="T26" s="99">
        <v>9114.7000000000007</v>
      </c>
    </row>
    <row r="27" spans="2:20" ht="21" customHeight="1" x14ac:dyDescent="0.3">
      <c r="B27" s="76"/>
      <c r="C27" s="95" t="s">
        <v>70</v>
      </c>
      <c r="D27" s="96"/>
      <c r="E27" s="96"/>
      <c r="F27" s="97">
        <v>1783</v>
      </c>
      <c r="G27" s="97">
        <v>1938.6</v>
      </c>
      <c r="H27" s="97">
        <v>1884.6</v>
      </c>
      <c r="I27" s="97">
        <v>2221.1</v>
      </c>
      <c r="J27" s="97">
        <v>2221</v>
      </c>
      <c r="K27" s="97">
        <v>2203.6</v>
      </c>
      <c r="L27" s="97">
        <v>2200.9</v>
      </c>
      <c r="M27" s="97">
        <v>2832.1</v>
      </c>
      <c r="N27" s="97">
        <v>2828.2</v>
      </c>
      <c r="O27" s="98">
        <v>2798.2</v>
      </c>
      <c r="P27" s="98">
        <v>2915.2</v>
      </c>
      <c r="Q27" s="98">
        <v>3352.1</v>
      </c>
      <c r="R27" s="98">
        <v>3121.6</v>
      </c>
      <c r="S27" s="98">
        <v>3050.4</v>
      </c>
      <c r="T27" s="99">
        <v>2935.7</v>
      </c>
    </row>
    <row r="28" spans="2:20" ht="21" customHeight="1" x14ac:dyDescent="0.3">
      <c r="B28" s="76"/>
      <c r="C28" s="95" t="s">
        <v>71</v>
      </c>
      <c r="D28" s="96"/>
      <c r="E28" s="96"/>
      <c r="F28" s="97">
        <v>536.4</v>
      </c>
      <c r="G28" s="97">
        <v>541.20000000000005</v>
      </c>
      <c r="H28" s="97">
        <v>549.70000000000005</v>
      </c>
      <c r="I28" s="97">
        <v>546.4</v>
      </c>
      <c r="J28" s="97">
        <v>540</v>
      </c>
      <c r="K28" s="97">
        <v>531.6</v>
      </c>
      <c r="L28" s="97">
        <v>546.1</v>
      </c>
      <c r="M28" s="97">
        <v>524.29999999999995</v>
      </c>
      <c r="N28" s="97">
        <v>542.6</v>
      </c>
      <c r="O28" s="98">
        <v>489.2</v>
      </c>
      <c r="P28" s="98">
        <v>477.49999999999994</v>
      </c>
      <c r="Q28" s="98">
        <v>508.79999999999995</v>
      </c>
      <c r="R28" s="98">
        <v>523.6</v>
      </c>
      <c r="S28" s="98">
        <v>564.29999999999995</v>
      </c>
      <c r="T28" s="99">
        <v>521.79999999999995</v>
      </c>
    </row>
    <row r="29" spans="2:20" s="56" customFormat="1" ht="29.7" customHeight="1" x14ac:dyDescent="0.3">
      <c r="B29" s="71"/>
      <c r="C29" s="100" t="s">
        <v>72</v>
      </c>
      <c r="D29" s="111"/>
      <c r="E29" s="111"/>
      <c r="F29" s="102">
        <v>12791.5</v>
      </c>
      <c r="G29" s="102">
        <v>13095.1</v>
      </c>
      <c r="H29" s="102">
        <v>13275.8</v>
      </c>
      <c r="I29" s="102">
        <v>14158.9</v>
      </c>
      <c r="J29" s="102">
        <v>14235.7</v>
      </c>
      <c r="K29" s="102">
        <v>14416</v>
      </c>
      <c r="L29" s="102">
        <v>14580.3</v>
      </c>
      <c r="M29" s="102">
        <v>15940.2</v>
      </c>
      <c r="N29" s="102">
        <v>16094.4</v>
      </c>
      <c r="O29" s="102">
        <v>17163.899999999998</v>
      </c>
      <c r="P29" s="102">
        <v>18719.400000000001</v>
      </c>
      <c r="Q29" s="102">
        <v>22605.899999999998</v>
      </c>
      <c r="R29" s="102">
        <v>23416.6</v>
      </c>
      <c r="S29" s="102">
        <v>24038.7</v>
      </c>
      <c r="T29" s="103">
        <v>24650.700000000004</v>
      </c>
    </row>
    <row r="30" spans="2:20" ht="15" customHeight="1" x14ac:dyDescent="0.3">
      <c r="B30" s="76"/>
      <c r="C30" s="91"/>
      <c r="D30" s="96"/>
      <c r="E30" s="96"/>
      <c r="F30" s="112"/>
      <c r="G30" s="112"/>
      <c r="H30" s="112"/>
      <c r="I30" s="112"/>
      <c r="J30" s="112"/>
      <c r="K30" s="112"/>
      <c r="L30" s="112"/>
      <c r="M30" s="112"/>
      <c r="N30" s="112"/>
      <c r="O30" s="106"/>
      <c r="P30" s="106"/>
      <c r="Q30" s="106"/>
      <c r="R30" s="106"/>
      <c r="S30" s="106"/>
      <c r="T30" s="107"/>
    </row>
    <row r="31" spans="2:20" ht="31.2" customHeight="1" x14ac:dyDescent="0.3">
      <c r="B31" s="76"/>
      <c r="C31" s="113" t="s">
        <v>73</v>
      </c>
      <c r="D31" s="114"/>
      <c r="E31" s="114"/>
      <c r="F31" s="115">
        <v>32230.799999999999</v>
      </c>
      <c r="G31" s="115">
        <v>30065.3</v>
      </c>
      <c r="H31" s="115">
        <v>31730</v>
      </c>
      <c r="I31" s="115">
        <v>32867.599999999999</v>
      </c>
      <c r="J31" s="115">
        <v>33522.5</v>
      </c>
      <c r="K31" s="115">
        <v>34737.599999999999</v>
      </c>
      <c r="L31" s="115">
        <v>39818.5</v>
      </c>
      <c r="M31" s="115">
        <v>47308</v>
      </c>
      <c r="N31" s="115">
        <v>43662.799999999996</v>
      </c>
      <c r="O31" s="116">
        <v>42964</v>
      </c>
      <c r="P31" s="116">
        <v>43332</v>
      </c>
      <c r="Q31" s="116">
        <v>44518.8</v>
      </c>
      <c r="R31" s="116">
        <v>43817.899999999994</v>
      </c>
      <c r="S31" s="116">
        <v>43364.000000000007</v>
      </c>
      <c r="T31" s="117">
        <v>47084.100000000006</v>
      </c>
    </row>
    <row r="32" spans="2:20" ht="8.25" customHeight="1" x14ac:dyDescent="0.3">
      <c r="B32" s="76"/>
      <c r="C32" s="118"/>
      <c r="D32" s="96"/>
      <c r="E32" s="96"/>
      <c r="F32" s="119"/>
      <c r="G32" s="119"/>
      <c r="H32" s="119"/>
      <c r="I32" s="119"/>
      <c r="J32" s="119"/>
      <c r="K32" s="119"/>
      <c r="L32" s="119"/>
      <c r="M32" s="119"/>
      <c r="N32" s="119"/>
      <c r="O32" s="120"/>
      <c r="P32" s="120"/>
      <c r="Q32" s="120"/>
      <c r="R32" s="120"/>
      <c r="S32" s="120"/>
      <c r="T32" s="121"/>
    </row>
    <row r="33" spans="2:20" ht="21" customHeight="1" x14ac:dyDescent="0.3">
      <c r="B33" s="76"/>
      <c r="C33" s="122" t="s">
        <v>74</v>
      </c>
      <c r="D33" s="96"/>
      <c r="E33" s="96"/>
      <c r="F33" s="105"/>
      <c r="G33" s="105"/>
      <c r="H33" s="105"/>
      <c r="I33" s="105"/>
      <c r="J33" s="105"/>
      <c r="K33" s="105"/>
      <c r="L33" s="105"/>
      <c r="M33" s="105"/>
      <c r="N33" s="105"/>
      <c r="O33" s="120"/>
      <c r="P33" s="120"/>
      <c r="Q33" s="120"/>
      <c r="R33" s="120"/>
      <c r="S33" s="120"/>
      <c r="T33" s="121"/>
    </row>
    <row r="34" spans="2:20" s="56" customFormat="1" ht="29.7" customHeight="1" x14ac:dyDescent="0.3">
      <c r="B34" s="71"/>
      <c r="C34" s="123" t="s">
        <v>57</v>
      </c>
      <c r="D34" s="92"/>
      <c r="E34" s="92"/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/>
      <c r="O34" s="124"/>
      <c r="P34" s="124"/>
      <c r="Q34" s="124"/>
      <c r="R34" s="124"/>
      <c r="S34" s="124"/>
      <c r="T34" s="125"/>
    </row>
    <row r="35" spans="2:20" ht="21" customHeight="1" x14ac:dyDescent="0.3">
      <c r="B35" s="76"/>
      <c r="C35" s="104" t="s">
        <v>75</v>
      </c>
      <c r="D35" s="96"/>
      <c r="E35" s="96"/>
      <c r="F35" s="97">
        <v>4698.5</v>
      </c>
      <c r="G35" s="97">
        <v>3520.4</v>
      </c>
      <c r="H35" s="97">
        <v>4373.2</v>
      </c>
      <c r="I35" s="97">
        <v>6031.7</v>
      </c>
      <c r="J35" s="97">
        <v>6007.7</v>
      </c>
      <c r="K35" s="97">
        <v>4961.7</v>
      </c>
      <c r="L35" s="97">
        <v>6271</v>
      </c>
      <c r="M35" s="97">
        <v>7093.8</v>
      </c>
      <c r="N35" s="97">
        <v>7130</v>
      </c>
      <c r="O35" s="98">
        <v>6409.7</v>
      </c>
      <c r="P35" s="98">
        <v>8029.6</v>
      </c>
      <c r="Q35" s="98">
        <v>8646.4</v>
      </c>
      <c r="R35" s="98">
        <v>7386.9</v>
      </c>
      <c r="S35" s="98">
        <v>5552.9</v>
      </c>
      <c r="T35" s="99">
        <v>5002.5</v>
      </c>
    </row>
    <row r="36" spans="2:20" ht="21" customHeight="1" x14ac:dyDescent="0.3">
      <c r="B36" s="76"/>
      <c r="C36" s="95" t="s">
        <v>76</v>
      </c>
      <c r="D36" s="96"/>
      <c r="E36" s="96"/>
      <c r="F36" s="97">
        <v>350.7</v>
      </c>
      <c r="G36" s="97">
        <v>388.1</v>
      </c>
      <c r="H36" s="97">
        <v>393.8</v>
      </c>
      <c r="I36" s="97">
        <v>440.2</v>
      </c>
      <c r="J36" s="97">
        <v>475.3</v>
      </c>
      <c r="K36" s="97">
        <v>440.4</v>
      </c>
      <c r="L36" s="97">
        <v>461.2</v>
      </c>
      <c r="M36" s="97">
        <v>527.20000000000005</v>
      </c>
      <c r="N36" s="97">
        <v>603.6</v>
      </c>
      <c r="O36" s="98">
        <v>607.5</v>
      </c>
      <c r="P36" s="98">
        <v>676</v>
      </c>
      <c r="Q36" s="98">
        <v>766.9</v>
      </c>
      <c r="R36" s="98">
        <v>714.2</v>
      </c>
      <c r="S36" s="98">
        <v>692.6</v>
      </c>
      <c r="T36" s="99">
        <v>680.8</v>
      </c>
    </row>
    <row r="37" spans="2:20" ht="21" customHeight="1" x14ac:dyDescent="0.3">
      <c r="B37" s="76"/>
      <c r="C37" s="104" t="s">
        <v>77</v>
      </c>
      <c r="D37" s="96"/>
      <c r="E37" s="96"/>
      <c r="F37" s="97">
        <v>2302.5</v>
      </c>
      <c r="G37" s="97">
        <v>2276.5</v>
      </c>
      <c r="H37" s="97">
        <v>2377.6999999999998</v>
      </c>
      <c r="I37" s="97">
        <v>2113.4</v>
      </c>
      <c r="J37" s="97">
        <v>2060.6999999999998</v>
      </c>
      <c r="K37" s="97">
        <v>2775.3</v>
      </c>
      <c r="L37" s="97">
        <v>1996.1</v>
      </c>
      <c r="M37" s="97">
        <v>1832.9</v>
      </c>
      <c r="N37" s="97">
        <v>2112.8000000000002</v>
      </c>
      <c r="O37" s="98">
        <v>3166.7</v>
      </c>
      <c r="P37" s="98">
        <v>3439.4</v>
      </c>
      <c r="Q37" s="98">
        <v>946.2</v>
      </c>
      <c r="R37" s="98">
        <v>1047.0999999999999</v>
      </c>
      <c r="S37" s="98">
        <v>490.5</v>
      </c>
      <c r="T37" s="99">
        <v>899.3</v>
      </c>
    </row>
    <row r="38" spans="2:20" ht="21" customHeight="1" x14ac:dyDescent="0.3">
      <c r="B38" s="76"/>
      <c r="C38" s="104" t="s">
        <v>78</v>
      </c>
      <c r="D38" s="96"/>
      <c r="E38" s="96"/>
      <c r="F38" s="97">
        <v>0</v>
      </c>
      <c r="G38" s="97">
        <v>0</v>
      </c>
      <c r="H38" s="97">
        <v>0</v>
      </c>
      <c r="I38" s="97">
        <v>0</v>
      </c>
      <c r="J38" s="97">
        <v>0</v>
      </c>
      <c r="K38" s="97">
        <v>0</v>
      </c>
      <c r="L38" s="97">
        <v>0</v>
      </c>
      <c r="M38" s="97">
        <v>0</v>
      </c>
      <c r="N38" s="97">
        <v>0</v>
      </c>
      <c r="O38" s="98">
        <v>0</v>
      </c>
      <c r="P38" s="98">
        <v>11.3</v>
      </c>
      <c r="Q38" s="98">
        <v>11.7</v>
      </c>
      <c r="R38" s="98">
        <v>9.6999999999999993</v>
      </c>
      <c r="S38" s="98">
        <v>10.8</v>
      </c>
      <c r="T38" s="99">
        <v>11.2</v>
      </c>
    </row>
    <row r="39" spans="2:20" ht="21" customHeight="1" x14ac:dyDescent="0.3">
      <c r="B39" s="76"/>
      <c r="C39" s="104" t="s">
        <v>79</v>
      </c>
      <c r="D39" s="96"/>
      <c r="E39" s="96"/>
      <c r="F39" s="97">
        <v>577.70000000000005</v>
      </c>
      <c r="G39" s="97">
        <v>504.4</v>
      </c>
      <c r="H39" s="97">
        <v>557.70000000000005</v>
      </c>
      <c r="I39" s="97">
        <v>199.7</v>
      </c>
      <c r="J39" s="97">
        <v>233</v>
      </c>
      <c r="K39" s="97">
        <v>797.6</v>
      </c>
      <c r="L39" s="97">
        <v>604.29999999999995</v>
      </c>
      <c r="M39" s="97">
        <v>415.8</v>
      </c>
      <c r="N39" s="97">
        <v>64.3</v>
      </c>
      <c r="O39" s="98">
        <v>331.4</v>
      </c>
      <c r="P39" s="98">
        <v>191</v>
      </c>
      <c r="Q39" s="98">
        <v>106.8</v>
      </c>
      <c r="R39" s="98">
        <v>187.8</v>
      </c>
      <c r="S39" s="98">
        <v>1176.3</v>
      </c>
      <c r="T39" s="99">
        <v>1290.8</v>
      </c>
    </row>
    <row r="40" spans="2:20" s="56" customFormat="1" ht="21" customHeight="1" x14ac:dyDescent="0.3">
      <c r="B40" s="71"/>
      <c r="C40" s="104" t="s">
        <v>80</v>
      </c>
      <c r="D40" s="96"/>
      <c r="E40" s="96"/>
      <c r="F40" s="97">
        <v>145.69999999999999</v>
      </c>
      <c r="G40" s="97">
        <v>156.5</v>
      </c>
      <c r="H40" s="97">
        <v>166.6</v>
      </c>
      <c r="I40" s="97">
        <v>172.2</v>
      </c>
      <c r="J40" s="97">
        <v>169.8</v>
      </c>
      <c r="K40" s="97">
        <v>256.5</v>
      </c>
      <c r="L40" s="97">
        <v>243.5</v>
      </c>
      <c r="M40" s="97">
        <v>190.2</v>
      </c>
      <c r="N40" s="97">
        <v>195.5</v>
      </c>
      <c r="O40" s="98">
        <v>231.4</v>
      </c>
      <c r="P40" s="98">
        <v>302</v>
      </c>
      <c r="Q40" s="98">
        <v>308.2</v>
      </c>
      <c r="R40" s="98">
        <v>314.5</v>
      </c>
      <c r="S40" s="98">
        <v>309.3</v>
      </c>
      <c r="T40" s="99">
        <v>349.8</v>
      </c>
    </row>
    <row r="41" spans="2:20" ht="21" customHeight="1" x14ac:dyDescent="0.3">
      <c r="B41" s="76"/>
      <c r="C41" s="104" t="s">
        <v>81</v>
      </c>
      <c r="D41" s="96"/>
      <c r="E41" s="96"/>
      <c r="F41" s="97">
        <v>156.30000000000001</v>
      </c>
      <c r="G41" s="97">
        <v>127</v>
      </c>
      <c r="H41" s="97">
        <v>126.7</v>
      </c>
      <c r="I41" s="97">
        <v>271</v>
      </c>
      <c r="J41" s="97">
        <v>135.6</v>
      </c>
      <c r="K41" s="97">
        <v>239.9</v>
      </c>
      <c r="L41" s="97">
        <v>157.4</v>
      </c>
      <c r="M41" s="97">
        <v>241.5</v>
      </c>
      <c r="N41" s="97">
        <v>157.1</v>
      </c>
      <c r="O41" s="98">
        <v>234.1</v>
      </c>
      <c r="P41" s="98">
        <v>236.1</v>
      </c>
      <c r="Q41" s="98">
        <v>223.2</v>
      </c>
      <c r="R41" s="98">
        <v>217.1</v>
      </c>
      <c r="S41" s="98">
        <v>243.1</v>
      </c>
      <c r="T41" s="99">
        <v>195.1</v>
      </c>
    </row>
    <row r="42" spans="2:20" ht="21" customHeight="1" x14ac:dyDescent="0.3">
      <c r="B42" s="76"/>
      <c r="C42" s="104" t="s">
        <v>49</v>
      </c>
      <c r="D42" s="96"/>
      <c r="E42" s="96"/>
      <c r="F42" s="97">
        <v>5.0999999999999996</v>
      </c>
      <c r="G42" s="97">
        <v>51.1</v>
      </c>
      <c r="H42" s="97">
        <v>65.2</v>
      </c>
      <c r="I42" s="97">
        <v>80.2</v>
      </c>
      <c r="J42" s="97">
        <v>2.2000000000000002</v>
      </c>
      <c r="K42" s="97">
        <v>20.7</v>
      </c>
      <c r="L42" s="97">
        <v>1.7</v>
      </c>
      <c r="M42" s="97">
        <v>91.3</v>
      </c>
      <c r="N42" s="97">
        <v>1.4</v>
      </c>
      <c r="O42" s="98">
        <v>244.8</v>
      </c>
      <c r="P42" s="98">
        <v>38.799999999999997</v>
      </c>
      <c r="Q42" s="98">
        <v>7.8</v>
      </c>
      <c r="R42" s="98">
        <v>25.3</v>
      </c>
      <c r="S42" s="98">
        <v>6.2</v>
      </c>
      <c r="T42" s="99">
        <v>12</v>
      </c>
    </row>
    <row r="43" spans="2:20" ht="21" customHeight="1" x14ac:dyDescent="0.3">
      <c r="B43" s="76"/>
      <c r="C43" s="95" t="s">
        <v>82</v>
      </c>
      <c r="D43" s="96"/>
      <c r="E43" s="96"/>
      <c r="F43" s="97">
        <v>637.9</v>
      </c>
      <c r="G43" s="97">
        <v>525.9</v>
      </c>
      <c r="H43" s="97">
        <v>610.70000000000005</v>
      </c>
      <c r="I43" s="97">
        <v>1249.4000000000001</v>
      </c>
      <c r="J43" s="97">
        <v>906.3</v>
      </c>
      <c r="K43" s="97">
        <v>1117.7</v>
      </c>
      <c r="L43" s="97">
        <v>1168</v>
      </c>
      <c r="M43" s="97">
        <v>1695.4</v>
      </c>
      <c r="N43" s="97">
        <v>1078.3999999999999</v>
      </c>
      <c r="O43" s="98">
        <v>1430.5</v>
      </c>
      <c r="P43" s="98">
        <v>1530</v>
      </c>
      <c r="Q43" s="98">
        <v>2319.8000000000002</v>
      </c>
      <c r="R43" s="98">
        <v>1711.8999999999999</v>
      </c>
      <c r="S43" s="98">
        <v>2003.6</v>
      </c>
      <c r="T43" s="99">
        <v>1569.4</v>
      </c>
    </row>
    <row r="44" spans="2:20" s="56" customFormat="1" ht="29.7" customHeight="1" x14ac:dyDescent="0.3">
      <c r="B44" s="71"/>
      <c r="C44" s="126" t="s">
        <v>83</v>
      </c>
      <c r="D44" s="111"/>
      <c r="E44" s="111"/>
      <c r="F44" s="102">
        <v>8874.4</v>
      </c>
      <c r="G44" s="102">
        <v>7549.9</v>
      </c>
      <c r="H44" s="102">
        <v>8671.6</v>
      </c>
      <c r="I44" s="102">
        <v>10557.8</v>
      </c>
      <c r="J44" s="102">
        <v>9990.6</v>
      </c>
      <c r="K44" s="102">
        <v>10609.8</v>
      </c>
      <c r="L44" s="102">
        <v>10903.2</v>
      </c>
      <c r="M44" s="102">
        <v>12088.1</v>
      </c>
      <c r="N44" s="102">
        <v>11343.1</v>
      </c>
      <c r="O44" s="102">
        <v>12656.099999999999</v>
      </c>
      <c r="P44" s="102">
        <v>14454.199999999999</v>
      </c>
      <c r="Q44" s="102">
        <v>13336.9</v>
      </c>
      <c r="R44" s="102">
        <v>11614.499999999998</v>
      </c>
      <c r="S44" s="102">
        <v>10485.400000000001</v>
      </c>
      <c r="T44" s="103">
        <v>10010.9</v>
      </c>
    </row>
    <row r="45" spans="2:20" ht="7.5" customHeight="1" x14ac:dyDescent="0.3">
      <c r="B45" s="76"/>
      <c r="C45" s="104"/>
      <c r="D45" s="96"/>
      <c r="E45" s="96"/>
      <c r="F45" s="127"/>
      <c r="G45" s="127"/>
      <c r="H45" s="127"/>
      <c r="I45" s="127"/>
      <c r="J45" s="127"/>
      <c r="K45" s="127"/>
      <c r="L45" s="127"/>
      <c r="M45" s="127"/>
      <c r="N45" s="127"/>
      <c r="O45" s="120"/>
      <c r="P45" s="120"/>
      <c r="Q45" s="120"/>
      <c r="R45" s="120"/>
      <c r="S45" s="120"/>
      <c r="T45" s="121"/>
    </row>
    <row r="46" spans="2:20" s="56" customFormat="1" ht="29.7" customHeight="1" x14ac:dyDescent="0.3">
      <c r="B46" s="71"/>
      <c r="C46" s="123" t="s">
        <v>84</v>
      </c>
      <c r="D46" s="92"/>
      <c r="E46" s="92"/>
      <c r="F46" s="108">
        <v>0</v>
      </c>
      <c r="G46" s="108">
        <v>0</v>
      </c>
      <c r="H46" s="108">
        <v>0</v>
      </c>
      <c r="I46" s="108">
        <v>0</v>
      </c>
      <c r="J46" s="108">
        <v>0</v>
      </c>
      <c r="K46" s="108">
        <v>0</v>
      </c>
      <c r="L46" s="108">
        <v>0</v>
      </c>
      <c r="M46" s="108">
        <v>0</v>
      </c>
      <c r="N46" s="108"/>
      <c r="O46" s="124"/>
      <c r="P46" s="124"/>
      <c r="Q46" s="124"/>
      <c r="R46" s="124"/>
      <c r="S46" s="124"/>
      <c r="T46" s="125"/>
    </row>
    <row r="47" spans="2:20" ht="21" customHeight="1" x14ac:dyDescent="0.3">
      <c r="B47" s="76"/>
      <c r="C47" s="95" t="s">
        <v>85</v>
      </c>
      <c r="D47" s="96"/>
      <c r="E47" s="96"/>
      <c r="F47" s="127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/>
      <c r="O47" s="120"/>
      <c r="P47" s="120"/>
      <c r="Q47" s="120"/>
      <c r="R47" s="120"/>
      <c r="S47" s="120"/>
      <c r="T47" s="121"/>
    </row>
    <row r="48" spans="2:20" ht="21" customHeight="1" x14ac:dyDescent="0.3">
      <c r="B48" s="76"/>
      <c r="C48" s="95" t="s">
        <v>76</v>
      </c>
      <c r="D48" s="96"/>
      <c r="E48" s="96"/>
      <c r="F48" s="97">
        <v>1744.8</v>
      </c>
      <c r="G48" s="97">
        <v>1866.1</v>
      </c>
      <c r="H48" s="97">
        <v>1808.2</v>
      </c>
      <c r="I48" s="97">
        <v>2113.1999999999998</v>
      </c>
      <c r="J48" s="97">
        <v>2024.5</v>
      </c>
      <c r="K48" s="97">
        <v>1997</v>
      </c>
      <c r="L48" s="97">
        <v>1965</v>
      </c>
      <c r="M48" s="97">
        <v>2461.3000000000002</v>
      </c>
      <c r="N48" s="97">
        <v>2437.6</v>
      </c>
      <c r="O48" s="98">
        <v>2404.1</v>
      </c>
      <c r="P48" s="98">
        <v>2477.1</v>
      </c>
      <c r="Q48" s="98">
        <v>2818.4</v>
      </c>
      <c r="R48" s="98">
        <v>2646.3</v>
      </c>
      <c r="S48" s="98">
        <v>2613.8000000000002</v>
      </c>
      <c r="T48" s="99">
        <v>2535.4</v>
      </c>
    </row>
    <row r="49" spans="2:20" ht="21" customHeight="1" x14ac:dyDescent="0.3">
      <c r="B49" s="76"/>
      <c r="C49" s="95" t="s">
        <v>77</v>
      </c>
      <c r="D49" s="96"/>
      <c r="E49" s="96"/>
      <c r="F49" s="97">
        <v>10601.5</v>
      </c>
      <c r="G49" s="97">
        <v>9629.5</v>
      </c>
      <c r="H49" s="97">
        <v>9294.6</v>
      </c>
      <c r="I49" s="97">
        <v>7857</v>
      </c>
      <c r="J49" s="97">
        <v>8951</v>
      </c>
      <c r="K49" s="97">
        <v>9277.7000000000007</v>
      </c>
      <c r="L49" s="97">
        <v>7136.7</v>
      </c>
      <c r="M49" s="97">
        <v>12833.6</v>
      </c>
      <c r="N49" s="97">
        <v>9902</v>
      </c>
      <c r="O49" s="98">
        <v>8159.6</v>
      </c>
      <c r="P49" s="98">
        <v>7957.4</v>
      </c>
      <c r="Q49" s="98">
        <v>9245.9</v>
      </c>
      <c r="R49" s="98">
        <v>10863.5</v>
      </c>
      <c r="S49" s="98">
        <v>12824.6</v>
      </c>
      <c r="T49" s="99">
        <v>15578.6</v>
      </c>
    </row>
    <row r="50" spans="2:20" ht="21" customHeight="1" x14ac:dyDescent="0.3">
      <c r="B50" s="76"/>
      <c r="C50" s="95" t="s">
        <v>79</v>
      </c>
      <c r="D50" s="96"/>
      <c r="E50" s="96"/>
      <c r="F50" s="97">
        <v>5230.8</v>
      </c>
      <c r="G50" s="97">
        <v>5169.7</v>
      </c>
      <c r="H50" s="97">
        <v>5106.3999999999996</v>
      </c>
      <c r="I50" s="97">
        <v>5105</v>
      </c>
      <c r="J50" s="97">
        <v>5106</v>
      </c>
      <c r="K50" s="97">
        <v>5398.7</v>
      </c>
      <c r="L50" s="97">
        <v>3851.6</v>
      </c>
      <c r="M50" s="97">
        <v>3938</v>
      </c>
      <c r="N50" s="97">
        <v>4023.4</v>
      </c>
      <c r="O50" s="98">
        <v>3285.1</v>
      </c>
      <c r="P50" s="98">
        <v>1780.4</v>
      </c>
      <c r="Q50" s="98">
        <v>2042</v>
      </c>
      <c r="R50" s="98">
        <v>2035.9</v>
      </c>
      <c r="S50" s="98">
        <v>1031.2</v>
      </c>
      <c r="T50" s="99">
        <v>3022.2</v>
      </c>
    </row>
    <row r="51" spans="2:20" ht="21" customHeight="1" x14ac:dyDescent="0.3">
      <c r="B51" s="76"/>
      <c r="C51" s="95" t="s">
        <v>66</v>
      </c>
      <c r="D51" s="96"/>
      <c r="E51" s="96"/>
      <c r="F51" s="97">
        <v>0</v>
      </c>
      <c r="G51" s="97">
        <v>0</v>
      </c>
      <c r="H51" s="97">
        <v>0</v>
      </c>
      <c r="I51" s="97">
        <v>0</v>
      </c>
      <c r="J51" s="97">
        <v>18.2</v>
      </c>
      <c r="K51" s="97">
        <v>29.3</v>
      </c>
      <c r="L51" s="97">
        <v>2.9</v>
      </c>
      <c r="M51" s="97">
        <v>0</v>
      </c>
      <c r="N51" s="97">
        <v>0</v>
      </c>
      <c r="O51" s="98">
        <v>0</v>
      </c>
      <c r="P51" s="98">
        <v>0</v>
      </c>
      <c r="Q51" s="98">
        <v>0</v>
      </c>
      <c r="R51" s="98">
        <v>0</v>
      </c>
      <c r="S51" s="98">
        <v>0</v>
      </c>
      <c r="T51" s="99">
        <v>0</v>
      </c>
    </row>
    <row r="52" spans="2:20" ht="21" customHeight="1" x14ac:dyDescent="0.3">
      <c r="B52" s="76"/>
      <c r="C52" s="95" t="s">
        <v>82</v>
      </c>
      <c r="D52" s="96"/>
      <c r="E52" s="96"/>
      <c r="F52" s="97">
        <v>217.2</v>
      </c>
      <c r="G52" s="97">
        <v>211.6</v>
      </c>
      <c r="H52" s="97">
        <v>218.3</v>
      </c>
      <c r="I52" s="97">
        <v>256.10000000000002</v>
      </c>
      <c r="J52" s="97">
        <v>266.39999999999998</v>
      </c>
      <c r="K52" s="97">
        <v>264.39999999999998</v>
      </c>
      <c r="L52" s="97">
        <v>272.60000000000002</v>
      </c>
      <c r="M52" s="97">
        <v>517.9</v>
      </c>
      <c r="N52" s="97">
        <v>497.79999999999995</v>
      </c>
      <c r="O52" s="98">
        <v>728.6</v>
      </c>
      <c r="P52" s="98">
        <v>999.59999999999991</v>
      </c>
      <c r="Q52" s="98">
        <v>1164.6999999999998</v>
      </c>
      <c r="R52" s="98">
        <v>1330.4</v>
      </c>
      <c r="S52" s="98">
        <v>1303</v>
      </c>
      <c r="T52" s="99">
        <v>1231.5</v>
      </c>
    </row>
    <row r="53" spans="2:20" s="56" customFormat="1" ht="29.7" customHeight="1" x14ac:dyDescent="0.3">
      <c r="B53" s="71"/>
      <c r="C53" s="126" t="s">
        <v>86</v>
      </c>
      <c r="D53" s="111"/>
      <c r="E53" s="111"/>
      <c r="F53" s="102">
        <v>17794.3</v>
      </c>
      <c r="G53" s="102">
        <v>16876.900000000001</v>
      </c>
      <c r="H53" s="102">
        <v>16427.5</v>
      </c>
      <c r="I53" s="102">
        <v>15331.3</v>
      </c>
      <c r="J53" s="102">
        <v>16366.1</v>
      </c>
      <c r="K53" s="102">
        <v>16967.099999999999</v>
      </c>
      <c r="L53" s="102">
        <v>13228.8</v>
      </c>
      <c r="M53" s="102">
        <v>19750.8</v>
      </c>
      <c r="N53" s="102">
        <v>16860.8</v>
      </c>
      <c r="O53" s="102">
        <v>14577.400000000001</v>
      </c>
      <c r="P53" s="102">
        <v>13214.5</v>
      </c>
      <c r="Q53" s="102">
        <v>15271</v>
      </c>
      <c r="R53" s="102">
        <v>16876.099999999999</v>
      </c>
      <c r="S53" s="102">
        <v>17772.600000000002</v>
      </c>
      <c r="T53" s="103">
        <v>22367.7</v>
      </c>
    </row>
    <row r="54" spans="2:20" ht="7.5" customHeight="1" x14ac:dyDescent="0.3">
      <c r="B54" s="76"/>
      <c r="C54" s="104"/>
      <c r="D54" s="96"/>
      <c r="E54" s="96"/>
      <c r="F54" s="127"/>
      <c r="G54" s="127"/>
      <c r="H54" s="127"/>
      <c r="I54" s="127"/>
      <c r="J54" s="127"/>
      <c r="K54" s="127"/>
      <c r="L54" s="127"/>
      <c r="M54" s="127"/>
      <c r="N54" s="127"/>
      <c r="O54" s="120"/>
      <c r="P54" s="120"/>
      <c r="Q54" s="120"/>
      <c r="R54" s="120"/>
      <c r="S54" s="120"/>
      <c r="T54" s="121"/>
    </row>
    <row r="55" spans="2:20" s="56" customFormat="1" ht="29.7" customHeight="1" x14ac:dyDescent="0.3">
      <c r="B55" s="71"/>
      <c r="C55" s="126" t="s">
        <v>87</v>
      </c>
      <c r="D55" s="111"/>
      <c r="E55" s="111"/>
      <c r="F55" s="102">
        <v>5562.2</v>
      </c>
      <c r="G55" s="102">
        <v>5638.5</v>
      </c>
      <c r="H55" s="102">
        <v>6630.9</v>
      </c>
      <c r="I55" s="102">
        <v>6978.4</v>
      </c>
      <c r="J55" s="102">
        <v>7165.8</v>
      </c>
      <c r="K55" s="102">
        <v>7160.7</v>
      </c>
      <c r="L55" s="102">
        <v>15686.5</v>
      </c>
      <c r="M55" s="102">
        <v>15469.1</v>
      </c>
      <c r="N55" s="102">
        <v>15458.9</v>
      </c>
      <c r="O55" s="102">
        <v>15730.6</v>
      </c>
      <c r="P55" s="102">
        <v>15663.399999999998</v>
      </c>
      <c r="Q55" s="102">
        <v>15911</v>
      </c>
      <c r="R55" s="102">
        <v>15327.3</v>
      </c>
      <c r="S55" s="102">
        <v>15105.999999999998</v>
      </c>
      <c r="T55" s="103">
        <v>14705.6</v>
      </c>
    </row>
    <row r="56" spans="2:20" ht="8.25" customHeight="1" x14ac:dyDescent="0.3">
      <c r="B56" s="76"/>
      <c r="C56" s="123"/>
      <c r="D56" s="92"/>
      <c r="E56" s="92"/>
      <c r="F56" s="128"/>
      <c r="G56" s="128"/>
      <c r="H56" s="128"/>
      <c r="I56" s="128"/>
      <c r="J56" s="128"/>
      <c r="K56" s="128"/>
      <c r="L56" s="128"/>
      <c r="M56" s="128"/>
      <c r="N56" s="128"/>
      <c r="O56" s="109"/>
      <c r="P56" s="109"/>
      <c r="Q56" s="109"/>
      <c r="R56" s="109"/>
      <c r="S56" s="109"/>
      <c r="T56" s="110"/>
    </row>
    <row r="57" spans="2:20" ht="31.2" customHeight="1" x14ac:dyDescent="0.3">
      <c r="B57" s="76"/>
      <c r="C57" s="113" t="s">
        <v>88</v>
      </c>
      <c r="D57" s="114"/>
      <c r="E57" s="114"/>
      <c r="F57" s="115">
        <v>32230.799999999999</v>
      </c>
      <c r="G57" s="115">
        <v>30065.3</v>
      </c>
      <c r="H57" s="115">
        <v>31730</v>
      </c>
      <c r="I57" s="115">
        <v>32867.599999999999</v>
      </c>
      <c r="J57" s="115">
        <v>33522.5</v>
      </c>
      <c r="K57" s="115">
        <v>34737.599999999999</v>
      </c>
      <c r="L57" s="115">
        <v>39818.5</v>
      </c>
      <c r="M57" s="115">
        <v>47308</v>
      </c>
      <c r="N57" s="115">
        <v>43662.8</v>
      </c>
      <c r="O57" s="116">
        <v>42964</v>
      </c>
      <c r="P57" s="116">
        <v>43331.999999999993</v>
      </c>
      <c r="Q57" s="116">
        <v>44518.8</v>
      </c>
      <c r="R57" s="116">
        <v>43817.899999999994</v>
      </c>
      <c r="S57" s="116">
        <v>43364</v>
      </c>
      <c r="T57" s="117">
        <v>47084.1</v>
      </c>
    </row>
    <row r="58" spans="2:20" ht="12" customHeight="1" x14ac:dyDescent="0.3">
      <c r="B58" s="129"/>
      <c r="C58" s="130"/>
      <c r="D58" s="130"/>
      <c r="E58" s="130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2"/>
    </row>
    <row r="59" spans="2:20" ht="15.75" customHeight="1" x14ac:dyDescent="0.3">
      <c r="N59"/>
      <c r="Q59"/>
      <c r="R59"/>
      <c r="T59"/>
    </row>
    <row r="60" spans="2:20" ht="15.75" customHeight="1" x14ac:dyDescent="0.3">
      <c r="N60" s="135"/>
      <c r="Q60" s="135"/>
      <c r="R60" s="135"/>
      <c r="T60" s="136"/>
    </row>
    <row r="61" spans="2:20" ht="15.75" customHeight="1" x14ac:dyDescent="0.3">
      <c r="N61" s="135"/>
      <c r="Q61" s="135"/>
      <c r="R61" s="135"/>
      <c r="T61" s="136"/>
    </row>
    <row r="70" spans="14:20" ht="15.75" customHeight="1" x14ac:dyDescent="0.3">
      <c r="N70" s="137"/>
      <c r="Q70" s="137"/>
      <c r="R70" s="137"/>
      <c r="T70" s="138"/>
    </row>
    <row r="71" spans="14:20" ht="15.75" customHeight="1" x14ac:dyDescent="0.3">
      <c r="N71" s="139"/>
      <c r="Q71" s="139"/>
      <c r="R71" s="139"/>
      <c r="T71" s="140"/>
    </row>
    <row r="72" spans="14:20" ht="15.75" customHeight="1" x14ac:dyDescent="0.3">
      <c r="N72" s="139"/>
      <c r="Q72" s="139"/>
      <c r="R72" s="139"/>
      <c r="T72" s="140"/>
    </row>
    <row r="74" spans="14:20" ht="15.75" customHeight="1" x14ac:dyDescent="0.3">
      <c r="N74" s="137"/>
      <c r="Q74" s="137"/>
      <c r="R74" s="137"/>
      <c r="T74" s="138"/>
    </row>
    <row r="75" spans="14:20" ht="15.75" customHeight="1" x14ac:dyDescent="0.3">
      <c r="N75" s="141"/>
      <c r="Q75" s="141"/>
      <c r="R75" s="141">
        <v>0</v>
      </c>
      <c r="T75" s="142"/>
    </row>
  </sheetData>
  <pageMargins left="0.23622047244094491" right="0.23622047244094491" top="0.78740157480314965" bottom="0.78740157480314965" header="0.31496062992125984" footer="0.31496062992125984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CF-C2E7-4B23-812B-A43C320B4FCA}">
  <sheetPr>
    <pageSetUpPr fitToPage="1"/>
  </sheetPr>
  <dimension ref="A1:Q83"/>
  <sheetViews>
    <sheetView showGridLines="0" topLeftCell="A6" zoomScale="120" zoomScaleNormal="120" workbookViewId="0">
      <pane xSplit="1" ySplit="4" topLeftCell="M10" activePane="bottomRight" state="frozen"/>
      <selection pane="topRight" activeCell="A2" sqref="A2"/>
      <selection pane="bottomLeft" activeCell="A2" sqref="A2"/>
      <selection pane="bottomRight" activeCell="A2" sqref="A2"/>
    </sheetView>
  </sheetViews>
  <sheetFormatPr defaultColWidth="9.33203125" defaultRowHeight="15.75" customHeight="1" x14ac:dyDescent="0.3"/>
  <cols>
    <col min="1" max="1" width="72.44140625" style="198" customWidth="1"/>
    <col min="2" max="2" width="3.6640625" style="198" customWidth="1"/>
    <col min="3" max="3" width="15.33203125" style="199" customWidth="1"/>
    <col min="4" max="5" width="16.33203125" style="199" bestFit="1" customWidth="1"/>
    <col min="6" max="6" width="15.33203125" style="199" customWidth="1"/>
    <col min="7" max="7" width="16.33203125" style="199" bestFit="1" customWidth="1"/>
    <col min="8" max="9" width="16.6640625" style="190" bestFit="1" customWidth="1"/>
    <col min="10" max="11" width="15.33203125" style="190" customWidth="1"/>
    <col min="12" max="13" width="16.33203125" style="190" bestFit="1" customWidth="1"/>
    <col min="14" max="14" width="15.33203125" style="190" customWidth="1"/>
    <col min="15" max="15" width="16.33203125" style="190" bestFit="1" customWidth="1"/>
    <col min="16" max="16" width="16.6640625" style="158" bestFit="1" customWidth="1"/>
    <col min="17" max="17" width="15.33203125" style="200" customWidth="1"/>
    <col min="18" max="16384" width="9.33203125" style="158"/>
  </cols>
  <sheetData>
    <row r="1" spans="1:17" s="86" customFormat="1" ht="15.75" customHeight="1" x14ac:dyDescent="0.3">
      <c r="A1" s="144"/>
      <c r="B1" s="145"/>
      <c r="C1" s="146"/>
      <c r="D1" s="146"/>
      <c r="E1" s="146"/>
      <c r="F1" s="146"/>
      <c r="G1" s="146"/>
      <c r="H1" s="147"/>
      <c r="I1" s="147"/>
      <c r="J1" s="147"/>
      <c r="K1" s="147"/>
      <c r="L1" s="147"/>
      <c r="M1" s="147"/>
      <c r="N1" s="147"/>
      <c r="O1" s="147"/>
      <c r="Q1" s="148"/>
    </row>
    <row r="2" spans="1:17" s="86" customFormat="1" ht="15.75" customHeight="1" x14ac:dyDescent="0.3">
      <c r="A2" s="144"/>
      <c r="B2" s="149"/>
      <c r="C2" s="146"/>
      <c r="D2" s="146"/>
      <c r="E2" s="146"/>
      <c r="F2" s="146"/>
      <c r="G2" s="146"/>
      <c r="H2" s="147"/>
      <c r="I2" s="147"/>
      <c r="J2" s="147"/>
      <c r="K2" s="147"/>
      <c r="L2" s="147"/>
      <c r="M2" s="147"/>
      <c r="N2" s="147"/>
      <c r="O2" s="147"/>
      <c r="Q2" s="148"/>
    </row>
    <row r="3" spans="1:17" s="86" customFormat="1" ht="15.75" customHeight="1" x14ac:dyDescent="0.3">
      <c r="A3" s="144"/>
      <c r="B3" s="145"/>
      <c r="C3" s="146"/>
      <c r="D3" s="146"/>
      <c r="E3" s="146"/>
      <c r="F3" s="146"/>
      <c r="G3" s="146"/>
      <c r="H3" s="147"/>
      <c r="I3" s="147"/>
      <c r="J3" s="147"/>
      <c r="K3" s="147"/>
      <c r="L3" s="147"/>
      <c r="M3" s="147"/>
      <c r="N3" s="147"/>
      <c r="O3" s="147"/>
      <c r="Q3" s="148"/>
    </row>
    <row r="4" spans="1:17" s="86" customFormat="1" ht="15.75" customHeight="1" x14ac:dyDescent="0.3">
      <c r="B4" s="145"/>
      <c r="C4" s="146"/>
      <c r="D4" s="146"/>
      <c r="E4" s="146"/>
      <c r="F4" s="146"/>
      <c r="G4" s="146"/>
      <c r="H4" s="147"/>
      <c r="I4" s="147"/>
      <c r="J4" s="147"/>
      <c r="K4" s="147"/>
      <c r="L4" s="147"/>
      <c r="M4" s="147"/>
      <c r="N4" s="147"/>
      <c r="O4" s="147"/>
      <c r="Q4" s="148"/>
    </row>
    <row r="5" spans="1:17" s="86" customFormat="1" ht="15.75" customHeight="1" thickBot="1" x14ac:dyDescent="0.35">
      <c r="A5" s="144"/>
      <c r="B5" s="145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Q5" s="151"/>
    </row>
    <row r="6" spans="1:17" s="86" customFormat="1" ht="8.25" customHeight="1" x14ac:dyDescent="0.3">
      <c r="A6" s="152"/>
      <c r="B6" s="153"/>
      <c r="C6" s="154"/>
      <c r="D6" s="154"/>
      <c r="E6" s="154"/>
      <c r="F6" s="154"/>
      <c r="G6" s="154"/>
      <c r="H6" s="155"/>
      <c r="I6" s="155"/>
      <c r="J6" s="155"/>
      <c r="K6" s="155"/>
      <c r="L6" s="155"/>
      <c r="M6" s="155"/>
      <c r="N6" s="155"/>
      <c r="O6" s="155"/>
      <c r="Q6" s="156"/>
    </row>
    <row r="7" spans="1:17" s="86" customFormat="1" ht="22.2" customHeight="1" x14ac:dyDescent="0.3">
      <c r="A7" s="72" t="s">
        <v>13</v>
      </c>
      <c r="B7" s="73"/>
      <c r="C7" s="146"/>
      <c r="D7" s="146"/>
      <c r="E7" s="146"/>
      <c r="F7" s="146"/>
      <c r="G7" s="146"/>
      <c r="H7" s="147"/>
      <c r="I7" s="147"/>
      <c r="J7" s="147"/>
      <c r="K7" s="147"/>
      <c r="L7" s="147"/>
      <c r="M7" s="147"/>
      <c r="N7" s="147"/>
      <c r="O7" s="147"/>
      <c r="Q7" s="148"/>
    </row>
    <row r="8" spans="1:17" ht="16.5" customHeight="1" x14ac:dyDescent="0.3">
      <c r="A8" s="77" t="s">
        <v>89</v>
      </c>
      <c r="B8" s="78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Q8" s="159"/>
    </row>
    <row r="9" spans="1:17" ht="37.200000000000003" customHeight="1" x14ac:dyDescent="0.3">
      <c r="A9" s="11" t="s">
        <v>14</v>
      </c>
      <c r="B9" s="78"/>
      <c r="C9" s="84">
        <v>43555</v>
      </c>
      <c r="D9" s="84">
        <v>43646</v>
      </c>
      <c r="E9" s="84">
        <v>43738</v>
      </c>
      <c r="F9" s="84">
        <v>43830</v>
      </c>
      <c r="G9" s="84">
        <v>43921</v>
      </c>
      <c r="H9" s="84">
        <v>44012</v>
      </c>
      <c r="I9" s="84">
        <v>44104</v>
      </c>
      <c r="J9" s="84">
        <v>44196</v>
      </c>
      <c r="K9" s="84">
        <v>44286</v>
      </c>
      <c r="L9" s="84">
        <v>44377</v>
      </c>
      <c r="M9" s="84">
        <v>44469</v>
      </c>
      <c r="N9" s="84">
        <v>44561</v>
      </c>
      <c r="O9" s="84">
        <v>44651</v>
      </c>
      <c r="P9" s="84">
        <v>44742</v>
      </c>
      <c r="Q9" s="85">
        <v>44834</v>
      </c>
    </row>
    <row r="10" spans="1:17" s="86" customFormat="1" ht="7.5" customHeight="1" x14ac:dyDescent="0.3">
      <c r="A10" s="160"/>
      <c r="B10" s="78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2"/>
    </row>
    <row r="11" spans="1:17" s="86" customFormat="1" ht="12.6" customHeight="1" x14ac:dyDescent="0.3">
      <c r="A11" s="163"/>
      <c r="B11" s="73"/>
      <c r="C11" s="164"/>
      <c r="D11" s="164"/>
      <c r="E11" s="164"/>
      <c r="F11" s="164"/>
      <c r="G11" s="164"/>
      <c r="H11" s="165"/>
      <c r="I11" s="165"/>
      <c r="J11" s="165"/>
      <c r="K11" s="165"/>
      <c r="L11" s="165"/>
      <c r="M11" s="165"/>
      <c r="N11" s="165"/>
      <c r="O11" s="165"/>
      <c r="P11" s="165"/>
      <c r="Q11" s="166"/>
    </row>
    <row r="12" spans="1:17" ht="25.2" customHeight="1" x14ac:dyDescent="0.3">
      <c r="A12" s="167" t="s">
        <v>90</v>
      </c>
      <c r="B12" s="96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9"/>
    </row>
    <row r="13" spans="1:17" ht="8.25" customHeight="1" x14ac:dyDescent="0.3">
      <c r="A13" s="170"/>
      <c r="B13" s="96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9"/>
    </row>
    <row r="14" spans="1:17" s="86" customFormat="1" ht="19.5" customHeight="1" x14ac:dyDescent="0.3">
      <c r="A14" s="171" t="s">
        <v>91</v>
      </c>
      <c r="B14" s="77"/>
      <c r="C14" s="172">
        <v>-107.08199999999999</v>
      </c>
      <c r="D14" s="172">
        <v>-43.5</v>
      </c>
      <c r="E14" s="172">
        <v>-35.48611322</v>
      </c>
      <c r="F14" s="172">
        <v>581.28338599130393</v>
      </c>
      <c r="G14" s="172">
        <v>-90.842026000000004</v>
      </c>
      <c r="H14" s="172">
        <v>-127</v>
      </c>
      <c r="I14" s="172">
        <v>-91.238457146595479</v>
      </c>
      <c r="J14" s="172">
        <v>314.92883741980347</v>
      </c>
      <c r="K14" s="172">
        <v>-224.40700000000001</v>
      </c>
      <c r="L14" s="172">
        <v>0.79400000000000004</v>
      </c>
      <c r="M14" s="172">
        <v>242.887</v>
      </c>
      <c r="N14" s="172">
        <v>732.58699999999999</v>
      </c>
      <c r="O14" s="172">
        <v>-137.30000000000001</v>
      </c>
      <c r="P14" s="172">
        <v>-235.2</v>
      </c>
      <c r="Q14" s="173">
        <v>-446.8</v>
      </c>
    </row>
    <row r="15" spans="1:17" ht="8.25" customHeight="1" x14ac:dyDescent="0.3">
      <c r="A15" s="170"/>
      <c r="B15" s="96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9"/>
    </row>
    <row r="16" spans="1:17" ht="19.5" customHeight="1" x14ac:dyDescent="0.3">
      <c r="A16" s="163" t="s">
        <v>92</v>
      </c>
      <c r="B16" s="96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9"/>
    </row>
    <row r="17" spans="1:17" ht="19.5" customHeight="1" x14ac:dyDescent="0.3">
      <c r="A17" s="170" t="s">
        <v>93</v>
      </c>
      <c r="B17" s="174"/>
      <c r="C17" s="168">
        <v>223.72300000000001</v>
      </c>
      <c r="D17" s="168">
        <v>460.2</v>
      </c>
      <c r="E17" s="168">
        <v>706.77</v>
      </c>
      <c r="F17" s="168">
        <v>954.77720755000007</v>
      </c>
      <c r="G17" s="168">
        <v>248.35011349064524</v>
      </c>
      <c r="H17" s="168">
        <v>506.99574422064518</v>
      </c>
      <c r="I17" s="168">
        <v>775.4486756</v>
      </c>
      <c r="J17" s="168">
        <v>1044.5554425806451</v>
      </c>
      <c r="K17" s="168">
        <v>304.47401655000004</v>
      </c>
      <c r="L17" s="168">
        <v>918.18956637999997</v>
      </c>
      <c r="M17" s="168">
        <v>1351.31956638</v>
      </c>
      <c r="N17" s="168">
        <v>1834.31956638</v>
      </c>
      <c r="O17" s="168">
        <v>497.7</v>
      </c>
      <c r="P17" s="168">
        <v>991.69999999999993</v>
      </c>
      <c r="Q17" s="169">
        <v>1476</v>
      </c>
    </row>
    <row r="18" spans="1:17" ht="19.5" customHeight="1" x14ac:dyDescent="0.3">
      <c r="A18" s="175" t="s">
        <v>94</v>
      </c>
      <c r="B18" s="176"/>
      <c r="C18" s="168">
        <v>4.4429999999999996</v>
      </c>
      <c r="D18" s="168">
        <v>48.7</v>
      </c>
      <c r="E18" s="168">
        <v>111.291</v>
      </c>
      <c r="F18" s="168">
        <v>180.22499999999999</v>
      </c>
      <c r="G18" s="168">
        <v>1.59</v>
      </c>
      <c r="H18" s="168">
        <v>21.303000000000001</v>
      </c>
      <c r="I18" s="168">
        <v>56.927</v>
      </c>
      <c r="J18" s="168">
        <v>152.66900000000001</v>
      </c>
      <c r="K18" s="168">
        <v>-1.696</v>
      </c>
      <c r="L18" s="168">
        <v>24.08227689000001</v>
      </c>
      <c r="M18" s="168">
        <v>-209.28199819999995</v>
      </c>
      <c r="N18" s="168">
        <v>-285.10000000000002</v>
      </c>
      <c r="O18" s="168">
        <v>-42.6</v>
      </c>
      <c r="P18" s="168">
        <v>-192.2</v>
      </c>
      <c r="Q18" s="169">
        <v>-507.4</v>
      </c>
    </row>
    <row r="19" spans="1:17" ht="19.5" customHeight="1" x14ac:dyDescent="0.3">
      <c r="A19" s="175" t="s">
        <v>95</v>
      </c>
      <c r="B19" s="176"/>
      <c r="C19" s="168">
        <v>343.11700000000002</v>
      </c>
      <c r="D19" s="168">
        <v>726.8</v>
      </c>
      <c r="E19" s="168">
        <v>1038.5999999999999</v>
      </c>
      <c r="F19" s="168">
        <v>1310.728636721984</v>
      </c>
      <c r="G19" s="168">
        <v>233.16020709700501</v>
      </c>
      <c r="H19" s="168">
        <v>405.6</v>
      </c>
      <c r="I19" s="168">
        <v>570.9</v>
      </c>
      <c r="J19" s="168">
        <v>831.39201746000003</v>
      </c>
      <c r="K19" s="168">
        <v>223.90100000000001</v>
      </c>
      <c r="L19" s="168">
        <v>531.29680334324178</v>
      </c>
      <c r="M19" s="168">
        <v>814.4781022533333</v>
      </c>
      <c r="N19" s="168">
        <v>1133.4781022533334</v>
      </c>
      <c r="O19" s="168">
        <v>419.8</v>
      </c>
      <c r="P19" s="168">
        <v>959.7</v>
      </c>
      <c r="Q19" s="169">
        <v>1598.8</v>
      </c>
    </row>
    <row r="20" spans="1:17" ht="19.5" customHeight="1" x14ac:dyDescent="0.3">
      <c r="A20" s="175" t="s">
        <v>96</v>
      </c>
      <c r="B20" s="176"/>
      <c r="C20" s="168">
        <v>3.2080000000000002</v>
      </c>
      <c r="D20" s="168">
        <v>16.5</v>
      </c>
      <c r="E20" s="168">
        <v>25.6</v>
      </c>
      <c r="F20" s="168">
        <v>94.873000000000005</v>
      </c>
      <c r="G20" s="168">
        <v>3.0575705600000003</v>
      </c>
      <c r="H20" s="168">
        <v>6</v>
      </c>
      <c r="I20" s="168">
        <v>14.1</v>
      </c>
      <c r="J20" s="168">
        <v>98.398229500000042</v>
      </c>
      <c r="K20" s="168">
        <v>4.2705168799999997</v>
      </c>
      <c r="L20" s="168">
        <v>311.89999999999998</v>
      </c>
      <c r="M20" s="168">
        <v>340.60712420000004</v>
      </c>
      <c r="N20" s="177">
        <v>340.60712420000004</v>
      </c>
      <c r="O20" s="168">
        <v>0</v>
      </c>
      <c r="P20" s="168">
        <v>0</v>
      </c>
      <c r="Q20" s="169" t="s">
        <v>47</v>
      </c>
    </row>
    <row r="21" spans="1:17" ht="19.5" customHeight="1" x14ac:dyDescent="0.3">
      <c r="A21" s="175" t="s">
        <v>97</v>
      </c>
      <c r="B21" s="176"/>
      <c r="C21" s="168">
        <v>-9.5009999999999994</v>
      </c>
      <c r="D21" s="168">
        <v>-26</v>
      </c>
      <c r="E21" s="168">
        <v>-36.259</v>
      </c>
      <c r="F21" s="168">
        <v>-29.594999999999999</v>
      </c>
      <c r="G21" s="168">
        <v>-5.7197487699999998</v>
      </c>
      <c r="H21" s="168">
        <v>-8.1763468699999997</v>
      </c>
      <c r="I21" s="168">
        <v>-5.1239527999999996</v>
      </c>
      <c r="J21" s="168">
        <v>-33.458923050000017</v>
      </c>
      <c r="K21" s="168">
        <v>-1.2769343399999999</v>
      </c>
      <c r="L21" s="168">
        <v>-10.7</v>
      </c>
      <c r="M21" s="168">
        <v>-60.126055220000005</v>
      </c>
      <c r="N21" s="177">
        <v>-60.126055220000005</v>
      </c>
      <c r="O21" s="168">
        <v>0</v>
      </c>
      <c r="P21" s="168">
        <v>0</v>
      </c>
      <c r="Q21" s="169" t="s">
        <v>47</v>
      </c>
    </row>
    <row r="22" spans="1:17" ht="19.5" customHeight="1" x14ac:dyDescent="0.3">
      <c r="A22" s="175" t="s">
        <v>98</v>
      </c>
      <c r="B22" s="176"/>
      <c r="C22" s="168">
        <v>54.377999999999986</v>
      </c>
      <c r="D22" s="168">
        <v>100.23804983503032</v>
      </c>
      <c r="E22" s="168">
        <v>174.31085978000033</v>
      </c>
      <c r="F22" s="168">
        <v>470.28212238000015</v>
      </c>
      <c r="G22" s="168">
        <v>104.95964500792832</v>
      </c>
      <c r="H22" s="168">
        <v>177.89293717046121</v>
      </c>
      <c r="I22" s="168">
        <v>255.78331408141617</v>
      </c>
      <c r="J22" s="168">
        <v>446.67240720649943</v>
      </c>
      <c r="K22" s="168">
        <v>102.78692934000003</v>
      </c>
      <c r="L22" s="168">
        <v>114.35455302666651</v>
      </c>
      <c r="M22" s="168">
        <v>192.58618753666667</v>
      </c>
      <c r="N22" s="177">
        <v>133.70418933666718</v>
      </c>
      <c r="O22" s="168">
        <v>-158.5</v>
      </c>
      <c r="P22" s="168">
        <v>-89</v>
      </c>
      <c r="Q22" s="169">
        <v>-13.499999999999972</v>
      </c>
    </row>
    <row r="23" spans="1:17" ht="7.5" customHeight="1" x14ac:dyDescent="0.3">
      <c r="A23" s="175"/>
      <c r="B23" s="176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8"/>
    </row>
    <row r="24" spans="1:17" ht="19.5" customHeight="1" x14ac:dyDescent="0.3">
      <c r="A24" s="179" t="s">
        <v>99</v>
      </c>
      <c r="B24" s="180"/>
      <c r="C24" s="181">
        <v>512.28600000000006</v>
      </c>
      <c r="D24" s="181">
        <v>1282.9380498350301</v>
      </c>
      <c r="E24" s="181">
        <v>1984.8267465600002</v>
      </c>
      <c r="F24" s="181">
        <v>3562.5743526432884</v>
      </c>
      <c r="G24" s="181">
        <v>494.55576138557853</v>
      </c>
      <c r="H24" s="181">
        <v>982.61533452110643</v>
      </c>
      <c r="I24" s="181">
        <v>1576.7965797348204</v>
      </c>
      <c r="J24" s="181">
        <v>2855.1570111169481</v>
      </c>
      <c r="K24" s="181">
        <v>408.05252843000005</v>
      </c>
      <c r="L24" s="181">
        <v>1889.9171996399084</v>
      </c>
      <c r="M24" s="181">
        <v>2672.4699269500002</v>
      </c>
      <c r="N24" s="181">
        <v>3829.4699269500011</v>
      </c>
      <c r="O24" s="181">
        <v>579.09999999999991</v>
      </c>
      <c r="P24" s="181">
        <v>1435</v>
      </c>
      <c r="Q24" s="182">
        <v>2107.2000000000003</v>
      </c>
    </row>
    <row r="25" spans="1:17" ht="8.25" customHeight="1" x14ac:dyDescent="0.3">
      <c r="A25" s="175"/>
      <c r="B25" s="176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8"/>
    </row>
    <row r="26" spans="1:17" ht="19.5" customHeight="1" x14ac:dyDescent="0.3">
      <c r="A26" s="183" t="s">
        <v>100</v>
      </c>
      <c r="B26" s="184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8"/>
    </row>
    <row r="27" spans="1:17" ht="19.5" customHeight="1" x14ac:dyDescent="0.3">
      <c r="A27" s="175" t="s">
        <v>101</v>
      </c>
      <c r="B27" s="176"/>
      <c r="C27" s="177">
        <v>174.048</v>
      </c>
      <c r="D27" s="177">
        <v>317.5</v>
      </c>
      <c r="E27" s="177">
        <v>262.00299999999999</v>
      </c>
      <c r="F27" s="177">
        <v>-454.399</v>
      </c>
      <c r="G27" s="177">
        <v>939.86599999999999</v>
      </c>
      <c r="H27" s="177">
        <v>808.202</v>
      </c>
      <c r="I27" s="177">
        <v>-248.48</v>
      </c>
      <c r="J27" s="177">
        <v>-1037.3019999999999</v>
      </c>
      <c r="K27" s="177">
        <v>202.916</v>
      </c>
      <c r="L27" s="177">
        <v>-1203.9361780000002</v>
      </c>
      <c r="M27" s="177">
        <v>-3505.1521779999998</v>
      </c>
      <c r="N27" s="177">
        <v>-4318.6521780000003</v>
      </c>
      <c r="O27" s="177">
        <v>1483.6</v>
      </c>
      <c r="P27" s="177">
        <v>2407.6</v>
      </c>
      <c r="Q27" s="178">
        <v>1631.5</v>
      </c>
    </row>
    <row r="28" spans="1:17" ht="19.5" customHeight="1" x14ac:dyDescent="0.3">
      <c r="A28" s="175" t="s">
        <v>102</v>
      </c>
      <c r="B28" s="176"/>
      <c r="C28" s="177">
        <v>-289.90699999999998</v>
      </c>
      <c r="D28" s="177">
        <v>473.7</v>
      </c>
      <c r="E28" s="177">
        <v>-25.556000000000001</v>
      </c>
      <c r="F28" s="177">
        <v>-44.122999999999998</v>
      </c>
      <c r="G28" s="177">
        <v>-539.51599999999996</v>
      </c>
      <c r="H28" s="177">
        <v>140.69800000000001</v>
      </c>
      <c r="I28" s="177">
        <v>-626.11800000000005</v>
      </c>
      <c r="J28" s="177">
        <v>-560.88900000000001</v>
      </c>
      <c r="K28" s="177">
        <v>-620.01300000000003</v>
      </c>
      <c r="L28" s="177">
        <v>-747.10043327000005</v>
      </c>
      <c r="M28" s="177">
        <v>-1752.93543327</v>
      </c>
      <c r="N28" s="177">
        <v>-1094.13543327</v>
      </c>
      <c r="O28" s="177">
        <v>-627.79999999999995</v>
      </c>
      <c r="P28" s="177">
        <v>-77.2</v>
      </c>
      <c r="Q28" s="178">
        <v>-524.1</v>
      </c>
    </row>
    <row r="29" spans="1:17" ht="19.5" customHeight="1" x14ac:dyDescent="0.3">
      <c r="A29" s="175" t="s">
        <v>103</v>
      </c>
      <c r="B29" s="176"/>
      <c r="C29" s="177">
        <v>3.7360000000000002</v>
      </c>
      <c r="D29" s="177">
        <v>-65.400000000000006</v>
      </c>
      <c r="E29" s="177">
        <v>-184.13800000000001</v>
      </c>
      <c r="F29" s="177">
        <v>-645.52200000000005</v>
      </c>
      <c r="G29" s="177">
        <v>-156.56200000000001</v>
      </c>
      <c r="H29" s="177">
        <v>-253.697</v>
      </c>
      <c r="I29" s="177">
        <v>-324.971</v>
      </c>
      <c r="J29" s="177">
        <v>-350.72500000000002</v>
      </c>
      <c r="K29" s="177">
        <v>-116.56</v>
      </c>
      <c r="L29" s="177">
        <v>-1393.182</v>
      </c>
      <c r="M29" s="177">
        <v>-1622.4580000000001</v>
      </c>
      <c r="N29" s="177">
        <v>-1608.1580000000001</v>
      </c>
      <c r="O29" s="177">
        <v>-189.3</v>
      </c>
      <c r="P29" s="177">
        <v>-235.4</v>
      </c>
      <c r="Q29" s="178">
        <v>-422.2</v>
      </c>
    </row>
    <row r="30" spans="1:17" ht="19.5" customHeight="1" x14ac:dyDescent="0.3">
      <c r="A30" s="175" t="s">
        <v>104</v>
      </c>
      <c r="B30" s="176"/>
      <c r="C30" s="177">
        <v>-19.760000000000002</v>
      </c>
      <c r="D30" s="177">
        <v>-5.8</v>
      </c>
      <c r="E30" s="177">
        <v>4.7709999999999999</v>
      </c>
      <c r="F30" s="177">
        <v>30.312999999999999</v>
      </c>
      <c r="G30" s="177">
        <v>-13.840999999999999</v>
      </c>
      <c r="H30" s="177">
        <v>-21.329000000000001</v>
      </c>
      <c r="I30" s="177">
        <v>15.292999999999999</v>
      </c>
      <c r="J30" s="177">
        <v>26.847999999999999</v>
      </c>
      <c r="K30" s="177">
        <v>-19.713999999999999</v>
      </c>
      <c r="L30" s="177">
        <v>-37.796210000000002</v>
      </c>
      <c r="M30" s="177">
        <v>2.3217900000000009</v>
      </c>
      <c r="N30" s="177">
        <v>2.9217900000000023</v>
      </c>
      <c r="O30" s="177">
        <v>-9.8000000000000007</v>
      </c>
      <c r="P30" s="177">
        <v>5.9</v>
      </c>
      <c r="Q30" s="178">
        <v>10</v>
      </c>
    </row>
    <row r="31" spans="1:17" s="86" customFormat="1" ht="19.5" customHeight="1" x14ac:dyDescent="0.3">
      <c r="A31" s="175" t="s">
        <v>105</v>
      </c>
      <c r="B31" s="176"/>
      <c r="C31" s="177">
        <v>-9.484</v>
      </c>
      <c r="D31" s="177">
        <v>-19</v>
      </c>
      <c r="E31" s="177">
        <v>-26.324999999999999</v>
      </c>
      <c r="F31" s="177">
        <v>-22.61</v>
      </c>
      <c r="G31" s="177">
        <v>6.2859999999999996</v>
      </c>
      <c r="H31" s="177">
        <v>3.7959999999999998</v>
      </c>
      <c r="I31" s="177">
        <v>-9.484</v>
      </c>
      <c r="J31" s="177">
        <v>12.676</v>
      </c>
      <c r="K31" s="177">
        <v>-18.033000000000001</v>
      </c>
      <c r="L31" s="177">
        <v>24.454999999999998</v>
      </c>
      <c r="M31" s="177">
        <v>34.581000000000003</v>
      </c>
      <c r="N31" s="177">
        <v>8.4810000000000016</v>
      </c>
      <c r="O31" s="177">
        <v>-14.6</v>
      </c>
      <c r="P31" s="177">
        <v>-48.9</v>
      </c>
      <c r="Q31" s="178">
        <v>-10.8</v>
      </c>
    </row>
    <row r="32" spans="1:17" ht="19.5" customHeight="1" x14ac:dyDescent="0.3">
      <c r="A32" s="175" t="s">
        <v>106</v>
      </c>
      <c r="B32" s="176"/>
      <c r="C32" s="177">
        <v>141.905</v>
      </c>
      <c r="D32" s="177">
        <v>81.8</v>
      </c>
      <c r="E32" s="177">
        <v>164.84</v>
      </c>
      <c r="F32" s="177">
        <v>-69.792000000000002</v>
      </c>
      <c r="G32" s="177">
        <v>93.207999999999998</v>
      </c>
      <c r="H32" s="177">
        <v>116.375</v>
      </c>
      <c r="I32" s="177">
        <v>44.152000000000001</v>
      </c>
      <c r="J32" s="177">
        <v>-10.644</v>
      </c>
      <c r="K32" s="177">
        <v>131.90199999999999</v>
      </c>
      <c r="L32" s="177">
        <v>90.87</v>
      </c>
      <c r="M32" s="177">
        <v>-10.792</v>
      </c>
      <c r="N32" s="177">
        <v>-62.192000000000007</v>
      </c>
      <c r="O32" s="177">
        <v>151.4</v>
      </c>
      <c r="P32" s="177">
        <v>41.3</v>
      </c>
      <c r="Q32" s="178">
        <v>181.1</v>
      </c>
    </row>
    <row r="33" spans="1:17" ht="8.25" customHeight="1" x14ac:dyDescent="0.3">
      <c r="A33" s="175"/>
      <c r="B33" s="176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8"/>
    </row>
    <row r="34" spans="1:17" ht="19.5" customHeight="1" x14ac:dyDescent="0.3">
      <c r="A34" s="183" t="s">
        <v>107</v>
      </c>
      <c r="B34" s="184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8"/>
    </row>
    <row r="35" spans="1:17" ht="19.5" customHeight="1" x14ac:dyDescent="0.3">
      <c r="A35" s="175" t="s">
        <v>108</v>
      </c>
      <c r="B35" s="176"/>
      <c r="C35" s="177">
        <v>-269.245</v>
      </c>
      <c r="D35" s="177">
        <v>-1520.2</v>
      </c>
      <c r="E35" s="177">
        <v>-658.34500000000003</v>
      </c>
      <c r="F35" s="177">
        <v>1059.9849999999999</v>
      </c>
      <c r="G35" s="177">
        <v>-94.225999999999999</v>
      </c>
      <c r="H35" s="177">
        <v>-1158.393</v>
      </c>
      <c r="I35" s="177">
        <v>159.11699999999999</v>
      </c>
      <c r="J35" s="177">
        <v>1009.763</v>
      </c>
      <c r="K35" s="177">
        <v>38.158000000000001</v>
      </c>
      <c r="L35" s="177">
        <v>-810.05670272999998</v>
      </c>
      <c r="M35" s="177">
        <v>755.74460599999986</v>
      </c>
      <c r="N35" s="177">
        <v>1781.1446059999998</v>
      </c>
      <c r="O35" s="177">
        <v>-1263.0999999999999</v>
      </c>
      <c r="P35" s="177">
        <v>-3126.9</v>
      </c>
      <c r="Q35" s="178">
        <v>-3657.6</v>
      </c>
    </row>
    <row r="36" spans="1:17" ht="19.5" customHeight="1" x14ac:dyDescent="0.3">
      <c r="A36" s="175" t="s">
        <v>109</v>
      </c>
      <c r="B36" s="176"/>
      <c r="C36" s="177">
        <v>-6.5439999999999996</v>
      </c>
      <c r="D36" s="177">
        <v>4.3</v>
      </c>
      <c r="E36" s="177">
        <v>14.381</v>
      </c>
      <c r="F36" s="177">
        <v>19.922000000000001</v>
      </c>
      <c r="G36" s="177">
        <v>-2.38</v>
      </c>
      <c r="H36" s="177">
        <v>84.387</v>
      </c>
      <c r="I36" s="177">
        <v>71.367000000000004</v>
      </c>
      <c r="J36" s="177">
        <v>18.07</v>
      </c>
      <c r="K36" s="177">
        <v>5.2880000000000003</v>
      </c>
      <c r="L36" s="177">
        <v>41.171999999999997</v>
      </c>
      <c r="M36" s="177">
        <v>102.783</v>
      </c>
      <c r="N36" s="177">
        <v>23.882999999999996</v>
      </c>
      <c r="O36" s="177">
        <v>5.8</v>
      </c>
      <c r="P36" s="177">
        <v>1.1000000000000001</v>
      </c>
      <c r="Q36" s="178">
        <v>41.6</v>
      </c>
    </row>
    <row r="37" spans="1:17" ht="19.5" customHeight="1" x14ac:dyDescent="0.3">
      <c r="A37" s="175" t="s">
        <v>110</v>
      </c>
      <c r="B37" s="176"/>
      <c r="C37" s="177">
        <v>-28.213000000000001</v>
      </c>
      <c r="D37" s="177">
        <v>-55.5</v>
      </c>
      <c r="E37" s="177">
        <v>-53.652000000000001</v>
      </c>
      <c r="F37" s="177">
        <v>48.694000000000003</v>
      </c>
      <c r="G37" s="177">
        <v>-138.04300000000001</v>
      </c>
      <c r="H37" s="177">
        <v>-30.777999999999999</v>
      </c>
      <c r="I37" s="177">
        <v>-115.68300000000001</v>
      </c>
      <c r="J37" s="177">
        <v>-85.578000000000003</v>
      </c>
      <c r="K37" s="177">
        <v>-85.01</v>
      </c>
      <c r="L37" s="177">
        <v>-7.4119999999999999</v>
      </c>
      <c r="M37" s="177">
        <v>-15.185</v>
      </c>
      <c r="N37" s="177">
        <v>-107.38500000000001</v>
      </c>
      <c r="O37" s="177">
        <v>-53.6</v>
      </c>
      <c r="P37" s="177">
        <v>19.899999999999999</v>
      </c>
      <c r="Q37" s="178">
        <v>-28.1</v>
      </c>
    </row>
    <row r="38" spans="1:17" ht="19.5" customHeight="1" x14ac:dyDescent="0.3">
      <c r="A38" s="175" t="s">
        <v>111</v>
      </c>
      <c r="B38" s="176"/>
      <c r="C38" s="177">
        <v>-7.2039999999999997</v>
      </c>
      <c r="D38" s="177">
        <v>-14.3</v>
      </c>
      <c r="E38" s="177">
        <v>-3.1019999999999999</v>
      </c>
      <c r="F38" s="177">
        <v>-29.332000000000001</v>
      </c>
      <c r="G38" s="177">
        <v>-5.88</v>
      </c>
      <c r="H38" s="177">
        <v>-10.048</v>
      </c>
      <c r="I38" s="177">
        <v>-18.216999999999999</v>
      </c>
      <c r="J38" s="177">
        <v>-26.016445840000003</v>
      </c>
      <c r="K38" s="177">
        <v>-8.4159401700000007</v>
      </c>
      <c r="L38" s="177">
        <v>-30.852173200000003</v>
      </c>
      <c r="M38" s="177">
        <v>-61.588173200000007</v>
      </c>
      <c r="N38" s="177">
        <v>-78.0881732</v>
      </c>
      <c r="O38" s="177">
        <v>-13.7</v>
      </c>
      <c r="P38" s="177">
        <v>-27.4</v>
      </c>
      <c r="Q38" s="178">
        <v>-45.4</v>
      </c>
    </row>
    <row r="39" spans="1:17" s="86" customFormat="1" ht="19.5" customHeight="1" x14ac:dyDescent="0.3">
      <c r="A39" s="175" t="s">
        <v>112</v>
      </c>
      <c r="B39" s="176"/>
      <c r="C39" s="177">
        <v>-18.542000000000002</v>
      </c>
      <c r="D39" s="177">
        <v>-25.700000000000003</v>
      </c>
      <c r="E39" s="177">
        <v>86.86</v>
      </c>
      <c r="F39" s="177">
        <v>440.15800000000002</v>
      </c>
      <c r="G39" s="177">
        <v>-89.144000000000005</v>
      </c>
      <c r="H39" s="177">
        <v>151.60599999999999</v>
      </c>
      <c r="I39" s="177">
        <v>251.56</v>
      </c>
      <c r="J39" s="177">
        <v>657.20500000000004</v>
      </c>
      <c r="K39" s="177">
        <v>-323.00099999999998</v>
      </c>
      <c r="L39" s="177">
        <v>126.50517319999999</v>
      </c>
      <c r="M39" s="177">
        <v>271.61617000000007</v>
      </c>
      <c r="N39" s="177">
        <v>686.31617000000006</v>
      </c>
      <c r="O39" s="177">
        <v>-472.9</v>
      </c>
      <c r="P39" s="177">
        <v>92.3</v>
      </c>
      <c r="Q39" s="178">
        <v>-327.90000000000003</v>
      </c>
    </row>
    <row r="40" spans="1:17" ht="8.25" customHeight="1" x14ac:dyDescent="0.3">
      <c r="A40" s="175"/>
      <c r="B40" s="176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8"/>
    </row>
    <row r="41" spans="1:17" ht="6.75" customHeight="1" x14ac:dyDescent="0.3">
      <c r="A41" s="183"/>
      <c r="B41" s="184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8"/>
    </row>
    <row r="42" spans="1:17" ht="19.5" customHeight="1" x14ac:dyDescent="0.3">
      <c r="A42" s="185" t="s">
        <v>113</v>
      </c>
      <c r="B42" s="176"/>
      <c r="C42" s="177">
        <v>-220.33699999999999</v>
      </c>
      <c r="D42" s="177">
        <v>-589.20000000000005</v>
      </c>
      <c r="E42" s="177">
        <v>-801.39869582127392</v>
      </c>
      <c r="F42" s="177">
        <v>-1085.7277203892399</v>
      </c>
      <c r="G42" s="177">
        <v>-159.98516223000001</v>
      </c>
      <c r="H42" s="177">
        <v>-360.4</v>
      </c>
      <c r="I42" s="177">
        <v>-504.2</v>
      </c>
      <c r="J42" s="177">
        <v>-656.1417049365499</v>
      </c>
      <c r="K42" s="177">
        <v>-88.847999999999999</v>
      </c>
      <c r="L42" s="177">
        <v>-344.98558165696397</v>
      </c>
      <c r="M42" s="177">
        <v>-496.56593705999995</v>
      </c>
      <c r="N42" s="177">
        <v>-1125.1659370599998</v>
      </c>
      <c r="O42" s="177">
        <v>-60.4</v>
      </c>
      <c r="P42" s="177">
        <v>-734.9</v>
      </c>
      <c r="Q42" s="178">
        <v>-808.1</v>
      </c>
    </row>
    <row r="43" spans="1:17" ht="19.5" customHeight="1" x14ac:dyDescent="0.3">
      <c r="A43" s="185" t="s">
        <v>114</v>
      </c>
      <c r="B43" s="176"/>
      <c r="C43" s="177">
        <v>-39.472000000000001</v>
      </c>
      <c r="D43" s="177">
        <v>-87.5</v>
      </c>
      <c r="E43" s="177">
        <v>-128.40433408999999</v>
      </c>
      <c r="F43" s="177">
        <v>-175.96132850860002</v>
      </c>
      <c r="G43" s="177">
        <v>-44.514000000000003</v>
      </c>
      <c r="H43" s="177">
        <v>-86.5</v>
      </c>
      <c r="I43" s="177">
        <v>-120.4</v>
      </c>
      <c r="J43" s="177">
        <v>-151.76474076000002</v>
      </c>
      <c r="K43" s="177">
        <v>-34.082999999999998</v>
      </c>
      <c r="L43" s="177">
        <v>-70.826264969999983</v>
      </c>
      <c r="M43" s="177">
        <v>-117.39126496999999</v>
      </c>
      <c r="N43" s="177">
        <v>-177.29126496999999</v>
      </c>
      <c r="O43" s="177">
        <v>-73.599999999999994</v>
      </c>
      <c r="P43" s="177">
        <v>-154.80000000000001</v>
      </c>
      <c r="Q43" s="178">
        <v>-246</v>
      </c>
    </row>
    <row r="44" spans="1:17" ht="19.5" customHeight="1" x14ac:dyDescent="0.3">
      <c r="A44" s="185" t="s">
        <v>115</v>
      </c>
      <c r="B44" s="176"/>
      <c r="C44" s="177">
        <v>-144.643</v>
      </c>
      <c r="D44" s="177">
        <v>-146.19999999999999</v>
      </c>
      <c r="E44" s="177">
        <v>-194.62</v>
      </c>
      <c r="F44" s="177">
        <v>-263.21800000000002</v>
      </c>
      <c r="G44" s="177">
        <v>-79.646000000000001</v>
      </c>
      <c r="H44" s="177">
        <v>-80.8</v>
      </c>
      <c r="I44" s="177">
        <v>-135.4</v>
      </c>
      <c r="J44" s="177">
        <v>-95.063999999999993</v>
      </c>
      <c r="K44" s="177">
        <v>-77.884</v>
      </c>
      <c r="L44" s="177">
        <v>-77.013999999999996</v>
      </c>
      <c r="M44" s="177">
        <v>-80.671999999999997</v>
      </c>
      <c r="N44" s="177">
        <v>-91.771999999999991</v>
      </c>
      <c r="O44" s="177">
        <v>-3.4</v>
      </c>
      <c r="P44" s="177">
        <v>-5.0999999999999996</v>
      </c>
      <c r="Q44" s="178">
        <v>-9.6999999999999993</v>
      </c>
    </row>
    <row r="45" spans="1:17" ht="8.25" customHeight="1" x14ac:dyDescent="0.3">
      <c r="A45" s="175"/>
      <c r="B45" s="176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8"/>
    </row>
    <row r="46" spans="1:17" ht="6.75" customHeight="1" x14ac:dyDescent="0.3">
      <c r="A46" s="183"/>
      <c r="B46" s="184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8"/>
    </row>
    <row r="47" spans="1:17" ht="19.5" customHeight="1" x14ac:dyDescent="0.3">
      <c r="A47" s="179" t="s">
        <v>116</v>
      </c>
      <c r="B47" s="180"/>
      <c r="C47" s="181">
        <v>-221.37599999999998</v>
      </c>
      <c r="D47" s="181">
        <v>-368.56195016496986</v>
      </c>
      <c r="E47" s="181">
        <v>442.14071664872631</v>
      </c>
      <c r="F47" s="181">
        <v>2370.9613037454483</v>
      </c>
      <c r="G47" s="181">
        <v>210.17859915557858</v>
      </c>
      <c r="H47" s="181">
        <v>285.73433452110635</v>
      </c>
      <c r="I47" s="181">
        <v>15.332579734820456</v>
      </c>
      <c r="J47" s="181">
        <v>1605.5941195803985</v>
      </c>
      <c r="K47" s="181">
        <v>-605.24541174000012</v>
      </c>
      <c r="L47" s="181">
        <v>-2550.2421709870559</v>
      </c>
      <c r="M47" s="181">
        <v>-3823.2234935499996</v>
      </c>
      <c r="N47" s="181">
        <v>-2330.6234935499992</v>
      </c>
      <c r="O47" s="181">
        <v>-562.30000000000018</v>
      </c>
      <c r="P47" s="181">
        <v>-407.5</v>
      </c>
      <c r="Q47" s="182">
        <v>-2108.4999999999995</v>
      </c>
    </row>
    <row r="48" spans="1:17" ht="19.5" customHeight="1" x14ac:dyDescent="0.3">
      <c r="A48" s="183"/>
      <c r="B48" s="184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77"/>
      <c r="O48" s="186"/>
      <c r="P48" s="186"/>
      <c r="Q48" s="187"/>
    </row>
    <row r="49" spans="1:17" ht="8.25" customHeight="1" x14ac:dyDescent="0.3">
      <c r="A49" s="175"/>
      <c r="B49" s="176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8"/>
    </row>
    <row r="50" spans="1:17" ht="25.2" customHeight="1" x14ac:dyDescent="0.3">
      <c r="A50" s="167" t="s">
        <v>117</v>
      </c>
      <c r="B50" s="184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8"/>
    </row>
    <row r="51" spans="1:17" ht="19.5" customHeight="1" x14ac:dyDescent="0.3">
      <c r="A51" s="175" t="s">
        <v>118</v>
      </c>
      <c r="B51" s="176"/>
      <c r="C51" s="177">
        <v>-1375.7729999999999</v>
      </c>
      <c r="D51" s="177">
        <v>-766.4</v>
      </c>
      <c r="E51" s="177">
        <v>-1498.461</v>
      </c>
      <c r="F51" s="177">
        <v>-1268.78</v>
      </c>
      <c r="G51" s="177">
        <v>31.08</v>
      </c>
      <c r="H51" s="177">
        <v>-144.899</v>
      </c>
      <c r="I51" s="177">
        <v>-1089.7840000000001</v>
      </c>
      <c r="J51" s="177">
        <v>-3160.9612000000002</v>
      </c>
      <c r="K51" s="177">
        <v>1600.9318000000001</v>
      </c>
      <c r="L51" s="177">
        <v>1322.3920000000001</v>
      </c>
      <c r="M51" s="177">
        <v>2364.585</v>
      </c>
      <c r="N51" s="177">
        <v>2911.3849999999998</v>
      </c>
      <c r="O51" s="177">
        <v>126.7</v>
      </c>
      <c r="P51" s="177">
        <v>28</v>
      </c>
      <c r="Q51" s="178">
        <v>-178.9</v>
      </c>
    </row>
    <row r="52" spans="1:17" ht="19.5" customHeight="1" x14ac:dyDescent="0.3">
      <c r="A52" s="175" t="s">
        <v>119</v>
      </c>
      <c r="B52" s="176"/>
      <c r="C52" s="177">
        <v>0</v>
      </c>
      <c r="D52" s="177">
        <v>0</v>
      </c>
      <c r="E52" s="177">
        <v>0</v>
      </c>
      <c r="F52" s="177">
        <v>0</v>
      </c>
      <c r="G52" s="177">
        <v>0</v>
      </c>
      <c r="H52" s="177">
        <v>0</v>
      </c>
      <c r="I52" s="177">
        <v>0</v>
      </c>
      <c r="J52" s="177">
        <v>0</v>
      </c>
      <c r="K52" s="177">
        <v>0</v>
      </c>
      <c r="L52" s="177">
        <v>0</v>
      </c>
      <c r="M52" s="177">
        <v>0</v>
      </c>
      <c r="N52" s="177">
        <v>0</v>
      </c>
      <c r="O52" s="177">
        <v>0</v>
      </c>
      <c r="P52" s="177">
        <v>-22.9</v>
      </c>
      <c r="Q52" s="178">
        <v>-22.9</v>
      </c>
    </row>
    <row r="53" spans="1:17" ht="19.5" customHeight="1" x14ac:dyDescent="0.3">
      <c r="A53" s="175" t="s">
        <v>120</v>
      </c>
      <c r="B53" s="176"/>
      <c r="C53" s="177">
        <v>0</v>
      </c>
      <c r="D53" s="177">
        <v>0</v>
      </c>
      <c r="E53" s="177">
        <v>0</v>
      </c>
      <c r="F53" s="177">
        <v>0</v>
      </c>
      <c r="G53" s="177">
        <v>0</v>
      </c>
      <c r="H53" s="177">
        <v>0</v>
      </c>
      <c r="I53" s="177">
        <v>0</v>
      </c>
      <c r="J53" s="177">
        <v>0</v>
      </c>
      <c r="K53" s="177">
        <v>0</v>
      </c>
      <c r="L53" s="177">
        <v>0</v>
      </c>
      <c r="M53" s="177">
        <v>0</v>
      </c>
      <c r="N53" s="177">
        <v>0</v>
      </c>
      <c r="O53" s="177">
        <v>0</v>
      </c>
      <c r="P53" s="177">
        <v>-51.3</v>
      </c>
      <c r="Q53" s="178">
        <v>-51.3</v>
      </c>
    </row>
    <row r="54" spans="1:17" ht="19.5" customHeight="1" x14ac:dyDescent="0.3">
      <c r="A54" s="175" t="s">
        <v>121</v>
      </c>
      <c r="B54" s="176"/>
      <c r="C54" s="177">
        <v>0</v>
      </c>
      <c r="D54" s="177">
        <v>0</v>
      </c>
      <c r="E54" s="177">
        <v>0</v>
      </c>
      <c r="F54" s="177">
        <v>0</v>
      </c>
      <c r="G54" s="177">
        <v>0</v>
      </c>
      <c r="H54" s="177">
        <v>0</v>
      </c>
      <c r="I54" s="177">
        <v>0</v>
      </c>
      <c r="J54" s="177">
        <v>0</v>
      </c>
      <c r="K54" s="177">
        <v>0</v>
      </c>
      <c r="L54" s="177">
        <v>0</v>
      </c>
      <c r="M54" s="177">
        <v>0</v>
      </c>
      <c r="N54" s="177">
        <v>-1996.9</v>
      </c>
      <c r="O54" s="177">
        <v>-71.2</v>
      </c>
      <c r="P54" s="177">
        <v>-41.8</v>
      </c>
      <c r="Q54" s="178">
        <v>-106.1</v>
      </c>
    </row>
    <row r="55" spans="1:17" ht="19.5" customHeight="1" x14ac:dyDescent="0.3">
      <c r="A55" s="175" t="s">
        <v>122</v>
      </c>
      <c r="B55" s="176"/>
      <c r="C55" s="177">
        <v>0</v>
      </c>
      <c r="D55" s="177">
        <v>0</v>
      </c>
      <c r="E55" s="177">
        <v>0</v>
      </c>
      <c r="F55" s="177">
        <v>0</v>
      </c>
      <c r="G55" s="177">
        <v>0</v>
      </c>
      <c r="H55" s="177">
        <v>0</v>
      </c>
      <c r="I55" s="177">
        <v>0</v>
      </c>
      <c r="J55" s="177">
        <v>0</v>
      </c>
      <c r="K55" s="177">
        <v>0</v>
      </c>
      <c r="L55" s="177">
        <v>0</v>
      </c>
      <c r="M55" s="177">
        <v>0</v>
      </c>
      <c r="N55" s="177">
        <v>0</v>
      </c>
      <c r="O55" s="177">
        <v>0</v>
      </c>
      <c r="P55" s="177">
        <v>0.6</v>
      </c>
      <c r="Q55" s="178">
        <v>1.2</v>
      </c>
    </row>
    <row r="56" spans="1:17" ht="19.5" customHeight="1" x14ac:dyDescent="0.3">
      <c r="A56" s="175" t="s">
        <v>123</v>
      </c>
      <c r="B56" s="176"/>
      <c r="C56" s="177">
        <v>-176.12100000000001</v>
      </c>
      <c r="D56" s="177">
        <v>-366.9</v>
      </c>
      <c r="E56" s="177">
        <v>-594.04999999999995</v>
      </c>
      <c r="F56" s="177">
        <v>-934.02186026000015</v>
      </c>
      <c r="G56" s="177">
        <v>-202.03099630999998</v>
      </c>
      <c r="H56" s="177">
        <v>-347.37100281000005</v>
      </c>
      <c r="I56" s="177">
        <v>-471.76735001990119</v>
      </c>
      <c r="J56" s="177">
        <v>-479.57051211989994</v>
      </c>
      <c r="K56" s="177">
        <v>-150.00331851000013</v>
      </c>
      <c r="L56" s="177">
        <v>-292.42</v>
      </c>
      <c r="M56" s="177">
        <v>-500.608</v>
      </c>
      <c r="N56" s="177">
        <v>-654.20800000000008</v>
      </c>
      <c r="O56" s="177">
        <v>-134.69999999999999</v>
      </c>
      <c r="P56" s="177">
        <v>-277.89999999999998</v>
      </c>
      <c r="Q56" s="178">
        <v>-384.1</v>
      </c>
    </row>
    <row r="57" spans="1:17" ht="19.5" customHeight="1" x14ac:dyDescent="0.3">
      <c r="A57" s="175" t="s">
        <v>124</v>
      </c>
      <c r="B57" s="176"/>
      <c r="C57" s="177">
        <v>-142.1</v>
      </c>
      <c r="D57" s="177">
        <v>-301.89999999999998</v>
      </c>
      <c r="E57" s="177">
        <v>-460.84489184</v>
      </c>
      <c r="F57" s="177">
        <v>-655.19299999999998</v>
      </c>
      <c r="G57" s="177">
        <v>-174.35727351</v>
      </c>
      <c r="H57" s="177">
        <v>-390.89327351000003</v>
      </c>
      <c r="I57" s="177">
        <v>-646.5656422699999</v>
      </c>
      <c r="J57" s="177">
        <v>-1299.118950282347</v>
      </c>
      <c r="K57" s="177">
        <v>-248.083</v>
      </c>
      <c r="L57" s="177">
        <v>-518.08199999999999</v>
      </c>
      <c r="M57" s="177">
        <v>-726.12199999999996</v>
      </c>
      <c r="N57" s="177">
        <v>-1212.8220000000001</v>
      </c>
      <c r="O57" s="177">
        <v>-365.2</v>
      </c>
      <c r="P57" s="177">
        <v>-772.9</v>
      </c>
      <c r="Q57" s="178">
        <v>-1136.4000000000001</v>
      </c>
    </row>
    <row r="58" spans="1:17" ht="19.5" customHeight="1" x14ac:dyDescent="0.3">
      <c r="A58" s="188" t="s">
        <v>125</v>
      </c>
      <c r="B58" s="176"/>
      <c r="C58" s="177">
        <v>0</v>
      </c>
      <c r="D58" s="177">
        <v>0</v>
      </c>
      <c r="E58" s="177">
        <v>0</v>
      </c>
      <c r="F58" s="177">
        <v>0</v>
      </c>
      <c r="G58" s="177">
        <v>0</v>
      </c>
      <c r="H58" s="177">
        <v>0</v>
      </c>
      <c r="I58" s="177">
        <v>0</v>
      </c>
      <c r="J58" s="177">
        <v>0</v>
      </c>
      <c r="K58" s="177">
        <v>0</v>
      </c>
      <c r="L58" s="177">
        <v>0</v>
      </c>
      <c r="M58" s="177">
        <v>1.0669999999999999</v>
      </c>
      <c r="N58" s="177">
        <v>169.16700000000037</v>
      </c>
      <c r="O58" s="177">
        <v>0</v>
      </c>
      <c r="P58" s="177">
        <v>0</v>
      </c>
      <c r="Q58" s="178">
        <v>0</v>
      </c>
    </row>
    <row r="59" spans="1:17" ht="19.5" customHeight="1" x14ac:dyDescent="0.3">
      <c r="A59" s="179" t="s">
        <v>126</v>
      </c>
      <c r="B59" s="180"/>
      <c r="C59" s="181">
        <v>-1693.9939999999999</v>
      </c>
      <c r="D59" s="181">
        <v>-1435.1999999999998</v>
      </c>
      <c r="E59" s="181">
        <v>-2553.3558918399999</v>
      </c>
      <c r="F59" s="181">
        <v>-2857.9948602599998</v>
      </c>
      <c r="G59" s="181">
        <v>-345.30826981999996</v>
      </c>
      <c r="H59" s="181">
        <v>-883.16327632000002</v>
      </c>
      <c r="I59" s="181">
        <v>-2208.1169922899012</v>
      </c>
      <c r="J59" s="181">
        <v>-4939.6506624022468</v>
      </c>
      <c r="K59" s="181">
        <v>1202.8454814899999</v>
      </c>
      <c r="L59" s="181">
        <v>511.89</v>
      </c>
      <c r="M59" s="181">
        <v>1138.922</v>
      </c>
      <c r="N59" s="181">
        <v>-783.37800000000016</v>
      </c>
      <c r="O59" s="181">
        <v>-444.4</v>
      </c>
      <c r="P59" s="181">
        <v>-1138.1999999999998</v>
      </c>
      <c r="Q59" s="182">
        <v>-1878.4</v>
      </c>
    </row>
    <row r="60" spans="1:17" ht="8.25" customHeight="1" x14ac:dyDescent="0.3">
      <c r="A60" s="175"/>
      <c r="B60" s="176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8"/>
    </row>
    <row r="61" spans="1:17" ht="25.2" customHeight="1" x14ac:dyDescent="0.3">
      <c r="A61" s="167" t="s">
        <v>127</v>
      </c>
      <c r="B61" s="184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8"/>
    </row>
    <row r="62" spans="1:17" ht="19.5" customHeight="1" x14ac:dyDescent="0.3">
      <c r="A62" s="175" t="s">
        <v>128</v>
      </c>
      <c r="B62" s="176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8"/>
    </row>
    <row r="63" spans="1:17" ht="19.5" customHeight="1" x14ac:dyDescent="0.3">
      <c r="A63" s="175" t="s">
        <v>129</v>
      </c>
      <c r="B63" s="176"/>
      <c r="C63" s="177">
        <v>3738.4259999999999</v>
      </c>
      <c r="D63" s="177">
        <v>3809.1</v>
      </c>
      <c r="E63" s="177">
        <v>3793.3152869399751</v>
      </c>
      <c r="F63" s="177">
        <v>4546.9410270431708</v>
      </c>
      <c r="G63" s="177">
        <v>1135.4467014700001</v>
      </c>
      <c r="H63" s="177">
        <v>3889.5369996500003</v>
      </c>
      <c r="I63" s="177">
        <v>3991.3283389200001</v>
      </c>
      <c r="J63" s="177">
        <v>9921.7454931899993</v>
      </c>
      <c r="K63" s="177">
        <v>117.075</v>
      </c>
      <c r="L63" s="177">
        <v>125.13473605000007</v>
      </c>
      <c r="M63" s="177">
        <v>0</v>
      </c>
      <c r="N63" s="177">
        <v>9.8000000000000007</v>
      </c>
      <c r="O63" s="177">
        <v>1149.3</v>
      </c>
      <c r="P63" s="177">
        <v>2566.5</v>
      </c>
      <c r="Q63" s="178">
        <v>7122.3</v>
      </c>
    </row>
    <row r="64" spans="1:17" ht="19.5" customHeight="1" x14ac:dyDescent="0.3">
      <c r="A64" s="175" t="s">
        <v>130</v>
      </c>
      <c r="B64" s="176"/>
      <c r="C64" s="177">
        <v>-784.31200000000001</v>
      </c>
      <c r="D64" s="177">
        <v>-1925.1</v>
      </c>
      <c r="E64" s="177">
        <v>-2242.183061572493</v>
      </c>
      <c r="F64" s="177">
        <v>-4987.1629749324929</v>
      </c>
      <c r="G64" s="177">
        <v>-95.517262018430017</v>
      </c>
      <c r="H64" s="177">
        <v>-887.76946784686004</v>
      </c>
      <c r="I64" s="177">
        <v>-5643.3543008296783</v>
      </c>
      <c r="J64" s="177">
        <v>-6611.1399672671705</v>
      </c>
      <c r="K64" s="177">
        <v>-3316.2060000000001</v>
      </c>
      <c r="L64" s="177">
        <v>-4217.7165644377174</v>
      </c>
      <c r="M64" s="177">
        <v>-6160.3341243965606</v>
      </c>
      <c r="N64" s="177">
        <v>-7218.6341243965599</v>
      </c>
      <c r="O64" s="177">
        <v>-233.1</v>
      </c>
      <c r="P64" s="177">
        <v>-268.10000000000002</v>
      </c>
      <c r="Q64" s="178">
        <v>-417.8</v>
      </c>
    </row>
    <row r="65" spans="1:17" ht="19.5" customHeight="1" x14ac:dyDescent="0.3">
      <c r="A65" s="175" t="s">
        <v>131</v>
      </c>
      <c r="B65" s="176"/>
      <c r="C65" s="177">
        <v>-127.29600000000001</v>
      </c>
      <c r="D65" s="177">
        <v>-223.3</v>
      </c>
      <c r="E65" s="177">
        <v>-320.87953667999994</v>
      </c>
      <c r="F65" s="177">
        <v>-429.2220512614</v>
      </c>
      <c r="G65" s="177">
        <v>-161.68</v>
      </c>
      <c r="H65" s="177">
        <v>-280.59105740000001</v>
      </c>
      <c r="I65" s="177">
        <v>-377.411976648772</v>
      </c>
      <c r="J65" s="177">
        <v>-596.31321090999995</v>
      </c>
      <c r="K65" s="177">
        <v>-172.23500000000001</v>
      </c>
      <c r="L65" s="177">
        <v>-318.29173502999998</v>
      </c>
      <c r="M65" s="177">
        <v>-462.99373502999998</v>
      </c>
      <c r="N65" s="177">
        <v>-690.09373502999995</v>
      </c>
      <c r="O65" s="177">
        <v>-185.2</v>
      </c>
      <c r="P65" s="177">
        <v>-355.8</v>
      </c>
      <c r="Q65" s="178">
        <v>-518.6</v>
      </c>
    </row>
    <row r="66" spans="1:17" ht="19.5" customHeight="1" x14ac:dyDescent="0.3">
      <c r="A66" s="175" t="s">
        <v>132</v>
      </c>
      <c r="B66" s="176"/>
      <c r="C66" s="177">
        <v>6.6000000000000003E-2</v>
      </c>
      <c r="D66" s="177">
        <v>6.3</v>
      </c>
      <c r="E66" s="177">
        <v>6.62</v>
      </c>
      <c r="F66" s="177">
        <v>6.6550000000000002</v>
      </c>
      <c r="G66" s="177">
        <v>0.57499999999999996</v>
      </c>
      <c r="H66" s="177">
        <v>14.2511934</v>
      </c>
      <c r="I66" s="177">
        <v>14.4211934</v>
      </c>
      <c r="J66" s="177">
        <v>14.4211934</v>
      </c>
      <c r="K66" s="177">
        <v>0</v>
      </c>
      <c r="L66" s="177">
        <v>0</v>
      </c>
      <c r="M66" s="177">
        <v>33.499000000000002</v>
      </c>
      <c r="N66" s="177">
        <v>35.499000000000002</v>
      </c>
      <c r="O66" s="177">
        <v>0</v>
      </c>
      <c r="P66" s="177">
        <v>0</v>
      </c>
      <c r="Q66" s="178">
        <v>0</v>
      </c>
    </row>
    <row r="67" spans="1:17" ht="19.5" customHeight="1" x14ac:dyDescent="0.3">
      <c r="A67" s="175" t="s">
        <v>133</v>
      </c>
      <c r="B67" s="176"/>
      <c r="C67" s="177">
        <v>0</v>
      </c>
      <c r="D67" s="177">
        <v>0</v>
      </c>
      <c r="E67" s="177">
        <v>-35.908999999999999</v>
      </c>
      <c r="F67" s="177">
        <v>-22.119</v>
      </c>
      <c r="G67" s="177">
        <v>0</v>
      </c>
      <c r="H67" s="177">
        <v>-3.6179999999999999</v>
      </c>
      <c r="I67" s="177">
        <v>-695.84299999999996</v>
      </c>
      <c r="J67" s="177">
        <v>-695.58799999999997</v>
      </c>
      <c r="K67" s="177">
        <v>-1.4159999999999999</v>
      </c>
      <c r="L67" s="177">
        <v>-1.587</v>
      </c>
      <c r="M67" s="177">
        <v>-1.587</v>
      </c>
      <c r="N67" s="177">
        <v>-1.587</v>
      </c>
      <c r="O67" s="177">
        <v>0</v>
      </c>
      <c r="P67" s="177">
        <v>0</v>
      </c>
      <c r="Q67" s="178">
        <v>0</v>
      </c>
    </row>
    <row r="68" spans="1:17" ht="19.5" customHeight="1" x14ac:dyDescent="0.3">
      <c r="A68" s="175" t="s">
        <v>134</v>
      </c>
      <c r="B68" s="176"/>
      <c r="C68" s="177">
        <v>0</v>
      </c>
      <c r="D68" s="177">
        <v>0</v>
      </c>
      <c r="E68" s="177">
        <v>20.309999999999999</v>
      </c>
      <c r="F68" s="177">
        <v>20.895</v>
      </c>
      <c r="G68" s="177">
        <v>183.80672799999999</v>
      </c>
      <c r="H68" s="177">
        <v>228.92</v>
      </c>
      <c r="I68" s="177">
        <v>7923.7061888999997</v>
      </c>
      <c r="J68" s="177">
        <v>7886.5363502199998</v>
      </c>
      <c r="K68" s="177">
        <v>208.54599999999999</v>
      </c>
      <c r="L68" s="177">
        <v>112.33902989000082</v>
      </c>
      <c r="M68" s="177">
        <v>112.33902989000082</v>
      </c>
      <c r="N68" s="177">
        <v>142.8390298900008</v>
      </c>
      <c r="O68" s="177">
        <v>300.60000000000002</v>
      </c>
      <c r="P68" s="177">
        <v>300.8</v>
      </c>
      <c r="Q68" s="178">
        <v>328.6</v>
      </c>
    </row>
    <row r="69" spans="1:17" ht="19.5" customHeight="1" x14ac:dyDescent="0.3">
      <c r="A69" s="170" t="s">
        <v>135</v>
      </c>
      <c r="B69" s="176"/>
      <c r="C69" s="177">
        <v>0</v>
      </c>
      <c r="D69" s="177">
        <v>0</v>
      </c>
      <c r="E69" s="177">
        <v>0</v>
      </c>
      <c r="F69" s="177">
        <v>0</v>
      </c>
      <c r="G69" s="177">
        <v>0</v>
      </c>
      <c r="H69" s="177">
        <v>0</v>
      </c>
      <c r="I69" s="177">
        <v>0</v>
      </c>
      <c r="J69" s="177">
        <v>0</v>
      </c>
      <c r="K69" s="177">
        <v>3.5121823254952433</v>
      </c>
      <c r="L69" s="177" t="s">
        <v>47</v>
      </c>
      <c r="M69" s="177">
        <v>0</v>
      </c>
      <c r="N69" s="177">
        <v>0</v>
      </c>
      <c r="O69" s="177">
        <v>0</v>
      </c>
      <c r="P69" s="177">
        <v>0</v>
      </c>
      <c r="Q69" s="178">
        <v>0</v>
      </c>
    </row>
    <row r="70" spans="1:17" ht="19.5" customHeight="1" x14ac:dyDescent="0.3">
      <c r="A70" s="175" t="s">
        <v>136</v>
      </c>
      <c r="B70" s="176"/>
      <c r="C70" s="177">
        <v>0</v>
      </c>
      <c r="D70" s="177">
        <v>0</v>
      </c>
      <c r="E70" s="177">
        <v>974.50400000000002</v>
      </c>
      <c r="F70" s="177">
        <v>957.63400000000001</v>
      </c>
      <c r="G70" s="177">
        <v>-187.676728</v>
      </c>
      <c r="H70" s="177">
        <v>13.323450000000001</v>
      </c>
      <c r="I70" s="177">
        <v>1428.0292273592711</v>
      </c>
      <c r="J70" s="177">
        <v>1427.8296529168254</v>
      </c>
      <c r="K70" s="177">
        <v>-238.11600000000001</v>
      </c>
      <c r="L70" s="177" t="s">
        <v>47</v>
      </c>
      <c r="M70" s="177">
        <v>0</v>
      </c>
      <c r="N70" s="177">
        <v>0</v>
      </c>
      <c r="O70" s="177">
        <v>0</v>
      </c>
      <c r="P70" s="177">
        <v>0</v>
      </c>
      <c r="Q70" s="189">
        <v>0</v>
      </c>
    </row>
    <row r="71" spans="1:17" ht="19.5" customHeight="1" x14ac:dyDescent="0.3">
      <c r="A71" s="175" t="s">
        <v>137</v>
      </c>
      <c r="B71" s="176"/>
      <c r="C71" s="177">
        <v>0</v>
      </c>
      <c r="D71" s="177">
        <v>-103.6</v>
      </c>
      <c r="E71" s="177">
        <v>-129.88499999999999</v>
      </c>
      <c r="F71" s="177">
        <v>-126.215</v>
      </c>
      <c r="G71" s="177">
        <v>0</v>
      </c>
      <c r="H71" s="177">
        <v>-253.80600000000001</v>
      </c>
      <c r="I71" s="177">
        <v>-296</v>
      </c>
      <c r="J71" s="177">
        <v>-296</v>
      </c>
      <c r="K71" s="177">
        <v>0</v>
      </c>
      <c r="L71" s="177">
        <v>-238.11573569000001</v>
      </c>
      <c r="M71" s="177">
        <v>-238.11573569000001</v>
      </c>
      <c r="N71" s="177">
        <v>-238.11573569000001</v>
      </c>
      <c r="O71" s="177">
        <v>-301.10000000000002</v>
      </c>
      <c r="P71" s="177">
        <v>-333.2</v>
      </c>
      <c r="Q71" s="178">
        <v>-333.2</v>
      </c>
    </row>
    <row r="72" spans="1:17" ht="19.5" customHeight="1" x14ac:dyDescent="0.3">
      <c r="A72" s="175" t="s">
        <v>138</v>
      </c>
      <c r="B72" s="176"/>
      <c r="C72" s="177">
        <v>0</v>
      </c>
      <c r="D72" s="177">
        <v>0</v>
      </c>
      <c r="E72" s="177">
        <v>0</v>
      </c>
      <c r="F72" s="177">
        <v>0</v>
      </c>
      <c r="G72" s="177">
        <v>0</v>
      </c>
      <c r="H72" s="177">
        <v>0</v>
      </c>
      <c r="I72" s="177">
        <v>0</v>
      </c>
      <c r="J72" s="177">
        <v>0</v>
      </c>
      <c r="K72" s="177">
        <v>0</v>
      </c>
      <c r="L72" s="177">
        <v>0</v>
      </c>
      <c r="M72" s="177">
        <v>-227.61600000000001</v>
      </c>
      <c r="N72" s="177">
        <v>-227.61600000000001</v>
      </c>
      <c r="O72" s="177">
        <v>-571.6</v>
      </c>
      <c r="P72" s="177">
        <v>-589.29999999999995</v>
      </c>
      <c r="Q72" s="178">
        <v>-589.29999999999995</v>
      </c>
    </row>
    <row r="73" spans="1:17" ht="19.5" customHeight="1" x14ac:dyDescent="0.3">
      <c r="A73" s="175"/>
      <c r="B73" s="176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8"/>
    </row>
    <row r="74" spans="1:17" ht="15.6" x14ac:dyDescent="0.3">
      <c r="A74" s="179" t="s">
        <v>139</v>
      </c>
      <c r="B74" s="180"/>
      <c r="C74" s="181">
        <v>2826.884</v>
      </c>
      <c r="D74" s="181">
        <v>1563.4</v>
      </c>
      <c r="E74" s="181">
        <v>2065.8926886874815</v>
      </c>
      <c r="F74" s="181">
        <v>-32.593999150722169</v>
      </c>
      <c r="G74" s="181">
        <v>874.95443945157001</v>
      </c>
      <c r="H74" s="181">
        <v>2720.2471178031401</v>
      </c>
      <c r="I74" s="181">
        <v>6344.8756711008209</v>
      </c>
      <c r="J74" s="181">
        <v>11051.491511549655</v>
      </c>
      <c r="K74" s="181">
        <v>-3398.8398176745054</v>
      </c>
      <c r="L74" s="181">
        <v>-4538.2372692177169</v>
      </c>
      <c r="M74" s="181">
        <v>-6944.8085652265599</v>
      </c>
      <c r="N74" s="181">
        <v>-8187.9085652265603</v>
      </c>
      <c r="O74" s="181">
        <v>158.79999999999987</v>
      </c>
      <c r="P74" s="181">
        <v>1320.8000000000002</v>
      </c>
      <c r="Q74" s="182">
        <v>5592</v>
      </c>
    </row>
    <row r="75" spans="1:17" ht="8.25" customHeight="1" x14ac:dyDescent="0.3">
      <c r="A75" s="170"/>
      <c r="B75" s="174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O75" s="177"/>
      <c r="P75" s="177"/>
      <c r="Q75" s="178"/>
    </row>
    <row r="76" spans="1:17" ht="21" customHeight="1" thickBot="1" x14ac:dyDescent="0.35">
      <c r="A76" s="191" t="s">
        <v>140</v>
      </c>
      <c r="B76" s="192"/>
      <c r="C76" s="193">
        <v>911.50800000000004</v>
      </c>
      <c r="D76" s="193">
        <v>-240.4</v>
      </c>
      <c r="E76" s="193">
        <v>-45.322000000000003</v>
      </c>
      <c r="F76" s="193">
        <v>-519.62800000000004</v>
      </c>
      <c r="G76" s="193">
        <v>739.82500000000005</v>
      </c>
      <c r="H76" s="193">
        <v>2122.7840000000001</v>
      </c>
      <c r="I76" s="193">
        <v>4152.0559999999996</v>
      </c>
      <c r="J76" s="193">
        <v>7717.4350000000004</v>
      </c>
      <c r="K76" s="193">
        <v>-2801.24</v>
      </c>
      <c r="L76" s="193">
        <v>-6576.5889999999999</v>
      </c>
      <c r="M76" s="193">
        <v>-9629.11</v>
      </c>
      <c r="N76" s="193">
        <v>-11302.21</v>
      </c>
      <c r="O76" s="193">
        <v>-847.9</v>
      </c>
      <c r="P76" s="193">
        <v>-224.9</v>
      </c>
      <c r="Q76" s="194">
        <v>1605.1</v>
      </c>
    </row>
    <row r="77" spans="1:17" ht="8.25" customHeight="1" thickTop="1" x14ac:dyDescent="0.3">
      <c r="A77" s="170"/>
      <c r="B77" s="174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8"/>
    </row>
    <row r="78" spans="1:17" ht="8.25" customHeight="1" x14ac:dyDescent="0.3">
      <c r="A78" s="170"/>
      <c r="B78" s="174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8"/>
    </row>
    <row r="79" spans="1:17" ht="15" x14ac:dyDescent="0.3">
      <c r="A79" s="170" t="s">
        <v>141</v>
      </c>
      <c r="B79" s="174"/>
      <c r="C79" s="177">
        <v>6813.8</v>
      </c>
      <c r="D79" s="177">
        <v>6813.8</v>
      </c>
      <c r="E79" s="177">
        <v>6813.8459999999995</v>
      </c>
      <c r="F79" s="177">
        <v>6813.8459999999995</v>
      </c>
      <c r="G79" s="177">
        <v>6291.7179999999998</v>
      </c>
      <c r="H79" s="177">
        <v>6291.7</v>
      </c>
      <c r="I79" s="177">
        <v>6291.7179999999998</v>
      </c>
      <c r="J79" s="177">
        <v>6291.7179999999998</v>
      </c>
      <c r="K79" s="177">
        <v>14009.152</v>
      </c>
      <c r="L79" s="177">
        <v>14009.152</v>
      </c>
      <c r="M79" s="177">
        <v>14009.152</v>
      </c>
      <c r="N79" s="177">
        <v>14009.152</v>
      </c>
      <c r="O79" s="177">
        <v>2706.9</v>
      </c>
      <c r="P79" s="177">
        <v>2706.9</v>
      </c>
      <c r="Q79" s="178">
        <v>2706.9</v>
      </c>
    </row>
    <row r="80" spans="1:17" ht="15" x14ac:dyDescent="0.3">
      <c r="A80" s="195" t="s">
        <v>142</v>
      </c>
      <c r="B80" s="174"/>
      <c r="C80" s="177">
        <v>7725.4</v>
      </c>
      <c r="D80" s="177">
        <v>6573.4</v>
      </c>
      <c r="E80" s="177">
        <v>6768.5230000000001</v>
      </c>
      <c r="F80" s="177">
        <v>6291.7179999999998</v>
      </c>
      <c r="G80" s="177">
        <v>7031.5429999999997</v>
      </c>
      <c r="H80" s="177">
        <v>8414.5</v>
      </c>
      <c r="I80" s="177">
        <v>10443.772999999999</v>
      </c>
      <c r="J80" s="177">
        <v>14009.152</v>
      </c>
      <c r="K80" s="177">
        <v>11207.912</v>
      </c>
      <c r="L80" s="177">
        <v>7432.5619999999999</v>
      </c>
      <c r="M80" s="177">
        <v>4380.0429999999997</v>
      </c>
      <c r="N80" s="177">
        <v>2706.9430000000002</v>
      </c>
      <c r="O80" s="177">
        <v>1859</v>
      </c>
      <c r="P80" s="177">
        <v>2482.1</v>
      </c>
      <c r="Q80" s="178">
        <v>4312</v>
      </c>
    </row>
    <row r="81" spans="1:17" ht="8.25" customHeight="1" x14ac:dyDescent="0.3">
      <c r="A81" s="170"/>
      <c r="B81" s="174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7"/>
    </row>
    <row r="82" spans="1:17" ht="16.2" thickBot="1" x14ac:dyDescent="0.35">
      <c r="A82" s="191" t="s">
        <v>140</v>
      </c>
      <c r="B82" s="192"/>
      <c r="C82" s="193">
        <v>911.6</v>
      </c>
      <c r="D82" s="193">
        <v>-240.4</v>
      </c>
      <c r="E82" s="193">
        <v>-45.323</v>
      </c>
      <c r="F82" s="193">
        <v>-522.12800000000004</v>
      </c>
      <c r="G82" s="193">
        <v>739.82500000000005</v>
      </c>
      <c r="H82" s="193">
        <v>2122.8000000000002</v>
      </c>
      <c r="I82" s="193">
        <v>4152.0550000000003</v>
      </c>
      <c r="J82" s="193">
        <v>7717.4340000000002</v>
      </c>
      <c r="K82" s="193">
        <v>-2801.24</v>
      </c>
      <c r="L82" s="193">
        <v>-6576.59</v>
      </c>
      <c r="M82" s="193">
        <v>-9629.1090000000004</v>
      </c>
      <c r="N82" s="193">
        <v>-11302.209000000001</v>
      </c>
      <c r="O82" s="193">
        <v>-847.9</v>
      </c>
      <c r="P82" s="193">
        <v>-224.8</v>
      </c>
      <c r="Q82" s="194">
        <v>1605.1</v>
      </c>
    </row>
    <row r="83" spans="1:17" ht="15.75" customHeight="1" thickTop="1" x14ac:dyDescent="0.3"/>
  </sheetData>
  <printOptions horizontalCentered="1" verticalCentered="1"/>
  <pageMargins left="0.23622047244094491" right="0.23622047244094491" top="0.78740157480314965" bottom="0.78740157480314965" header="0.31496062992125984" footer="0.31496062992125984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AltmanAMER3</vt:lpstr>
      <vt:lpstr>DRE</vt:lpstr>
      <vt:lpstr>BP</vt:lpstr>
      <vt:lpstr>DFC</vt:lpstr>
      <vt:lpstr>BP!Area_de_impressao</vt:lpstr>
      <vt:lpstr>DFC!Area_de_impressao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Rochman</dc:creator>
  <cp:keywords/>
  <dc:description/>
  <cp:lastModifiedBy>Jose Rodolfo Rodrigues</cp:lastModifiedBy>
  <cp:revision/>
  <dcterms:created xsi:type="dcterms:W3CDTF">2023-04-16T16:57:56Z</dcterms:created>
  <dcterms:modified xsi:type="dcterms:W3CDTF">2023-06-20T15:39:54Z</dcterms:modified>
  <cp:category/>
  <cp:contentStatus/>
</cp:coreProperties>
</file>