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13_ncr:1_{ABE10609-4A06-4B1E-A3F2-32F1073CEE99}" xr6:coauthVersionLast="47" xr6:coauthVersionMax="47" xr10:uidLastSave="{00000000-0000-0000-0000-000000000000}"/>
  <bookViews>
    <workbookView xWindow="4092" yWindow="4236" windowWidth="19212" windowHeight="8880" xr2:uid="{00000000-000D-0000-FFFF-FFFF00000000}"/>
  </bookViews>
  <sheets>
    <sheet name="Hoja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2" l="1"/>
  <c r="H38" i="2"/>
  <c r="F14" i="2"/>
  <c r="G18" i="2" s="1"/>
  <c r="G20" i="2" s="1"/>
  <c r="H22" i="2" s="1"/>
  <c r="I22" i="2" s="1"/>
  <c r="H10" i="2"/>
  <c r="H24" i="2" l="1"/>
  <c r="I26" i="2"/>
  <c r="I27" i="2"/>
  <c r="I28" i="2"/>
  <c r="I29" i="2"/>
  <c r="H30" i="2" l="1"/>
  <c r="I24" i="2"/>
  <c r="H36" i="2" l="1"/>
  <c r="I36" i="2" s="1"/>
  <c r="I30" i="2"/>
</calcChain>
</file>

<file path=xl/sharedStrings.xml><?xml version="1.0" encoding="utf-8"?>
<sst xmlns="http://schemas.openxmlformats.org/spreadsheetml/2006/main" count="60" uniqueCount="38">
  <si>
    <t>Del 1 De Enero Al 31 De Diciembre De 2021</t>
  </si>
  <si>
    <t>%</t>
  </si>
  <si>
    <t>Ingresos Totales</t>
  </si>
  <si>
    <t>( - )</t>
  </si>
  <si>
    <t>Devoluciones sobre venta</t>
  </si>
  <si>
    <t>Rebajas sobre venta</t>
  </si>
  <si>
    <t>Descuentos sobre la venta</t>
  </si>
  <si>
    <t>( = )</t>
  </si>
  <si>
    <t>Ingresos Netos</t>
  </si>
  <si>
    <t>Compras</t>
  </si>
  <si>
    <t>( + )</t>
  </si>
  <si>
    <t>Gastos de compra</t>
  </si>
  <si>
    <t>Compras totales</t>
  </si>
  <si>
    <t>Devoluciones sobre compras</t>
  </si>
  <si>
    <t>Rebajas sobre compras</t>
  </si>
  <si>
    <t>Descuentos sobre compras</t>
  </si>
  <si>
    <t>Compras netas</t>
  </si>
  <si>
    <t>Inventario Inicial</t>
  </si>
  <si>
    <t xml:space="preserve">Total de mercancia disponible </t>
  </si>
  <si>
    <t>Inventario final</t>
  </si>
  <si>
    <t>Costo de lo vendido</t>
  </si>
  <si>
    <t>Gastos de venta</t>
  </si>
  <si>
    <t>Gastos de administracion</t>
  </si>
  <si>
    <t>Otros gastos</t>
  </si>
  <si>
    <t>Intereses a cargo</t>
  </si>
  <si>
    <t>Intereses ganados</t>
  </si>
  <si>
    <t>Perdida cambiaria</t>
  </si>
  <si>
    <t>Ganancia cambiaria</t>
  </si>
  <si>
    <t>La Martina SA de CV</t>
  </si>
  <si>
    <t>Estado de resultados</t>
  </si>
  <si>
    <t>Utilidad Bruta</t>
  </si>
  <si>
    <t>Otros ingresos / Otros productos</t>
  </si>
  <si>
    <t>Utilidad antes de impuesto</t>
  </si>
  <si>
    <t>Utilidad de operación</t>
  </si>
  <si>
    <t>(-)</t>
  </si>
  <si>
    <t>(=)</t>
  </si>
  <si>
    <t>Utilidad del ejercicio</t>
  </si>
  <si>
    <t>IMPUESTO A LA UTILIDAD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</si>
</sst>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[$$]#,##0.00" x16r2:formatCode16="[$$-sn-Latn-ZW]#,##0.00"/>
  </numFmts>
  <fonts count="8">
    <font>
      <sz val="10"/>
      <color rgb="FF000000"/>
      <name val="Arial"/>
    </font>
    <font>
      <sz val="12"/>
      <color theme="1"/>
      <name val="Helvetica Neue"/>
    </font>
    <font>
      <b/>
      <sz val="12"/>
      <color theme="1"/>
      <name val="Helvetica Neue"/>
    </font>
    <font>
      <sz val="12"/>
      <color rgb="FF000000"/>
      <name val="Helvetica Neue"/>
    </font>
    <font>
      <sz val="12"/>
      <name val="Helvetica Neue"/>
    </font>
    <font>
      <strike/>
      <sz val="11"/>
      <color rgb="FF000000"/>
      <name val="&quot;Franklin Gothic Book&quot;"/>
    </font>
    <font>
      <sz val="11"/>
      <color rgb="FF000000"/>
      <name val="&quot;Franklin Gothic Book&quot;"/>
    </font>
    <font>
      <b/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5" fontId="7" fillId="0" borderId="0" xfId="0" applyNumberFormat="1" applyFont="1" applyAlignment="1"/>
    <xf numFmtId="9" fontId="4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5" fontId="3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2:L39"/>
  <sheetViews>
    <sheetView tabSelected="1" topLeftCell="B1" zoomScale="55" zoomScaleNormal="55" workbookViewId="0">
      <selection activeCell="H8" sqref="H8"/>
    </sheetView>
  </sheetViews>
  <sheetFormatPr baseColWidth="10" defaultColWidth="14.44140625" defaultRowHeight="15.75" customHeight="1"/>
  <cols>
    <col min="3" max="3" width="17.5546875" customWidth="1"/>
    <col min="4" max="4" width="18.33203125" customWidth="1"/>
    <col min="5" max="8" width="15.88671875" bestFit="1" customWidth="1"/>
    <col min="9" max="9" width="14.5546875" bestFit="1" customWidth="1"/>
  </cols>
  <sheetData>
    <row r="2" spans="2:12">
      <c r="B2" s="14" t="s">
        <v>28</v>
      </c>
      <c r="C2" s="15"/>
      <c r="D2" s="15"/>
      <c r="E2" s="15"/>
      <c r="F2" s="15"/>
      <c r="G2" s="15"/>
      <c r="H2" s="15"/>
      <c r="I2" s="15"/>
    </row>
    <row r="3" spans="2:12">
      <c r="B3" s="14" t="s">
        <v>29</v>
      </c>
      <c r="C3" s="15"/>
      <c r="D3" s="15"/>
      <c r="E3" s="15"/>
      <c r="F3" s="15"/>
      <c r="G3" s="15"/>
      <c r="H3" s="15"/>
      <c r="I3" s="15"/>
    </row>
    <row r="4" spans="2:12">
      <c r="B4" s="14" t="s">
        <v>0</v>
      </c>
      <c r="C4" s="15"/>
      <c r="D4" s="15"/>
      <c r="E4" s="15"/>
      <c r="F4" s="15"/>
      <c r="G4" s="15"/>
      <c r="H4" s="15"/>
      <c r="I4" s="15"/>
    </row>
    <row r="5" spans="2:12" ht="15">
      <c r="B5" s="6"/>
      <c r="C5" s="6"/>
      <c r="D5" s="6"/>
      <c r="E5" s="6">
        <v>1</v>
      </c>
      <c r="F5" s="6">
        <v>2</v>
      </c>
      <c r="G5" s="6">
        <v>3</v>
      </c>
      <c r="H5" s="6">
        <v>4</v>
      </c>
      <c r="I5" s="6" t="s">
        <v>1</v>
      </c>
    </row>
    <row r="6" spans="2:12" ht="15">
      <c r="B6" s="7"/>
      <c r="C6" s="16" t="s">
        <v>2</v>
      </c>
      <c r="D6" s="19"/>
      <c r="E6" s="8"/>
      <c r="F6" s="8"/>
      <c r="G6" s="8">
        <v>879555</v>
      </c>
      <c r="H6" s="8"/>
      <c r="I6" s="6"/>
    </row>
    <row r="7" spans="2:12" ht="15">
      <c r="B7" s="6" t="s">
        <v>3</v>
      </c>
      <c r="C7" s="16" t="s">
        <v>4</v>
      </c>
      <c r="D7" s="19"/>
      <c r="E7" s="8"/>
      <c r="F7" s="8"/>
      <c r="G7" s="8">
        <v>78321</v>
      </c>
      <c r="H7" s="8"/>
      <c r="I7" s="6"/>
    </row>
    <row r="8" spans="2:12" ht="15">
      <c r="B8" s="6" t="s">
        <v>3</v>
      </c>
      <c r="C8" s="16" t="s">
        <v>5</v>
      </c>
      <c r="D8" s="19"/>
      <c r="E8" s="8"/>
      <c r="F8" s="8"/>
      <c r="G8" s="8"/>
      <c r="H8" s="8"/>
      <c r="I8" s="6"/>
    </row>
    <row r="9" spans="2:12" ht="15">
      <c r="B9" s="6" t="s">
        <v>3</v>
      </c>
      <c r="C9" s="16" t="s">
        <v>6</v>
      </c>
      <c r="D9" s="19"/>
      <c r="E9" s="8"/>
      <c r="F9" s="8"/>
      <c r="G9" s="2">
        <v>53457</v>
      </c>
      <c r="H9" s="8"/>
      <c r="I9" s="6"/>
    </row>
    <row r="10" spans="2:12" ht="15.75" customHeight="1">
      <c r="B10" s="6" t="s">
        <v>7</v>
      </c>
      <c r="C10" s="16" t="s">
        <v>8</v>
      </c>
      <c r="D10" s="19"/>
      <c r="E10" s="8"/>
      <c r="F10" s="8"/>
      <c r="G10" s="20"/>
      <c r="H10" s="3">
        <f>G6-(G7+G8+G9)</f>
        <v>747777</v>
      </c>
      <c r="I10" s="22">
        <v>1</v>
      </c>
      <c r="K10" s="9"/>
      <c r="L10" s="10"/>
    </row>
    <row r="11" spans="2:12" ht="15">
      <c r="B11" s="6"/>
      <c r="C11" s="17"/>
      <c r="D11" s="19"/>
      <c r="E11" s="8"/>
      <c r="F11" s="8"/>
      <c r="G11" s="8"/>
      <c r="H11" s="8"/>
      <c r="I11" s="6"/>
      <c r="K11" s="9"/>
      <c r="L11" s="10"/>
    </row>
    <row r="12" spans="2:12" ht="15">
      <c r="B12" s="6"/>
      <c r="C12" s="18" t="s">
        <v>9</v>
      </c>
      <c r="D12" s="19"/>
      <c r="E12" s="8">
        <v>567890</v>
      </c>
      <c r="F12" s="8"/>
      <c r="G12" s="8"/>
      <c r="H12" s="8"/>
      <c r="I12" s="6"/>
      <c r="K12" s="11"/>
      <c r="L12" s="12"/>
    </row>
    <row r="13" spans="2:12" ht="15">
      <c r="B13" s="6" t="s">
        <v>10</v>
      </c>
      <c r="C13" s="18" t="s">
        <v>11</v>
      </c>
      <c r="D13" s="19"/>
      <c r="E13" s="13">
        <v>40000</v>
      </c>
      <c r="F13" s="8"/>
      <c r="G13" s="8"/>
      <c r="H13" s="8"/>
      <c r="I13" s="6"/>
      <c r="K13" s="9"/>
      <c r="L13" s="10"/>
    </row>
    <row r="14" spans="2:12" ht="15.75" customHeight="1">
      <c r="B14" s="6" t="s">
        <v>7</v>
      </c>
      <c r="C14" s="18" t="s">
        <v>12</v>
      </c>
      <c r="D14" s="19"/>
      <c r="E14" s="8"/>
      <c r="F14" s="1">
        <f>SUM(E12:E13)</f>
        <v>607890</v>
      </c>
      <c r="G14" s="8"/>
      <c r="H14" s="8"/>
      <c r="I14" s="6"/>
      <c r="K14" s="9"/>
      <c r="L14" s="10"/>
    </row>
    <row r="15" spans="2:12" ht="15">
      <c r="B15" s="4" t="s">
        <v>3</v>
      </c>
      <c r="C15" s="18" t="s">
        <v>13</v>
      </c>
      <c r="D15" s="19"/>
      <c r="E15" s="8"/>
      <c r="F15" s="8">
        <v>32777</v>
      </c>
      <c r="G15" s="8"/>
      <c r="H15" s="8"/>
      <c r="I15" s="6"/>
      <c r="K15" s="9"/>
      <c r="L15" s="10"/>
    </row>
    <row r="16" spans="2:12" ht="15">
      <c r="B16" s="4" t="s">
        <v>3</v>
      </c>
      <c r="C16" s="18" t="s">
        <v>14</v>
      </c>
      <c r="D16" s="19"/>
      <c r="E16" s="8"/>
      <c r="F16" s="8">
        <v>0</v>
      </c>
      <c r="G16" s="8"/>
      <c r="H16" s="8"/>
      <c r="I16" s="6"/>
      <c r="K16" s="9"/>
      <c r="L16" s="10"/>
    </row>
    <row r="17" spans="2:12" ht="15">
      <c r="B17" s="4" t="s">
        <v>3</v>
      </c>
      <c r="C17" s="18" t="s">
        <v>15</v>
      </c>
      <c r="D17" s="19"/>
      <c r="E17" s="8"/>
      <c r="F17" s="13">
        <v>18000</v>
      </c>
      <c r="G17" s="8"/>
      <c r="H17" s="8"/>
      <c r="I17" s="6"/>
      <c r="K17" s="9"/>
      <c r="L17" s="10"/>
    </row>
    <row r="18" spans="2:12" ht="15">
      <c r="B18" s="4" t="s">
        <v>7</v>
      </c>
      <c r="C18" s="18" t="s">
        <v>16</v>
      </c>
      <c r="D18" s="19"/>
      <c r="E18" s="8"/>
      <c r="F18" s="8"/>
      <c r="G18" s="1">
        <f>F14-(F15+F16+F17)</f>
        <v>557113</v>
      </c>
      <c r="H18" s="8"/>
      <c r="I18" s="6"/>
      <c r="K18" s="9"/>
      <c r="L18" s="10"/>
    </row>
    <row r="19" spans="2:12" ht="15">
      <c r="B19" s="4" t="s">
        <v>10</v>
      </c>
      <c r="C19" s="18" t="s">
        <v>17</v>
      </c>
      <c r="D19" s="19"/>
      <c r="E19" s="8"/>
      <c r="F19" s="8"/>
      <c r="G19" s="13">
        <v>32987</v>
      </c>
      <c r="H19" s="8"/>
      <c r="I19" s="6"/>
      <c r="K19" s="9"/>
      <c r="L19" s="10"/>
    </row>
    <row r="20" spans="2:12" ht="15">
      <c r="B20" s="4" t="s">
        <v>7</v>
      </c>
      <c r="C20" s="18" t="s">
        <v>18</v>
      </c>
      <c r="D20" s="19"/>
      <c r="E20" s="8"/>
      <c r="F20" s="8"/>
      <c r="G20" s="1">
        <f>SUM(G18:G19)</f>
        <v>590100</v>
      </c>
      <c r="H20" s="8"/>
      <c r="I20" s="6"/>
      <c r="K20" s="9"/>
      <c r="L20" s="10"/>
    </row>
    <row r="21" spans="2:12" ht="15">
      <c r="B21" s="4" t="s">
        <v>3</v>
      </c>
      <c r="C21" s="18" t="s">
        <v>19</v>
      </c>
      <c r="D21" s="19"/>
      <c r="E21" s="8"/>
      <c r="F21" s="8"/>
      <c r="G21" s="13">
        <v>90844</v>
      </c>
      <c r="H21" s="8"/>
      <c r="I21" s="6"/>
      <c r="K21" s="9"/>
      <c r="L21" s="10"/>
    </row>
    <row r="22" spans="2:12" ht="15.6">
      <c r="B22" s="4" t="s">
        <v>7</v>
      </c>
      <c r="C22" s="18" t="s">
        <v>20</v>
      </c>
      <c r="D22" s="19"/>
      <c r="E22" s="8"/>
      <c r="F22" s="8"/>
      <c r="G22" s="8"/>
      <c r="H22" s="5">
        <f>G20-G21</f>
        <v>499256</v>
      </c>
      <c r="I22" s="23">
        <f>(H22*I10)/H10</f>
        <v>0.66765359191309703</v>
      </c>
      <c r="K22" s="9"/>
      <c r="L22" s="10"/>
    </row>
    <row r="23" spans="2:12" ht="15">
      <c r="B23" s="7"/>
      <c r="C23" s="17"/>
      <c r="D23" s="19"/>
      <c r="E23" s="8"/>
      <c r="F23" s="8"/>
      <c r="G23" s="8"/>
      <c r="H23" s="8"/>
      <c r="I23" s="6"/>
      <c r="K23" s="9"/>
      <c r="L23" s="10"/>
    </row>
    <row r="24" spans="2:12" ht="15.6">
      <c r="B24" s="6" t="s">
        <v>7</v>
      </c>
      <c r="C24" s="18" t="s">
        <v>30</v>
      </c>
      <c r="D24" s="19"/>
      <c r="E24" s="8"/>
      <c r="F24" s="8"/>
      <c r="G24" s="8"/>
      <c r="H24" s="3">
        <f>H10-H22</f>
        <v>248521</v>
      </c>
      <c r="I24" s="23">
        <f>(H24*I10)/H10</f>
        <v>0.33234640808690291</v>
      </c>
      <c r="K24" s="9"/>
      <c r="L24" s="10"/>
    </row>
    <row r="25" spans="2:12" ht="15">
      <c r="B25" s="6"/>
      <c r="C25" s="17"/>
      <c r="D25" s="19"/>
      <c r="E25" s="8"/>
      <c r="F25" s="8"/>
      <c r="G25" s="8"/>
      <c r="H25" s="8"/>
      <c r="I25" s="6"/>
    </row>
    <row r="26" spans="2:12" ht="15">
      <c r="B26" s="4" t="s">
        <v>3</v>
      </c>
      <c r="C26" s="18" t="s">
        <v>21</v>
      </c>
      <c r="D26" s="19"/>
      <c r="E26" s="8"/>
      <c r="F26" s="8"/>
      <c r="G26" s="8">
        <v>39000</v>
      </c>
      <c r="H26" s="8"/>
      <c r="I26" s="23">
        <f>(G26*I10)/H10</f>
        <v>5.2154586193477466E-2</v>
      </c>
    </row>
    <row r="27" spans="2:12" ht="15">
      <c r="B27" s="4" t="s">
        <v>3</v>
      </c>
      <c r="C27" s="18" t="s">
        <v>22</v>
      </c>
      <c r="D27" s="19"/>
      <c r="E27" s="8"/>
      <c r="F27" s="8"/>
      <c r="G27" s="8">
        <v>70000</v>
      </c>
      <c r="H27" s="8"/>
      <c r="I27" s="23">
        <f>(G27*I10)/H10</f>
        <v>9.3610795731882634E-2</v>
      </c>
    </row>
    <row r="28" spans="2:12" ht="15">
      <c r="B28" s="4" t="s">
        <v>3</v>
      </c>
      <c r="C28" s="18" t="s">
        <v>23</v>
      </c>
      <c r="D28" s="19"/>
      <c r="E28" s="8"/>
      <c r="F28" s="8"/>
      <c r="G28" s="8">
        <v>10900</v>
      </c>
      <c r="H28" s="8"/>
      <c r="I28" s="23">
        <f>(G28*I10)/H10</f>
        <v>1.457653819253601E-2</v>
      </c>
    </row>
    <row r="29" spans="2:12" ht="15">
      <c r="B29" s="6" t="s">
        <v>10</v>
      </c>
      <c r="C29" s="18" t="s">
        <v>31</v>
      </c>
      <c r="D29" s="19"/>
      <c r="E29" s="8"/>
      <c r="F29" s="8"/>
      <c r="G29" s="8">
        <v>5467</v>
      </c>
      <c r="H29" s="8"/>
      <c r="I29" s="23">
        <f>(G29*I10)/H10</f>
        <v>7.3110031466600339E-3</v>
      </c>
    </row>
    <row r="30" spans="2:12" ht="15.6">
      <c r="B30" s="6" t="s">
        <v>7</v>
      </c>
      <c r="C30" s="18" t="s">
        <v>33</v>
      </c>
      <c r="D30" s="19"/>
      <c r="E30" s="8"/>
      <c r="F30" s="8"/>
      <c r="G30" s="8"/>
      <c r="H30" s="3">
        <f>(H24+G29)-(G26+G27+G28)</f>
        <v>134088</v>
      </c>
      <c r="I30" s="23">
        <f>(H30*I10)/H10</f>
        <v>0.17931549111566683</v>
      </c>
    </row>
    <row r="31" spans="2:12" ht="15">
      <c r="B31" s="6"/>
      <c r="C31" s="17"/>
      <c r="D31" s="19"/>
      <c r="E31" s="8"/>
      <c r="F31" s="8"/>
      <c r="G31" s="8"/>
      <c r="H31" s="8"/>
      <c r="I31" s="6"/>
    </row>
    <row r="32" spans="2:12" ht="15">
      <c r="B32" s="4" t="s">
        <v>3</v>
      </c>
      <c r="C32" s="18" t="s">
        <v>24</v>
      </c>
      <c r="D32" s="19"/>
      <c r="E32" s="8"/>
      <c r="F32" s="8"/>
      <c r="G32" s="8">
        <v>7456</v>
      </c>
      <c r="H32" s="8"/>
      <c r="I32" s="6"/>
    </row>
    <row r="33" spans="2:9" ht="15">
      <c r="B33" s="4" t="s">
        <v>10</v>
      </c>
      <c r="C33" s="18" t="s">
        <v>25</v>
      </c>
      <c r="D33" s="19"/>
      <c r="E33" s="8"/>
      <c r="F33" s="8"/>
      <c r="G33" s="8">
        <v>1900</v>
      </c>
      <c r="H33" s="8"/>
      <c r="I33" s="6"/>
    </row>
    <row r="34" spans="2:9" ht="15">
      <c r="B34" s="4" t="s">
        <v>3</v>
      </c>
      <c r="C34" s="18" t="s">
        <v>26</v>
      </c>
      <c r="D34" s="19"/>
      <c r="E34" s="8"/>
      <c r="F34" s="8"/>
      <c r="G34" s="8"/>
      <c r="H34" s="8"/>
      <c r="I34" s="6"/>
    </row>
    <row r="35" spans="2:9" ht="15">
      <c r="B35" s="4" t="s">
        <v>10</v>
      </c>
      <c r="C35" s="18" t="s">
        <v>27</v>
      </c>
      <c r="D35" s="19"/>
      <c r="E35" s="8"/>
      <c r="F35" s="8"/>
      <c r="G35" s="8"/>
      <c r="H35" s="8"/>
      <c r="I35" s="6"/>
    </row>
    <row r="36" spans="2:9" ht="15.6">
      <c r="B36" s="4" t="s">
        <v>7</v>
      </c>
      <c r="C36" s="18" t="s">
        <v>32</v>
      </c>
      <c r="D36" s="19"/>
      <c r="E36" s="1"/>
      <c r="F36" s="1"/>
      <c r="G36" s="1"/>
      <c r="H36" s="3">
        <f>H30-G32+G33-G34+G35</f>
        <v>128532</v>
      </c>
      <c r="I36" s="23">
        <f>(H36*I10)/H10</f>
        <v>0.17188546852871911</v>
      </c>
    </row>
    <row r="37" spans="2:9" ht="15.75" customHeight="1">
      <c r="B37" s="20"/>
      <c r="C37" s="20"/>
      <c r="D37" s="20"/>
      <c r="E37" s="20"/>
      <c r="F37" s="20"/>
      <c r="G37" s="20"/>
      <c r="H37" s="20"/>
      <c r="I37" s="20"/>
    </row>
    <row r="38" spans="2:9" ht="15.75" customHeight="1">
      <c r="B38" s="4" t="s">
        <v>34</v>
      </c>
      <c r="C38" s="20" t="s">
        <v>37</v>
      </c>
      <c r="D38" s="20"/>
      <c r="E38" s="20"/>
      <c r="F38" s="20"/>
      <c r="G38" s="20"/>
      <c r="H38" s="24">
        <f>H36*0.3</f>
        <v>38559.599999999999</v>
      </c>
      <c r="I38" s="20"/>
    </row>
    <row r="39" spans="2:9" ht="15.75" customHeight="1">
      <c r="B39" s="4" t="s">
        <v>35</v>
      </c>
      <c r="C39" s="20" t="s">
        <v>36</v>
      </c>
      <c r="D39" s="20"/>
      <c r="E39" s="20"/>
      <c r="F39" s="20"/>
      <c r="G39" s="20"/>
      <c r="H39" s="21">
        <f>H36-H38</f>
        <v>89972.4</v>
      </c>
      <c r="I39" s="20"/>
    </row>
  </sheetData>
  <mergeCells count="34">
    <mergeCell ref="B2:I2"/>
    <mergeCell ref="C12:D12"/>
    <mergeCell ref="C13:D13"/>
    <mergeCell ref="C14:D14"/>
    <mergeCell ref="C15:D15"/>
    <mergeCell ref="B4:I4"/>
    <mergeCell ref="B3:I3"/>
    <mergeCell ref="C11:D11"/>
    <mergeCell ref="C6:D6"/>
    <mergeCell ref="C7:D7"/>
    <mergeCell ref="C8:D8"/>
    <mergeCell ref="C9:D9"/>
    <mergeCell ref="C10:D10"/>
    <mergeCell ref="C34:D34"/>
    <mergeCell ref="C35:D35"/>
    <mergeCell ref="C36:D36"/>
    <mergeCell ref="C31:D31"/>
    <mergeCell ref="C25:D25"/>
    <mergeCell ref="C26:D26"/>
    <mergeCell ref="C27:D27"/>
    <mergeCell ref="C28:D28"/>
    <mergeCell ref="C29:D29"/>
    <mergeCell ref="C30:D30"/>
    <mergeCell ref="C23:D23"/>
    <mergeCell ref="C24:D24"/>
    <mergeCell ref="C16:D16"/>
    <mergeCell ref="C32:D32"/>
    <mergeCell ref="C33:D33"/>
    <mergeCell ref="C17:D17"/>
    <mergeCell ref="C18:D18"/>
    <mergeCell ref="C19:D19"/>
    <mergeCell ref="C20:D20"/>
    <mergeCell ref="C21:D21"/>
    <mergeCell ref="C22:D22"/>
  </mergeCells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sandoval</cp:lastModifiedBy>
  <dcterms:modified xsi:type="dcterms:W3CDTF">2021-11-05T20:09:12Z</dcterms:modified>
</cp:coreProperties>
</file>