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A\ICI\Primer semestre\CONTABILIDAD BASICA\"/>
    </mc:Choice>
  </mc:AlternateContent>
  <xr:revisionPtr revIDLastSave="0" documentId="8_{D3A1B647-615A-4703-9219-992BC36FD646}" xr6:coauthVersionLast="47" xr6:coauthVersionMax="47" xr10:uidLastSave="{00000000-0000-0000-0000-000000000000}"/>
  <bookViews>
    <workbookView xWindow="-108" yWindow="-108" windowWidth="23256" windowHeight="13176" xr2:uid="{2CEFD9D2-7414-42B6-BCCB-B6B3F5EC8E12}"/>
  </bookViews>
  <sheets>
    <sheet name="ESF3" sheetId="1" r:id="rId1"/>
    <sheet name="RAZONEs" sheetId="2" r:id="rId2"/>
  </sheets>
  <definedNames>
    <definedName name="RAZONES">RAZONEs!$E$20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D20" i="2"/>
  <c r="D17" i="2"/>
  <c r="D14" i="2"/>
  <c r="D11" i="2"/>
  <c r="D8" i="2"/>
  <c r="D5" i="2"/>
  <c r="D2" i="2"/>
  <c r="M50" i="1" l="1"/>
  <c r="M43" i="1"/>
  <c r="M30" i="1"/>
  <c r="M27" i="1"/>
  <c r="M22" i="1"/>
  <c r="M7" i="1"/>
  <c r="M45" i="1"/>
  <c r="M39" i="1"/>
  <c r="M35" i="1"/>
  <c r="M32" i="1"/>
  <c r="M24" i="1"/>
  <c r="M18" i="1"/>
  <c r="M13" i="1"/>
  <c r="M9" i="1"/>
  <c r="F18" i="1"/>
  <c r="F22" i="1"/>
  <c r="F29" i="1"/>
  <c r="F32" i="1"/>
  <c r="F12" i="1"/>
  <c r="F52" i="1"/>
  <c r="F46" i="1"/>
  <c r="F39" i="1"/>
  <c r="F36" i="1" s="1"/>
  <c r="F37" i="1" s="1"/>
  <c r="F7" i="1" l="1"/>
</calcChain>
</file>

<file path=xl/sharedStrings.xml><?xml version="1.0" encoding="utf-8"?>
<sst xmlns="http://schemas.openxmlformats.org/spreadsheetml/2006/main" count="94" uniqueCount="85">
  <si>
    <t>Estado de situacion financiera</t>
  </si>
  <si>
    <t>Mejor ya no S.A de C.V</t>
  </si>
  <si>
    <t>Al 31 de Diciembre del 2020</t>
  </si>
  <si>
    <t>Moneda denominada: PESO MEXICANO</t>
  </si>
  <si>
    <t>Activo</t>
  </si>
  <si>
    <t>Activo a corto plazo</t>
  </si>
  <si>
    <t>Efectivo y equivalentes de efectivo</t>
  </si>
  <si>
    <t>Caja</t>
  </si>
  <si>
    <t>Bancos</t>
  </si>
  <si>
    <t>Inversiones temporales</t>
  </si>
  <si>
    <t>Cuentas por cobrar</t>
  </si>
  <si>
    <t>Clientes</t>
  </si>
  <si>
    <t>Otras cuentas por cobrar</t>
  </si>
  <si>
    <t>Funcionarios y empleados</t>
  </si>
  <si>
    <t>IVA acreeditable</t>
  </si>
  <si>
    <t>Inventarios</t>
  </si>
  <si>
    <t>Inventario</t>
  </si>
  <si>
    <t>Impuestos por recuperar</t>
  </si>
  <si>
    <t xml:space="preserve">IVA a favor </t>
  </si>
  <si>
    <t>Activo a largo plazo</t>
  </si>
  <si>
    <t>Propiedades, planta y equipo</t>
  </si>
  <si>
    <t>Edificio</t>
  </si>
  <si>
    <t>Maquinaria y equipo</t>
  </si>
  <si>
    <t>Equipo de transporte</t>
  </si>
  <si>
    <t>Herramientas</t>
  </si>
  <si>
    <t>Activos intangibles</t>
  </si>
  <si>
    <t>Gastos preeoperativos</t>
  </si>
  <si>
    <t>Gastos de constitucion</t>
  </si>
  <si>
    <t>Gastos de investigacion</t>
  </si>
  <si>
    <t>Otros activos</t>
  </si>
  <si>
    <t>Terrenos no utilizados</t>
  </si>
  <si>
    <t>TOTAL ACTIVO</t>
  </si>
  <si>
    <t>TOTAL ACTIVO A CORTO PLAZO</t>
  </si>
  <si>
    <t>TOTAL ACTIVO A LARGO PLAZO</t>
  </si>
  <si>
    <t>Pasivo</t>
  </si>
  <si>
    <t>Total pasivo a corto plazo</t>
  </si>
  <si>
    <t>Cuentas por pagar</t>
  </si>
  <si>
    <t>Proovedores</t>
  </si>
  <si>
    <t>Otras cuentas por pagar</t>
  </si>
  <si>
    <t>Acreedores diversos</t>
  </si>
  <si>
    <t>Documentos por pagar</t>
  </si>
  <si>
    <t>Otros pasivos a corto plazo</t>
  </si>
  <si>
    <t>Intereses cobrados por anticipado</t>
  </si>
  <si>
    <t>PTU diferida</t>
  </si>
  <si>
    <t>Capital contable</t>
  </si>
  <si>
    <t>Capital contribuido</t>
  </si>
  <si>
    <t>Capital social</t>
  </si>
  <si>
    <t>Acciones en tesoreria</t>
  </si>
  <si>
    <t>Pasivo a largo plazo</t>
  </si>
  <si>
    <t>TOTAL PASIVO</t>
  </si>
  <si>
    <t>Acciones en tesoseria</t>
  </si>
  <si>
    <t>Aportaciones para futuros aumentos de capital</t>
  </si>
  <si>
    <t>Capital ganado</t>
  </si>
  <si>
    <t>Utilidades o perdidas retenidas o acumuladas</t>
  </si>
  <si>
    <t>Acumuladas</t>
  </si>
  <si>
    <t>Perdidas</t>
  </si>
  <si>
    <t>Total capital</t>
  </si>
  <si>
    <t>Razón</t>
  </si>
  <si>
    <t>Fórmula</t>
  </si>
  <si>
    <t>Monto</t>
  </si>
  <si>
    <t>Resultado</t>
  </si>
  <si>
    <t>Interpretación</t>
  </si>
  <si>
    <t>Solvencia</t>
  </si>
  <si>
    <t>Pasivo a corto plazo</t>
  </si>
  <si>
    <t>Prueba del Ácido</t>
  </si>
  <si>
    <t>Activo a corto plazo (-) Inventarios</t>
  </si>
  <si>
    <t>Liquidez.</t>
  </si>
  <si>
    <t>Efectivo y equivalentes</t>
  </si>
  <si>
    <t>Capital Neto de Trabajo</t>
  </si>
  <si>
    <t>Pasivo a corto plazo.</t>
  </si>
  <si>
    <t>Apalancamiento</t>
  </si>
  <si>
    <t>Total pasivo</t>
  </si>
  <si>
    <t>Total capital contable</t>
  </si>
  <si>
    <t>Inversión de Capital</t>
  </si>
  <si>
    <t>Propiedad, planta y equipo</t>
  </si>
  <si>
    <t>Valor Contable de Capital</t>
  </si>
  <si>
    <t>Capital social pagado</t>
  </si>
  <si>
    <t>La empresa puede pagar sin nungun problema sus deudas 3 veces.</t>
  </si>
  <si>
    <t>Sin contar inventarios la empresa puede pagar sus deudas hasta 2 veces y media.</t>
  </si>
  <si>
    <t>La empresa puede pagar sus deudas de manera inmediata sin problema.</t>
  </si>
  <si>
    <t>Poco mas del 30% de las aportaciones de los socios y de las ganancias o utilidades estan invertidas en activos fijos.</t>
  </si>
  <si>
    <t xml:space="preserve"> </t>
  </si>
  <si>
    <t>29% de su capital pertenece a terceros , el riesgo de que pase a manos de sus acredores es nulo.</t>
  </si>
  <si>
    <t>Puede sin ningun problema desarrollar sus operaciones normales despues de sus obligaciones</t>
  </si>
  <si>
    <t xml:space="preserve">No tiene perdida de capital social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</si>
</sst>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0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Franklin Gothic Book"/>
      <family val="2"/>
    </font>
    <font>
      <sz val="11"/>
      <color rgb="FFFF0000"/>
      <name val="Franklin Gothic Book"/>
      <family val="2"/>
    </font>
    <font>
      <b/>
      <sz val="11"/>
      <color rgb="FFFF0000"/>
      <name val="Franklin Gothic Book"/>
      <family val="2"/>
    </font>
    <font>
      <b/>
      <sz val="11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/>
    <xf numFmtId="44" fontId="4" fillId="0" borderId="0" xfId="1" applyFont="1"/>
    <xf numFmtId="0" fontId="2" fillId="0" borderId="0" xfId="0" applyFont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5" fillId="0" borderId="0" xfId="1" applyFon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0" fontId="4" fillId="0" borderId="4" xfId="0" applyNumberFormat="1" applyFont="1" applyBorder="1" applyAlignment="1">
      <alignment horizontal="center" vertical="center" wrapText="1"/>
    </xf>
    <xf numFmtId="9" fontId="4" fillId="0" borderId="3" xfId="2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9" fontId="4" fillId="0" borderId="5" xfId="2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0" fontId="0" fillId="0" borderId="0" xfId="0" applyNumberFormat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170" fontId="4" fillId="0" borderId="1" xfId="0" applyNumberFormat="1" applyFont="1" applyBorder="1" applyAlignment="1">
      <alignment horizontal="center" vertical="center" wrapText="1"/>
    </xf>
    <xf numFmtId="170" fontId="4" fillId="0" borderId="7" xfId="0" applyNumberFormat="1" applyFont="1" applyBorder="1" applyAlignment="1">
      <alignment horizontal="center" vertical="center" wrapText="1"/>
    </xf>
    <xf numFmtId="170" fontId="4" fillId="0" borderId="5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0" fontId="4" fillId="0" borderId="2" xfId="0" applyNumberFormat="1" applyFont="1" applyBorder="1" applyAlignment="1">
      <alignment horizontal="center" vertical="center" wrapText="1"/>
    </xf>
    <xf numFmtId="170" fontId="4" fillId="0" borderId="3" xfId="0" applyNumberFormat="1" applyFont="1" applyBorder="1" applyAlignment="1">
      <alignment horizontal="center" vertical="center" wrapText="1"/>
    </xf>
    <xf numFmtId="44" fontId="2" fillId="0" borderId="8" xfId="0" applyNumberFormat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1B80-FDA2-4369-950E-A5BA8D678798}">
  <dimension ref="A1:M56"/>
  <sheetViews>
    <sheetView tabSelected="1" zoomScale="86" zoomScaleNormal="86" workbookViewId="0">
      <selection activeCell="O20" sqref="O20"/>
    </sheetView>
  </sheetViews>
  <sheetFormatPr baseColWidth="10" defaultRowHeight="14.4" x14ac:dyDescent="0.3"/>
  <cols>
    <col min="5" max="5" width="16.109375" bestFit="1" customWidth="1"/>
    <col min="6" max="6" width="15.44140625" bestFit="1" customWidth="1"/>
    <col min="12" max="12" width="17.33203125" bestFit="1" customWidth="1"/>
    <col min="13" max="13" width="15.44140625" bestFit="1" customWidth="1"/>
  </cols>
  <sheetData>
    <row r="1" spans="1:13" x14ac:dyDescent="0.3">
      <c r="G1" s="2" t="s">
        <v>1</v>
      </c>
      <c r="H1" s="2"/>
      <c r="I1" s="2"/>
      <c r="J1" s="2"/>
    </row>
    <row r="2" spans="1:13" x14ac:dyDescent="0.3">
      <c r="G2" s="2" t="s">
        <v>0</v>
      </c>
      <c r="H2" s="2"/>
      <c r="I2" s="2"/>
      <c r="J2" s="2"/>
    </row>
    <row r="3" spans="1:13" x14ac:dyDescent="0.3">
      <c r="G3" s="3" t="s">
        <v>2</v>
      </c>
      <c r="H3" s="3"/>
      <c r="I3" s="3"/>
      <c r="J3" s="3"/>
    </row>
    <row r="4" spans="1:13" x14ac:dyDescent="0.3">
      <c r="G4" s="2" t="s">
        <v>3</v>
      </c>
      <c r="H4" s="2"/>
      <c r="I4" s="2"/>
      <c r="J4" s="2"/>
    </row>
    <row r="6" spans="1:13" x14ac:dyDescent="0.3">
      <c r="A6" s="2" t="s">
        <v>4</v>
      </c>
      <c r="B6" s="2"/>
      <c r="I6" t="s">
        <v>34</v>
      </c>
    </row>
    <row r="7" spans="1:13" x14ac:dyDescent="0.3">
      <c r="A7" s="8"/>
      <c r="B7" s="8" t="s">
        <v>32</v>
      </c>
      <c r="F7" s="29">
        <f>F12+F22+F18+F29+F32</f>
        <v>13544500</v>
      </c>
      <c r="I7" t="s">
        <v>35</v>
      </c>
      <c r="M7" s="29">
        <f>M9+M13+M18</f>
        <v>4216000</v>
      </c>
    </row>
    <row r="9" spans="1:13" x14ac:dyDescent="0.3">
      <c r="B9" t="s">
        <v>5</v>
      </c>
      <c r="I9" t="s">
        <v>36</v>
      </c>
      <c r="M9" s="7">
        <f>L11</f>
        <v>2450000</v>
      </c>
    </row>
    <row r="11" spans="1:13" x14ac:dyDescent="0.3">
      <c r="J11" t="s">
        <v>37</v>
      </c>
      <c r="L11" s="4">
        <v>2450000</v>
      </c>
    </row>
    <row r="12" spans="1:13" x14ac:dyDescent="0.3">
      <c r="B12" t="s">
        <v>6</v>
      </c>
      <c r="F12" s="7">
        <f>E14+E15+E16</f>
        <v>9400100</v>
      </c>
      <c r="L12" s="4"/>
    </row>
    <row r="13" spans="1:13" x14ac:dyDescent="0.3">
      <c r="I13" t="s">
        <v>38</v>
      </c>
      <c r="L13" s="4"/>
      <c r="M13" s="7">
        <f>L15+L16</f>
        <v>1566000</v>
      </c>
    </row>
    <row r="14" spans="1:13" x14ac:dyDescent="0.3">
      <c r="C14" t="s">
        <v>7</v>
      </c>
      <c r="E14" s="4">
        <v>1000600</v>
      </c>
      <c r="L14" s="4"/>
    </row>
    <row r="15" spans="1:13" ht="15" x14ac:dyDescent="0.35">
      <c r="C15" t="s">
        <v>8</v>
      </c>
      <c r="E15" s="4">
        <v>6299000</v>
      </c>
      <c r="J15" t="s">
        <v>39</v>
      </c>
      <c r="L15" s="5">
        <v>1016000</v>
      </c>
    </row>
    <row r="16" spans="1:13" ht="15" x14ac:dyDescent="0.35">
      <c r="C16" t="s">
        <v>9</v>
      </c>
      <c r="E16" s="4">
        <v>2100500</v>
      </c>
      <c r="J16" t="s">
        <v>40</v>
      </c>
      <c r="L16" s="5">
        <v>550000</v>
      </c>
    </row>
    <row r="17" spans="2:13" x14ac:dyDescent="0.3">
      <c r="L17" s="4"/>
    </row>
    <row r="18" spans="2:13" x14ac:dyDescent="0.3">
      <c r="B18" t="s">
        <v>10</v>
      </c>
      <c r="F18" s="7">
        <f>E20</f>
        <v>1300400</v>
      </c>
      <c r="I18" t="s">
        <v>41</v>
      </c>
      <c r="L18" s="4"/>
      <c r="M18" s="7">
        <f>L20</f>
        <v>200000</v>
      </c>
    </row>
    <row r="19" spans="2:13" x14ac:dyDescent="0.3">
      <c r="L19" s="4"/>
    </row>
    <row r="20" spans="2:13" ht="15" x14ac:dyDescent="0.35">
      <c r="C20" t="s">
        <v>11</v>
      </c>
      <c r="E20" s="5">
        <v>1300400</v>
      </c>
      <c r="J20" t="s">
        <v>42</v>
      </c>
      <c r="L20" s="5">
        <v>200000</v>
      </c>
    </row>
    <row r="21" spans="2:13" x14ac:dyDescent="0.3">
      <c r="L21" s="4"/>
    </row>
    <row r="22" spans="2:13" x14ac:dyDescent="0.3">
      <c r="B22" t="s">
        <v>12</v>
      </c>
      <c r="F22" s="7">
        <f>E24+E25</f>
        <v>364000</v>
      </c>
      <c r="I22" t="s">
        <v>48</v>
      </c>
      <c r="L22" s="4"/>
      <c r="M22" s="7">
        <f>M24</f>
        <v>100000</v>
      </c>
    </row>
    <row r="23" spans="2:13" x14ac:dyDescent="0.3">
      <c r="L23" s="4"/>
    </row>
    <row r="24" spans="2:13" x14ac:dyDescent="0.3">
      <c r="C24" t="s">
        <v>13</v>
      </c>
      <c r="E24" s="4">
        <v>100000</v>
      </c>
      <c r="I24" t="s">
        <v>43</v>
      </c>
      <c r="L24" s="4"/>
      <c r="M24" s="7">
        <f>L25</f>
        <v>100000</v>
      </c>
    </row>
    <row r="25" spans="2:13" ht="15" x14ac:dyDescent="0.35">
      <c r="C25" t="s">
        <v>14</v>
      </c>
      <c r="E25" s="5">
        <v>264000</v>
      </c>
      <c r="J25" t="s">
        <v>43</v>
      </c>
      <c r="L25" s="5">
        <v>100000</v>
      </c>
    </row>
    <row r="26" spans="2:13" x14ac:dyDescent="0.3">
      <c r="E26" s="4"/>
      <c r="L26" s="4"/>
    </row>
    <row r="27" spans="2:13" x14ac:dyDescent="0.3">
      <c r="E27" s="4"/>
      <c r="I27" t="s">
        <v>49</v>
      </c>
      <c r="L27" s="4"/>
      <c r="M27" s="29">
        <f>M22+M7</f>
        <v>4316000</v>
      </c>
    </row>
    <row r="28" spans="2:13" x14ac:dyDescent="0.3">
      <c r="E28" s="4"/>
      <c r="L28" s="4"/>
    </row>
    <row r="29" spans="2:13" x14ac:dyDescent="0.3">
      <c r="B29" t="s">
        <v>15</v>
      </c>
      <c r="E29" s="4"/>
      <c r="F29" s="7">
        <f>E30</f>
        <v>2400000</v>
      </c>
      <c r="I29" t="s">
        <v>44</v>
      </c>
      <c r="L29" s="4"/>
    </row>
    <row r="30" spans="2:13" ht="15" x14ac:dyDescent="0.35">
      <c r="C30" t="s">
        <v>16</v>
      </c>
      <c r="E30" s="5">
        <v>2400000</v>
      </c>
      <c r="I30" t="s">
        <v>45</v>
      </c>
      <c r="L30" s="4"/>
      <c r="M30" s="7">
        <f>M32+M35+M39</f>
        <v>12120500</v>
      </c>
    </row>
    <row r="31" spans="2:13" x14ac:dyDescent="0.3">
      <c r="E31" s="4"/>
      <c r="L31" s="4"/>
    </row>
    <row r="32" spans="2:13" x14ac:dyDescent="0.3">
      <c r="B32" t="s">
        <v>17</v>
      </c>
      <c r="E32" s="4"/>
      <c r="F32" s="7">
        <f>E34</f>
        <v>80000</v>
      </c>
      <c r="I32" t="s">
        <v>46</v>
      </c>
      <c r="L32" s="4"/>
      <c r="M32" s="7">
        <f>L33</f>
        <v>10000000</v>
      </c>
    </row>
    <row r="33" spans="1:13" ht="15" x14ac:dyDescent="0.35">
      <c r="E33" s="4"/>
      <c r="J33" t="s">
        <v>46</v>
      </c>
      <c r="L33" s="5">
        <v>10000000</v>
      </c>
    </row>
    <row r="34" spans="1:13" ht="15" x14ac:dyDescent="0.35">
      <c r="C34" t="s">
        <v>18</v>
      </c>
      <c r="E34" s="5">
        <v>80000</v>
      </c>
      <c r="L34" s="4"/>
    </row>
    <row r="35" spans="1:13" x14ac:dyDescent="0.3">
      <c r="E35" s="4"/>
      <c r="I35" t="s">
        <v>47</v>
      </c>
      <c r="L35" s="4"/>
      <c r="M35" s="7">
        <f>L37</f>
        <v>120500</v>
      </c>
    </row>
    <row r="36" spans="1:13" x14ac:dyDescent="0.3">
      <c r="A36" s="6" t="s">
        <v>19</v>
      </c>
      <c r="E36" s="4"/>
      <c r="F36" s="7">
        <f>F39+F46+F52</f>
        <v>5732000</v>
      </c>
      <c r="L36" s="4"/>
    </row>
    <row r="37" spans="1:13" ht="15" x14ac:dyDescent="0.35">
      <c r="A37" s="6" t="s">
        <v>33</v>
      </c>
      <c r="E37" s="4"/>
      <c r="F37" s="29">
        <f>F36</f>
        <v>5732000</v>
      </c>
      <c r="J37" t="s">
        <v>50</v>
      </c>
      <c r="L37" s="5">
        <v>120500</v>
      </c>
    </row>
    <row r="38" spans="1:13" x14ac:dyDescent="0.3">
      <c r="E38" s="4"/>
      <c r="L38" s="4"/>
    </row>
    <row r="39" spans="1:13" x14ac:dyDescent="0.3">
      <c r="B39" t="s">
        <v>20</v>
      </c>
      <c r="E39" s="4"/>
      <c r="F39" s="7">
        <f>E41+E42+E43+E44</f>
        <v>4755000</v>
      </c>
      <c r="I39" t="s">
        <v>51</v>
      </c>
      <c r="L39" s="4"/>
      <c r="M39" s="7">
        <f>L41</f>
        <v>2000000</v>
      </c>
    </row>
    <row r="40" spans="1:13" x14ac:dyDescent="0.3">
      <c r="E40" s="4"/>
      <c r="L40" s="4"/>
    </row>
    <row r="41" spans="1:13" ht="15" x14ac:dyDescent="0.35">
      <c r="C41" t="s">
        <v>21</v>
      </c>
      <c r="E41" s="5">
        <v>1210000</v>
      </c>
      <c r="J41" t="s">
        <v>51</v>
      </c>
      <c r="L41" s="5">
        <v>2000000</v>
      </c>
    </row>
    <row r="42" spans="1:13" ht="15" x14ac:dyDescent="0.35">
      <c r="C42" t="s">
        <v>22</v>
      </c>
      <c r="E42" s="5">
        <v>950000</v>
      </c>
      <c r="L42" s="4"/>
    </row>
    <row r="43" spans="1:13" ht="15" x14ac:dyDescent="0.35">
      <c r="C43" t="s">
        <v>23</v>
      </c>
      <c r="E43" s="5">
        <v>1920000</v>
      </c>
      <c r="I43" t="s">
        <v>52</v>
      </c>
      <c r="L43" s="4"/>
      <c r="M43" s="7">
        <f>M45</f>
        <v>2840000</v>
      </c>
    </row>
    <row r="44" spans="1:13" ht="15" x14ac:dyDescent="0.35">
      <c r="C44" t="s">
        <v>24</v>
      </c>
      <c r="E44" s="5">
        <v>675000</v>
      </c>
      <c r="L44" s="4"/>
    </row>
    <row r="45" spans="1:13" x14ac:dyDescent="0.3">
      <c r="E45" s="4"/>
      <c r="I45" t="s">
        <v>53</v>
      </c>
      <c r="L45" s="4"/>
      <c r="M45" s="7">
        <f>L47+L48</f>
        <v>2840000</v>
      </c>
    </row>
    <row r="46" spans="1:13" x14ac:dyDescent="0.3">
      <c r="B46" t="s">
        <v>25</v>
      </c>
      <c r="E46" s="4"/>
      <c r="F46" s="7">
        <f>E48+E49+E50</f>
        <v>177000</v>
      </c>
      <c r="L46" s="4"/>
    </row>
    <row r="47" spans="1:13" x14ac:dyDescent="0.3">
      <c r="E47" s="4"/>
      <c r="J47" t="s">
        <v>54</v>
      </c>
      <c r="L47" s="4">
        <v>3150000</v>
      </c>
    </row>
    <row r="48" spans="1:13" ht="15" x14ac:dyDescent="0.35">
      <c r="C48" t="s">
        <v>26</v>
      </c>
      <c r="E48" s="5">
        <v>75000</v>
      </c>
      <c r="J48" t="s">
        <v>55</v>
      </c>
      <c r="L48" s="9">
        <v>-310000</v>
      </c>
    </row>
    <row r="49" spans="1:13" ht="15" x14ac:dyDescent="0.35">
      <c r="C49" t="s">
        <v>27</v>
      </c>
      <c r="E49" s="5">
        <v>60000</v>
      </c>
    </row>
    <row r="50" spans="1:13" ht="15" x14ac:dyDescent="0.35">
      <c r="C50" t="s">
        <v>28</v>
      </c>
      <c r="E50" s="5">
        <v>42000</v>
      </c>
      <c r="I50" t="s">
        <v>56</v>
      </c>
      <c r="M50" s="29">
        <f>M43+M30</f>
        <v>14960500</v>
      </c>
    </row>
    <row r="51" spans="1:13" x14ac:dyDescent="0.3">
      <c r="E51" s="4"/>
    </row>
    <row r="52" spans="1:13" x14ac:dyDescent="0.3">
      <c r="B52" t="s">
        <v>29</v>
      </c>
      <c r="E52" s="4"/>
      <c r="F52" s="7">
        <f>E54</f>
        <v>800000</v>
      </c>
    </row>
    <row r="53" spans="1:13" x14ac:dyDescent="0.3">
      <c r="E53" s="4"/>
    </row>
    <row r="54" spans="1:13" ht="15" x14ac:dyDescent="0.35">
      <c r="C54" t="s">
        <v>30</v>
      </c>
      <c r="E54" s="5">
        <v>800000</v>
      </c>
    </row>
    <row r="56" spans="1:13" x14ac:dyDescent="0.3">
      <c r="A56" t="s">
        <v>31</v>
      </c>
      <c r="F56" s="29">
        <f>F37+F7</f>
        <v>19276500</v>
      </c>
    </row>
  </sheetData>
  <mergeCells count="5">
    <mergeCell ref="G4:J4"/>
    <mergeCell ref="G3:J3"/>
    <mergeCell ref="G1:J1"/>
    <mergeCell ref="G2:J2"/>
    <mergeCell ref="A6:B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7F30-CAB6-4696-881B-0DDA0C21E104}">
  <dimension ref="A1:E21"/>
  <sheetViews>
    <sheetView workbookViewId="0">
      <selection activeCell="A22" sqref="A22"/>
    </sheetView>
  </sheetViews>
  <sheetFormatPr baseColWidth="10" defaultRowHeight="14.4" x14ac:dyDescent="0.3"/>
  <cols>
    <col min="1" max="1" width="19.88671875" customWidth="1"/>
    <col min="2" max="2" width="35.44140625" customWidth="1"/>
    <col min="3" max="3" width="37.5546875" customWidth="1"/>
    <col min="4" max="4" width="47" customWidth="1"/>
    <col min="5" max="5" width="60.6640625" customWidth="1"/>
  </cols>
  <sheetData>
    <row r="1" spans="1:5" ht="15.6" thickBot="1" x14ac:dyDescent="0.35">
      <c r="A1" s="10" t="s">
        <v>57</v>
      </c>
      <c r="B1" s="11" t="s">
        <v>58</v>
      </c>
      <c r="C1" s="11" t="s">
        <v>59</v>
      </c>
      <c r="D1" s="11" t="s">
        <v>60</v>
      </c>
      <c r="E1" s="11" t="s">
        <v>61</v>
      </c>
    </row>
    <row r="2" spans="1:5" ht="15.6" thickBot="1" x14ac:dyDescent="0.35">
      <c r="A2" s="12" t="s">
        <v>62</v>
      </c>
      <c r="B2" s="13" t="s">
        <v>5</v>
      </c>
      <c r="C2" s="14">
        <v>13544500</v>
      </c>
      <c r="D2" s="15">
        <f>C2/C3</f>
        <v>3.2126423149905121</v>
      </c>
      <c r="E2" s="16" t="s">
        <v>77</v>
      </c>
    </row>
    <row r="3" spans="1:5" ht="15.6" thickBot="1" x14ac:dyDescent="0.35">
      <c r="A3" s="17"/>
      <c r="B3" s="13" t="s">
        <v>63</v>
      </c>
      <c r="C3" s="14">
        <v>4216000</v>
      </c>
      <c r="D3" s="18"/>
      <c r="E3" s="19"/>
    </row>
    <row r="4" spans="1:5" ht="15" thickBot="1" x14ac:dyDescent="0.35">
      <c r="A4" s="20"/>
      <c r="B4" s="1"/>
      <c r="C4" s="21"/>
      <c r="D4" s="21"/>
      <c r="E4" s="1"/>
    </row>
    <row r="5" spans="1:5" ht="15.6" thickBot="1" x14ac:dyDescent="0.35">
      <c r="A5" s="12" t="s">
        <v>64</v>
      </c>
      <c r="B5" s="22" t="s">
        <v>65</v>
      </c>
      <c r="C5" s="23">
        <v>11144500</v>
      </c>
      <c r="D5" s="24">
        <f>C5/C6</f>
        <v>2.6433823529411766</v>
      </c>
      <c r="E5" s="16" t="s">
        <v>78</v>
      </c>
    </row>
    <row r="6" spans="1:5" ht="15.6" thickBot="1" x14ac:dyDescent="0.35">
      <c r="A6" s="17"/>
      <c r="B6" s="13" t="s">
        <v>63</v>
      </c>
      <c r="C6" s="14">
        <v>4216000</v>
      </c>
      <c r="D6" s="25"/>
      <c r="E6" s="19"/>
    </row>
    <row r="7" spans="1:5" ht="15" thickBot="1" x14ac:dyDescent="0.35">
      <c r="A7" s="20"/>
      <c r="B7" s="1"/>
      <c r="C7" s="21"/>
      <c r="D7" s="21"/>
      <c r="E7" s="1"/>
    </row>
    <row r="8" spans="1:5" ht="15.6" thickBot="1" x14ac:dyDescent="0.35">
      <c r="A8" s="12" t="s">
        <v>66</v>
      </c>
      <c r="B8" s="26" t="s">
        <v>67</v>
      </c>
      <c r="C8" s="27">
        <v>9400100</v>
      </c>
      <c r="D8" s="28">
        <f>C8/C9</f>
        <v>2.2296252371916507</v>
      </c>
      <c r="E8" s="16" t="s">
        <v>79</v>
      </c>
    </row>
    <row r="9" spans="1:5" ht="15.6" thickBot="1" x14ac:dyDescent="0.35">
      <c r="A9" s="17"/>
      <c r="B9" s="13" t="s">
        <v>63</v>
      </c>
      <c r="C9" s="14">
        <v>4216000</v>
      </c>
      <c r="D9" s="25"/>
      <c r="E9" s="19"/>
    </row>
    <row r="10" spans="1:5" ht="15" thickBot="1" x14ac:dyDescent="0.35">
      <c r="A10" s="20"/>
      <c r="B10" s="1"/>
      <c r="C10" s="21"/>
      <c r="D10" s="21"/>
      <c r="E10" s="1"/>
    </row>
    <row r="11" spans="1:5" ht="15.6" thickBot="1" x14ac:dyDescent="0.35">
      <c r="A11" s="12" t="s">
        <v>68</v>
      </c>
      <c r="B11" s="26" t="s">
        <v>5</v>
      </c>
      <c r="C11" s="23">
        <v>13544500</v>
      </c>
      <c r="D11" s="28">
        <f>C11/C12</f>
        <v>3.2126423149905121</v>
      </c>
      <c r="E11" s="16" t="s">
        <v>83</v>
      </c>
    </row>
    <row r="12" spans="1:5" ht="15.6" thickBot="1" x14ac:dyDescent="0.35">
      <c r="A12" s="17"/>
      <c r="B12" s="13" t="s">
        <v>69</v>
      </c>
      <c r="C12" s="14">
        <v>4216000</v>
      </c>
      <c r="D12" s="25"/>
      <c r="E12" s="19"/>
    </row>
    <row r="13" spans="1:5" ht="15" thickBot="1" x14ac:dyDescent="0.35">
      <c r="A13" s="20" t="s">
        <v>81</v>
      </c>
      <c r="B13" s="1"/>
      <c r="C13" s="21"/>
      <c r="D13" s="21"/>
      <c r="E13" s="1"/>
    </row>
    <row r="14" spans="1:5" ht="15.6" thickBot="1" x14ac:dyDescent="0.35">
      <c r="A14" s="12" t="s">
        <v>70</v>
      </c>
      <c r="B14" s="26" t="s">
        <v>71</v>
      </c>
      <c r="C14" s="27">
        <v>4316000</v>
      </c>
      <c r="D14" s="15">
        <f>C14/C15</f>
        <v>0.28849303165001172</v>
      </c>
      <c r="E14" s="16" t="s">
        <v>82</v>
      </c>
    </row>
    <row r="15" spans="1:5" ht="15.6" thickBot="1" x14ac:dyDescent="0.35">
      <c r="A15" s="17"/>
      <c r="B15" s="13" t="s">
        <v>72</v>
      </c>
      <c r="C15" s="14">
        <v>14960500</v>
      </c>
      <c r="D15" s="18"/>
      <c r="E15" s="19"/>
    </row>
    <row r="16" spans="1:5" ht="15" thickBot="1" x14ac:dyDescent="0.35">
      <c r="A16" s="20"/>
      <c r="B16" s="1"/>
      <c r="C16" s="21"/>
      <c r="D16" s="21"/>
      <c r="E16" s="1"/>
    </row>
    <row r="17" spans="1:5" ht="15.6" thickBot="1" x14ac:dyDescent="0.35">
      <c r="A17" s="12" t="s">
        <v>73</v>
      </c>
      <c r="B17" s="26" t="s">
        <v>74</v>
      </c>
      <c r="C17" s="27">
        <v>5555000</v>
      </c>
      <c r="D17" s="15">
        <f>C17/C18</f>
        <v>0.37131111928077271</v>
      </c>
      <c r="E17" s="16" t="s">
        <v>80</v>
      </c>
    </row>
    <row r="18" spans="1:5" ht="15.6" thickBot="1" x14ac:dyDescent="0.35">
      <c r="A18" s="17"/>
      <c r="B18" s="13" t="s">
        <v>44</v>
      </c>
      <c r="C18" s="14">
        <v>14960500</v>
      </c>
      <c r="D18" s="18"/>
      <c r="E18" s="19"/>
    </row>
    <row r="19" spans="1:5" ht="15" thickBot="1" x14ac:dyDescent="0.35">
      <c r="A19" s="20"/>
      <c r="B19" s="1"/>
      <c r="C19" s="21"/>
      <c r="D19" s="21"/>
      <c r="E19" s="1"/>
    </row>
    <row r="20" spans="1:5" ht="15.6" thickBot="1" x14ac:dyDescent="0.35">
      <c r="A20" s="12" t="s">
        <v>75</v>
      </c>
      <c r="B20" s="26" t="s">
        <v>44</v>
      </c>
      <c r="C20" s="23">
        <v>14960500</v>
      </c>
      <c r="D20" s="28">
        <f>C20/C21</f>
        <v>1.4960500000000001</v>
      </c>
      <c r="E20" s="16" t="s">
        <v>84</v>
      </c>
    </row>
    <row r="21" spans="1:5" ht="15.6" thickBot="1" x14ac:dyDescent="0.35">
      <c r="A21" s="17"/>
      <c r="B21" s="13" t="s">
        <v>76</v>
      </c>
      <c r="C21" s="14">
        <v>10000000</v>
      </c>
      <c r="D21" s="25"/>
      <c r="E21" s="19"/>
    </row>
  </sheetData>
  <mergeCells count="21">
    <mergeCell ref="A20:A21"/>
    <mergeCell ref="D20:D21"/>
    <mergeCell ref="E20:E21"/>
    <mergeCell ref="A14:A15"/>
    <mergeCell ref="D14:D15"/>
    <mergeCell ref="E14:E15"/>
    <mergeCell ref="A17:A18"/>
    <mergeCell ref="D17:D18"/>
    <mergeCell ref="E17:E18"/>
    <mergeCell ref="A8:A9"/>
    <mergeCell ref="D8:D9"/>
    <mergeCell ref="E8:E9"/>
    <mergeCell ref="A11:A12"/>
    <mergeCell ref="D11:D12"/>
    <mergeCell ref="E11:E12"/>
    <mergeCell ref="A2:A3"/>
    <mergeCell ref="D2:D3"/>
    <mergeCell ref="E2:E3"/>
    <mergeCell ref="A5:A6"/>
    <mergeCell ref="D5:D6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ESF3</vt:lpstr>
      <vt:lpstr>RAZONEs</vt:lpstr>
      <vt:lpstr>RAZONES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sandoval</dc:creator>
  <cp:lastModifiedBy>jose sandoval</cp:lastModifiedBy>
  <dcterms:created xsi:type="dcterms:W3CDTF">2021-10-11T17:03:34Z</dcterms:created>
  <dcterms:modified xsi:type="dcterms:W3CDTF">2021-10-11T18:33:55Z</dcterms:modified>
</cp:coreProperties>
</file>