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UAA\ICI\Primer semestre\CONTABILIDAD BASICA\"/>
    </mc:Choice>
  </mc:AlternateContent>
  <xr:revisionPtr revIDLastSave="0" documentId="13_ncr:1_{A42FB63B-67C9-4B79-BF0C-CF6DC1475EB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atenme porque me muero " sheetId="6" r:id="rId1"/>
    <sheet name="Si me dejas no me olvides SA de" sheetId="7" r:id="rId2"/>
    <sheet name="Lady Blue SA de CV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8" l="1"/>
  <c r="F15" i="8"/>
  <c r="G19" i="8" s="1"/>
  <c r="G21" i="8" s="1"/>
  <c r="H23" i="8" s="1"/>
  <c r="H11" i="8"/>
  <c r="I27" i="8" s="1"/>
  <c r="F15" i="7"/>
  <c r="G19" i="7" s="1"/>
  <c r="G21" i="7" s="1"/>
  <c r="H23" i="7" s="1"/>
  <c r="H11" i="7"/>
  <c r="I31" i="7" s="1"/>
  <c r="I30" i="6"/>
  <c r="I29" i="6"/>
  <c r="I28" i="6"/>
  <c r="G19" i="6"/>
  <c r="G21" i="6" s="1"/>
  <c r="H23" i="6" s="1"/>
  <c r="F15" i="6"/>
  <c r="H11" i="6"/>
  <c r="I27" i="6" s="1"/>
  <c r="I31" i="6" l="1"/>
  <c r="I28" i="8"/>
  <c r="I29" i="8"/>
  <c r="I30" i="8"/>
  <c r="I23" i="7"/>
  <c r="H25" i="7"/>
  <c r="I23" i="6"/>
  <c r="H25" i="6"/>
  <c r="H25" i="8"/>
  <c r="I23" i="8"/>
  <c r="I28" i="7"/>
  <c r="I30" i="7"/>
  <c r="I27" i="7"/>
  <c r="I29" i="7"/>
  <c r="H32" i="8" l="1"/>
  <c r="I25" i="8"/>
  <c r="H32" i="6"/>
  <c r="I25" i="6"/>
  <c r="H32" i="7"/>
  <c r="I25" i="7"/>
  <c r="I32" i="7" l="1"/>
  <c r="H38" i="7"/>
  <c r="I32" i="6"/>
  <c r="H38" i="6"/>
  <c r="I32" i="8"/>
  <c r="H38" i="8"/>
  <c r="H40" i="6" l="1"/>
  <c r="H41" i="6" s="1"/>
  <c r="I41" i="6" s="1"/>
  <c r="I38" i="6"/>
  <c r="H40" i="8"/>
  <c r="H41" i="8" s="1"/>
  <c r="I41" i="8" s="1"/>
  <c r="I38" i="8"/>
  <c r="H40" i="7"/>
  <c r="H41" i="7" s="1"/>
  <c r="I41" i="7" s="1"/>
  <c r="I38" i="7"/>
</calcChain>
</file>

<file path=xl/sharedStrings.xml><?xml version="1.0" encoding="utf-8"?>
<sst xmlns="http://schemas.openxmlformats.org/spreadsheetml/2006/main" count="195" uniqueCount="42">
  <si>
    <t>Del 1 De Enero Al 31 De Diciembre De 2021</t>
  </si>
  <si>
    <t>%</t>
  </si>
  <si>
    <t>Ingresos Totales</t>
  </si>
  <si>
    <t>( - )</t>
  </si>
  <si>
    <t>Devoluciones sobre venta</t>
  </si>
  <si>
    <t>Rebajas sobre venta</t>
  </si>
  <si>
    <t>Descuentos sobre la venta</t>
  </si>
  <si>
    <t>( = )</t>
  </si>
  <si>
    <t>Ingresos Netos</t>
  </si>
  <si>
    <t>Compras</t>
  </si>
  <si>
    <t>( + )</t>
  </si>
  <si>
    <t>Gastos de compra</t>
  </si>
  <si>
    <t>Compras totales</t>
  </si>
  <si>
    <t>Devoluciones sobre compras</t>
  </si>
  <si>
    <t>Rebajas sobre compras</t>
  </si>
  <si>
    <t>Descuentos sobre compras</t>
  </si>
  <si>
    <t>Compras netas</t>
  </si>
  <si>
    <t>Inventario Inicial</t>
  </si>
  <si>
    <t xml:space="preserve">Total de mercancia disponible </t>
  </si>
  <si>
    <t>Inventario final</t>
  </si>
  <si>
    <t>Costo de lo vendido</t>
  </si>
  <si>
    <t>Gastos de venta</t>
  </si>
  <si>
    <t>Gastos de administracion</t>
  </si>
  <si>
    <t>Otros gastos</t>
  </si>
  <si>
    <t>Intereses a cargo</t>
  </si>
  <si>
    <t>Intereses ganados</t>
  </si>
  <si>
    <t>Perdida cambiaria</t>
  </si>
  <si>
    <t>Ganancia cambiaria</t>
  </si>
  <si>
    <t xml:space="preserve">Elaboró: </t>
  </si>
  <si>
    <t>Revisó:</t>
  </si>
  <si>
    <t>Estado de resultados</t>
  </si>
  <si>
    <t>Utilidad Bruta</t>
  </si>
  <si>
    <t>Otros ingresos / Otros productos</t>
  </si>
  <si>
    <t>Utilidad de operacion</t>
  </si>
  <si>
    <t>Utilidad del ejercicio</t>
  </si>
  <si>
    <t>Impuesto a la utilidad 30%</t>
  </si>
  <si>
    <t>Utilidad de ejercicio</t>
  </si>
  <si>
    <t>Gastos Generales</t>
  </si>
  <si>
    <t xml:space="preserve">Matenme porque me muero </t>
  </si>
  <si>
    <t>Si me dejas no me olvides SA de CV</t>
  </si>
  <si>
    <t>Lady Blue SA de CV</t>
  </si>
  <si>
    <t>Jose Luis Sandoval Perez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</si>
</sst>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]#,##0.00"/>
  </numFmts>
  <fonts count="13">
    <font>
      <sz val="10"/>
      <color rgb="FF000000"/>
      <name val="Arial"/>
    </font>
    <font>
      <sz val="12"/>
      <color theme="1"/>
      <name val="Helvetica Neue"/>
    </font>
    <font>
      <sz val="10"/>
      <color theme="1"/>
      <name val="Arial"/>
    </font>
    <font>
      <b/>
      <sz val="12"/>
      <color theme="1"/>
      <name val="Helvetica Neue"/>
    </font>
    <font>
      <sz val="12"/>
      <color rgb="FF000000"/>
      <name val="Helvetica Neue"/>
    </font>
    <font>
      <strike/>
      <sz val="11"/>
      <color rgb="FF000000"/>
      <name val="&quot;Franklin Gothic Book&quot;"/>
    </font>
    <font>
      <sz val="11"/>
      <color rgb="FF000000"/>
      <name val="&quot;Franklin Gothic Book&quot;"/>
    </font>
    <font>
      <b/>
      <sz val="11"/>
      <color rgb="FF000000"/>
      <name val="Helvetica Neue"/>
    </font>
    <font>
      <b/>
      <sz val="10"/>
      <color theme="1"/>
      <name val="Arial"/>
    </font>
    <font>
      <b/>
      <sz val="12"/>
      <color theme="1"/>
      <name val="Arial"/>
    </font>
    <font>
      <sz val="12"/>
      <name val="Helvetica Neue"/>
    </font>
    <font>
      <b/>
      <sz val="12"/>
      <name val="Helvetica Neue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1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0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/>
    <xf numFmtId="10" fontId="9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164" fontId="11" fillId="0" borderId="0" xfId="0" applyNumberFormat="1" applyFont="1" applyAlignment="1">
      <alignment horizontal="center"/>
    </xf>
    <xf numFmtId="9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/>
    <xf numFmtId="0" fontId="8" fillId="0" borderId="0" xfId="0" applyFont="1"/>
    <xf numFmtId="0" fontId="5" fillId="0" borderId="0" xfId="0" applyFont="1" applyBorder="1" applyAlignment="1"/>
    <xf numFmtId="0" fontId="5" fillId="0" borderId="0" xfId="0" applyFont="1" applyBorder="1" applyAlignment="1">
      <alignment horizontal="right"/>
    </xf>
    <xf numFmtId="0" fontId="0" fillId="0" borderId="0" xfId="0" applyFont="1" applyBorder="1" applyAlignment="1"/>
    <xf numFmtId="0" fontId="12" fillId="0" borderId="0" xfId="0" applyFont="1" applyAlignment="1"/>
    <xf numFmtId="0" fontId="6" fillId="0" borderId="0" xfId="0" applyFont="1" applyBorder="1" applyAlignment="1"/>
    <xf numFmtId="0" fontId="6" fillId="0" borderId="0" xfId="0" applyFont="1" applyBorder="1" applyAlignment="1">
      <alignment horizontal="right"/>
    </xf>
    <xf numFmtId="0" fontId="7" fillId="2" borderId="0" xfId="0" applyFont="1" applyFill="1" applyAlignment="1">
      <alignment horizontal="center"/>
    </xf>
    <xf numFmtId="0" fontId="0" fillId="2" borderId="0" xfId="0" applyFont="1" applyFill="1" applyAlignment="1"/>
    <xf numFmtId="0" fontId="3" fillId="2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ont="1" applyFill="1" applyAlignment="1"/>
    <xf numFmtId="0" fontId="7" fillId="3" borderId="0" xfId="0" applyFont="1" applyFill="1" applyAlignment="1">
      <alignment horizontal="center"/>
    </xf>
    <xf numFmtId="0" fontId="0" fillId="3" borderId="0" xfId="0" applyFont="1" applyFill="1" applyAlignment="1"/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0" applyFont="1" applyFill="1" applyAlignment="1"/>
    <xf numFmtId="0" fontId="7" fillId="5" borderId="0" xfId="0" applyFont="1" applyFill="1" applyAlignment="1">
      <alignment horizontal="center"/>
    </xf>
    <xf numFmtId="0" fontId="0" fillId="5" borderId="0" xfId="0" applyFont="1" applyFill="1" applyAlignment="1"/>
    <xf numFmtId="0" fontId="3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2:L47"/>
  <sheetViews>
    <sheetView tabSelected="1" workbookViewId="0">
      <selection activeCell="B2" sqref="B2:I4"/>
    </sheetView>
  </sheetViews>
  <sheetFormatPr baseColWidth="10" defaultColWidth="14.44140625" defaultRowHeight="15.75" customHeight="1"/>
  <cols>
    <col min="4" max="4" width="28.44140625" customWidth="1"/>
    <col min="11" max="11" width="21.5546875" customWidth="1"/>
  </cols>
  <sheetData>
    <row r="2" spans="2:12">
      <c r="B2" s="50" t="s">
        <v>38</v>
      </c>
      <c r="C2" s="51"/>
      <c r="D2" s="51"/>
      <c r="E2" s="51"/>
      <c r="F2" s="51"/>
      <c r="G2" s="51"/>
      <c r="H2" s="51"/>
      <c r="I2" s="51"/>
    </row>
    <row r="3" spans="2:12" ht="15.75" customHeight="1">
      <c r="B3" s="52" t="s">
        <v>30</v>
      </c>
      <c r="C3" s="51"/>
      <c r="D3" s="51"/>
      <c r="E3" s="51"/>
      <c r="F3" s="51"/>
      <c r="G3" s="51"/>
      <c r="H3" s="51"/>
      <c r="I3" s="51"/>
    </row>
    <row r="4" spans="2:12" ht="15.75" customHeight="1">
      <c r="B4" s="52" t="s">
        <v>0</v>
      </c>
      <c r="C4" s="51"/>
      <c r="D4" s="51"/>
      <c r="E4" s="51"/>
      <c r="F4" s="51"/>
      <c r="G4" s="51"/>
      <c r="H4" s="51"/>
      <c r="I4" s="51"/>
    </row>
    <row r="5" spans="2:12" ht="15.75" customHeight="1">
      <c r="B5" s="16"/>
    </row>
    <row r="6" spans="2:12" ht="15.75" customHeight="1">
      <c r="B6" s="2"/>
      <c r="C6" s="2"/>
      <c r="D6" s="2"/>
      <c r="E6" s="16">
        <v>1</v>
      </c>
      <c r="F6" s="16">
        <v>2</v>
      </c>
      <c r="G6" s="16">
        <v>3</v>
      </c>
      <c r="H6" s="16">
        <v>4</v>
      </c>
      <c r="I6" s="16" t="s">
        <v>1</v>
      </c>
    </row>
    <row r="7" spans="2:12" ht="15">
      <c r="B7" s="3"/>
      <c r="C7" s="28" t="s">
        <v>2</v>
      </c>
      <c r="D7" s="27"/>
      <c r="E7" s="20"/>
      <c r="F7" s="20"/>
      <c r="G7" s="21">
        <v>509888</v>
      </c>
      <c r="H7" s="20"/>
      <c r="I7" s="22"/>
    </row>
    <row r="8" spans="2:12">
      <c r="B8" s="1" t="s">
        <v>3</v>
      </c>
      <c r="C8" s="28" t="s">
        <v>4</v>
      </c>
      <c r="D8" s="27"/>
      <c r="E8" s="20"/>
      <c r="F8" s="20"/>
      <c r="G8" s="21">
        <v>41000</v>
      </c>
      <c r="H8" s="20"/>
      <c r="I8" s="22"/>
    </row>
    <row r="9" spans="2:12">
      <c r="B9" s="1" t="s">
        <v>3</v>
      </c>
      <c r="C9" s="28" t="s">
        <v>5</v>
      </c>
      <c r="D9" s="27"/>
      <c r="E9" s="20"/>
      <c r="F9" s="20"/>
      <c r="G9" s="21">
        <v>15222</v>
      </c>
      <c r="H9" s="20"/>
      <c r="I9" s="22"/>
    </row>
    <row r="10" spans="2:12">
      <c r="B10" s="1" t="s">
        <v>3</v>
      </c>
      <c r="C10" s="28" t="s">
        <v>6</v>
      </c>
      <c r="D10" s="27"/>
      <c r="E10" s="20"/>
      <c r="F10" s="20"/>
      <c r="G10" s="23">
        <v>0</v>
      </c>
      <c r="H10" s="20"/>
      <c r="I10" s="22"/>
    </row>
    <row r="11" spans="2:12" ht="15.75" customHeight="1">
      <c r="B11" s="1" t="s">
        <v>7</v>
      </c>
      <c r="C11" s="29" t="s">
        <v>8</v>
      </c>
      <c r="D11" s="27"/>
      <c r="E11" s="24"/>
      <c r="F11" s="24"/>
      <c r="G11" s="22"/>
      <c r="H11" s="7">
        <f>G7-(G8+G9+G10)</f>
        <v>453666</v>
      </c>
      <c r="I11" s="25">
        <v>1</v>
      </c>
    </row>
    <row r="12" spans="2:12">
      <c r="B12" s="2"/>
      <c r="C12" s="30"/>
      <c r="D12" s="27"/>
      <c r="E12" s="20"/>
      <c r="F12" s="20"/>
      <c r="G12" s="20"/>
      <c r="H12" s="20"/>
      <c r="I12" s="22"/>
    </row>
    <row r="13" spans="2:12">
      <c r="B13" s="2"/>
      <c r="C13" s="31" t="s">
        <v>9</v>
      </c>
      <c r="D13" s="27"/>
      <c r="E13" s="21">
        <v>397582</v>
      </c>
      <c r="F13" s="20"/>
      <c r="G13" s="20"/>
      <c r="H13" s="20"/>
      <c r="I13" s="22"/>
      <c r="K13" s="36"/>
      <c r="L13" s="36"/>
    </row>
    <row r="14" spans="2:12">
      <c r="B14" s="1" t="s">
        <v>10</v>
      </c>
      <c r="C14" s="31" t="s">
        <v>11</v>
      </c>
      <c r="D14" s="27"/>
      <c r="E14" s="23">
        <v>23687</v>
      </c>
      <c r="F14" s="20"/>
      <c r="G14" s="20"/>
      <c r="H14" s="20"/>
      <c r="I14" s="22"/>
      <c r="K14" s="34"/>
      <c r="L14" s="35"/>
    </row>
    <row r="15" spans="2:12" ht="15.75" customHeight="1">
      <c r="B15" s="1" t="s">
        <v>7</v>
      </c>
      <c r="C15" s="32" t="s">
        <v>12</v>
      </c>
      <c r="D15" s="27"/>
      <c r="E15" s="24"/>
      <c r="F15" s="7">
        <f>SUM(E13:E14)</f>
        <v>421269</v>
      </c>
      <c r="G15" s="24"/>
      <c r="H15" s="24"/>
      <c r="I15" s="26"/>
      <c r="K15" s="34"/>
      <c r="L15" s="35"/>
    </row>
    <row r="16" spans="2:12">
      <c r="B16" s="12" t="s">
        <v>3</v>
      </c>
      <c r="C16" s="31" t="s">
        <v>13</v>
      </c>
      <c r="D16" s="27"/>
      <c r="E16" s="20"/>
      <c r="F16" s="21">
        <v>52974</v>
      </c>
      <c r="G16" s="20"/>
      <c r="H16" s="20"/>
      <c r="I16" s="22"/>
      <c r="K16" s="34"/>
      <c r="L16" s="35"/>
    </row>
    <row r="17" spans="2:12">
      <c r="B17" s="12" t="s">
        <v>3</v>
      </c>
      <c r="C17" s="31" t="s">
        <v>14</v>
      </c>
      <c r="D17" s="27"/>
      <c r="E17" s="20"/>
      <c r="F17" s="21">
        <v>0</v>
      </c>
      <c r="G17" s="20"/>
      <c r="H17" s="20"/>
      <c r="I17" s="22"/>
      <c r="K17" s="34"/>
      <c r="L17" s="35"/>
    </row>
    <row r="18" spans="2:12">
      <c r="B18" s="12" t="s">
        <v>3</v>
      </c>
      <c r="C18" s="31" t="s">
        <v>15</v>
      </c>
      <c r="D18" s="27"/>
      <c r="E18" s="20"/>
      <c r="F18" s="23">
        <v>18000</v>
      </c>
      <c r="G18" s="20"/>
      <c r="H18" s="20"/>
      <c r="I18" s="22"/>
      <c r="K18" s="34"/>
      <c r="L18" s="35"/>
    </row>
    <row r="19" spans="2:12" ht="15.75" customHeight="1">
      <c r="B19" s="12" t="s">
        <v>7</v>
      </c>
      <c r="C19" s="32" t="s">
        <v>16</v>
      </c>
      <c r="D19" s="27"/>
      <c r="E19" s="24"/>
      <c r="F19" s="24"/>
      <c r="G19" s="7">
        <f>F15-(F16+F17+F18)</f>
        <v>350295</v>
      </c>
      <c r="H19" s="20"/>
      <c r="I19" s="22"/>
      <c r="K19" s="34"/>
      <c r="L19" s="35"/>
    </row>
    <row r="20" spans="2:12">
      <c r="B20" s="12" t="s">
        <v>10</v>
      </c>
      <c r="C20" s="31" t="s">
        <v>17</v>
      </c>
      <c r="D20" s="27"/>
      <c r="E20" s="20"/>
      <c r="F20" s="20"/>
      <c r="G20" s="23">
        <v>41697</v>
      </c>
      <c r="H20" s="20"/>
      <c r="I20" s="22"/>
      <c r="K20" s="34"/>
      <c r="L20" s="35"/>
    </row>
    <row r="21" spans="2:12" ht="15.75" customHeight="1">
      <c r="B21" s="12" t="s">
        <v>7</v>
      </c>
      <c r="C21" s="32" t="s">
        <v>18</v>
      </c>
      <c r="D21" s="27"/>
      <c r="E21" s="24"/>
      <c r="F21" s="24"/>
      <c r="G21" s="7">
        <f>SUM(G19:G20)</f>
        <v>391992</v>
      </c>
      <c r="H21" s="20"/>
      <c r="I21" s="22"/>
      <c r="K21" s="34"/>
      <c r="L21" s="35"/>
    </row>
    <row r="22" spans="2:12">
      <c r="B22" s="12" t="s">
        <v>3</v>
      </c>
      <c r="C22" s="31" t="s">
        <v>19</v>
      </c>
      <c r="D22" s="27"/>
      <c r="E22" s="20"/>
      <c r="F22" s="20"/>
      <c r="G22" s="23">
        <v>70231</v>
      </c>
      <c r="H22" s="20"/>
      <c r="I22" s="22"/>
      <c r="K22" s="34"/>
      <c r="L22" s="35"/>
    </row>
    <row r="23" spans="2:12" ht="15.75" customHeight="1">
      <c r="B23" s="12" t="s">
        <v>7</v>
      </c>
      <c r="C23" s="32" t="s">
        <v>20</v>
      </c>
      <c r="D23" s="27"/>
      <c r="E23" s="24"/>
      <c r="F23" s="24"/>
      <c r="G23" s="24"/>
      <c r="H23" s="13">
        <f>G21-G22</f>
        <v>321761</v>
      </c>
      <c r="I23" s="14">
        <f>(H23*I11)/H11</f>
        <v>0.70924645003152098</v>
      </c>
      <c r="K23" s="34"/>
      <c r="L23" s="35"/>
    </row>
    <row r="24" spans="2:12">
      <c r="B24" s="3"/>
      <c r="C24" s="30"/>
      <c r="D24" s="27"/>
      <c r="E24" s="20"/>
      <c r="F24" s="20"/>
      <c r="G24" s="20"/>
      <c r="H24" s="20"/>
      <c r="I24" s="22"/>
      <c r="K24" s="34"/>
      <c r="L24" s="35"/>
    </row>
    <row r="25" spans="2:12" ht="15.75" customHeight="1">
      <c r="B25" s="1" t="s">
        <v>7</v>
      </c>
      <c r="C25" s="32" t="s">
        <v>31</v>
      </c>
      <c r="D25" s="27"/>
      <c r="E25" s="24"/>
      <c r="F25" s="24"/>
      <c r="G25" s="24"/>
      <c r="H25" s="7">
        <f>H11-H23</f>
        <v>131905</v>
      </c>
      <c r="I25" s="14">
        <f>(H25*I11)/H11</f>
        <v>0.29075354996847902</v>
      </c>
      <c r="K25" s="34"/>
      <c r="L25" s="35"/>
    </row>
    <row r="26" spans="2:12">
      <c r="B26" s="2"/>
      <c r="C26" s="30"/>
      <c r="D26" s="27"/>
      <c r="E26" s="20"/>
      <c r="F26" s="20"/>
      <c r="G26" s="20"/>
      <c r="H26" s="20"/>
      <c r="I26" s="22"/>
      <c r="K26" s="34"/>
      <c r="L26" s="35"/>
    </row>
    <row r="27" spans="2:12" ht="15.75" customHeight="1">
      <c r="B27" s="12" t="s">
        <v>3</v>
      </c>
      <c r="C27" s="31" t="s">
        <v>21</v>
      </c>
      <c r="D27" s="27"/>
      <c r="E27" s="20"/>
      <c r="F27" s="20"/>
      <c r="G27" s="21">
        <v>0</v>
      </c>
      <c r="H27" s="20"/>
      <c r="I27" s="14">
        <f>(G27*I11)/H11</f>
        <v>0</v>
      </c>
      <c r="K27" s="34"/>
      <c r="L27" s="35"/>
    </row>
    <row r="28" spans="2:12" ht="15.75" customHeight="1">
      <c r="B28" s="12" t="s">
        <v>3</v>
      </c>
      <c r="C28" s="31" t="s">
        <v>22</v>
      </c>
      <c r="D28" s="27"/>
      <c r="E28" s="20"/>
      <c r="F28" s="20"/>
      <c r="G28" s="21">
        <v>48000</v>
      </c>
      <c r="H28" s="20"/>
      <c r="I28" s="14">
        <f>(G28*I11)/H11</f>
        <v>0.10580471095475526</v>
      </c>
      <c r="K28" s="36"/>
      <c r="L28" s="36"/>
    </row>
    <row r="29" spans="2:12" ht="15.75" customHeight="1">
      <c r="B29" s="1" t="s">
        <v>3</v>
      </c>
      <c r="C29" s="31" t="s">
        <v>37</v>
      </c>
      <c r="D29" s="27"/>
      <c r="E29" s="22"/>
      <c r="F29" s="22"/>
      <c r="G29" s="21">
        <v>0</v>
      </c>
      <c r="H29" s="15"/>
      <c r="I29" s="19">
        <f>(G29*I11)/H11</f>
        <v>0</v>
      </c>
    </row>
    <row r="30" spans="2:12" ht="15.75" customHeight="1">
      <c r="B30" s="12" t="s">
        <v>3</v>
      </c>
      <c r="C30" s="31" t="s">
        <v>23</v>
      </c>
      <c r="D30" s="27"/>
      <c r="E30" s="20"/>
      <c r="F30" s="20"/>
      <c r="G30" s="21">
        <v>11000</v>
      </c>
      <c r="H30" s="20"/>
      <c r="I30" s="14">
        <f>(G30*I11)/H11</f>
        <v>2.4246912927131412E-2</v>
      </c>
    </row>
    <row r="31" spans="2:12" ht="15.6">
      <c r="B31" s="1" t="s">
        <v>10</v>
      </c>
      <c r="C31" s="31" t="s">
        <v>32</v>
      </c>
      <c r="D31" s="27"/>
      <c r="E31" s="20"/>
      <c r="F31" s="20"/>
      <c r="G31" s="21">
        <v>6300</v>
      </c>
      <c r="H31" s="20"/>
      <c r="I31" s="14">
        <f>(G31*I11)/H11</f>
        <v>1.3886868312811627E-2</v>
      </c>
    </row>
    <row r="32" spans="2:12" ht="15.6">
      <c r="B32" s="1" t="s">
        <v>7</v>
      </c>
      <c r="C32" s="32" t="s">
        <v>33</v>
      </c>
      <c r="D32" s="27"/>
      <c r="E32" s="24"/>
      <c r="F32" s="24"/>
      <c r="G32" s="24"/>
      <c r="H32" s="7">
        <f>(H25+G31)-(G27+G28+G29+G30)</f>
        <v>79205</v>
      </c>
      <c r="I32" s="14">
        <f>(H32*I11)/H11</f>
        <v>0.17458879439940397</v>
      </c>
    </row>
    <row r="33" spans="2:9" ht="15">
      <c r="B33" s="2"/>
      <c r="C33" s="30"/>
      <c r="D33" s="27"/>
      <c r="E33" s="20"/>
      <c r="F33" s="20"/>
      <c r="G33" s="20"/>
      <c r="H33" s="20"/>
      <c r="I33" s="22"/>
    </row>
    <row r="34" spans="2:9" ht="15">
      <c r="B34" s="12" t="s">
        <v>3</v>
      </c>
      <c r="C34" s="31" t="s">
        <v>24</v>
      </c>
      <c r="D34" s="27"/>
      <c r="E34" s="20"/>
      <c r="F34" s="20"/>
      <c r="G34" s="21">
        <v>12300</v>
      </c>
      <c r="H34" s="20"/>
      <c r="I34" s="22"/>
    </row>
    <row r="35" spans="2:9" ht="15">
      <c r="B35" s="12" t="s">
        <v>10</v>
      </c>
      <c r="C35" s="31" t="s">
        <v>25</v>
      </c>
      <c r="D35" s="27"/>
      <c r="E35" s="20"/>
      <c r="F35" s="20"/>
      <c r="G35" s="21">
        <v>3000</v>
      </c>
      <c r="H35" s="20"/>
      <c r="I35" s="22"/>
    </row>
    <row r="36" spans="2:9" ht="15">
      <c r="B36" s="12" t="s">
        <v>3</v>
      </c>
      <c r="C36" s="31" t="s">
        <v>26</v>
      </c>
      <c r="D36" s="27"/>
      <c r="E36" s="20"/>
      <c r="F36" s="20"/>
      <c r="G36" s="21">
        <v>0</v>
      </c>
      <c r="H36" s="20"/>
      <c r="I36" s="22"/>
    </row>
    <row r="37" spans="2:9" ht="15">
      <c r="B37" s="12" t="s">
        <v>10</v>
      </c>
      <c r="C37" s="31" t="s">
        <v>27</v>
      </c>
      <c r="D37" s="27"/>
      <c r="E37" s="20"/>
      <c r="F37" s="20"/>
      <c r="G37" s="21">
        <v>0</v>
      </c>
      <c r="H37" s="20"/>
      <c r="I37" s="22"/>
    </row>
    <row r="38" spans="2:9" ht="15.6">
      <c r="B38" s="12" t="s">
        <v>7</v>
      </c>
      <c r="C38" s="32" t="s">
        <v>34</v>
      </c>
      <c r="D38" s="27"/>
      <c r="E38" s="24"/>
      <c r="F38" s="24"/>
      <c r="G38" s="24"/>
      <c r="H38" s="7">
        <f>H32-G34+G35-G36+G37</f>
        <v>69905</v>
      </c>
      <c r="I38" s="14">
        <f>(H38*I11)/H11</f>
        <v>0.15408913165192015</v>
      </c>
    </row>
    <row r="39" spans="2:9" ht="15">
      <c r="B39" s="3"/>
      <c r="C39" s="3"/>
      <c r="D39" s="3"/>
      <c r="E39" s="22"/>
      <c r="F39" s="22"/>
      <c r="G39" s="22"/>
      <c r="H39" s="22"/>
      <c r="I39" s="22"/>
    </row>
    <row r="40" spans="2:9" ht="15">
      <c r="B40" s="17" t="s">
        <v>3</v>
      </c>
      <c r="C40" s="31" t="s">
        <v>35</v>
      </c>
      <c r="D40" s="27"/>
      <c r="E40" s="22"/>
      <c r="F40" s="22"/>
      <c r="G40" s="22"/>
      <c r="H40" s="6">
        <f>H38*0.3</f>
        <v>20971.5</v>
      </c>
      <c r="I40" s="22"/>
    </row>
    <row r="41" spans="2:9" ht="15.6">
      <c r="B41" s="17" t="s">
        <v>7</v>
      </c>
      <c r="C41" s="32" t="s">
        <v>36</v>
      </c>
      <c r="D41" s="27"/>
      <c r="E41" s="26"/>
      <c r="F41" s="26"/>
      <c r="G41" s="26"/>
      <c r="H41" s="7">
        <f>H38-H40</f>
        <v>48933.5</v>
      </c>
      <c r="I41" s="14">
        <f>(H41*I11)/H11</f>
        <v>0.10786239215634409</v>
      </c>
    </row>
    <row r="42" spans="2:9" ht="13.2">
      <c r="E42" s="15"/>
      <c r="F42" s="15"/>
      <c r="G42" s="15"/>
      <c r="H42" s="15"/>
      <c r="I42" s="15"/>
    </row>
    <row r="43" spans="2:9" ht="15.6">
      <c r="D43" s="10"/>
      <c r="E43" s="15"/>
      <c r="F43" s="15"/>
      <c r="G43" s="15"/>
      <c r="H43" s="15"/>
      <c r="I43" s="15"/>
    </row>
    <row r="47" spans="2:9" ht="15.6">
      <c r="C47" s="9" t="s">
        <v>28</v>
      </c>
      <c r="D47" s="31" t="s">
        <v>41</v>
      </c>
      <c r="E47" s="27"/>
      <c r="F47" s="18"/>
      <c r="G47" s="10" t="s">
        <v>29</v>
      </c>
      <c r="H47" s="33"/>
      <c r="I47" s="27"/>
    </row>
  </sheetData>
  <mergeCells count="39">
    <mergeCell ref="C29:D29"/>
    <mergeCell ref="C30:D30"/>
    <mergeCell ref="C31:D31"/>
    <mergeCell ref="C24:D24"/>
    <mergeCell ref="C40:D40"/>
    <mergeCell ref="C41:D41"/>
    <mergeCell ref="D47:E47"/>
    <mergeCell ref="H47:I47"/>
    <mergeCell ref="C32:D32"/>
    <mergeCell ref="C33:D33"/>
    <mergeCell ref="C34:D34"/>
    <mergeCell ref="C35:D35"/>
    <mergeCell ref="C36:D36"/>
    <mergeCell ref="C37:D37"/>
    <mergeCell ref="C38:D38"/>
    <mergeCell ref="C25:D25"/>
    <mergeCell ref="C26:D26"/>
    <mergeCell ref="C27:D27"/>
    <mergeCell ref="C28:D28"/>
    <mergeCell ref="C19:D19"/>
    <mergeCell ref="C20:D20"/>
    <mergeCell ref="C21:D21"/>
    <mergeCell ref="C22:D22"/>
    <mergeCell ref="C23:D23"/>
    <mergeCell ref="C14:D14"/>
    <mergeCell ref="C15:D15"/>
    <mergeCell ref="C16:D16"/>
    <mergeCell ref="C17:D17"/>
    <mergeCell ref="C18:D18"/>
    <mergeCell ref="C9:D9"/>
    <mergeCell ref="C10:D10"/>
    <mergeCell ref="C11:D11"/>
    <mergeCell ref="C12:D12"/>
    <mergeCell ref="C13:D13"/>
    <mergeCell ref="B2:I2"/>
    <mergeCell ref="B3:I3"/>
    <mergeCell ref="B4:I4"/>
    <mergeCell ref="C7:D7"/>
    <mergeCell ref="C8:D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2:L47"/>
  <sheetViews>
    <sheetView workbookViewId="0">
      <selection activeCell="B5" sqref="B5:I5"/>
    </sheetView>
  </sheetViews>
  <sheetFormatPr baseColWidth="10" defaultColWidth="14.44140625" defaultRowHeight="15.75" customHeight="1"/>
  <cols>
    <col min="11" max="11" width="23.88671875" customWidth="1"/>
  </cols>
  <sheetData>
    <row r="2" spans="2:12">
      <c r="B2" s="45" t="s">
        <v>39</v>
      </c>
      <c r="C2" s="46"/>
      <c r="D2" s="46"/>
      <c r="E2" s="46"/>
      <c r="F2" s="46"/>
      <c r="G2" s="46"/>
      <c r="H2" s="46"/>
      <c r="I2" s="46"/>
    </row>
    <row r="3" spans="2:12" ht="15.75" customHeight="1">
      <c r="B3" s="47" t="s">
        <v>30</v>
      </c>
      <c r="C3" s="46"/>
      <c r="D3" s="46"/>
      <c r="E3" s="46"/>
      <c r="F3" s="46"/>
      <c r="G3" s="46"/>
      <c r="H3" s="46"/>
      <c r="I3" s="46"/>
    </row>
    <row r="4" spans="2:12" ht="15.75" customHeight="1">
      <c r="B4" s="47" t="s">
        <v>0</v>
      </c>
      <c r="C4" s="46"/>
      <c r="D4" s="46"/>
      <c r="E4" s="46"/>
      <c r="F4" s="46"/>
      <c r="G4" s="46"/>
      <c r="H4" s="46"/>
      <c r="I4" s="46"/>
    </row>
    <row r="5" spans="2:12" ht="15.75" customHeight="1">
      <c r="B5" s="48"/>
      <c r="C5" s="49"/>
      <c r="D5" s="49"/>
      <c r="E5" s="49"/>
      <c r="F5" s="49"/>
      <c r="G5" s="49"/>
      <c r="H5" s="49"/>
      <c r="I5" s="49"/>
    </row>
    <row r="6" spans="2:12" ht="15.75" customHeight="1">
      <c r="B6" s="2"/>
      <c r="C6" s="2"/>
      <c r="D6" s="2"/>
      <c r="E6" s="16">
        <v>1</v>
      </c>
      <c r="F6" s="16">
        <v>2</v>
      </c>
      <c r="G6" s="16">
        <v>3</v>
      </c>
      <c r="H6" s="16">
        <v>4</v>
      </c>
      <c r="I6" s="16" t="s">
        <v>1</v>
      </c>
    </row>
    <row r="7" spans="2:12">
      <c r="B7" s="3"/>
      <c r="C7" s="28" t="s">
        <v>2</v>
      </c>
      <c r="D7" s="27"/>
      <c r="E7" s="4"/>
      <c r="F7" s="4"/>
      <c r="G7" s="21">
        <v>658741</v>
      </c>
      <c r="H7" s="4"/>
      <c r="I7" s="2"/>
      <c r="K7" s="34"/>
      <c r="L7" s="35"/>
    </row>
    <row r="8" spans="2:12">
      <c r="B8" s="1" t="s">
        <v>3</v>
      </c>
      <c r="C8" s="28" t="s">
        <v>4</v>
      </c>
      <c r="D8" s="27"/>
      <c r="E8" s="4"/>
      <c r="F8" s="4"/>
      <c r="G8" s="21">
        <v>45268</v>
      </c>
      <c r="H8" s="4"/>
      <c r="I8" s="2"/>
      <c r="K8" s="34"/>
      <c r="L8" s="35"/>
    </row>
    <row r="9" spans="2:12">
      <c r="B9" s="1" t="s">
        <v>3</v>
      </c>
      <c r="C9" s="28" t="s">
        <v>5</v>
      </c>
      <c r="D9" s="27"/>
      <c r="E9" s="4"/>
      <c r="F9" s="4"/>
      <c r="G9" s="21">
        <v>23547</v>
      </c>
      <c r="H9" s="4"/>
      <c r="I9" s="2"/>
      <c r="K9" s="34"/>
      <c r="L9" s="35"/>
    </row>
    <row r="10" spans="2:12">
      <c r="B10" s="1" t="s">
        <v>3</v>
      </c>
      <c r="C10" s="28" t="s">
        <v>6</v>
      </c>
      <c r="D10" s="27"/>
      <c r="E10" s="4"/>
      <c r="F10" s="4"/>
      <c r="G10" s="23">
        <v>6582</v>
      </c>
      <c r="H10" s="4"/>
      <c r="I10" s="2"/>
      <c r="K10" s="34"/>
      <c r="L10" s="35"/>
    </row>
    <row r="11" spans="2:12" ht="15.75" customHeight="1">
      <c r="B11" s="1" t="s">
        <v>7</v>
      </c>
      <c r="C11" s="29" t="s">
        <v>8</v>
      </c>
      <c r="D11" s="27"/>
      <c r="E11" s="7"/>
      <c r="F11" s="7"/>
      <c r="G11" s="2"/>
      <c r="H11" s="7">
        <f>G7-(G8+G9+G10)</f>
        <v>583344</v>
      </c>
      <c r="I11" s="8">
        <v>1</v>
      </c>
      <c r="K11" s="34"/>
      <c r="L11" s="35"/>
    </row>
    <row r="12" spans="2:12">
      <c r="B12" s="2"/>
      <c r="C12" s="30"/>
      <c r="D12" s="27"/>
      <c r="E12" s="4"/>
      <c r="F12" s="4"/>
      <c r="G12" s="4"/>
      <c r="H12" s="4"/>
      <c r="I12" s="2"/>
      <c r="K12" s="34"/>
      <c r="L12" s="35"/>
    </row>
    <row r="13" spans="2:12">
      <c r="B13" s="2"/>
      <c r="C13" s="31" t="s">
        <v>9</v>
      </c>
      <c r="D13" s="27"/>
      <c r="E13" s="21">
        <v>79854</v>
      </c>
      <c r="F13" s="4"/>
      <c r="G13" s="4"/>
      <c r="H13" s="4"/>
      <c r="I13" s="2"/>
      <c r="K13" s="34"/>
      <c r="L13" s="35"/>
    </row>
    <row r="14" spans="2:12">
      <c r="B14" s="1" t="s">
        <v>10</v>
      </c>
      <c r="C14" s="31" t="s">
        <v>11</v>
      </c>
      <c r="D14" s="27"/>
      <c r="E14" s="23">
        <v>8000</v>
      </c>
      <c r="F14" s="4"/>
      <c r="G14" s="4"/>
      <c r="H14" s="4"/>
      <c r="I14" s="2"/>
      <c r="K14" s="34"/>
      <c r="L14" s="35"/>
    </row>
    <row r="15" spans="2:12" ht="15.75" customHeight="1">
      <c r="B15" s="1" t="s">
        <v>7</v>
      </c>
      <c r="C15" s="32" t="s">
        <v>12</v>
      </c>
      <c r="D15" s="27"/>
      <c r="E15" s="7"/>
      <c r="F15" s="7">
        <f>SUM(E13:E14)</f>
        <v>87854</v>
      </c>
      <c r="G15" s="7"/>
      <c r="H15" s="7"/>
      <c r="I15" s="11"/>
      <c r="K15" s="34"/>
      <c r="L15" s="35"/>
    </row>
    <row r="16" spans="2:12">
      <c r="B16" s="12" t="s">
        <v>3</v>
      </c>
      <c r="C16" s="31" t="s">
        <v>13</v>
      </c>
      <c r="D16" s="27"/>
      <c r="E16" s="4"/>
      <c r="F16" s="21">
        <v>3548</v>
      </c>
      <c r="G16" s="4"/>
      <c r="H16" s="4"/>
      <c r="I16" s="2"/>
      <c r="K16" s="34"/>
      <c r="L16" s="35"/>
    </row>
    <row r="17" spans="2:12">
      <c r="B17" s="12" t="s">
        <v>3</v>
      </c>
      <c r="C17" s="31" t="s">
        <v>14</v>
      </c>
      <c r="D17" s="27"/>
      <c r="E17" s="4"/>
      <c r="F17" s="21">
        <v>1487</v>
      </c>
      <c r="G17" s="4"/>
      <c r="H17" s="4"/>
      <c r="I17" s="2"/>
      <c r="K17" s="34"/>
      <c r="L17" s="35"/>
    </row>
    <row r="18" spans="2:12">
      <c r="B18" s="12" t="s">
        <v>3</v>
      </c>
      <c r="C18" s="31" t="s">
        <v>15</v>
      </c>
      <c r="D18" s="27"/>
      <c r="E18" s="4"/>
      <c r="F18" s="23">
        <v>333</v>
      </c>
      <c r="G18" s="4"/>
      <c r="H18" s="4"/>
      <c r="I18" s="2"/>
      <c r="K18" s="34"/>
      <c r="L18" s="35"/>
    </row>
    <row r="19" spans="2:12" ht="15.75" customHeight="1">
      <c r="B19" s="12" t="s">
        <v>7</v>
      </c>
      <c r="C19" s="32" t="s">
        <v>16</v>
      </c>
      <c r="D19" s="27"/>
      <c r="E19" s="7"/>
      <c r="F19" s="7"/>
      <c r="G19" s="7">
        <f>F15-(F16+F17+F18)</f>
        <v>82486</v>
      </c>
      <c r="H19" s="4"/>
      <c r="I19" s="2"/>
      <c r="K19" s="34"/>
      <c r="L19" s="35"/>
    </row>
    <row r="20" spans="2:12">
      <c r="B20" s="12" t="s">
        <v>10</v>
      </c>
      <c r="C20" s="31" t="s">
        <v>17</v>
      </c>
      <c r="D20" s="27"/>
      <c r="E20" s="4"/>
      <c r="F20" s="4"/>
      <c r="G20" s="23">
        <v>347841</v>
      </c>
      <c r="H20" s="4"/>
      <c r="I20" s="2"/>
      <c r="K20" s="34"/>
      <c r="L20" s="35"/>
    </row>
    <row r="21" spans="2:12" ht="15.75" customHeight="1">
      <c r="B21" s="12" t="s">
        <v>7</v>
      </c>
      <c r="C21" s="32" t="s">
        <v>18</v>
      </c>
      <c r="D21" s="27"/>
      <c r="E21" s="7"/>
      <c r="F21" s="7"/>
      <c r="G21" s="7">
        <f>SUM(G19:G20)</f>
        <v>430327</v>
      </c>
      <c r="H21" s="4"/>
      <c r="I21" s="2"/>
      <c r="K21" s="34"/>
      <c r="L21" s="35"/>
    </row>
    <row r="22" spans="2:12">
      <c r="B22" s="12" t="s">
        <v>3</v>
      </c>
      <c r="C22" s="31" t="s">
        <v>19</v>
      </c>
      <c r="D22" s="27"/>
      <c r="E22" s="4"/>
      <c r="F22" s="4"/>
      <c r="G22" s="23">
        <v>51222</v>
      </c>
      <c r="H22" s="4"/>
      <c r="I22" s="2"/>
      <c r="K22" s="34"/>
      <c r="L22" s="35"/>
    </row>
    <row r="23" spans="2:12" ht="15.75" customHeight="1">
      <c r="B23" s="12" t="s">
        <v>7</v>
      </c>
      <c r="C23" s="32" t="s">
        <v>20</v>
      </c>
      <c r="D23" s="27"/>
      <c r="E23" s="7"/>
      <c r="F23" s="7"/>
      <c r="G23" s="7"/>
      <c r="H23" s="13">
        <f>G21-G22</f>
        <v>379105</v>
      </c>
      <c r="I23" s="14">
        <f>(H23*I11)/H11</f>
        <v>0.64988240215036064</v>
      </c>
      <c r="K23" s="34"/>
      <c r="L23" s="35"/>
    </row>
    <row r="24" spans="2:12">
      <c r="B24" s="3"/>
      <c r="C24" s="30"/>
      <c r="D24" s="27"/>
      <c r="E24" s="4"/>
      <c r="F24" s="4"/>
      <c r="G24" s="4"/>
      <c r="H24" s="4"/>
      <c r="I24" s="2"/>
    </row>
    <row r="25" spans="2:12" ht="15.75" customHeight="1">
      <c r="B25" s="1" t="s">
        <v>7</v>
      </c>
      <c r="C25" s="32" t="s">
        <v>31</v>
      </c>
      <c r="D25" s="27"/>
      <c r="E25" s="7"/>
      <c r="F25" s="7"/>
      <c r="G25" s="7"/>
      <c r="H25" s="7">
        <f>H11-H23</f>
        <v>204239</v>
      </c>
      <c r="I25" s="14">
        <f>(H25*I11)/H11</f>
        <v>0.35011759784963931</v>
      </c>
    </row>
    <row r="26" spans="2:12">
      <c r="B26" s="2"/>
      <c r="C26" s="30"/>
      <c r="D26" s="27"/>
      <c r="E26" s="4"/>
      <c r="F26" s="4"/>
      <c r="G26" s="4"/>
      <c r="H26" s="4"/>
      <c r="I26" s="2"/>
    </row>
    <row r="27" spans="2:12" ht="15.75" customHeight="1">
      <c r="B27" s="12" t="s">
        <v>3</v>
      </c>
      <c r="C27" s="31" t="s">
        <v>21</v>
      </c>
      <c r="D27" s="27"/>
      <c r="E27" s="4"/>
      <c r="F27" s="4"/>
      <c r="G27" s="21">
        <v>12554</v>
      </c>
      <c r="H27" s="4"/>
      <c r="I27" s="14">
        <f>(G27*I11)/H11</f>
        <v>2.1520749334869305E-2</v>
      </c>
    </row>
    <row r="28" spans="2:12" ht="15.75" customHeight="1">
      <c r="B28" s="12" t="s">
        <v>3</v>
      </c>
      <c r="C28" s="31" t="s">
        <v>22</v>
      </c>
      <c r="D28" s="27"/>
      <c r="E28" s="4"/>
      <c r="F28" s="4"/>
      <c r="G28" s="21">
        <v>8777</v>
      </c>
      <c r="H28" s="4"/>
      <c r="I28" s="14">
        <f>(G28*I11)/H11</f>
        <v>1.5046010587234976E-2</v>
      </c>
    </row>
    <row r="29" spans="2:12" ht="15.75" customHeight="1">
      <c r="B29" s="1" t="s">
        <v>3</v>
      </c>
      <c r="C29" s="31" t="s">
        <v>37</v>
      </c>
      <c r="D29" s="27"/>
      <c r="E29" s="3"/>
      <c r="F29" s="3"/>
      <c r="G29" s="21">
        <v>0</v>
      </c>
      <c r="I29" s="19">
        <f>(G29*I11)/H11</f>
        <v>0</v>
      </c>
    </row>
    <row r="30" spans="2:12" ht="15.75" customHeight="1">
      <c r="B30" s="12" t="s">
        <v>3</v>
      </c>
      <c r="C30" s="31" t="s">
        <v>23</v>
      </c>
      <c r="D30" s="27"/>
      <c r="E30" s="4"/>
      <c r="F30" s="4"/>
      <c r="G30" s="21">
        <v>85145</v>
      </c>
      <c r="H30" s="4"/>
      <c r="I30" s="14">
        <f>(G30*I11)/H11</f>
        <v>0.14596018815655942</v>
      </c>
    </row>
    <row r="31" spans="2:12" ht="15.6">
      <c r="B31" s="1" t="s">
        <v>10</v>
      </c>
      <c r="C31" s="31" t="s">
        <v>32</v>
      </c>
      <c r="D31" s="27"/>
      <c r="E31" s="4"/>
      <c r="F31" s="4"/>
      <c r="G31" s="21">
        <v>47853</v>
      </c>
      <c r="H31" s="4"/>
      <c r="I31" s="14">
        <f>(G31*I11)/H11</f>
        <v>8.2032214268081952E-2</v>
      </c>
    </row>
    <row r="32" spans="2:12" ht="15.6">
      <c r="B32" s="1" t="s">
        <v>7</v>
      </c>
      <c r="C32" s="32" t="s">
        <v>33</v>
      </c>
      <c r="D32" s="27"/>
      <c r="E32" s="7"/>
      <c r="F32" s="7"/>
      <c r="G32" s="7"/>
      <c r="H32" s="7">
        <f>(H25+G31)-(G27+G28+G29+G30)</f>
        <v>145616</v>
      </c>
      <c r="I32" s="14">
        <f>(H32*I11)/H11</f>
        <v>0.24962286403905756</v>
      </c>
    </row>
    <row r="33" spans="2:9" ht="15">
      <c r="B33" s="2"/>
      <c r="C33" s="30"/>
      <c r="D33" s="27"/>
      <c r="E33" s="4"/>
      <c r="F33" s="4"/>
      <c r="G33" s="4"/>
      <c r="H33" s="4"/>
      <c r="I33" s="2"/>
    </row>
    <row r="34" spans="2:9" ht="15">
      <c r="B34" s="12" t="s">
        <v>3</v>
      </c>
      <c r="C34" s="31" t="s">
        <v>24</v>
      </c>
      <c r="D34" s="27"/>
      <c r="E34" s="4"/>
      <c r="F34" s="4"/>
      <c r="G34" s="5">
        <v>0</v>
      </c>
      <c r="H34" s="4"/>
      <c r="I34" s="2"/>
    </row>
    <row r="35" spans="2:9" ht="15">
      <c r="B35" s="12" t="s">
        <v>10</v>
      </c>
      <c r="C35" s="31" t="s">
        <v>25</v>
      </c>
      <c r="D35" s="27"/>
      <c r="E35" s="4"/>
      <c r="F35" s="4"/>
      <c r="G35" s="21">
        <v>83654</v>
      </c>
      <c r="H35" s="4"/>
      <c r="I35" s="2"/>
    </row>
    <row r="36" spans="2:9" ht="15">
      <c r="B36" s="12" t="s">
        <v>3</v>
      </c>
      <c r="C36" s="31" t="s">
        <v>26</v>
      </c>
      <c r="D36" s="27"/>
      <c r="E36" s="4"/>
      <c r="F36" s="4"/>
      <c r="G36" s="21">
        <v>19000</v>
      </c>
      <c r="H36" s="4"/>
      <c r="I36" s="2"/>
    </row>
    <row r="37" spans="2:9" ht="15">
      <c r="B37" s="12" t="s">
        <v>10</v>
      </c>
      <c r="C37" s="31" t="s">
        <v>27</v>
      </c>
      <c r="D37" s="27"/>
      <c r="E37" s="4"/>
      <c r="F37" s="4"/>
      <c r="G37" s="5">
        <v>0</v>
      </c>
      <c r="H37" s="4"/>
      <c r="I37" s="2"/>
    </row>
    <row r="38" spans="2:9" ht="15.6">
      <c r="B38" s="12" t="s">
        <v>7</v>
      </c>
      <c r="C38" s="32" t="s">
        <v>34</v>
      </c>
      <c r="D38" s="27"/>
      <c r="E38" s="7"/>
      <c r="F38" s="7"/>
      <c r="G38" s="7"/>
      <c r="H38" s="7">
        <f>H32-G34+G35-G36+G37</f>
        <v>210270</v>
      </c>
      <c r="I38" s="14">
        <f>(H38*I11)/H11</f>
        <v>0.36045626594256563</v>
      </c>
    </row>
    <row r="39" spans="2:9" ht="15">
      <c r="B39" s="3"/>
      <c r="C39" s="3"/>
      <c r="D39" s="3"/>
      <c r="E39" s="2"/>
      <c r="F39" s="2"/>
      <c r="G39" s="2"/>
      <c r="H39" s="2"/>
      <c r="I39" s="2"/>
    </row>
    <row r="40" spans="2:9" ht="15">
      <c r="B40" s="17" t="s">
        <v>3</v>
      </c>
      <c r="C40" s="31" t="s">
        <v>35</v>
      </c>
      <c r="D40" s="27"/>
      <c r="E40" s="2"/>
      <c r="F40" s="2"/>
      <c r="G40" s="2"/>
      <c r="H40" s="6">
        <f>H38*0.3</f>
        <v>63081</v>
      </c>
      <c r="I40" s="2"/>
    </row>
    <row r="41" spans="2:9" ht="15.6">
      <c r="B41" s="17" t="s">
        <v>7</v>
      </c>
      <c r="C41" s="32" t="s">
        <v>36</v>
      </c>
      <c r="D41" s="27"/>
      <c r="E41" s="11"/>
      <c r="F41" s="11"/>
      <c r="G41" s="11"/>
      <c r="H41" s="7">
        <f>H38-H40</f>
        <v>147189</v>
      </c>
      <c r="I41" s="14">
        <f>(H41*I11)/H11</f>
        <v>0.25231938615979593</v>
      </c>
    </row>
    <row r="47" spans="2:9" ht="15.6">
      <c r="C47" s="9" t="s">
        <v>28</v>
      </c>
      <c r="D47" s="31" t="s">
        <v>41</v>
      </c>
      <c r="E47" s="37"/>
      <c r="F47" s="18"/>
      <c r="G47" s="9" t="s">
        <v>29</v>
      </c>
      <c r="H47" s="33"/>
      <c r="I47" s="27"/>
    </row>
  </sheetData>
  <mergeCells count="39">
    <mergeCell ref="C22:D22"/>
    <mergeCell ref="C23:D23"/>
    <mergeCell ref="C24:D24"/>
    <mergeCell ref="C41:D41"/>
    <mergeCell ref="D47:E47"/>
    <mergeCell ref="H47:I47"/>
    <mergeCell ref="C32:D32"/>
    <mergeCell ref="C33:D33"/>
    <mergeCell ref="C34:D34"/>
    <mergeCell ref="C35:D35"/>
    <mergeCell ref="C36:D36"/>
    <mergeCell ref="C37:D37"/>
    <mergeCell ref="C38:D38"/>
    <mergeCell ref="C14:D14"/>
    <mergeCell ref="C15:D15"/>
    <mergeCell ref="C16:D16"/>
    <mergeCell ref="C17:D17"/>
    <mergeCell ref="C40:D40"/>
    <mergeCell ref="C25:D25"/>
    <mergeCell ref="C26:D26"/>
    <mergeCell ref="C27:D27"/>
    <mergeCell ref="C28:D28"/>
    <mergeCell ref="C29:D29"/>
    <mergeCell ref="C30:D30"/>
    <mergeCell ref="C31:D31"/>
    <mergeCell ref="C18:D18"/>
    <mergeCell ref="C19:D19"/>
    <mergeCell ref="C20:D20"/>
    <mergeCell ref="C21:D21"/>
    <mergeCell ref="C9:D9"/>
    <mergeCell ref="C10:D10"/>
    <mergeCell ref="C11:D11"/>
    <mergeCell ref="C12:D12"/>
    <mergeCell ref="C13:D13"/>
    <mergeCell ref="B2:I2"/>
    <mergeCell ref="B3:I3"/>
    <mergeCell ref="B4:I4"/>
    <mergeCell ref="C7:D7"/>
    <mergeCell ref="C8:D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B2:L47"/>
  <sheetViews>
    <sheetView topLeftCell="A13" workbookViewId="0">
      <selection activeCell="C12" sqref="C12:D12"/>
    </sheetView>
  </sheetViews>
  <sheetFormatPr baseColWidth="10" defaultColWidth="14.44140625" defaultRowHeight="15.75" customHeight="1"/>
  <cols>
    <col min="10" max="10" width="8.88671875" customWidth="1"/>
    <col min="11" max="11" width="31.44140625" customWidth="1"/>
  </cols>
  <sheetData>
    <row r="2" spans="2:12">
      <c r="B2" s="40" t="s">
        <v>40</v>
      </c>
      <c r="C2" s="41"/>
      <c r="D2" s="41"/>
      <c r="E2" s="41"/>
      <c r="F2" s="41"/>
      <c r="G2" s="41"/>
      <c r="H2" s="41"/>
      <c r="I2" s="41"/>
    </row>
    <row r="3" spans="2:12" ht="15.75" customHeight="1">
      <c r="B3" s="42" t="s">
        <v>30</v>
      </c>
      <c r="C3" s="41"/>
      <c r="D3" s="41"/>
      <c r="E3" s="41"/>
      <c r="F3" s="41"/>
      <c r="G3" s="41"/>
      <c r="H3" s="41"/>
      <c r="I3" s="41"/>
    </row>
    <row r="4" spans="2:12" ht="15.75" customHeight="1">
      <c r="B4" s="42" t="s">
        <v>0</v>
      </c>
      <c r="C4" s="41"/>
      <c r="D4" s="41"/>
      <c r="E4" s="41"/>
      <c r="F4" s="41"/>
      <c r="G4" s="41"/>
      <c r="H4" s="41"/>
      <c r="I4" s="41"/>
    </row>
    <row r="5" spans="2:12" ht="15.75" customHeight="1">
      <c r="B5" s="43"/>
      <c r="C5" s="44"/>
      <c r="D5" s="44"/>
      <c r="E5" s="44"/>
      <c r="F5" s="44"/>
      <c r="G5" s="44"/>
      <c r="H5" s="44"/>
      <c r="I5" s="44"/>
    </row>
    <row r="6" spans="2:12" ht="15.75" customHeight="1">
      <c r="B6" s="2"/>
      <c r="C6" s="2"/>
      <c r="D6" s="2"/>
      <c r="E6" s="16">
        <v>1</v>
      </c>
      <c r="F6" s="16">
        <v>2</v>
      </c>
      <c r="G6" s="16">
        <v>3</v>
      </c>
      <c r="H6" s="16">
        <v>4</v>
      </c>
      <c r="I6" s="16" t="s">
        <v>1</v>
      </c>
      <c r="K6" s="36"/>
      <c r="L6" s="36"/>
    </row>
    <row r="7" spans="2:12">
      <c r="B7" s="3"/>
      <c r="C7" s="28" t="s">
        <v>2</v>
      </c>
      <c r="D7" s="27"/>
      <c r="E7" s="4"/>
      <c r="F7" s="4"/>
      <c r="G7" s="21">
        <v>600000</v>
      </c>
      <c r="H7" s="4"/>
      <c r="I7" s="2"/>
      <c r="K7" s="34"/>
      <c r="L7" s="35"/>
    </row>
    <row r="8" spans="2:12">
      <c r="B8" s="1" t="s">
        <v>3</v>
      </c>
      <c r="C8" s="28" t="s">
        <v>4</v>
      </c>
      <c r="D8" s="27"/>
      <c r="E8" s="4"/>
      <c r="F8" s="4"/>
      <c r="G8" s="21">
        <v>6474</v>
      </c>
      <c r="H8" s="4"/>
      <c r="I8" s="2"/>
      <c r="K8" s="34"/>
      <c r="L8" s="35"/>
    </row>
    <row r="9" spans="2:12">
      <c r="B9" s="1" t="s">
        <v>3</v>
      </c>
      <c r="C9" s="28" t="s">
        <v>5</v>
      </c>
      <c r="D9" s="27"/>
      <c r="E9" s="4"/>
      <c r="F9" s="4"/>
      <c r="G9" s="21">
        <v>75213</v>
      </c>
      <c r="H9" s="4"/>
      <c r="I9" s="2"/>
      <c r="K9" s="34"/>
      <c r="L9" s="35"/>
    </row>
    <row r="10" spans="2:12">
      <c r="B10" s="1" t="s">
        <v>3</v>
      </c>
      <c r="C10" s="28" t="s">
        <v>6</v>
      </c>
      <c r="D10" s="27"/>
      <c r="E10" s="4"/>
      <c r="F10" s="4"/>
      <c r="G10" s="23">
        <v>51003</v>
      </c>
      <c r="H10" s="4"/>
      <c r="I10" s="2"/>
      <c r="K10" s="34"/>
      <c r="L10" s="35"/>
    </row>
    <row r="11" spans="2:12" ht="15.75" customHeight="1">
      <c r="B11" s="1" t="s">
        <v>7</v>
      </c>
      <c r="C11" s="29" t="s">
        <v>8</v>
      </c>
      <c r="D11" s="27"/>
      <c r="E11" s="7"/>
      <c r="F11" s="7"/>
      <c r="G11" s="2"/>
      <c r="H11" s="7">
        <f>G7-(G8+G9+G10)</f>
        <v>467310</v>
      </c>
      <c r="I11" s="8">
        <v>1</v>
      </c>
      <c r="K11" s="34"/>
      <c r="L11" s="35"/>
    </row>
    <row r="12" spans="2:12">
      <c r="B12" s="2"/>
      <c r="C12" s="30"/>
      <c r="D12" s="27"/>
      <c r="E12" s="4"/>
      <c r="F12" s="4"/>
      <c r="G12" s="4"/>
      <c r="H12" s="4"/>
      <c r="I12" s="2"/>
      <c r="K12" s="34"/>
      <c r="L12" s="35"/>
    </row>
    <row r="13" spans="2:12">
      <c r="B13" s="2"/>
      <c r="C13" s="31" t="s">
        <v>9</v>
      </c>
      <c r="D13" s="27"/>
      <c r="E13" s="21">
        <v>395000</v>
      </c>
      <c r="F13" s="4"/>
      <c r="G13" s="4"/>
      <c r="H13" s="4"/>
      <c r="I13" s="2"/>
      <c r="K13" s="34"/>
      <c r="L13" s="35"/>
    </row>
    <row r="14" spans="2:12">
      <c r="B14" s="1" t="s">
        <v>10</v>
      </c>
      <c r="C14" s="31" t="s">
        <v>11</v>
      </c>
      <c r="D14" s="27"/>
      <c r="E14" s="23">
        <v>15400</v>
      </c>
      <c r="F14" s="4"/>
      <c r="G14" s="4"/>
      <c r="H14" s="4"/>
      <c r="I14" s="2"/>
      <c r="K14" s="34"/>
      <c r="L14" s="35"/>
    </row>
    <row r="15" spans="2:12" ht="15.75" customHeight="1">
      <c r="B15" s="1" t="s">
        <v>7</v>
      </c>
      <c r="C15" s="32" t="s">
        <v>12</v>
      </c>
      <c r="D15" s="27"/>
      <c r="E15" s="7"/>
      <c r="F15" s="7">
        <f>SUM(E13:E14)</f>
        <v>410400</v>
      </c>
      <c r="G15" s="7"/>
      <c r="H15" s="7"/>
      <c r="I15" s="11"/>
      <c r="K15" s="34"/>
      <c r="L15" s="35"/>
    </row>
    <row r="16" spans="2:12">
      <c r="B16" s="12" t="s">
        <v>3</v>
      </c>
      <c r="C16" s="31" t="s">
        <v>13</v>
      </c>
      <c r="D16" s="27"/>
      <c r="E16" s="4"/>
      <c r="F16" s="21">
        <v>43908</v>
      </c>
      <c r="G16" s="4"/>
      <c r="H16" s="4"/>
      <c r="I16" s="2"/>
      <c r="K16" s="38"/>
      <c r="L16" s="39"/>
    </row>
    <row r="17" spans="2:12">
      <c r="B17" s="12" t="s">
        <v>3</v>
      </c>
      <c r="C17" s="31" t="s">
        <v>14</v>
      </c>
      <c r="D17" s="27"/>
      <c r="E17" s="4"/>
      <c r="F17" s="21">
        <v>3000</v>
      </c>
      <c r="G17" s="4"/>
      <c r="H17" s="4"/>
      <c r="I17" s="2"/>
      <c r="K17" s="38"/>
      <c r="L17" s="39"/>
    </row>
    <row r="18" spans="2:12">
      <c r="B18" s="12" t="s">
        <v>3</v>
      </c>
      <c r="C18" s="31" t="s">
        <v>15</v>
      </c>
      <c r="D18" s="27"/>
      <c r="E18" s="4"/>
      <c r="F18" s="23">
        <v>14578</v>
      </c>
      <c r="G18" s="4"/>
      <c r="H18" s="4"/>
      <c r="I18" s="2"/>
      <c r="K18" s="38"/>
      <c r="L18" s="39"/>
    </row>
    <row r="19" spans="2:12" ht="15.75" customHeight="1">
      <c r="B19" s="12" t="s">
        <v>7</v>
      </c>
      <c r="C19" s="32" t="s">
        <v>16</v>
      </c>
      <c r="D19" s="27"/>
      <c r="E19" s="7"/>
      <c r="F19" s="7"/>
      <c r="G19" s="7">
        <f>F15-(F16+F17+F18)</f>
        <v>348914</v>
      </c>
      <c r="H19" s="4"/>
      <c r="I19" s="2"/>
      <c r="K19" s="38"/>
      <c r="L19" s="39"/>
    </row>
    <row r="20" spans="2:12">
      <c r="B20" s="12" t="s">
        <v>10</v>
      </c>
      <c r="C20" s="31" t="s">
        <v>17</v>
      </c>
      <c r="D20" s="27"/>
      <c r="E20" s="4"/>
      <c r="F20" s="4"/>
      <c r="G20" s="23">
        <v>8751</v>
      </c>
      <c r="H20" s="4"/>
      <c r="I20" s="2"/>
      <c r="K20" s="38"/>
      <c r="L20" s="39"/>
    </row>
    <row r="21" spans="2:12" ht="15.75" customHeight="1">
      <c r="B21" s="12" t="s">
        <v>7</v>
      </c>
      <c r="C21" s="32" t="s">
        <v>18</v>
      </c>
      <c r="D21" s="27"/>
      <c r="E21" s="7"/>
      <c r="F21" s="7"/>
      <c r="G21" s="7">
        <f>SUM(G19:G20)</f>
        <v>357665</v>
      </c>
      <c r="H21" s="4"/>
      <c r="I21" s="2"/>
      <c r="K21" s="38"/>
      <c r="L21" s="39"/>
    </row>
    <row r="22" spans="2:12">
      <c r="B22" s="12" t="s">
        <v>3</v>
      </c>
      <c r="C22" s="31" t="s">
        <v>19</v>
      </c>
      <c r="D22" s="27"/>
      <c r="E22" s="4"/>
      <c r="F22" s="4"/>
      <c r="G22" s="23">
        <v>48999</v>
      </c>
      <c r="H22" s="4"/>
      <c r="I22" s="2"/>
      <c r="K22" s="38"/>
      <c r="L22" s="39"/>
    </row>
    <row r="23" spans="2:12" ht="15.75" customHeight="1">
      <c r="B23" s="12" t="s">
        <v>7</v>
      </c>
      <c r="C23" s="32" t="s">
        <v>20</v>
      </c>
      <c r="D23" s="27"/>
      <c r="E23" s="7"/>
      <c r="F23" s="7"/>
      <c r="G23" s="7"/>
      <c r="H23" s="13">
        <f>G21-G22</f>
        <v>308666</v>
      </c>
      <c r="I23" s="14">
        <f>(H23*I11)/H11</f>
        <v>0.66051657358070659</v>
      </c>
      <c r="K23" s="38"/>
      <c r="L23" s="39"/>
    </row>
    <row r="24" spans="2:12">
      <c r="B24" s="3"/>
      <c r="C24" s="30"/>
      <c r="D24" s="27"/>
      <c r="E24" s="4"/>
      <c r="F24" s="4"/>
      <c r="G24" s="4"/>
      <c r="H24" s="4"/>
      <c r="I24" s="2"/>
    </row>
    <row r="25" spans="2:12" ht="15.75" customHeight="1">
      <c r="B25" s="1" t="s">
        <v>7</v>
      </c>
      <c r="C25" s="32" t="s">
        <v>31</v>
      </c>
      <c r="D25" s="27"/>
      <c r="E25" s="7"/>
      <c r="F25" s="7"/>
      <c r="G25" s="7"/>
      <c r="H25" s="7">
        <f>H11-H23</f>
        <v>158644</v>
      </c>
      <c r="I25" s="14">
        <f>(H25*I11)/H11</f>
        <v>0.33948342641929341</v>
      </c>
    </row>
    <row r="26" spans="2:12">
      <c r="B26" s="2"/>
      <c r="C26" s="30"/>
      <c r="D26" s="27"/>
      <c r="E26" s="4"/>
      <c r="F26" s="4"/>
      <c r="G26" s="4"/>
      <c r="H26" s="4"/>
      <c r="I26" s="2"/>
    </row>
    <row r="27" spans="2:12" ht="15.75" customHeight="1">
      <c r="B27" s="12" t="s">
        <v>3</v>
      </c>
      <c r="C27" s="31" t="s">
        <v>21</v>
      </c>
      <c r="D27" s="27"/>
      <c r="E27" s="4"/>
      <c r="F27" s="4"/>
      <c r="G27" s="21">
        <v>11300</v>
      </c>
      <c r="H27" s="4"/>
      <c r="I27" s="14">
        <f>(G27*I11)/H11</f>
        <v>2.4180950546746273E-2</v>
      </c>
    </row>
    <row r="28" spans="2:12" ht="15.75" customHeight="1">
      <c r="B28" s="12" t="s">
        <v>3</v>
      </c>
      <c r="C28" s="31" t="s">
        <v>22</v>
      </c>
      <c r="D28" s="27"/>
      <c r="E28" s="4"/>
      <c r="F28" s="4"/>
      <c r="G28" s="21">
        <v>20367</v>
      </c>
      <c r="H28" s="4"/>
      <c r="I28" s="14">
        <f>(G28*I11)/H11</f>
        <v>4.3583488476600117E-2</v>
      </c>
    </row>
    <row r="29" spans="2:12" ht="15.75" customHeight="1">
      <c r="B29" s="1" t="s">
        <v>3</v>
      </c>
      <c r="C29" s="31" t="s">
        <v>37</v>
      </c>
      <c r="D29" s="27"/>
      <c r="E29" s="3"/>
      <c r="F29" s="3"/>
      <c r="G29" s="21">
        <v>0</v>
      </c>
      <c r="I29" s="19">
        <f>(G29*I11)/H11</f>
        <v>0</v>
      </c>
    </row>
    <row r="30" spans="2:12" ht="15.75" customHeight="1">
      <c r="B30" s="12" t="s">
        <v>3</v>
      </c>
      <c r="C30" s="31" t="s">
        <v>23</v>
      </c>
      <c r="D30" s="27"/>
      <c r="E30" s="4"/>
      <c r="F30" s="4"/>
      <c r="G30" s="21">
        <v>22336</v>
      </c>
      <c r="H30" s="4"/>
      <c r="I30" s="14">
        <f>(G30*I11)/H11</f>
        <v>4.779696561169245E-2</v>
      </c>
    </row>
    <row r="31" spans="2:12" ht="15.6">
      <c r="B31" s="1" t="s">
        <v>10</v>
      </c>
      <c r="C31" s="31" t="s">
        <v>32</v>
      </c>
      <c r="D31" s="27"/>
      <c r="E31" s="4"/>
      <c r="F31" s="4"/>
      <c r="G31" s="21">
        <v>4875</v>
      </c>
      <c r="H31" s="4"/>
      <c r="I31" s="14">
        <f>(G31*I11)/H11</f>
        <v>1.0432047249149387E-2</v>
      </c>
    </row>
    <row r="32" spans="2:12" ht="15.6">
      <c r="B32" s="1" t="s">
        <v>7</v>
      </c>
      <c r="C32" s="32" t="s">
        <v>33</v>
      </c>
      <c r="D32" s="27"/>
      <c r="E32" s="7"/>
      <c r="F32" s="7"/>
      <c r="G32" s="7"/>
      <c r="H32" s="7">
        <f>(H25+G31)-(G27+G28+G29+G30)</f>
        <v>109516</v>
      </c>
      <c r="I32" s="14">
        <f>(H32*I11)/H11</f>
        <v>0.23435406903340394</v>
      </c>
    </row>
    <row r="33" spans="2:9" ht="15">
      <c r="B33" s="2"/>
      <c r="C33" s="30"/>
      <c r="D33" s="27"/>
      <c r="E33" s="4"/>
      <c r="F33" s="4"/>
      <c r="G33" s="4"/>
      <c r="H33" s="4"/>
      <c r="I33" s="2"/>
    </row>
    <row r="34" spans="2:9" ht="15">
      <c r="B34" s="12" t="s">
        <v>3</v>
      </c>
      <c r="C34" s="31" t="s">
        <v>24</v>
      </c>
      <c r="D34" s="27"/>
      <c r="E34" s="4"/>
      <c r="F34" s="4"/>
      <c r="G34" s="21">
        <v>369</v>
      </c>
      <c r="H34" s="4"/>
      <c r="I34" s="2"/>
    </row>
    <row r="35" spans="2:9" ht="15">
      <c r="B35" s="12" t="s">
        <v>10</v>
      </c>
      <c r="C35" s="31" t="s">
        <v>25</v>
      </c>
      <c r="D35" s="27"/>
      <c r="E35" s="4"/>
      <c r="F35" s="4"/>
      <c r="G35" s="21">
        <v>123654</v>
      </c>
      <c r="H35" s="4"/>
      <c r="I35" s="2"/>
    </row>
    <row r="36" spans="2:9" ht="15">
      <c r="B36" s="12" t="s">
        <v>3</v>
      </c>
      <c r="C36" s="31" t="s">
        <v>26</v>
      </c>
      <c r="D36" s="27"/>
      <c r="E36" s="4"/>
      <c r="F36" s="4"/>
      <c r="G36" s="5">
        <v>0</v>
      </c>
      <c r="H36" s="4"/>
      <c r="I36" s="2"/>
    </row>
    <row r="37" spans="2:9" ht="15">
      <c r="B37" s="12" t="s">
        <v>10</v>
      </c>
      <c r="C37" s="31" t="s">
        <v>27</v>
      </c>
      <c r="D37" s="27"/>
      <c r="E37" s="4"/>
      <c r="F37" s="4"/>
      <c r="G37" s="5">
        <v>0</v>
      </c>
      <c r="H37" s="4"/>
      <c r="I37" s="2"/>
    </row>
    <row r="38" spans="2:9" ht="15.6">
      <c r="B38" s="12" t="s">
        <v>7</v>
      </c>
      <c r="C38" s="32" t="s">
        <v>34</v>
      </c>
      <c r="D38" s="27"/>
      <c r="E38" s="7"/>
      <c r="F38" s="7"/>
      <c r="G38" s="7"/>
      <c r="H38" s="7">
        <f>H32-G34+G35-G36+G37</f>
        <v>232801</v>
      </c>
      <c r="I38" s="14">
        <f>(H38*I11)/H11</f>
        <v>0.49817251931266182</v>
      </c>
    </row>
    <row r="39" spans="2:9" ht="15">
      <c r="B39" s="3"/>
      <c r="C39" s="3"/>
      <c r="D39" s="3"/>
      <c r="E39" s="2"/>
      <c r="F39" s="2"/>
      <c r="G39" s="2"/>
      <c r="H39" s="2"/>
      <c r="I39" s="2"/>
    </row>
    <row r="40" spans="2:9" ht="15">
      <c r="B40" s="17" t="s">
        <v>3</v>
      </c>
      <c r="C40" s="31" t="s">
        <v>35</v>
      </c>
      <c r="D40" s="27"/>
      <c r="E40" s="2"/>
      <c r="F40" s="2"/>
      <c r="G40" s="2"/>
      <c r="H40" s="6">
        <f>H38*0.3</f>
        <v>69840.3</v>
      </c>
      <c r="I40" s="2"/>
    </row>
    <row r="41" spans="2:9" ht="15.6">
      <c r="B41" s="17" t="s">
        <v>7</v>
      </c>
      <c r="C41" s="32" t="s">
        <v>36</v>
      </c>
      <c r="D41" s="27"/>
      <c r="E41" s="11"/>
      <c r="F41" s="11"/>
      <c r="G41" s="11"/>
      <c r="H41" s="7">
        <f>H38-H40</f>
        <v>162960.70000000001</v>
      </c>
      <c r="I41" s="14">
        <f>(H41*I11)/H11</f>
        <v>0.34872076351886333</v>
      </c>
    </row>
    <row r="47" spans="2:9" ht="15.6">
      <c r="C47" s="9" t="s">
        <v>28</v>
      </c>
      <c r="D47" s="31" t="s">
        <v>41</v>
      </c>
      <c r="E47" s="37"/>
      <c r="F47" s="18"/>
      <c r="G47" s="10" t="s">
        <v>29</v>
      </c>
      <c r="H47" s="33"/>
      <c r="I47" s="27"/>
    </row>
  </sheetData>
  <mergeCells count="39">
    <mergeCell ref="C22:D22"/>
    <mergeCell ref="C23:D23"/>
    <mergeCell ref="C24:D24"/>
    <mergeCell ref="C41:D41"/>
    <mergeCell ref="D47:E47"/>
    <mergeCell ref="H47:I47"/>
    <mergeCell ref="C32:D32"/>
    <mergeCell ref="C33:D33"/>
    <mergeCell ref="C34:D34"/>
    <mergeCell ref="C35:D35"/>
    <mergeCell ref="C36:D36"/>
    <mergeCell ref="C37:D37"/>
    <mergeCell ref="C38:D38"/>
    <mergeCell ref="C14:D14"/>
    <mergeCell ref="C15:D15"/>
    <mergeCell ref="C16:D16"/>
    <mergeCell ref="C17:D17"/>
    <mergeCell ref="C40:D40"/>
    <mergeCell ref="C25:D25"/>
    <mergeCell ref="C26:D26"/>
    <mergeCell ref="C27:D27"/>
    <mergeCell ref="C28:D28"/>
    <mergeCell ref="C29:D29"/>
    <mergeCell ref="C30:D30"/>
    <mergeCell ref="C31:D31"/>
    <mergeCell ref="C18:D18"/>
    <mergeCell ref="C19:D19"/>
    <mergeCell ref="C20:D20"/>
    <mergeCell ref="C21:D21"/>
    <mergeCell ref="C9:D9"/>
    <mergeCell ref="C10:D10"/>
    <mergeCell ref="C11:D11"/>
    <mergeCell ref="C12:D12"/>
    <mergeCell ref="C13:D13"/>
    <mergeCell ref="B2:I2"/>
    <mergeCell ref="B3:I3"/>
    <mergeCell ref="B4:I4"/>
    <mergeCell ref="C7:D7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Matenme porque me muero </vt:lpstr>
      <vt:lpstr>Si me dejas no me olvides SA de</vt:lpstr>
      <vt:lpstr>Lady Blue SA de CV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sandoval</cp:lastModifiedBy>
  <dcterms:modified xsi:type="dcterms:W3CDTF">2021-11-11T06:19:55Z</dcterms:modified>
</cp:coreProperties>
</file>