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OneDrive\Documents\UNAL 2021_II\Docencia\Inf_Est\Listas\"/>
    </mc:Choice>
  </mc:AlternateContent>
  <xr:revisionPtr revIDLastSave="0" documentId="13_ncr:1_{24FC61B2-8129-412D-ABDD-AE7BFFC9FC1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rchiv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J20" i="1"/>
  <c r="J28" i="1"/>
  <c r="J46" i="1"/>
  <c r="J54" i="1"/>
  <c r="J60" i="1"/>
  <c r="J63" i="1"/>
  <c r="J4" i="1"/>
  <c r="P24" i="1"/>
  <c r="V24" i="1" s="1"/>
  <c r="P32" i="1"/>
  <c r="V32" i="1" s="1"/>
  <c r="P40" i="1"/>
  <c r="V40" i="1" s="1"/>
  <c r="P50" i="1"/>
  <c r="V50" i="1" s="1"/>
  <c r="P55" i="1"/>
  <c r="V55" i="1" s="1"/>
  <c r="P56" i="1"/>
  <c r="V56" i="1" s="1"/>
  <c r="P63" i="1"/>
  <c r="V63" i="1" s="1"/>
  <c r="P4" i="1"/>
  <c r="V4" i="1" s="1"/>
  <c r="T28" i="1"/>
  <c r="T50" i="1"/>
  <c r="T37" i="1"/>
  <c r="T24" i="1"/>
  <c r="T51" i="1"/>
  <c r="T9" i="1"/>
  <c r="T29" i="1"/>
  <c r="T41" i="1"/>
  <c r="T33" i="1"/>
  <c r="T20" i="1"/>
  <c r="T44" i="1"/>
  <c r="T10" i="1"/>
  <c r="T52" i="1"/>
  <c r="T21" i="1"/>
  <c r="T53" i="1"/>
  <c r="T22" i="1"/>
  <c r="T54" i="1"/>
  <c r="T25" i="1"/>
  <c r="T55" i="1"/>
  <c r="T12" i="1"/>
  <c r="T45" i="1"/>
  <c r="T42" i="1"/>
  <c r="T16" i="1"/>
  <c r="T46" i="1"/>
  <c r="T4" i="1"/>
  <c r="T5" i="1"/>
  <c r="T30" i="1"/>
  <c r="T56" i="1"/>
  <c r="T26" i="1"/>
  <c r="T34" i="1"/>
  <c r="T57" i="1"/>
  <c r="T13" i="1"/>
  <c r="T14" i="1"/>
  <c r="T6" i="1"/>
  <c r="T15" i="1"/>
  <c r="T23" i="1"/>
  <c r="T11" i="1"/>
  <c r="T17" i="1"/>
  <c r="T58" i="1"/>
  <c r="T7" i="1"/>
  <c r="T59" i="1"/>
  <c r="T38" i="1"/>
  <c r="T39" i="1"/>
  <c r="T18" i="1"/>
  <c r="T35" i="1"/>
  <c r="T36" i="1"/>
  <c r="T60" i="1"/>
  <c r="T31" i="1"/>
  <c r="T43" i="1"/>
  <c r="T61" i="1"/>
  <c r="T19" i="1"/>
  <c r="T62" i="1"/>
  <c r="T32" i="1"/>
  <c r="T8" i="1"/>
  <c r="T47" i="1"/>
  <c r="T27" i="1"/>
  <c r="T48" i="1"/>
  <c r="T63" i="1"/>
  <c r="T40" i="1"/>
  <c r="T49" i="1"/>
  <c r="P28" i="1"/>
  <c r="V28" i="1" s="1"/>
  <c r="P37" i="1"/>
  <c r="V37" i="1" s="1"/>
  <c r="P51" i="1"/>
  <c r="P9" i="1"/>
  <c r="V9" i="1" s="1"/>
  <c r="P29" i="1"/>
  <c r="V29" i="1" s="1"/>
  <c r="P41" i="1"/>
  <c r="V41" i="1" s="1"/>
  <c r="P33" i="1"/>
  <c r="V33" i="1" s="1"/>
  <c r="P20" i="1"/>
  <c r="V20" i="1" s="1"/>
  <c r="P44" i="1"/>
  <c r="V44" i="1" s="1"/>
  <c r="P10" i="1"/>
  <c r="V10" i="1" s="1"/>
  <c r="P52" i="1"/>
  <c r="V52" i="1" s="1"/>
  <c r="P21" i="1"/>
  <c r="V21" i="1" s="1"/>
  <c r="P53" i="1"/>
  <c r="V53" i="1" s="1"/>
  <c r="P22" i="1"/>
  <c r="V22" i="1" s="1"/>
  <c r="P54" i="1"/>
  <c r="V54" i="1" s="1"/>
  <c r="P25" i="1"/>
  <c r="V25" i="1" s="1"/>
  <c r="P12" i="1"/>
  <c r="V12" i="1" s="1"/>
  <c r="P45" i="1"/>
  <c r="V45" i="1" s="1"/>
  <c r="P42" i="1"/>
  <c r="V42" i="1" s="1"/>
  <c r="P16" i="1"/>
  <c r="V16" i="1" s="1"/>
  <c r="P46" i="1"/>
  <c r="V46" i="1" s="1"/>
  <c r="P5" i="1"/>
  <c r="V5" i="1" s="1"/>
  <c r="P30" i="1"/>
  <c r="V30" i="1" s="1"/>
  <c r="P26" i="1"/>
  <c r="V26" i="1" s="1"/>
  <c r="P34" i="1"/>
  <c r="V34" i="1" s="1"/>
  <c r="P57" i="1"/>
  <c r="V57" i="1" s="1"/>
  <c r="P13" i="1"/>
  <c r="V13" i="1" s="1"/>
  <c r="P14" i="1"/>
  <c r="V14" i="1" s="1"/>
  <c r="P6" i="1"/>
  <c r="V6" i="1" s="1"/>
  <c r="P15" i="1"/>
  <c r="V15" i="1" s="1"/>
  <c r="P23" i="1"/>
  <c r="V23" i="1" s="1"/>
  <c r="P11" i="1"/>
  <c r="V11" i="1" s="1"/>
  <c r="P17" i="1"/>
  <c r="V17" i="1" s="1"/>
  <c r="P58" i="1"/>
  <c r="V58" i="1" s="1"/>
  <c r="P7" i="1"/>
  <c r="V7" i="1" s="1"/>
  <c r="P59" i="1"/>
  <c r="V59" i="1" s="1"/>
  <c r="P38" i="1"/>
  <c r="V38" i="1" s="1"/>
  <c r="P39" i="1"/>
  <c r="V39" i="1" s="1"/>
  <c r="P18" i="1"/>
  <c r="V18" i="1" s="1"/>
  <c r="P35" i="1"/>
  <c r="V35" i="1" s="1"/>
  <c r="P36" i="1"/>
  <c r="V36" i="1" s="1"/>
  <c r="P60" i="1"/>
  <c r="V60" i="1" s="1"/>
  <c r="P31" i="1"/>
  <c r="V31" i="1" s="1"/>
  <c r="P43" i="1"/>
  <c r="V43" i="1" s="1"/>
  <c r="P61" i="1"/>
  <c r="V61" i="1" s="1"/>
  <c r="P19" i="1"/>
  <c r="V19" i="1" s="1"/>
  <c r="P62" i="1"/>
  <c r="V62" i="1" s="1"/>
  <c r="P8" i="1"/>
  <c r="V8" i="1" s="1"/>
  <c r="P47" i="1"/>
  <c r="V47" i="1" s="1"/>
  <c r="P27" i="1"/>
  <c r="V27" i="1" s="1"/>
  <c r="P48" i="1"/>
  <c r="V48" i="1" s="1"/>
  <c r="P49" i="1"/>
  <c r="J50" i="1"/>
  <c r="J37" i="1"/>
  <c r="J24" i="1"/>
  <c r="J51" i="1"/>
  <c r="J9" i="1"/>
  <c r="J29" i="1"/>
  <c r="J41" i="1"/>
  <c r="J33" i="1"/>
  <c r="J44" i="1"/>
  <c r="J10" i="1"/>
  <c r="J52" i="1"/>
  <c r="J21" i="1"/>
  <c r="J53" i="1"/>
  <c r="J22" i="1"/>
  <c r="J25" i="1"/>
  <c r="J55" i="1"/>
  <c r="J45" i="1"/>
  <c r="J42" i="1"/>
  <c r="J16" i="1"/>
  <c r="J5" i="1"/>
  <c r="J30" i="1"/>
  <c r="J56" i="1"/>
  <c r="J26" i="1"/>
  <c r="J34" i="1"/>
  <c r="J57" i="1"/>
  <c r="J13" i="1"/>
  <c r="J14" i="1"/>
  <c r="J6" i="1"/>
  <c r="J15" i="1"/>
  <c r="J23" i="1"/>
  <c r="J11" i="1"/>
  <c r="J17" i="1"/>
  <c r="J58" i="1"/>
  <c r="J7" i="1"/>
  <c r="J59" i="1"/>
  <c r="J38" i="1"/>
  <c r="J39" i="1"/>
  <c r="J18" i="1"/>
  <c r="J35" i="1"/>
  <c r="J36" i="1"/>
  <c r="J31" i="1"/>
  <c r="J43" i="1"/>
  <c r="J61" i="1"/>
  <c r="J19" i="1"/>
  <c r="J62" i="1"/>
  <c r="J32" i="1"/>
  <c r="J8" i="1"/>
  <c r="J47" i="1"/>
  <c r="J27" i="1"/>
  <c r="J48" i="1"/>
  <c r="J40" i="1"/>
  <c r="J49" i="1"/>
  <c r="G28" i="1"/>
  <c r="G50" i="1"/>
  <c r="G37" i="1"/>
  <c r="G24" i="1"/>
  <c r="G51" i="1"/>
  <c r="G9" i="1"/>
  <c r="G29" i="1"/>
  <c r="G41" i="1"/>
  <c r="G33" i="1"/>
  <c r="G20" i="1"/>
  <c r="G44" i="1"/>
  <c r="G10" i="1"/>
  <c r="G52" i="1"/>
  <c r="G21" i="1"/>
  <c r="G53" i="1"/>
  <c r="G22" i="1"/>
  <c r="G54" i="1"/>
  <c r="G25" i="1"/>
  <c r="G55" i="1"/>
  <c r="G12" i="1"/>
  <c r="G45" i="1"/>
  <c r="G42" i="1"/>
  <c r="G16" i="1"/>
  <c r="G46" i="1"/>
  <c r="G4" i="1"/>
  <c r="G5" i="1"/>
  <c r="G30" i="1"/>
  <c r="G56" i="1"/>
  <c r="G26" i="1"/>
  <c r="G34" i="1"/>
  <c r="G57" i="1"/>
  <c r="G13" i="1"/>
  <c r="G14" i="1"/>
  <c r="G6" i="1"/>
  <c r="G15" i="1"/>
  <c r="G23" i="1"/>
  <c r="G11" i="1"/>
  <c r="G17" i="1"/>
  <c r="G58" i="1"/>
  <c r="G7" i="1"/>
  <c r="G59" i="1"/>
  <c r="G38" i="1"/>
  <c r="G39" i="1"/>
  <c r="G18" i="1"/>
  <c r="G35" i="1"/>
  <c r="G36" i="1"/>
  <c r="G60" i="1"/>
  <c r="G31" i="1"/>
  <c r="G43" i="1"/>
  <c r="G61" i="1"/>
  <c r="G19" i="1"/>
  <c r="G62" i="1"/>
  <c r="G32" i="1"/>
  <c r="G8" i="1"/>
  <c r="G47" i="1"/>
  <c r="G27" i="1"/>
  <c r="G48" i="1"/>
  <c r="G63" i="1"/>
  <c r="G40" i="1"/>
  <c r="G49" i="1"/>
  <c r="D28" i="1"/>
  <c r="D50" i="1"/>
  <c r="D37" i="1"/>
  <c r="D24" i="1"/>
  <c r="D51" i="1"/>
  <c r="D9" i="1"/>
  <c r="D29" i="1"/>
  <c r="D41" i="1"/>
  <c r="D33" i="1"/>
  <c r="D20" i="1"/>
  <c r="D44" i="1"/>
  <c r="D10" i="1"/>
  <c r="D52" i="1"/>
  <c r="D21" i="1"/>
  <c r="D53" i="1"/>
  <c r="D22" i="1"/>
  <c r="D54" i="1"/>
  <c r="D25" i="1"/>
  <c r="D55" i="1"/>
  <c r="D12" i="1"/>
  <c r="D45" i="1"/>
  <c r="D42" i="1"/>
  <c r="D16" i="1"/>
  <c r="D46" i="1"/>
  <c r="D4" i="1"/>
  <c r="D5" i="1"/>
  <c r="D30" i="1"/>
  <c r="D56" i="1"/>
  <c r="D26" i="1"/>
  <c r="D34" i="1"/>
  <c r="D57" i="1"/>
  <c r="D13" i="1"/>
  <c r="D14" i="1"/>
  <c r="D6" i="1"/>
  <c r="D15" i="1"/>
  <c r="D23" i="1"/>
  <c r="D11" i="1"/>
  <c r="D17" i="1"/>
  <c r="D58" i="1"/>
  <c r="D7" i="1"/>
  <c r="D59" i="1"/>
  <c r="D38" i="1"/>
  <c r="D39" i="1"/>
  <c r="D18" i="1"/>
  <c r="D35" i="1"/>
  <c r="D36" i="1"/>
  <c r="D60" i="1"/>
  <c r="D31" i="1"/>
  <c r="D43" i="1"/>
  <c r="D61" i="1"/>
  <c r="D19" i="1"/>
  <c r="D62" i="1"/>
  <c r="D32" i="1"/>
  <c r="D8" i="1"/>
  <c r="D47" i="1"/>
  <c r="D27" i="1"/>
  <c r="D48" i="1"/>
  <c r="D63" i="1"/>
  <c r="D40" i="1"/>
  <c r="D49" i="1"/>
  <c r="T65" i="1" l="1"/>
  <c r="U51" i="1" s="1"/>
  <c r="W51" i="1" s="1"/>
  <c r="V51" i="1"/>
  <c r="X40" i="1"/>
  <c r="X48" i="1"/>
  <c r="X47" i="1"/>
  <c r="X32" i="1"/>
  <c r="X19" i="1"/>
  <c r="X43" i="1"/>
  <c r="X60" i="1"/>
  <c r="X35" i="1"/>
  <c r="X39" i="1"/>
  <c r="X59" i="1"/>
  <c r="X58" i="1"/>
  <c r="X11" i="1"/>
  <c r="X15" i="1"/>
  <c r="X14" i="1"/>
  <c r="X57" i="1"/>
  <c r="X26" i="1"/>
  <c r="X30" i="1"/>
  <c r="X4" i="1"/>
  <c r="X16" i="1"/>
  <c r="X45" i="1"/>
  <c r="X55" i="1"/>
  <c r="X54" i="1"/>
  <c r="X53" i="1"/>
  <c r="X52" i="1"/>
  <c r="X44" i="1"/>
  <c r="X33" i="1"/>
  <c r="X29" i="1"/>
  <c r="X51" i="1"/>
  <c r="X37" i="1"/>
  <c r="X28" i="1"/>
  <c r="V49" i="1"/>
  <c r="X63" i="1"/>
  <c r="X27" i="1"/>
  <c r="X8" i="1"/>
  <c r="X62" i="1"/>
  <c r="X61" i="1"/>
  <c r="X31" i="1"/>
  <c r="X36" i="1"/>
  <c r="X18" i="1"/>
  <c r="X38" i="1"/>
  <c r="X7" i="1"/>
  <c r="X17" i="1"/>
  <c r="X23" i="1"/>
  <c r="X6" i="1"/>
  <c r="X13" i="1"/>
  <c r="X34" i="1"/>
  <c r="X56" i="1"/>
  <c r="X5" i="1"/>
  <c r="X46" i="1"/>
  <c r="X42" i="1"/>
  <c r="X12" i="1"/>
  <c r="X25" i="1"/>
  <c r="X22" i="1"/>
  <c r="X21" i="1"/>
  <c r="X10" i="1"/>
  <c r="X20" i="1"/>
  <c r="X41" i="1"/>
  <c r="X9" i="1"/>
  <c r="X24" i="1"/>
  <c r="X50" i="1"/>
  <c r="X49" i="1"/>
  <c r="U45" i="1"/>
  <c r="Y45" i="1" s="1"/>
  <c r="U26" i="1" l="1"/>
  <c r="W26" i="1" s="1"/>
  <c r="U60" i="1"/>
  <c r="W60" i="1" s="1"/>
  <c r="U63" i="1"/>
  <c r="U23" i="1"/>
  <c r="U8" i="1"/>
  <c r="Y8" i="1" s="1"/>
  <c r="U47" i="1"/>
  <c r="Y47" i="1" s="1"/>
  <c r="U46" i="1"/>
  <c r="U50" i="1"/>
  <c r="U4" i="1"/>
  <c r="W4" i="1" s="1"/>
  <c r="U44" i="1"/>
  <c r="U18" i="1"/>
  <c r="U35" i="1"/>
  <c r="W35" i="1" s="1"/>
  <c r="U54" i="1"/>
  <c r="W54" i="1" s="1"/>
  <c r="U13" i="1"/>
  <c r="Y13" i="1" s="1"/>
  <c r="U20" i="1"/>
  <c r="W20" i="1" s="1"/>
  <c r="U55" i="1"/>
  <c r="Y55" i="1" s="1"/>
  <c r="U62" i="1"/>
  <c r="Y62" i="1" s="1"/>
  <c r="U22" i="1"/>
  <c r="U37" i="1"/>
  <c r="Y37" i="1" s="1"/>
  <c r="U59" i="1"/>
  <c r="Y59" i="1" s="1"/>
  <c r="U29" i="1"/>
  <c r="W29" i="1" s="1"/>
  <c r="U30" i="1"/>
  <c r="W30" i="1" s="1"/>
  <c r="U21" i="1"/>
  <c r="W21" i="1" s="1"/>
  <c r="U31" i="1"/>
  <c r="Y31" i="1" s="1"/>
  <c r="U5" i="1"/>
  <c r="W5" i="1" s="1"/>
  <c r="U15" i="1"/>
  <c r="W15" i="1" s="1"/>
  <c r="U24" i="1"/>
  <c r="U33" i="1"/>
  <c r="U36" i="1"/>
  <c r="Y36" i="1" s="1"/>
  <c r="U48" i="1"/>
  <c r="W48" i="1" s="1"/>
  <c r="U11" i="1"/>
  <c r="Y11" i="1" s="1"/>
  <c r="U32" i="1"/>
  <c r="Y32" i="1" s="1"/>
  <c r="U25" i="1"/>
  <c r="Y25" i="1" s="1"/>
  <c r="U49" i="1"/>
  <c r="U53" i="1"/>
  <c r="W53" i="1" s="1"/>
  <c r="U42" i="1"/>
  <c r="W42" i="1" s="1"/>
  <c r="Z42" i="1" s="1"/>
  <c r="AA42" i="1" s="1"/>
  <c r="U16" i="1"/>
  <c r="U27" i="1"/>
  <c r="U6" i="1"/>
  <c r="U39" i="1"/>
  <c r="W39" i="1" s="1"/>
  <c r="U10" i="1"/>
  <c r="Y51" i="1"/>
  <c r="Z51" i="1" s="1"/>
  <c r="AA51" i="1" s="1"/>
  <c r="U9" i="1"/>
  <c r="U7" i="1"/>
  <c r="W7" i="1" s="1"/>
  <c r="U43" i="1"/>
  <c r="Y43" i="1" s="1"/>
  <c r="U52" i="1"/>
  <c r="W52" i="1" s="1"/>
  <c r="U34" i="1"/>
  <c r="U57" i="1"/>
  <c r="U28" i="1"/>
  <c r="Y28" i="1" s="1"/>
  <c r="U38" i="1"/>
  <c r="U19" i="1"/>
  <c r="W19" i="1" s="1"/>
  <c r="U12" i="1"/>
  <c r="Y12" i="1" s="1"/>
  <c r="U17" i="1"/>
  <c r="U58" i="1"/>
  <c r="Y58" i="1" s="1"/>
  <c r="U41" i="1"/>
  <c r="U14" i="1"/>
  <c r="W14" i="1" s="1"/>
  <c r="U61" i="1"/>
  <c r="U40" i="1"/>
  <c r="Y40" i="1" s="1"/>
  <c r="U56" i="1"/>
  <c r="W36" i="1"/>
  <c r="Z36" i="1" s="1"/>
  <c r="AA36" i="1" s="1"/>
  <c r="Y30" i="1"/>
  <c r="Z30" i="1" s="1"/>
  <c r="AA30" i="1" s="1"/>
  <c r="W43" i="1"/>
  <c r="W13" i="1"/>
  <c r="Z13" i="1" s="1"/>
  <c r="AA13" i="1" s="1"/>
  <c r="W31" i="1"/>
  <c r="Z31" i="1" s="1"/>
  <c r="AA31" i="1" s="1"/>
  <c r="W8" i="1"/>
  <c r="Z8" i="1" s="1"/>
  <c r="AA8" i="1" s="1"/>
  <c r="Y29" i="1"/>
  <c r="Z29" i="1" s="1"/>
  <c r="AA29" i="1" s="1"/>
  <c r="Y48" i="1"/>
  <c r="Z48" i="1" s="1"/>
  <c r="AA48" i="1" s="1"/>
  <c r="Y42" i="1"/>
  <c r="Z43" i="1"/>
  <c r="AA43" i="1" s="1"/>
  <c r="W62" i="1"/>
  <c r="Z62" i="1" s="1"/>
  <c r="AA62" i="1" s="1"/>
  <c r="Y20" i="1"/>
  <c r="Z20" i="1" s="1"/>
  <c r="AA20" i="1" s="1"/>
  <c r="Y5" i="1"/>
  <c r="Z5" i="1" s="1"/>
  <c r="AA5" i="1" s="1"/>
  <c r="Y52" i="1"/>
  <c r="Z52" i="1" s="1"/>
  <c r="AA52" i="1" s="1"/>
  <c r="W58" i="1"/>
  <c r="Z58" i="1" s="1"/>
  <c r="AA58" i="1" s="1"/>
  <c r="W45" i="1"/>
  <c r="Z45" i="1" s="1"/>
  <c r="AA45" i="1" s="1"/>
  <c r="W40" i="1"/>
  <c r="Z40" i="1" s="1"/>
  <c r="AA40" i="1" s="1"/>
  <c r="W55" i="1"/>
  <c r="Z55" i="1" s="1"/>
  <c r="AA55" i="1" s="1"/>
  <c r="W11" i="1"/>
  <c r="Z11" i="1" s="1"/>
  <c r="AA11" i="1" s="1"/>
  <c r="W25" i="1"/>
  <c r="Z25" i="1" s="1"/>
  <c r="AA25" i="1" s="1"/>
  <c r="Y21" i="1"/>
  <c r="Z21" i="1" s="1"/>
  <c r="AA21" i="1" s="1"/>
  <c r="Y54" i="1"/>
  <c r="Z54" i="1" s="1"/>
  <c r="AA54" i="1" s="1"/>
  <c r="W47" i="1"/>
  <c r="Z47" i="1" s="1"/>
  <c r="AA47" i="1" s="1"/>
  <c r="W37" i="1"/>
  <c r="Z37" i="1" s="1"/>
  <c r="AA37" i="1" s="1"/>
  <c r="Y19" i="1"/>
  <c r="Z19" i="1" s="1"/>
  <c r="AA19" i="1" s="1"/>
  <c r="Z4" i="1" l="1"/>
  <c r="AA4" i="1" s="1"/>
  <c r="Y38" i="1"/>
  <c r="W38" i="1"/>
  <c r="Z38" i="1" s="1"/>
  <c r="AA38" i="1" s="1"/>
  <c r="Y22" i="1"/>
  <c r="W22" i="1"/>
  <c r="W61" i="1"/>
  <c r="Y61" i="1"/>
  <c r="W10" i="1"/>
  <c r="Y10" i="1"/>
  <c r="W50" i="1"/>
  <c r="Y50" i="1"/>
  <c r="W32" i="1"/>
  <c r="Z32" i="1" s="1"/>
  <c r="AA32" i="1" s="1"/>
  <c r="W28" i="1"/>
  <c r="Z28" i="1" s="1"/>
  <c r="AA28" i="1" s="1"/>
  <c r="Y35" i="1"/>
  <c r="Z35" i="1" s="1"/>
  <c r="AA35" i="1" s="1"/>
  <c r="Y39" i="1"/>
  <c r="Z39" i="1" s="1"/>
  <c r="AA39" i="1" s="1"/>
  <c r="Y4" i="1"/>
  <c r="W41" i="1"/>
  <c r="Z41" i="1" s="1"/>
  <c r="AA41" i="1" s="1"/>
  <c r="Y41" i="1"/>
  <c r="Y34" i="1"/>
  <c r="W34" i="1"/>
  <c r="W6" i="1"/>
  <c r="Y6" i="1"/>
  <c r="W46" i="1"/>
  <c r="Y46" i="1"/>
  <c r="Y57" i="1"/>
  <c r="W57" i="1"/>
  <c r="Y26" i="1"/>
  <c r="Z26" i="1" s="1"/>
  <c r="AA26" i="1" s="1"/>
  <c r="Y27" i="1"/>
  <c r="W27" i="1"/>
  <c r="W12" i="1"/>
  <c r="Z12" i="1" s="1"/>
  <c r="AA12" i="1" s="1"/>
  <c r="W44" i="1"/>
  <c r="Y44" i="1"/>
  <c r="Y15" i="1"/>
  <c r="Z15" i="1" s="1"/>
  <c r="AA15" i="1" s="1"/>
  <c r="W59" i="1"/>
  <c r="Z59" i="1" s="1"/>
  <c r="AA59" i="1" s="1"/>
  <c r="Y60" i="1"/>
  <c r="Z60" i="1" s="1"/>
  <c r="AA60" i="1" s="1"/>
  <c r="Y14" i="1"/>
  <c r="Z14" i="1" s="1"/>
  <c r="AA14" i="1" s="1"/>
  <c r="Y53" i="1"/>
  <c r="Z53" i="1" s="1"/>
  <c r="AA53" i="1" s="1"/>
  <c r="Y17" i="1"/>
  <c r="W17" i="1"/>
  <c r="Z17" i="1" s="1"/>
  <c r="AA17" i="1" s="1"/>
  <c r="W16" i="1"/>
  <c r="Y16" i="1"/>
  <c r="W33" i="1"/>
  <c r="Y33" i="1"/>
  <c r="W23" i="1"/>
  <c r="Z23" i="1" s="1"/>
  <c r="AA23" i="1" s="1"/>
  <c r="Y23" i="1"/>
  <c r="Y7" i="1"/>
  <c r="Z7" i="1" s="1"/>
  <c r="AA7" i="1" s="1"/>
  <c r="Y56" i="1"/>
  <c r="W56" i="1"/>
  <c r="Z56" i="1" s="1"/>
  <c r="AA56" i="1" s="1"/>
  <c r="W9" i="1"/>
  <c r="Z9" i="1" s="1"/>
  <c r="AA9" i="1" s="1"/>
  <c r="Y9" i="1"/>
  <c r="Y24" i="1"/>
  <c r="W24" i="1"/>
  <c r="Y18" i="1"/>
  <c r="W18" i="1"/>
  <c r="Z18" i="1" s="1"/>
  <c r="AA18" i="1" s="1"/>
  <c r="W63" i="1"/>
  <c r="Y63" i="1"/>
  <c r="Y49" i="1"/>
  <c r="W49" i="1"/>
  <c r="Z61" i="1" l="1"/>
  <c r="AA61" i="1" s="1"/>
  <c r="Z10" i="1"/>
  <c r="AA10" i="1" s="1"/>
  <c r="Z46" i="1"/>
  <c r="AA46" i="1" s="1"/>
  <c r="Z27" i="1"/>
  <c r="AA27" i="1" s="1"/>
  <c r="Z6" i="1"/>
  <c r="AA6" i="1" s="1"/>
  <c r="Z22" i="1"/>
  <c r="AA22" i="1" s="1"/>
  <c r="Z16" i="1"/>
  <c r="AA16" i="1" s="1"/>
  <c r="Z63" i="1"/>
  <c r="AA63" i="1" s="1"/>
  <c r="Z44" i="1"/>
  <c r="AA44" i="1" s="1"/>
  <c r="Z24" i="1"/>
  <c r="AA24" i="1" s="1"/>
  <c r="Z34" i="1"/>
  <c r="AA34" i="1" s="1"/>
  <c r="Z49" i="1"/>
  <c r="AA49" i="1" s="1"/>
  <c r="Z33" i="1"/>
  <c r="AA33" i="1" s="1"/>
  <c r="Z57" i="1"/>
  <c r="AA57" i="1" s="1"/>
  <c r="Z50" i="1"/>
  <c r="AA50" i="1" s="1"/>
</calcChain>
</file>

<file path=xl/sharedStrings.xml><?xml version="1.0" encoding="utf-8"?>
<sst xmlns="http://schemas.openxmlformats.org/spreadsheetml/2006/main" count="94" uniqueCount="93">
  <si>
    <t>DOCUMENTO</t>
  </si>
  <si>
    <t>Parciales</t>
  </si>
  <si>
    <t>Proyecto</t>
  </si>
  <si>
    <t>P5M</t>
  </si>
  <si>
    <t>Particip.</t>
  </si>
  <si>
    <t>Parcial 1 Nota</t>
  </si>
  <si>
    <t>Grupo proyecto</t>
  </si>
  <si>
    <t>Total partic.</t>
  </si>
  <si>
    <t>Nota participación</t>
  </si>
  <si>
    <t>Talleres, quices y demás</t>
  </si>
  <si>
    <t>DEFINITIVA</t>
  </si>
  <si>
    <t>-</t>
  </si>
  <si>
    <t>Parcial 1 (ejercicios 30%)</t>
  </si>
  <si>
    <t>Parcial 1 MOODLE (70%)</t>
  </si>
  <si>
    <t>Parcial 2 MOODLE (70%)</t>
  </si>
  <si>
    <t>Parcial 2 (ejercicios 30%)</t>
  </si>
  <si>
    <t>Parcial 2 Nota</t>
  </si>
  <si>
    <t>Parcial 3 MOODLE (70%)</t>
  </si>
  <si>
    <t>Parcial 3 (ejercicios 30%)</t>
  </si>
  <si>
    <t>Parcial 3 Nota</t>
  </si>
  <si>
    <t>Quices</t>
  </si>
  <si>
    <t>Calif proyecto</t>
  </si>
  <si>
    <t>Quiz 1 (semana 6)</t>
  </si>
  <si>
    <t>Quiz 2 (semana 10)</t>
  </si>
  <si>
    <t>Quiz 3 (semana 14)</t>
  </si>
  <si>
    <t>Opciones 15%</t>
  </si>
  <si>
    <t>1014309367</t>
  </si>
  <si>
    <t>1001060145</t>
  </si>
  <si>
    <t>1032498502</t>
  </si>
  <si>
    <t>1007473379</t>
  </si>
  <si>
    <t>1001057538</t>
  </si>
  <si>
    <t>1014307124</t>
  </si>
  <si>
    <t>1005450369</t>
  </si>
  <si>
    <t>1233502897</t>
  </si>
  <si>
    <t>1098702338</t>
  </si>
  <si>
    <t>1001349113</t>
  </si>
  <si>
    <t>1000365506</t>
  </si>
  <si>
    <t>1001328193</t>
  </si>
  <si>
    <t>1000183454</t>
  </si>
  <si>
    <t>1098790320</t>
  </si>
  <si>
    <t>1073253624</t>
  </si>
  <si>
    <t>1001114765</t>
  </si>
  <si>
    <t>1000494538</t>
  </si>
  <si>
    <t>1001092290</t>
  </si>
  <si>
    <t>1023034449</t>
  </si>
  <si>
    <t>1015475828</t>
  </si>
  <si>
    <t>1010124121</t>
  </si>
  <si>
    <t>1016088379</t>
  </si>
  <si>
    <t>1031124622</t>
  </si>
  <si>
    <t>1000240862</t>
  </si>
  <si>
    <t>1019152654</t>
  </si>
  <si>
    <t>1032453305</t>
  </si>
  <si>
    <t>1001049262</t>
  </si>
  <si>
    <t>1000493822</t>
  </si>
  <si>
    <t>1030670340</t>
  </si>
  <si>
    <t>1000707803</t>
  </si>
  <si>
    <t>1000591561</t>
  </si>
  <si>
    <t>1022447376</t>
  </si>
  <si>
    <t>1000287737</t>
  </si>
  <si>
    <t>1002479318</t>
  </si>
  <si>
    <t>1014281681</t>
  </si>
  <si>
    <t>1000835706</t>
  </si>
  <si>
    <t>1000992176</t>
  </si>
  <si>
    <t>1010125603</t>
  </si>
  <si>
    <t>1000593509</t>
  </si>
  <si>
    <t>1053442028</t>
  </si>
  <si>
    <t>1001201566</t>
  </si>
  <si>
    <t>1016090260</t>
  </si>
  <si>
    <t>1006798562</t>
  </si>
  <si>
    <t>1000515301</t>
  </si>
  <si>
    <t>1005012319</t>
  </si>
  <si>
    <t>1032504465</t>
  </si>
  <si>
    <t>1000856555</t>
  </si>
  <si>
    <t>1026300349</t>
  </si>
  <si>
    <t>1001185197</t>
  </si>
  <si>
    <t>1000454167</t>
  </si>
  <si>
    <t>1015478906</t>
  </si>
  <si>
    <t>1002309376</t>
  </si>
  <si>
    <t>1026259327</t>
  </si>
  <si>
    <t>1000619412</t>
  </si>
  <si>
    <t>1024590618</t>
  </si>
  <si>
    <t>1032498387</t>
  </si>
  <si>
    <t>1016093306</t>
  </si>
  <si>
    <t>1018499616</t>
  </si>
  <si>
    <t>1000505311</t>
  </si>
  <si>
    <t>1001278353</t>
  </si>
  <si>
    <t>Opción 1: solo quices</t>
  </si>
  <si>
    <t>Opción 2: quices + part</t>
  </si>
  <si>
    <t>Opción 3: quices + P5M</t>
  </si>
  <si>
    <t>Opción 4: quices,part,P5M</t>
  </si>
  <si>
    <t>Definitiva quices</t>
  </si>
  <si>
    <t>semanas 1-11</t>
  </si>
  <si>
    <t>semanas 12-16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</si>
</sst>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4" x14ac:knownFonts="1">
    <font>
      <sz val="10"/>
      <name val="Arial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1" applyFont="1" applyBorder="1"/>
    <xf numFmtId="0" fontId="3" fillId="0" borderId="1" xfId="0" applyFont="1" applyBorder="1" applyAlignment="1">
      <alignment horizontal="center" vertical="center" textRotation="90"/>
    </xf>
    <xf numFmtId="16" fontId="3" fillId="0" borderId="1" xfId="0" applyNumberFormat="1" applyFont="1" applyBorder="1" applyAlignment="1">
      <alignment horizontal="center" vertical="center" textRotation="90"/>
    </xf>
    <xf numFmtId="16" fontId="3" fillId="0" borderId="1" xfId="1" applyNumberFormat="1" applyFont="1" applyBorder="1" applyAlignment="1">
      <alignment horizontal="center" vertical="center" textRotation="90"/>
    </xf>
    <xf numFmtId="16" fontId="1" fillId="0" borderId="1" xfId="1" applyNumberFormat="1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textRotation="90"/>
    </xf>
    <xf numFmtId="49" fontId="3" fillId="0" borderId="1" xfId="0" applyNumberFormat="1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2">
    <cellStyle name="Normal" xfId="0" builtinId="0"/>
    <cellStyle name="Normal 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5"/>
  <sheetViews>
    <sheetView tabSelected="1" workbookViewId="0">
      <selection activeCell="S7" sqref="S7"/>
    </sheetView>
  </sheetViews>
  <sheetFormatPr defaultRowHeight="11.4" x14ac:dyDescent="0.2"/>
  <cols>
    <col min="1" max="1" width="12" style="4" customWidth="1"/>
    <col min="2" max="6" width="4" style="4" customWidth="1"/>
    <col min="7" max="7" width="5.33203125" style="4" customWidth="1"/>
    <col min="8" max="9" width="4" style="4" customWidth="1"/>
    <col min="10" max="10" width="5.33203125" style="4" customWidth="1"/>
    <col min="11" max="19" width="4" style="4" customWidth="1"/>
    <col min="20" max="20" width="4.33203125" style="4" bestFit="1" customWidth="1"/>
    <col min="21" max="27" width="4" style="4" customWidth="1"/>
    <col min="28" max="16384" width="8.88671875" style="4"/>
  </cols>
  <sheetData>
    <row r="1" spans="1:27" ht="12" x14ac:dyDescent="0.2">
      <c r="A1" s="28" t="s">
        <v>0</v>
      </c>
      <c r="B1" s="26" t="s">
        <v>1</v>
      </c>
      <c r="C1" s="26"/>
      <c r="D1" s="26"/>
      <c r="E1" s="26"/>
      <c r="F1" s="26"/>
      <c r="G1" s="26"/>
      <c r="H1" s="26"/>
      <c r="I1" s="26"/>
      <c r="J1" s="26"/>
      <c r="K1" s="26" t="s">
        <v>2</v>
      </c>
      <c r="L1" s="26"/>
      <c r="M1" s="29" t="s">
        <v>20</v>
      </c>
      <c r="N1" s="30"/>
      <c r="O1" s="30"/>
      <c r="P1" s="31"/>
      <c r="Q1" s="2" t="s">
        <v>3</v>
      </c>
      <c r="R1" s="26" t="s">
        <v>4</v>
      </c>
      <c r="S1" s="26"/>
      <c r="T1" s="26"/>
      <c r="U1" s="26"/>
      <c r="V1" s="27" t="s">
        <v>25</v>
      </c>
      <c r="W1" s="27"/>
      <c r="X1" s="27"/>
      <c r="Y1" s="27"/>
      <c r="Z1" s="27"/>
      <c r="AA1" s="7"/>
    </row>
    <row r="2" spans="1:27" ht="108.6" x14ac:dyDescent="0.2">
      <c r="A2" s="28"/>
      <c r="B2" s="8" t="s">
        <v>13</v>
      </c>
      <c r="C2" s="8" t="s">
        <v>12</v>
      </c>
      <c r="D2" s="12" t="s">
        <v>5</v>
      </c>
      <c r="E2" s="8" t="s">
        <v>14</v>
      </c>
      <c r="F2" s="8" t="s">
        <v>15</v>
      </c>
      <c r="G2" s="12" t="s">
        <v>16</v>
      </c>
      <c r="H2" s="8" t="s">
        <v>17</v>
      </c>
      <c r="I2" s="8" t="s">
        <v>18</v>
      </c>
      <c r="J2" s="12" t="s">
        <v>19</v>
      </c>
      <c r="K2" s="8" t="s">
        <v>6</v>
      </c>
      <c r="L2" s="12" t="s">
        <v>21</v>
      </c>
      <c r="M2" s="8" t="s">
        <v>22</v>
      </c>
      <c r="N2" s="8" t="s">
        <v>23</v>
      </c>
      <c r="O2" s="8" t="s">
        <v>24</v>
      </c>
      <c r="P2" s="8" t="s">
        <v>90</v>
      </c>
      <c r="Q2" s="8" t="s">
        <v>3</v>
      </c>
      <c r="R2" s="9" t="s">
        <v>91</v>
      </c>
      <c r="S2" s="9" t="s">
        <v>92</v>
      </c>
      <c r="T2" s="10" t="s">
        <v>7</v>
      </c>
      <c r="U2" s="10" t="s">
        <v>8</v>
      </c>
      <c r="V2" s="10" t="s">
        <v>86</v>
      </c>
      <c r="W2" s="10" t="s">
        <v>87</v>
      </c>
      <c r="X2" s="10" t="s">
        <v>88</v>
      </c>
      <c r="Y2" s="10" t="s">
        <v>89</v>
      </c>
      <c r="Z2" s="11" t="s">
        <v>9</v>
      </c>
      <c r="AA2" s="11" t="s">
        <v>10</v>
      </c>
    </row>
    <row r="3" spans="1:27" ht="12" x14ac:dyDescent="0.2">
      <c r="A3" s="28"/>
      <c r="B3" s="1"/>
      <c r="C3" s="1"/>
      <c r="D3" s="1">
        <v>0.2</v>
      </c>
      <c r="E3" s="1"/>
      <c r="F3" s="1"/>
      <c r="G3" s="16">
        <v>0.22500000000000001</v>
      </c>
      <c r="H3" s="1"/>
      <c r="I3" s="1"/>
      <c r="J3" s="16">
        <v>0.22500000000000001</v>
      </c>
      <c r="K3" s="1" t="s">
        <v>11</v>
      </c>
      <c r="L3" s="1">
        <v>0.2</v>
      </c>
      <c r="M3" s="2"/>
      <c r="N3" s="6"/>
      <c r="O3" s="2"/>
      <c r="P3" s="21"/>
      <c r="Q3" s="2"/>
      <c r="R3" s="2"/>
      <c r="S3" s="2"/>
      <c r="T3" s="2"/>
      <c r="U3" s="2"/>
      <c r="V3" s="3"/>
      <c r="W3" s="3"/>
      <c r="X3" s="3"/>
      <c r="Y3" s="3"/>
      <c r="Z3" s="1">
        <v>0.15</v>
      </c>
      <c r="AA3" s="3"/>
    </row>
    <row r="4" spans="1:27" ht="12" x14ac:dyDescent="0.2">
      <c r="A4" s="13" t="s">
        <v>51</v>
      </c>
      <c r="B4" s="5">
        <v>4.3576923076923073</v>
      </c>
      <c r="C4" s="5">
        <v>4.4000000000000004</v>
      </c>
      <c r="D4" s="17">
        <f t="shared" ref="D4:D35" si="0">0.7*B4+0.3*C4</f>
        <v>4.3703846153846149</v>
      </c>
      <c r="E4" s="5">
        <v>5</v>
      </c>
      <c r="F4" s="5">
        <v>5</v>
      </c>
      <c r="G4" s="23">
        <f t="shared" ref="G4:G35" si="1">0.7*E4+0.3*F4</f>
        <v>5</v>
      </c>
      <c r="H4" s="5">
        <v>5</v>
      </c>
      <c r="I4" s="5">
        <v>5</v>
      </c>
      <c r="J4" s="23">
        <f t="shared" ref="J4:J35" si="2">0.7*H4+0.3*I4</f>
        <v>5</v>
      </c>
      <c r="K4" s="5">
        <v>1</v>
      </c>
      <c r="L4" s="24">
        <v>5</v>
      </c>
      <c r="M4" s="5">
        <v>3.5</v>
      </c>
      <c r="N4" s="5">
        <v>2.3499999999999996</v>
      </c>
      <c r="O4" s="5">
        <v>2.5</v>
      </c>
      <c r="P4" s="21">
        <f t="shared" ref="P4:P35" si="3">(M4+N4+O4)/3</f>
        <v>2.7833333333333332</v>
      </c>
      <c r="Q4" s="5">
        <v>5</v>
      </c>
      <c r="R4" s="5">
        <v>16</v>
      </c>
      <c r="S4" s="5">
        <v>15</v>
      </c>
      <c r="T4" s="5">
        <f t="shared" ref="T4:T35" si="4">R4+S4</f>
        <v>31</v>
      </c>
      <c r="U4" s="21">
        <f t="shared" ref="U4:U35" si="5">MIN(T4,$T$65)*5/$T$65</f>
        <v>5</v>
      </c>
      <c r="V4" s="5">
        <f t="shared" ref="V4:V35" si="6">P4</f>
        <v>2.7833333333333332</v>
      </c>
      <c r="W4" s="5">
        <f t="shared" ref="W4:W35" si="7">0.67*P4+0.33*U4</f>
        <v>3.5148333333333337</v>
      </c>
      <c r="X4" s="5">
        <f t="shared" ref="X4:X35" si="8">0.67*P4+0.33*Q4</f>
        <v>3.5148333333333337</v>
      </c>
      <c r="Y4" s="5">
        <f t="shared" ref="Y4:Y35" si="9">(P4+Q4+U4)/3</f>
        <v>4.2611111111111111</v>
      </c>
      <c r="Z4" s="21">
        <f t="shared" ref="Z4:Z35" si="10">MAX(V4:Y4)</f>
        <v>4.2611111111111111</v>
      </c>
      <c r="AA4" s="24">
        <f>MIN(0.2*D4+0.225*G4+0.225*J4+0.2*L4+0.15*Z4,5)</f>
        <v>4.7632435897435901</v>
      </c>
    </row>
    <row r="5" spans="1:27" ht="12" x14ac:dyDescent="0.2">
      <c r="A5" s="13" t="s">
        <v>52</v>
      </c>
      <c r="B5" s="18">
        <v>4.3576923076923073</v>
      </c>
      <c r="C5" s="5">
        <v>4.3</v>
      </c>
      <c r="D5" s="17">
        <f t="shared" si="0"/>
        <v>4.3403846153846146</v>
      </c>
      <c r="E5" s="20">
        <v>5.2392857142857139</v>
      </c>
      <c r="F5" s="5">
        <v>5</v>
      </c>
      <c r="G5" s="23">
        <f t="shared" si="1"/>
        <v>5.1674999999999995</v>
      </c>
      <c r="H5" s="25">
        <v>5.384615384615385</v>
      </c>
      <c r="I5" s="5">
        <v>5</v>
      </c>
      <c r="J5" s="23">
        <f t="shared" si="2"/>
        <v>5.2692307692307692</v>
      </c>
      <c r="K5" s="5">
        <v>1</v>
      </c>
      <c r="L5" s="24">
        <v>5</v>
      </c>
      <c r="M5" s="15">
        <v>3.5</v>
      </c>
      <c r="N5" s="18">
        <v>4.6875</v>
      </c>
      <c r="O5" s="25">
        <v>5</v>
      </c>
      <c r="P5" s="21">
        <f t="shared" si="3"/>
        <v>4.395833333333333</v>
      </c>
      <c r="Q5" s="5">
        <v>5</v>
      </c>
      <c r="R5" s="5">
        <v>16</v>
      </c>
      <c r="S5" s="5">
        <v>4</v>
      </c>
      <c r="T5" s="22">
        <f t="shared" si="4"/>
        <v>20</v>
      </c>
      <c r="U5" s="21">
        <f t="shared" si="5"/>
        <v>3.8610038610038613</v>
      </c>
      <c r="V5" s="22">
        <f t="shared" si="6"/>
        <v>4.395833333333333</v>
      </c>
      <c r="W5" s="22">
        <f t="shared" si="7"/>
        <v>4.2193396074646081</v>
      </c>
      <c r="X5" s="22">
        <f t="shared" si="8"/>
        <v>4.5952083333333338</v>
      </c>
      <c r="Y5" s="22">
        <f t="shared" si="9"/>
        <v>4.4189457314457314</v>
      </c>
      <c r="Z5" s="21">
        <f t="shared" si="10"/>
        <v>4.5952083333333338</v>
      </c>
      <c r="AA5" s="24">
        <f t="shared" ref="AA5:AA63" si="11">MIN(0.2*D5+0.225*G5+0.225*J5+0.2*L5+0.15*Z5,5)</f>
        <v>4.9056225961538455</v>
      </c>
    </row>
    <row r="6" spans="1:27" ht="12" x14ac:dyDescent="0.2">
      <c r="A6" s="13" t="s">
        <v>60</v>
      </c>
      <c r="B6" s="18">
        <v>3.8461538461538463</v>
      </c>
      <c r="C6" s="5">
        <v>4.7</v>
      </c>
      <c r="D6" s="17">
        <f t="shared" si="0"/>
        <v>4.1023076923076918</v>
      </c>
      <c r="E6" s="20">
        <v>5</v>
      </c>
      <c r="F6" s="5">
        <v>5</v>
      </c>
      <c r="G6" s="23">
        <f t="shared" si="1"/>
        <v>5</v>
      </c>
      <c r="H6" s="25">
        <v>4.7423076923076923</v>
      </c>
      <c r="I6" s="5">
        <v>4</v>
      </c>
      <c r="J6" s="23">
        <f t="shared" si="2"/>
        <v>4.5196153846153848</v>
      </c>
      <c r="K6" s="5">
        <v>1</v>
      </c>
      <c r="L6" s="24">
        <v>5</v>
      </c>
      <c r="M6" s="15">
        <v>5</v>
      </c>
      <c r="N6" s="18">
        <v>5.7249999999999996</v>
      </c>
      <c r="O6" s="25">
        <v>5</v>
      </c>
      <c r="P6" s="21">
        <f t="shared" si="3"/>
        <v>5.2416666666666663</v>
      </c>
      <c r="Q6" s="5"/>
      <c r="R6" s="5">
        <v>8</v>
      </c>
      <c r="S6" s="5">
        <v>5</v>
      </c>
      <c r="T6" s="22">
        <f t="shared" si="4"/>
        <v>13</v>
      </c>
      <c r="U6" s="21">
        <f t="shared" si="5"/>
        <v>2.50965250965251</v>
      </c>
      <c r="V6" s="22">
        <f t="shared" si="6"/>
        <v>5.2416666666666663</v>
      </c>
      <c r="W6" s="22">
        <f t="shared" si="7"/>
        <v>4.3401019948519952</v>
      </c>
      <c r="X6" s="22">
        <f t="shared" si="8"/>
        <v>3.5119166666666666</v>
      </c>
      <c r="Y6" s="22">
        <f t="shared" si="9"/>
        <v>2.5837730587730587</v>
      </c>
      <c r="Z6" s="21">
        <f t="shared" si="10"/>
        <v>5.2416666666666663</v>
      </c>
      <c r="AA6" s="24">
        <f t="shared" si="11"/>
        <v>4.7486249999999997</v>
      </c>
    </row>
    <row r="7" spans="1:27" ht="12" x14ac:dyDescent="0.2">
      <c r="A7" s="13" t="s">
        <v>66</v>
      </c>
      <c r="B7" s="18">
        <v>2.8384615384615381</v>
      </c>
      <c r="C7" s="5">
        <v>4.5</v>
      </c>
      <c r="D7" s="17">
        <f t="shared" si="0"/>
        <v>3.3369230769230764</v>
      </c>
      <c r="E7" s="20">
        <v>2.3214285714285716</v>
      </c>
      <c r="F7" s="5">
        <v>4.8</v>
      </c>
      <c r="G7" s="23">
        <f t="shared" si="1"/>
        <v>3.0649999999999999</v>
      </c>
      <c r="H7" s="25">
        <v>4.4230769230769234</v>
      </c>
      <c r="I7" s="5">
        <v>4.4000000000000004</v>
      </c>
      <c r="J7" s="23">
        <f t="shared" si="2"/>
        <v>4.4161538461538461</v>
      </c>
      <c r="K7" s="5">
        <v>1</v>
      </c>
      <c r="L7" s="24">
        <v>5</v>
      </c>
      <c r="M7" s="15">
        <v>4.0600000000000005</v>
      </c>
      <c r="N7" s="18">
        <v>3.125</v>
      </c>
      <c r="O7" s="25">
        <v>3.75</v>
      </c>
      <c r="P7" s="21">
        <f t="shared" si="3"/>
        <v>3.645</v>
      </c>
      <c r="Q7" s="5">
        <v>5</v>
      </c>
      <c r="R7" s="5">
        <v>7</v>
      </c>
      <c r="S7" s="5">
        <v>4</v>
      </c>
      <c r="T7" s="22">
        <f t="shared" si="4"/>
        <v>11</v>
      </c>
      <c r="U7" s="21">
        <f t="shared" si="5"/>
        <v>2.1235521235521237</v>
      </c>
      <c r="V7" s="22">
        <f t="shared" si="6"/>
        <v>3.645</v>
      </c>
      <c r="W7" s="22">
        <f t="shared" si="7"/>
        <v>3.1429222007722011</v>
      </c>
      <c r="X7" s="22">
        <f t="shared" si="8"/>
        <v>4.0921500000000002</v>
      </c>
      <c r="Y7" s="22">
        <f t="shared" si="9"/>
        <v>3.5895173745173743</v>
      </c>
      <c r="Z7" s="21">
        <f t="shared" si="10"/>
        <v>4.0921500000000002</v>
      </c>
      <c r="AA7" s="24">
        <f t="shared" si="11"/>
        <v>3.9644667307692307</v>
      </c>
    </row>
    <row r="8" spans="1:27" ht="12" x14ac:dyDescent="0.2">
      <c r="A8" s="13" t="s">
        <v>80</v>
      </c>
      <c r="B8" s="18">
        <v>4.296153846153846</v>
      </c>
      <c r="C8" s="5">
        <v>4.7</v>
      </c>
      <c r="D8" s="17">
        <f t="shared" si="0"/>
        <v>4.4173076923076922</v>
      </c>
      <c r="E8" s="20">
        <v>4.6428571428571432</v>
      </c>
      <c r="F8" s="5">
        <v>5</v>
      </c>
      <c r="G8" s="23">
        <f t="shared" si="1"/>
        <v>4.75</v>
      </c>
      <c r="H8" s="25">
        <v>4.615384615384615</v>
      </c>
      <c r="I8" s="5">
        <v>4.5999999999999996</v>
      </c>
      <c r="J8" s="23">
        <f t="shared" si="2"/>
        <v>4.6107692307692307</v>
      </c>
      <c r="K8" s="5">
        <v>1</v>
      </c>
      <c r="L8" s="24">
        <v>5</v>
      </c>
      <c r="M8" s="15">
        <v>5</v>
      </c>
      <c r="N8" s="18">
        <v>6.25</v>
      </c>
      <c r="O8" s="25">
        <v>5</v>
      </c>
      <c r="P8" s="21">
        <f t="shared" si="3"/>
        <v>5.416666666666667</v>
      </c>
      <c r="Q8" s="5"/>
      <c r="R8" s="5">
        <v>14</v>
      </c>
      <c r="S8" s="5">
        <v>4</v>
      </c>
      <c r="T8" s="22">
        <f t="shared" si="4"/>
        <v>18</v>
      </c>
      <c r="U8" s="21">
        <f t="shared" si="5"/>
        <v>3.4749034749034751</v>
      </c>
      <c r="V8" s="22">
        <f t="shared" si="6"/>
        <v>5.416666666666667</v>
      </c>
      <c r="W8" s="22">
        <f t="shared" si="7"/>
        <v>4.7758848133848133</v>
      </c>
      <c r="X8" s="22">
        <f t="shared" si="8"/>
        <v>3.6291666666666669</v>
      </c>
      <c r="Y8" s="22">
        <f t="shared" si="9"/>
        <v>2.963856713856714</v>
      </c>
      <c r="Z8" s="21">
        <f t="shared" si="10"/>
        <v>5.416666666666667</v>
      </c>
      <c r="AA8" s="24">
        <f t="shared" si="11"/>
        <v>4.8021346153846158</v>
      </c>
    </row>
    <row r="9" spans="1:27" ht="12" x14ac:dyDescent="0.2">
      <c r="A9" s="13" t="s">
        <v>32</v>
      </c>
      <c r="B9" s="18">
        <v>2.5384615384615383</v>
      </c>
      <c r="C9" s="5">
        <v>3.9</v>
      </c>
      <c r="D9" s="17">
        <f t="shared" si="0"/>
        <v>2.9469230769230768</v>
      </c>
      <c r="E9" s="20">
        <v>4.2142857142857144</v>
      </c>
      <c r="F9" s="5">
        <v>5</v>
      </c>
      <c r="G9" s="23">
        <f t="shared" si="1"/>
        <v>4.4499999999999993</v>
      </c>
      <c r="H9" s="25">
        <v>4.134615384615385</v>
      </c>
      <c r="I9" s="5">
        <v>4.7</v>
      </c>
      <c r="J9" s="23">
        <f t="shared" si="2"/>
        <v>4.3042307692307693</v>
      </c>
      <c r="K9" s="5">
        <v>2</v>
      </c>
      <c r="L9" s="24">
        <v>4.9000000000000004</v>
      </c>
      <c r="M9" s="15">
        <v>4.75</v>
      </c>
      <c r="N9" s="18">
        <v>6.25</v>
      </c>
      <c r="O9" s="25">
        <v>2.5</v>
      </c>
      <c r="P9" s="21">
        <f t="shared" si="3"/>
        <v>4.5</v>
      </c>
      <c r="Q9" s="5"/>
      <c r="R9" s="5">
        <v>15</v>
      </c>
      <c r="S9" s="5">
        <v>10</v>
      </c>
      <c r="T9" s="22">
        <f t="shared" si="4"/>
        <v>25</v>
      </c>
      <c r="U9" s="21">
        <f t="shared" si="5"/>
        <v>4.8262548262548268</v>
      </c>
      <c r="V9" s="22">
        <f t="shared" si="6"/>
        <v>4.5</v>
      </c>
      <c r="W9" s="22">
        <f t="shared" si="7"/>
        <v>4.607664092664093</v>
      </c>
      <c r="X9" s="22">
        <f t="shared" si="8"/>
        <v>3.0150000000000001</v>
      </c>
      <c r="Y9" s="22">
        <f t="shared" si="9"/>
        <v>3.1087516087516089</v>
      </c>
      <c r="Z9" s="21">
        <f t="shared" si="10"/>
        <v>4.607664092664093</v>
      </c>
      <c r="AA9" s="24">
        <f t="shared" si="11"/>
        <v>4.2302361523611518</v>
      </c>
    </row>
    <row r="10" spans="1:27" ht="12" x14ac:dyDescent="0.2">
      <c r="A10" s="13" t="s">
        <v>38</v>
      </c>
      <c r="B10" s="18">
        <v>2.7115384615384617</v>
      </c>
      <c r="C10" s="5">
        <v>4.3</v>
      </c>
      <c r="D10" s="17">
        <f t="shared" si="0"/>
        <v>3.188076923076923</v>
      </c>
      <c r="E10" s="20">
        <v>4.2750000000000004</v>
      </c>
      <c r="F10" s="5">
        <v>4.3</v>
      </c>
      <c r="G10" s="23">
        <f t="shared" si="1"/>
        <v>4.2824999999999998</v>
      </c>
      <c r="H10" s="25">
        <v>4.5192307692307692</v>
      </c>
      <c r="I10" s="5">
        <v>4.8</v>
      </c>
      <c r="J10" s="23">
        <f t="shared" si="2"/>
        <v>4.6034615384615378</v>
      </c>
      <c r="K10" s="5">
        <v>2</v>
      </c>
      <c r="L10" s="24">
        <v>4.9000000000000004</v>
      </c>
      <c r="M10" s="15">
        <v>3.25</v>
      </c>
      <c r="N10" s="18">
        <v>2.3499999999999996</v>
      </c>
      <c r="O10" s="25">
        <v>5</v>
      </c>
      <c r="P10" s="21">
        <f t="shared" si="3"/>
        <v>3.5333333333333332</v>
      </c>
      <c r="Q10" s="5">
        <v>4.5999999999999996</v>
      </c>
      <c r="R10" s="5">
        <v>1</v>
      </c>
      <c r="S10" s="5">
        <v>0</v>
      </c>
      <c r="T10" s="22">
        <f t="shared" si="4"/>
        <v>1</v>
      </c>
      <c r="U10" s="21">
        <f t="shared" si="5"/>
        <v>0.19305019305019305</v>
      </c>
      <c r="V10" s="22">
        <f t="shared" si="6"/>
        <v>3.5333333333333332</v>
      </c>
      <c r="W10" s="22">
        <f t="shared" si="7"/>
        <v>2.4310398970398972</v>
      </c>
      <c r="X10" s="22">
        <f t="shared" si="8"/>
        <v>3.8853333333333335</v>
      </c>
      <c r="Y10" s="22">
        <f t="shared" si="9"/>
        <v>2.7754611754611749</v>
      </c>
      <c r="Z10" s="21">
        <f t="shared" si="10"/>
        <v>3.8853333333333335</v>
      </c>
      <c r="AA10" s="24">
        <f t="shared" si="11"/>
        <v>4.1997567307692307</v>
      </c>
    </row>
    <row r="11" spans="1:27" ht="12" x14ac:dyDescent="0.2">
      <c r="A11" s="13" t="s">
        <v>63</v>
      </c>
      <c r="B11" s="18">
        <v>2.2769230769230768</v>
      </c>
      <c r="C11" s="5">
        <v>4.0999999999999996</v>
      </c>
      <c r="D11" s="17">
        <f t="shared" si="0"/>
        <v>2.8238461538461532</v>
      </c>
      <c r="E11" s="20">
        <v>2.0249999999999999</v>
      </c>
      <c r="F11" s="5">
        <v>5</v>
      </c>
      <c r="G11" s="23">
        <f t="shared" si="1"/>
        <v>2.9174999999999995</v>
      </c>
      <c r="H11" s="25">
        <v>3.7192307692307693</v>
      </c>
      <c r="I11" s="5">
        <v>4.4000000000000004</v>
      </c>
      <c r="J11" s="23">
        <f t="shared" si="2"/>
        <v>3.9234615384615381</v>
      </c>
      <c r="K11" s="5">
        <v>2</v>
      </c>
      <c r="L11" s="24">
        <v>4.9000000000000004</v>
      </c>
      <c r="M11" s="15">
        <v>3.5</v>
      </c>
      <c r="N11" s="18">
        <v>1.5625</v>
      </c>
      <c r="O11" s="25">
        <v>1.25</v>
      </c>
      <c r="P11" s="21">
        <f t="shared" si="3"/>
        <v>2.1041666666666665</v>
      </c>
      <c r="Q11" s="5"/>
      <c r="R11" s="5">
        <v>4</v>
      </c>
      <c r="S11" s="5">
        <v>0</v>
      </c>
      <c r="T11" s="22">
        <f t="shared" si="4"/>
        <v>4</v>
      </c>
      <c r="U11" s="21">
        <f t="shared" si="5"/>
        <v>0.77220077220077221</v>
      </c>
      <c r="V11" s="22">
        <f t="shared" si="6"/>
        <v>2.1041666666666665</v>
      </c>
      <c r="W11" s="22">
        <f t="shared" si="7"/>
        <v>1.6646179214929213</v>
      </c>
      <c r="X11" s="22">
        <f t="shared" si="8"/>
        <v>1.4097916666666666</v>
      </c>
      <c r="Y11" s="22">
        <f t="shared" si="9"/>
        <v>0.95878914628914613</v>
      </c>
      <c r="Z11" s="21">
        <f t="shared" si="10"/>
        <v>2.1041666666666665</v>
      </c>
      <c r="AA11" s="24">
        <f t="shared" si="11"/>
        <v>3.3996105769230764</v>
      </c>
    </row>
    <row r="12" spans="1:27" ht="12" x14ac:dyDescent="0.2">
      <c r="A12" s="13" t="s">
        <v>46</v>
      </c>
      <c r="B12" s="18">
        <v>2.6923076923076925</v>
      </c>
      <c r="C12" s="5">
        <v>4.3</v>
      </c>
      <c r="D12" s="17">
        <f t="shared" si="0"/>
        <v>3.1746153846153842</v>
      </c>
      <c r="E12" s="20">
        <v>2.6678571428571427</v>
      </c>
      <c r="F12" s="5">
        <v>5</v>
      </c>
      <c r="G12" s="23">
        <f t="shared" si="1"/>
        <v>3.3674999999999997</v>
      </c>
      <c r="H12" s="25">
        <v>5.1269230769230774</v>
      </c>
      <c r="I12" s="5">
        <v>5</v>
      </c>
      <c r="J12" s="23">
        <f t="shared" si="2"/>
        <v>5.0888461538461538</v>
      </c>
      <c r="K12" s="5">
        <v>3</v>
      </c>
      <c r="L12" s="24">
        <v>5.0999999999999996</v>
      </c>
      <c r="M12" s="15">
        <v>5</v>
      </c>
      <c r="N12" s="18">
        <v>6.25</v>
      </c>
      <c r="O12" s="25">
        <v>3.75</v>
      </c>
      <c r="P12" s="21">
        <f t="shared" si="3"/>
        <v>5</v>
      </c>
      <c r="Q12" s="5">
        <v>4.8</v>
      </c>
      <c r="R12" s="5">
        <v>24</v>
      </c>
      <c r="S12" s="5">
        <v>12</v>
      </c>
      <c r="T12" s="22">
        <f t="shared" si="4"/>
        <v>36</v>
      </c>
      <c r="U12" s="21">
        <f t="shared" si="5"/>
        <v>5</v>
      </c>
      <c r="V12" s="22">
        <f t="shared" si="6"/>
        <v>5</v>
      </c>
      <c r="W12" s="22">
        <f t="shared" si="7"/>
        <v>5</v>
      </c>
      <c r="X12" s="22">
        <f t="shared" si="8"/>
        <v>4.9340000000000002</v>
      </c>
      <c r="Y12" s="22">
        <f t="shared" si="9"/>
        <v>4.9333333333333336</v>
      </c>
      <c r="Z12" s="21">
        <f t="shared" si="10"/>
        <v>5</v>
      </c>
      <c r="AA12" s="24">
        <f t="shared" si="11"/>
        <v>4.3076009615384621</v>
      </c>
    </row>
    <row r="13" spans="1:27" ht="12" x14ac:dyDescent="0.2">
      <c r="A13" s="13" t="s">
        <v>58</v>
      </c>
      <c r="B13" s="18">
        <v>5.2576923076923077</v>
      </c>
      <c r="C13" s="5">
        <v>5</v>
      </c>
      <c r="D13" s="17">
        <f t="shared" si="0"/>
        <v>5.1803846153846145</v>
      </c>
      <c r="E13" s="20">
        <v>5.2392857142857139</v>
      </c>
      <c r="F13" s="5">
        <v>5</v>
      </c>
      <c r="G13" s="23">
        <f t="shared" si="1"/>
        <v>5.1674999999999995</v>
      </c>
      <c r="H13" s="25">
        <v>5</v>
      </c>
      <c r="I13" s="5">
        <v>5</v>
      </c>
      <c r="J13" s="23">
        <f t="shared" si="2"/>
        <v>5</v>
      </c>
      <c r="K13" s="5">
        <v>3</v>
      </c>
      <c r="L13" s="24">
        <v>5.0999999999999996</v>
      </c>
      <c r="M13" s="15">
        <v>5</v>
      </c>
      <c r="N13" s="18">
        <v>6.25</v>
      </c>
      <c r="O13" s="25">
        <v>5</v>
      </c>
      <c r="P13" s="21">
        <f t="shared" si="3"/>
        <v>5.416666666666667</v>
      </c>
      <c r="Q13" s="5">
        <v>5</v>
      </c>
      <c r="R13" s="5">
        <v>18</v>
      </c>
      <c r="S13" s="5">
        <v>8</v>
      </c>
      <c r="T13" s="22">
        <f t="shared" si="4"/>
        <v>26</v>
      </c>
      <c r="U13" s="21">
        <f t="shared" si="5"/>
        <v>5</v>
      </c>
      <c r="V13" s="22">
        <f t="shared" si="6"/>
        <v>5.416666666666667</v>
      </c>
      <c r="W13" s="22">
        <f t="shared" si="7"/>
        <v>5.2791666666666668</v>
      </c>
      <c r="X13" s="22">
        <f t="shared" si="8"/>
        <v>5.2791666666666668</v>
      </c>
      <c r="Y13" s="22">
        <f t="shared" si="9"/>
        <v>5.1388888888888893</v>
      </c>
      <c r="Z13" s="21">
        <f t="shared" si="10"/>
        <v>5.416666666666667</v>
      </c>
      <c r="AA13" s="24">
        <f t="shared" si="11"/>
        <v>5</v>
      </c>
    </row>
    <row r="14" spans="1:27" ht="12" x14ac:dyDescent="0.2">
      <c r="A14" s="13" t="s">
        <v>59</v>
      </c>
      <c r="B14" s="18">
        <v>4.5884615384615381</v>
      </c>
      <c r="C14" s="5">
        <v>4.3</v>
      </c>
      <c r="D14" s="17">
        <f t="shared" si="0"/>
        <v>4.5019230769230765</v>
      </c>
      <c r="E14" s="20">
        <v>4.0964285714285715</v>
      </c>
      <c r="F14" s="5">
        <v>5</v>
      </c>
      <c r="G14" s="23">
        <f t="shared" si="1"/>
        <v>4.3674999999999997</v>
      </c>
      <c r="H14" s="25">
        <v>4.4884615384615385</v>
      </c>
      <c r="I14" s="5">
        <v>5</v>
      </c>
      <c r="J14" s="23">
        <f t="shared" si="2"/>
        <v>4.6419230769230762</v>
      </c>
      <c r="K14" s="5">
        <v>3</v>
      </c>
      <c r="L14" s="24">
        <v>5.0999999999999996</v>
      </c>
      <c r="M14" s="15">
        <v>5</v>
      </c>
      <c r="N14" s="18">
        <v>4.4249999999999998</v>
      </c>
      <c r="O14" s="25">
        <v>5</v>
      </c>
      <c r="P14" s="21">
        <f t="shared" si="3"/>
        <v>4.8083333333333336</v>
      </c>
      <c r="Q14" s="5"/>
      <c r="R14" s="5">
        <v>1</v>
      </c>
      <c r="S14" s="5">
        <v>0</v>
      </c>
      <c r="T14" s="22">
        <f t="shared" si="4"/>
        <v>1</v>
      </c>
      <c r="U14" s="21">
        <f t="shared" si="5"/>
        <v>0.19305019305019305</v>
      </c>
      <c r="V14" s="22">
        <f t="shared" si="6"/>
        <v>4.8083333333333336</v>
      </c>
      <c r="W14" s="22">
        <f t="shared" si="7"/>
        <v>3.2852898970398976</v>
      </c>
      <c r="X14" s="22">
        <f t="shared" si="8"/>
        <v>3.2215833333333337</v>
      </c>
      <c r="Y14" s="22">
        <f t="shared" si="9"/>
        <v>1.6671278421278422</v>
      </c>
      <c r="Z14" s="21">
        <f t="shared" si="10"/>
        <v>4.8083333333333336</v>
      </c>
      <c r="AA14" s="24">
        <f t="shared" si="11"/>
        <v>4.6687548076923076</v>
      </c>
    </row>
    <row r="15" spans="1:27" ht="12" x14ac:dyDescent="0.2">
      <c r="A15" s="13" t="s">
        <v>61</v>
      </c>
      <c r="B15" s="18">
        <v>3.3961538461538461</v>
      </c>
      <c r="C15" s="5">
        <v>4.5</v>
      </c>
      <c r="D15" s="17">
        <f t="shared" si="0"/>
        <v>3.7273076923076918</v>
      </c>
      <c r="E15" s="20">
        <v>4.5714285714285721</v>
      </c>
      <c r="F15" s="5">
        <v>5</v>
      </c>
      <c r="G15" s="23">
        <f t="shared" si="1"/>
        <v>4.7</v>
      </c>
      <c r="H15" s="25">
        <v>5.1269230769230774</v>
      </c>
      <c r="I15" s="5">
        <v>5</v>
      </c>
      <c r="J15" s="23">
        <f t="shared" si="2"/>
        <v>5.0888461538461538</v>
      </c>
      <c r="K15" s="5">
        <v>3</v>
      </c>
      <c r="L15" s="24">
        <v>5.0999999999999996</v>
      </c>
      <c r="M15" s="15">
        <v>5</v>
      </c>
      <c r="N15" s="18">
        <v>3.125</v>
      </c>
      <c r="O15" s="25">
        <v>5</v>
      </c>
      <c r="P15" s="21">
        <f t="shared" si="3"/>
        <v>4.375</v>
      </c>
      <c r="Q15" s="5">
        <v>5</v>
      </c>
      <c r="R15" s="5">
        <v>2</v>
      </c>
      <c r="S15" s="5">
        <v>0</v>
      </c>
      <c r="T15" s="22">
        <f t="shared" si="4"/>
        <v>2</v>
      </c>
      <c r="U15" s="21">
        <f t="shared" si="5"/>
        <v>0.38610038610038611</v>
      </c>
      <c r="V15" s="22">
        <f t="shared" si="6"/>
        <v>4.375</v>
      </c>
      <c r="W15" s="22">
        <f t="shared" si="7"/>
        <v>3.0586631274131277</v>
      </c>
      <c r="X15" s="22">
        <f t="shared" si="8"/>
        <v>4.5812500000000007</v>
      </c>
      <c r="Y15" s="22">
        <f t="shared" si="9"/>
        <v>3.2537001287001286</v>
      </c>
      <c r="Z15" s="21">
        <f t="shared" si="10"/>
        <v>4.5812500000000007</v>
      </c>
      <c r="AA15" s="24">
        <f t="shared" si="11"/>
        <v>4.655139423076923</v>
      </c>
    </row>
    <row r="16" spans="1:27" ht="12" x14ac:dyDescent="0.2">
      <c r="A16" s="13" t="s">
        <v>49</v>
      </c>
      <c r="B16" s="18">
        <v>4.4423076923076925</v>
      </c>
      <c r="C16" s="5">
        <v>4.7</v>
      </c>
      <c r="D16" s="17">
        <f t="shared" si="0"/>
        <v>4.5196153846153848</v>
      </c>
      <c r="E16" s="20">
        <v>4.8214285714285712</v>
      </c>
      <c r="F16" s="5">
        <v>5</v>
      </c>
      <c r="G16" s="23">
        <f t="shared" si="1"/>
        <v>4.875</v>
      </c>
      <c r="H16" s="25">
        <v>4.9230769230769234</v>
      </c>
      <c r="I16" s="5">
        <v>5</v>
      </c>
      <c r="J16" s="23">
        <f t="shared" si="2"/>
        <v>4.9461538461538463</v>
      </c>
      <c r="K16" s="5">
        <v>4</v>
      </c>
      <c r="L16" s="24">
        <v>5</v>
      </c>
      <c r="M16" s="15">
        <v>4.58</v>
      </c>
      <c r="N16" s="18">
        <v>5.2125000000000004</v>
      </c>
      <c r="O16" s="25">
        <v>5</v>
      </c>
      <c r="P16" s="21">
        <f t="shared" si="3"/>
        <v>4.9308333333333332</v>
      </c>
      <c r="Q16" s="5">
        <v>5</v>
      </c>
      <c r="R16" s="5">
        <v>1</v>
      </c>
      <c r="S16" s="5">
        <v>0</v>
      </c>
      <c r="T16" s="22">
        <f t="shared" si="4"/>
        <v>1</v>
      </c>
      <c r="U16" s="21">
        <f t="shared" si="5"/>
        <v>0.19305019305019305</v>
      </c>
      <c r="V16" s="22">
        <f t="shared" si="6"/>
        <v>4.9308333333333332</v>
      </c>
      <c r="W16" s="22">
        <f t="shared" si="7"/>
        <v>3.3673648970398973</v>
      </c>
      <c r="X16" s="22">
        <f t="shared" si="8"/>
        <v>4.9536583333333333</v>
      </c>
      <c r="Y16" s="22">
        <f t="shared" si="9"/>
        <v>3.3746278421278415</v>
      </c>
      <c r="Z16" s="21">
        <f t="shared" si="10"/>
        <v>4.9536583333333333</v>
      </c>
      <c r="AA16" s="24">
        <f t="shared" si="11"/>
        <v>4.8567314423076926</v>
      </c>
    </row>
    <row r="17" spans="1:27" ht="12" x14ac:dyDescent="0.2">
      <c r="A17" s="13" t="s">
        <v>64</v>
      </c>
      <c r="B17" s="18">
        <v>3.8346153846153848</v>
      </c>
      <c r="C17" s="5">
        <v>4.5</v>
      </c>
      <c r="D17" s="17">
        <f t="shared" si="0"/>
        <v>4.0342307692307688</v>
      </c>
      <c r="E17" s="20">
        <v>2.9178571428571427</v>
      </c>
      <c r="F17" s="5">
        <v>5</v>
      </c>
      <c r="G17" s="23">
        <f t="shared" si="1"/>
        <v>3.5425</v>
      </c>
      <c r="H17" s="25">
        <v>4.3576923076923073</v>
      </c>
      <c r="I17" s="5">
        <v>4.5999999999999996</v>
      </c>
      <c r="J17" s="23">
        <f t="shared" si="2"/>
        <v>4.4303846153846145</v>
      </c>
      <c r="K17" s="5">
        <v>4</v>
      </c>
      <c r="L17" s="24">
        <v>5</v>
      </c>
      <c r="M17" s="15">
        <v>4.17</v>
      </c>
      <c r="N17" s="18">
        <v>5.4749999999999996</v>
      </c>
      <c r="O17" s="25">
        <v>5</v>
      </c>
      <c r="P17" s="21">
        <f t="shared" si="3"/>
        <v>4.8816666666666668</v>
      </c>
      <c r="Q17" s="5">
        <v>5</v>
      </c>
      <c r="R17" s="5">
        <v>19</v>
      </c>
      <c r="S17" s="5">
        <v>5</v>
      </c>
      <c r="T17" s="22">
        <f t="shared" si="4"/>
        <v>24</v>
      </c>
      <c r="U17" s="21">
        <f t="shared" si="5"/>
        <v>4.6332046332046337</v>
      </c>
      <c r="V17" s="22">
        <f t="shared" si="6"/>
        <v>4.8816666666666668</v>
      </c>
      <c r="W17" s="22">
        <f t="shared" si="7"/>
        <v>4.7996741956241964</v>
      </c>
      <c r="X17" s="22">
        <f t="shared" si="8"/>
        <v>4.9207166666666673</v>
      </c>
      <c r="Y17" s="22">
        <f t="shared" si="9"/>
        <v>4.8382904332904344</v>
      </c>
      <c r="Z17" s="21">
        <f t="shared" si="10"/>
        <v>4.9207166666666673</v>
      </c>
      <c r="AA17" s="24">
        <f t="shared" si="11"/>
        <v>4.3388526923076922</v>
      </c>
    </row>
    <row r="18" spans="1:27" ht="12" x14ac:dyDescent="0.2">
      <c r="A18" s="13" t="s">
        <v>70</v>
      </c>
      <c r="B18" s="18">
        <v>2.2115384615384617</v>
      </c>
      <c r="C18" s="5">
        <v>4.4000000000000004</v>
      </c>
      <c r="D18" s="17">
        <f t="shared" si="0"/>
        <v>2.8680769230769232</v>
      </c>
      <c r="E18" s="20">
        <v>4.8214285714285712</v>
      </c>
      <c r="F18" s="5">
        <v>4.2</v>
      </c>
      <c r="G18" s="23">
        <f t="shared" si="1"/>
        <v>4.6349999999999998</v>
      </c>
      <c r="H18" s="25">
        <v>3.8461538461538463</v>
      </c>
      <c r="I18" s="5">
        <v>4.8</v>
      </c>
      <c r="J18" s="23">
        <f t="shared" si="2"/>
        <v>4.132307692307692</v>
      </c>
      <c r="K18" s="5">
        <v>4</v>
      </c>
      <c r="L18" s="24">
        <v>4.7</v>
      </c>
      <c r="M18" s="15">
        <v>3.5</v>
      </c>
      <c r="N18" s="18">
        <v>4.6875</v>
      </c>
      <c r="O18" s="25">
        <v>5</v>
      </c>
      <c r="P18" s="21">
        <f t="shared" si="3"/>
        <v>4.395833333333333</v>
      </c>
      <c r="Q18" s="5">
        <v>5</v>
      </c>
      <c r="R18" s="5">
        <v>0</v>
      </c>
      <c r="S18" s="5">
        <v>0</v>
      </c>
      <c r="T18" s="22">
        <f t="shared" si="4"/>
        <v>0</v>
      </c>
      <c r="U18" s="21">
        <f t="shared" si="5"/>
        <v>0</v>
      </c>
      <c r="V18" s="22">
        <f t="shared" si="6"/>
        <v>4.395833333333333</v>
      </c>
      <c r="W18" s="22">
        <f t="shared" si="7"/>
        <v>2.9452083333333334</v>
      </c>
      <c r="X18" s="22">
        <f t="shared" si="8"/>
        <v>4.5952083333333338</v>
      </c>
      <c r="Y18" s="22">
        <f t="shared" si="9"/>
        <v>3.1319444444444442</v>
      </c>
      <c r="Z18" s="21">
        <f t="shared" si="10"/>
        <v>4.5952083333333338</v>
      </c>
      <c r="AA18" s="24">
        <f t="shared" si="11"/>
        <v>4.1755408653846153</v>
      </c>
    </row>
    <row r="19" spans="1:27" ht="12" x14ac:dyDescent="0.2">
      <c r="A19" s="13" t="s">
        <v>77</v>
      </c>
      <c r="B19" s="18">
        <v>4.134615384615385</v>
      </c>
      <c r="C19" s="5">
        <v>4.5999999999999996</v>
      </c>
      <c r="D19" s="17">
        <f t="shared" si="0"/>
        <v>4.2742307692307691</v>
      </c>
      <c r="E19" s="20">
        <v>5.3571428571428568</v>
      </c>
      <c r="F19" s="5">
        <v>4.8</v>
      </c>
      <c r="G19" s="23">
        <f t="shared" si="1"/>
        <v>5.1899999999999995</v>
      </c>
      <c r="H19" s="25">
        <v>5.0307692307692315</v>
      </c>
      <c r="I19" s="5">
        <v>4.8</v>
      </c>
      <c r="J19" s="23">
        <f t="shared" si="2"/>
        <v>4.9615384615384617</v>
      </c>
      <c r="K19" s="5">
        <v>4</v>
      </c>
      <c r="L19" s="24">
        <v>5</v>
      </c>
      <c r="M19" s="15">
        <v>3.44</v>
      </c>
      <c r="N19" s="18">
        <v>4.1624999999999996</v>
      </c>
      <c r="O19" s="25">
        <v>5</v>
      </c>
      <c r="P19" s="21">
        <f t="shared" si="3"/>
        <v>4.2008333333333328</v>
      </c>
      <c r="Q19" s="5">
        <v>5</v>
      </c>
      <c r="R19" s="5">
        <v>2</v>
      </c>
      <c r="S19" s="5">
        <v>8</v>
      </c>
      <c r="T19" s="22">
        <f t="shared" si="4"/>
        <v>10</v>
      </c>
      <c r="U19" s="21">
        <f t="shared" si="5"/>
        <v>1.9305019305019306</v>
      </c>
      <c r="V19" s="22">
        <f t="shared" si="6"/>
        <v>4.2008333333333328</v>
      </c>
      <c r="W19" s="22">
        <f t="shared" si="7"/>
        <v>3.4516239703989706</v>
      </c>
      <c r="X19" s="22">
        <f t="shared" si="8"/>
        <v>4.4645583333333336</v>
      </c>
      <c r="Y19" s="22">
        <f t="shared" si="9"/>
        <v>3.7104450879450876</v>
      </c>
      <c r="Z19" s="21">
        <f t="shared" si="10"/>
        <v>4.4645583333333336</v>
      </c>
      <c r="AA19" s="24">
        <f t="shared" si="11"/>
        <v>4.8086260576923072</v>
      </c>
    </row>
    <row r="20" spans="1:27" ht="12" x14ac:dyDescent="0.2">
      <c r="A20" s="13" t="s">
        <v>36</v>
      </c>
      <c r="B20" s="18">
        <v>5.1923076923076925</v>
      </c>
      <c r="C20" s="5">
        <v>4.0999999999999996</v>
      </c>
      <c r="D20" s="17">
        <f t="shared" si="0"/>
        <v>4.8646153846153846</v>
      </c>
      <c r="E20" s="20">
        <v>4.8821428571428571</v>
      </c>
      <c r="F20" s="5">
        <v>4.5999999999999996</v>
      </c>
      <c r="G20" s="23">
        <f t="shared" si="1"/>
        <v>4.7974999999999994</v>
      </c>
      <c r="H20" s="25">
        <v>5</v>
      </c>
      <c r="I20" s="5">
        <v>4.5999999999999996</v>
      </c>
      <c r="J20" s="23">
        <f t="shared" si="2"/>
        <v>4.88</v>
      </c>
      <c r="K20" s="5">
        <v>5</v>
      </c>
      <c r="L20" s="24">
        <v>5</v>
      </c>
      <c r="M20" s="15">
        <v>4.58</v>
      </c>
      <c r="N20" s="18">
        <v>5.7249999999999996</v>
      </c>
      <c r="O20" s="25">
        <v>2.5</v>
      </c>
      <c r="P20" s="21">
        <f t="shared" si="3"/>
        <v>4.2683333333333335</v>
      </c>
      <c r="Q20" s="5"/>
      <c r="R20" s="5">
        <v>2</v>
      </c>
      <c r="S20" s="5">
        <v>0</v>
      </c>
      <c r="T20" s="22">
        <f t="shared" si="4"/>
        <v>2</v>
      </c>
      <c r="U20" s="21">
        <f t="shared" si="5"/>
        <v>0.38610038610038611</v>
      </c>
      <c r="V20" s="22">
        <f t="shared" si="6"/>
        <v>4.2683333333333335</v>
      </c>
      <c r="W20" s="22">
        <f t="shared" si="7"/>
        <v>2.9871964607464609</v>
      </c>
      <c r="X20" s="22">
        <f t="shared" si="8"/>
        <v>2.8597833333333336</v>
      </c>
      <c r="Y20" s="22">
        <f t="shared" si="9"/>
        <v>1.5514779064779065</v>
      </c>
      <c r="Z20" s="21">
        <f t="shared" si="10"/>
        <v>4.2683333333333335</v>
      </c>
      <c r="AA20" s="24">
        <f t="shared" si="11"/>
        <v>4.7906105769230765</v>
      </c>
    </row>
    <row r="21" spans="1:27" ht="12" x14ac:dyDescent="0.2">
      <c r="A21" s="13" t="s">
        <v>40</v>
      </c>
      <c r="B21" s="18">
        <v>5.2576923076923077</v>
      </c>
      <c r="C21" s="5">
        <v>4.5999999999999996</v>
      </c>
      <c r="D21" s="17">
        <f t="shared" si="0"/>
        <v>5.0603846153846153</v>
      </c>
      <c r="E21" s="20">
        <v>5.0607142857142859</v>
      </c>
      <c r="F21" s="5">
        <v>4.5</v>
      </c>
      <c r="G21" s="23">
        <f t="shared" si="1"/>
        <v>4.8925000000000001</v>
      </c>
      <c r="H21" s="25">
        <v>5.384615384615385</v>
      </c>
      <c r="I21" s="5">
        <v>4.8</v>
      </c>
      <c r="J21" s="23">
        <f t="shared" si="2"/>
        <v>5.2092307692307696</v>
      </c>
      <c r="K21" s="5">
        <v>5</v>
      </c>
      <c r="L21" s="24">
        <v>5</v>
      </c>
      <c r="M21" s="15">
        <v>5</v>
      </c>
      <c r="N21" s="18">
        <v>4.6875</v>
      </c>
      <c r="O21" s="25">
        <v>5</v>
      </c>
      <c r="P21" s="21">
        <f t="shared" si="3"/>
        <v>4.895833333333333</v>
      </c>
      <c r="Q21" s="5">
        <v>5</v>
      </c>
      <c r="R21" s="5">
        <v>18</v>
      </c>
      <c r="S21" s="5">
        <v>3</v>
      </c>
      <c r="T21" s="22">
        <f t="shared" si="4"/>
        <v>21</v>
      </c>
      <c r="U21" s="21">
        <f t="shared" si="5"/>
        <v>4.0540540540540544</v>
      </c>
      <c r="V21" s="22">
        <f t="shared" si="6"/>
        <v>4.895833333333333</v>
      </c>
      <c r="W21" s="22">
        <f t="shared" si="7"/>
        <v>4.6180461711711711</v>
      </c>
      <c r="X21" s="22">
        <f t="shared" si="8"/>
        <v>4.9302083333333337</v>
      </c>
      <c r="Y21" s="22">
        <f t="shared" si="9"/>
        <v>4.6499624624624625</v>
      </c>
      <c r="Z21" s="21">
        <f t="shared" si="10"/>
        <v>4.9302083333333337</v>
      </c>
      <c r="AA21" s="24">
        <f t="shared" si="11"/>
        <v>5</v>
      </c>
    </row>
    <row r="22" spans="1:27" ht="12" x14ac:dyDescent="0.2">
      <c r="A22" s="13" t="s">
        <v>42</v>
      </c>
      <c r="B22" s="18">
        <v>4.7307692307692308</v>
      </c>
      <c r="C22" s="5">
        <v>4.4000000000000004</v>
      </c>
      <c r="D22" s="17">
        <f t="shared" si="0"/>
        <v>4.6315384615384616</v>
      </c>
      <c r="E22" s="20">
        <v>4.5821428571428573</v>
      </c>
      <c r="F22" s="5">
        <v>5</v>
      </c>
      <c r="G22" s="23">
        <f t="shared" si="1"/>
        <v>4.7074999999999996</v>
      </c>
      <c r="H22" s="25">
        <v>5</v>
      </c>
      <c r="I22" s="5">
        <v>4.7</v>
      </c>
      <c r="J22" s="23">
        <f t="shared" si="2"/>
        <v>4.91</v>
      </c>
      <c r="K22" s="5">
        <v>5</v>
      </c>
      <c r="L22" s="24">
        <v>5</v>
      </c>
      <c r="M22" s="15">
        <v>5</v>
      </c>
      <c r="N22" s="18">
        <v>2.6</v>
      </c>
      <c r="O22" s="25">
        <v>2.5</v>
      </c>
      <c r="P22" s="21">
        <f t="shared" si="3"/>
        <v>3.3666666666666667</v>
      </c>
      <c r="Q22" s="5">
        <v>5</v>
      </c>
      <c r="R22" s="5">
        <v>12</v>
      </c>
      <c r="S22" s="5">
        <v>5</v>
      </c>
      <c r="T22" s="22">
        <f t="shared" si="4"/>
        <v>17</v>
      </c>
      <c r="U22" s="21">
        <f t="shared" si="5"/>
        <v>3.281853281853282</v>
      </c>
      <c r="V22" s="22">
        <f t="shared" si="6"/>
        <v>3.3666666666666667</v>
      </c>
      <c r="W22" s="22">
        <f t="shared" si="7"/>
        <v>3.3386782496782503</v>
      </c>
      <c r="X22" s="22">
        <f t="shared" si="8"/>
        <v>3.9056666666666668</v>
      </c>
      <c r="Y22" s="22">
        <f t="shared" si="9"/>
        <v>3.8828399828399829</v>
      </c>
      <c r="Z22" s="21">
        <f t="shared" si="10"/>
        <v>3.9056666666666668</v>
      </c>
      <c r="AA22" s="24">
        <f t="shared" si="11"/>
        <v>4.6760951923076925</v>
      </c>
    </row>
    <row r="23" spans="1:27" ht="12" x14ac:dyDescent="0.2">
      <c r="A23" s="13" t="s">
        <v>62</v>
      </c>
      <c r="B23" s="18">
        <v>1.5384615384615385</v>
      </c>
      <c r="C23" s="5">
        <v>3.7</v>
      </c>
      <c r="D23" s="17">
        <f t="shared" si="0"/>
        <v>2.186923076923077</v>
      </c>
      <c r="E23" s="20">
        <v>2.4392857142857145</v>
      </c>
      <c r="F23" s="5">
        <v>4.7</v>
      </c>
      <c r="G23" s="23">
        <f t="shared" si="1"/>
        <v>3.1174999999999997</v>
      </c>
      <c r="H23" s="25">
        <v>3.8461538461538463</v>
      </c>
      <c r="I23" s="5">
        <v>4.8</v>
      </c>
      <c r="J23" s="23">
        <f t="shared" si="2"/>
        <v>4.132307692307692</v>
      </c>
      <c r="K23" s="5">
        <v>5</v>
      </c>
      <c r="L23" s="24">
        <v>5</v>
      </c>
      <c r="M23" s="15">
        <v>2.92</v>
      </c>
      <c r="N23" s="18">
        <v>3.125</v>
      </c>
      <c r="O23" s="25">
        <v>3.75</v>
      </c>
      <c r="P23" s="21">
        <f t="shared" si="3"/>
        <v>3.2650000000000001</v>
      </c>
      <c r="Q23" s="5"/>
      <c r="R23" s="5">
        <v>1</v>
      </c>
      <c r="S23" s="5">
        <v>0</v>
      </c>
      <c r="T23" s="22">
        <f t="shared" si="4"/>
        <v>1</v>
      </c>
      <c r="U23" s="21">
        <f t="shared" si="5"/>
        <v>0.19305019305019305</v>
      </c>
      <c r="V23" s="22">
        <f t="shared" si="6"/>
        <v>3.2650000000000001</v>
      </c>
      <c r="W23" s="22">
        <f t="shared" si="7"/>
        <v>2.2512565637065642</v>
      </c>
      <c r="X23" s="22">
        <f t="shared" si="8"/>
        <v>2.1875500000000003</v>
      </c>
      <c r="Y23" s="22">
        <f t="shared" si="9"/>
        <v>1.1526833976833977</v>
      </c>
      <c r="Z23" s="21">
        <f t="shared" si="10"/>
        <v>3.2650000000000001</v>
      </c>
      <c r="AA23" s="24">
        <f t="shared" si="11"/>
        <v>3.558341346153846</v>
      </c>
    </row>
    <row r="24" spans="1:27" ht="12" x14ac:dyDescent="0.2">
      <c r="A24" s="13" t="s">
        <v>30</v>
      </c>
      <c r="B24" s="18">
        <v>4.365384615384615</v>
      </c>
      <c r="C24" s="5">
        <v>3.7</v>
      </c>
      <c r="D24" s="17">
        <f t="shared" si="0"/>
        <v>4.1657692307692304</v>
      </c>
      <c r="E24" s="20">
        <v>4.0178571428571432</v>
      </c>
      <c r="F24" s="5">
        <v>2.7</v>
      </c>
      <c r="G24" s="23">
        <f t="shared" si="1"/>
        <v>3.6225000000000001</v>
      </c>
      <c r="H24" s="25">
        <v>3.1076923076923078</v>
      </c>
      <c r="I24" s="5"/>
      <c r="J24" s="23">
        <f t="shared" si="2"/>
        <v>2.1753846153846155</v>
      </c>
      <c r="K24" s="5">
        <v>6</v>
      </c>
      <c r="L24" s="24">
        <v>4.5</v>
      </c>
      <c r="M24" s="15">
        <v>4.38</v>
      </c>
      <c r="N24" s="18">
        <v>5.7249999999999996</v>
      </c>
      <c r="O24" s="25"/>
      <c r="P24" s="21">
        <f t="shared" si="3"/>
        <v>3.3683333333333336</v>
      </c>
      <c r="Q24" s="5"/>
      <c r="R24" s="5">
        <v>5</v>
      </c>
      <c r="S24" s="5">
        <v>2</v>
      </c>
      <c r="T24" s="22">
        <f t="shared" si="4"/>
        <v>7</v>
      </c>
      <c r="U24" s="21">
        <f t="shared" si="5"/>
        <v>1.3513513513513513</v>
      </c>
      <c r="V24" s="22">
        <f t="shared" si="6"/>
        <v>3.3683333333333336</v>
      </c>
      <c r="W24" s="22">
        <f t="shared" si="7"/>
        <v>2.7027292792792799</v>
      </c>
      <c r="X24" s="22">
        <f t="shared" si="8"/>
        <v>2.2567833333333338</v>
      </c>
      <c r="Y24" s="22">
        <f t="shared" si="9"/>
        <v>1.5732282282282284</v>
      </c>
      <c r="Z24" s="21">
        <f t="shared" si="10"/>
        <v>3.3683333333333336</v>
      </c>
      <c r="AA24" s="24">
        <f t="shared" si="11"/>
        <v>3.5429278846153842</v>
      </c>
    </row>
    <row r="25" spans="1:27" ht="12" x14ac:dyDescent="0.2">
      <c r="A25" s="13" t="s">
        <v>44</v>
      </c>
      <c r="B25" s="18">
        <v>5.0846153846153852</v>
      </c>
      <c r="C25" s="5">
        <v>4.7</v>
      </c>
      <c r="D25" s="17">
        <f t="shared" si="0"/>
        <v>4.9692307692307693</v>
      </c>
      <c r="E25" s="20">
        <v>5.1785714285714288</v>
      </c>
      <c r="F25" s="5">
        <v>5</v>
      </c>
      <c r="G25" s="23">
        <f t="shared" si="1"/>
        <v>5.125</v>
      </c>
      <c r="H25" s="25">
        <v>5.384615384615385</v>
      </c>
      <c r="I25" s="5">
        <v>5</v>
      </c>
      <c r="J25" s="23">
        <f t="shared" si="2"/>
        <v>5.2692307692307692</v>
      </c>
      <c r="K25" s="5">
        <v>6</v>
      </c>
      <c r="L25" s="24">
        <v>4.5</v>
      </c>
      <c r="M25" s="15">
        <v>5</v>
      </c>
      <c r="N25" s="18">
        <v>6.25</v>
      </c>
      <c r="O25" s="25">
        <v>5</v>
      </c>
      <c r="P25" s="21">
        <f t="shared" si="3"/>
        <v>5.416666666666667</v>
      </c>
      <c r="Q25" s="5"/>
      <c r="R25" s="5">
        <v>7</v>
      </c>
      <c r="S25" s="5">
        <v>3</v>
      </c>
      <c r="T25" s="22">
        <f t="shared" si="4"/>
        <v>10</v>
      </c>
      <c r="U25" s="21">
        <f t="shared" si="5"/>
        <v>1.9305019305019306</v>
      </c>
      <c r="V25" s="22">
        <f t="shared" si="6"/>
        <v>5.416666666666667</v>
      </c>
      <c r="W25" s="22">
        <f t="shared" si="7"/>
        <v>4.2662323037323038</v>
      </c>
      <c r="X25" s="22">
        <f t="shared" si="8"/>
        <v>3.6291666666666669</v>
      </c>
      <c r="Y25" s="22">
        <f t="shared" si="9"/>
        <v>2.4490561990561992</v>
      </c>
      <c r="Z25" s="21">
        <f t="shared" si="10"/>
        <v>5.416666666666667</v>
      </c>
      <c r="AA25" s="24">
        <f t="shared" si="11"/>
        <v>5</v>
      </c>
    </row>
    <row r="26" spans="1:27" ht="12" x14ac:dyDescent="0.2">
      <c r="A26" s="13" t="s">
        <v>55</v>
      </c>
      <c r="B26" s="18">
        <v>3.8461538461538463</v>
      </c>
      <c r="C26" s="5">
        <v>4.3</v>
      </c>
      <c r="D26" s="17">
        <f t="shared" si="0"/>
        <v>3.9823076923076917</v>
      </c>
      <c r="E26" s="20">
        <v>3.3928571428571432</v>
      </c>
      <c r="F26" s="5">
        <v>4.7</v>
      </c>
      <c r="G26" s="23">
        <f t="shared" si="1"/>
        <v>3.7850000000000001</v>
      </c>
      <c r="H26" s="25">
        <v>5.384615384615385</v>
      </c>
      <c r="I26" s="5">
        <v>4.7</v>
      </c>
      <c r="J26" s="23">
        <f t="shared" si="2"/>
        <v>5.1792307692307693</v>
      </c>
      <c r="K26" s="5">
        <v>6</v>
      </c>
      <c r="L26" s="24">
        <v>4.5</v>
      </c>
      <c r="M26" s="15">
        <v>4.6899999999999995</v>
      </c>
      <c r="N26" s="18">
        <v>4.95</v>
      </c>
      <c r="O26" s="25">
        <v>2.5</v>
      </c>
      <c r="P26" s="21">
        <f t="shared" si="3"/>
        <v>4.0466666666666669</v>
      </c>
      <c r="Q26" s="5">
        <v>5</v>
      </c>
      <c r="R26" s="5">
        <v>17</v>
      </c>
      <c r="S26" s="5">
        <v>7</v>
      </c>
      <c r="T26" s="22">
        <f t="shared" si="4"/>
        <v>24</v>
      </c>
      <c r="U26" s="21">
        <f t="shared" si="5"/>
        <v>4.6332046332046337</v>
      </c>
      <c r="V26" s="22">
        <f t="shared" si="6"/>
        <v>4.0466666666666669</v>
      </c>
      <c r="W26" s="22">
        <f t="shared" si="7"/>
        <v>4.2402241956241964</v>
      </c>
      <c r="X26" s="22">
        <f t="shared" si="8"/>
        <v>4.3612666666666673</v>
      </c>
      <c r="Y26" s="22">
        <f t="shared" si="9"/>
        <v>4.5599570999571002</v>
      </c>
      <c r="Z26" s="21">
        <f t="shared" si="10"/>
        <v>4.5599570999571002</v>
      </c>
      <c r="AA26" s="24">
        <f t="shared" si="11"/>
        <v>4.3974070265320266</v>
      </c>
    </row>
    <row r="27" spans="1:27" ht="12" x14ac:dyDescent="0.2">
      <c r="A27" s="13" t="s">
        <v>82</v>
      </c>
      <c r="B27" s="18">
        <v>2.8076923076923075</v>
      </c>
      <c r="C27" s="5">
        <v>4.2</v>
      </c>
      <c r="D27" s="17">
        <f t="shared" si="0"/>
        <v>3.2253846153846153</v>
      </c>
      <c r="E27" s="20">
        <v>3.8107142857142855</v>
      </c>
      <c r="F27" s="5">
        <v>5</v>
      </c>
      <c r="G27" s="23">
        <f t="shared" si="1"/>
        <v>4.1674999999999995</v>
      </c>
      <c r="H27" s="25">
        <v>5</v>
      </c>
      <c r="I27" s="5">
        <v>4.5999999999999996</v>
      </c>
      <c r="J27" s="23">
        <f t="shared" si="2"/>
        <v>4.88</v>
      </c>
      <c r="K27" s="5">
        <v>6</v>
      </c>
      <c r="L27" s="24">
        <v>4.5</v>
      </c>
      <c r="M27" s="15">
        <v>4.75</v>
      </c>
      <c r="N27" s="18">
        <v>4.6875</v>
      </c>
      <c r="O27" s="25">
        <v>5</v>
      </c>
      <c r="P27" s="21">
        <f t="shared" si="3"/>
        <v>4.8125</v>
      </c>
      <c r="Q27" s="5"/>
      <c r="R27" s="5">
        <v>24</v>
      </c>
      <c r="S27" s="5">
        <v>12</v>
      </c>
      <c r="T27" s="22">
        <f t="shared" si="4"/>
        <v>36</v>
      </c>
      <c r="U27" s="21">
        <f t="shared" si="5"/>
        <v>5</v>
      </c>
      <c r="V27" s="22">
        <f t="shared" si="6"/>
        <v>4.8125</v>
      </c>
      <c r="W27" s="22">
        <f t="shared" si="7"/>
        <v>4.8743750000000006</v>
      </c>
      <c r="X27" s="22">
        <f t="shared" si="8"/>
        <v>3.2243750000000002</v>
      </c>
      <c r="Y27" s="22">
        <f t="shared" si="9"/>
        <v>3.2708333333333335</v>
      </c>
      <c r="Z27" s="21">
        <f t="shared" si="10"/>
        <v>4.8743750000000006</v>
      </c>
      <c r="AA27" s="24">
        <f t="shared" si="11"/>
        <v>4.3119206730769228</v>
      </c>
    </row>
    <row r="28" spans="1:27" ht="12" x14ac:dyDescent="0.2">
      <c r="A28" s="13" t="s">
        <v>27</v>
      </c>
      <c r="B28" s="18">
        <v>2.180769230769231</v>
      </c>
      <c r="C28" s="5">
        <v>2.8</v>
      </c>
      <c r="D28" s="17">
        <f t="shared" si="0"/>
        <v>2.3665384615384615</v>
      </c>
      <c r="E28" s="20">
        <v>3.75</v>
      </c>
      <c r="F28" s="5">
        <v>2.4</v>
      </c>
      <c r="G28" s="23">
        <f t="shared" si="1"/>
        <v>3.3449999999999998</v>
      </c>
      <c r="H28" s="25">
        <v>5.384615384615385</v>
      </c>
      <c r="I28" s="5">
        <v>4.7</v>
      </c>
      <c r="J28" s="23">
        <f t="shared" si="2"/>
        <v>5.1792307692307693</v>
      </c>
      <c r="K28" s="5">
        <v>7</v>
      </c>
      <c r="L28" s="24">
        <v>4.5</v>
      </c>
      <c r="M28" s="15">
        <v>3.1</v>
      </c>
      <c r="N28" s="18">
        <v>3.125</v>
      </c>
      <c r="O28" s="25">
        <v>5</v>
      </c>
      <c r="P28" s="21">
        <f t="shared" si="3"/>
        <v>3.7416666666666667</v>
      </c>
      <c r="Q28" s="5">
        <v>5</v>
      </c>
      <c r="R28" s="5">
        <v>2</v>
      </c>
      <c r="S28" s="5">
        <v>0</v>
      </c>
      <c r="T28" s="22">
        <f t="shared" si="4"/>
        <v>2</v>
      </c>
      <c r="U28" s="21">
        <f t="shared" si="5"/>
        <v>0.38610038610038611</v>
      </c>
      <c r="V28" s="22">
        <f t="shared" si="6"/>
        <v>3.7416666666666667</v>
      </c>
      <c r="W28" s="22">
        <f t="shared" si="7"/>
        <v>2.6343297940797941</v>
      </c>
      <c r="X28" s="22">
        <f t="shared" si="8"/>
        <v>4.1569166666666666</v>
      </c>
      <c r="Y28" s="22">
        <f t="shared" si="9"/>
        <v>3.0425890175890178</v>
      </c>
      <c r="Z28" s="21">
        <f t="shared" si="10"/>
        <v>4.1569166666666666</v>
      </c>
      <c r="AA28" s="24">
        <f t="shared" si="11"/>
        <v>3.9147971153846153</v>
      </c>
    </row>
    <row r="29" spans="1:27" ht="12" x14ac:dyDescent="0.2">
      <c r="A29" s="13" t="s">
        <v>33</v>
      </c>
      <c r="B29" s="18">
        <v>1.9884615384615385</v>
      </c>
      <c r="C29" s="5">
        <v>4.5</v>
      </c>
      <c r="D29" s="17">
        <f t="shared" si="0"/>
        <v>2.7419230769230767</v>
      </c>
      <c r="E29" s="20">
        <v>3.9285714285714284</v>
      </c>
      <c r="F29" s="5">
        <v>4.8</v>
      </c>
      <c r="G29" s="23">
        <f t="shared" si="1"/>
        <v>4.1899999999999995</v>
      </c>
      <c r="H29" s="25">
        <v>5.384615384615385</v>
      </c>
      <c r="I29" s="5">
        <v>4.8</v>
      </c>
      <c r="J29" s="23">
        <f t="shared" si="2"/>
        <v>5.2092307692307696</v>
      </c>
      <c r="K29" s="5">
        <v>7</v>
      </c>
      <c r="L29" s="24">
        <v>4.5</v>
      </c>
      <c r="M29" s="15">
        <v>3.33</v>
      </c>
      <c r="N29" s="18">
        <v>4.1624999999999996</v>
      </c>
      <c r="O29" s="25">
        <v>5</v>
      </c>
      <c r="P29" s="21">
        <f t="shared" si="3"/>
        <v>4.1641666666666666</v>
      </c>
      <c r="Q29" s="5">
        <v>5</v>
      </c>
      <c r="R29" s="5">
        <v>5</v>
      </c>
      <c r="S29" s="5">
        <v>0</v>
      </c>
      <c r="T29" s="22">
        <f t="shared" si="4"/>
        <v>5</v>
      </c>
      <c r="U29" s="21">
        <f t="shared" si="5"/>
        <v>0.96525096525096532</v>
      </c>
      <c r="V29" s="22">
        <f t="shared" si="6"/>
        <v>4.1641666666666666</v>
      </c>
      <c r="W29" s="22">
        <f t="shared" si="7"/>
        <v>3.1085244851994855</v>
      </c>
      <c r="X29" s="22">
        <f t="shared" si="8"/>
        <v>4.4399916666666668</v>
      </c>
      <c r="Y29" s="22">
        <f t="shared" si="9"/>
        <v>3.3764725439725436</v>
      </c>
      <c r="Z29" s="21">
        <f t="shared" si="10"/>
        <v>4.4399916666666668</v>
      </c>
      <c r="AA29" s="24">
        <f t="shared" si="11"/>
        <v>4.2292102884615383</v>
      </c>
    </row>
    <row r="30" spans="1:27" ht="12" x14ac:dyDescent="0.2">
      <c r="A30" s="13" t="s">
        <v>53</v>
      </c>
      <c r="B30" s="18">
        <v>2.0384615384615383</v>
      </c>
      <c r="C30" s="5">
        <v>4.0999999999999996</v>
      </c>
      <c r="D30" s="17">
        <f t="shared" si="0"/>
        <v>2.6569230769230767</v>
      </c>
      <c r="E30" s="20">
        <v>3.9285714285714284</v>
      </c>
      <c r="F30" s="5">
        <v>4.5999999999999996</v>
      </c>
      <c r="G30" s="23">
        <f t="shared" si="1"/>
        <v>4.129999999999999</v>
      </c>
      <c r="H30" s="25">
        <v>3.5884615384615381</v>
      </c>
      <c r="I30" s="5">
        <v>4.8</v>
      </c>
      <c r="J30" s="23">
        <f t="shared" si="2"/>
        <v>3.9519230769230766</v>
      </c>
      <c r="K30" s="5">
        <v>7</v>
      </c>
      <c r="L30" s="24">
        <v>4.5</v>
      </c>
      <c r="M30" s="15">
        <v>3.75</v>
      </c>
      <c r="N30" s="18">
        <v>4.6875</v>
      </c>
      <c r="O30" s="25">
        <v>5</v>
      </c>
      <c r="P30" s="21">
        <f t="shared" si="3"/>
        <v>4.479166666666667</v>
      </c>
      <c r="Q30" s="5">
        <v>5</v>
      </c>
      <c r="R30" s="5">
        <v>5</v>
      </c>
      <c r="S30" s="5">
        <v>0</v>
      </c>
      <c r="T30" s="22">
        <f t="shared" si="4"/>
        <v>5</v>
      </c>
      <c r="U30" s="21">
        <f t="shared" si="5"/>
        <v>0.96525096525096532</v>
      </c>
      <c r="V30" s="22">
        <f t="shared" si="6"/>
        <v>4.479166666666667</v>
      </c>
      <c r="W30" s="22">
        <f t="shared" si="7"/>
        <v>3.3195744851994857</v>
      </c>
      <c r="X30" s="22">
        <f t="shared" si="8"/>
        <v>4.651041666666667</v>
      </c>
      <c r="Y30" s="22">
        <f t="shared" si="9"/>
        <v>3.481472543972544</v>
      </c>
      <c r="Z30" s="21">
        <f t="shared" si="10"/>
        <v>4.651041666666667</v>
      </c>
      <c r="AA30" s="24">
        <f t="shared" si="11"/>
        <v>3.9474735576923075</v>
      </c>
    </row>
    <row r="31" spans="1:27" ht="12" x14ac:dyDescent="0.2">
      <c r="A31" s="13" t="s">
        <v>74</v>
      </c>
      <c r="B31" s="18">
        <v>2.2807692307692307</v>
      </c>
      <c r="C31" s="5">
        <v>4.2</v>
      </c>
      <c r="D31" s="17">
        <f t="shared" si="0"/>
        <v>2.8565384615384612</v>
      </c>
      <c r="E31" s="20">
        <v>2.9178571428571427</v>
      </c>
      <c r="F31" s="5">
        <v>4.4000000000000004</v>
      </c>
      <c r="G31" s="23">
        <f t="shared" si="1"/>
        <v>3.3624999999999998</v>
      </c>
      <c r="H31" s="25">
        <v>3.0769230769230771</v>
      </c>
      <c r="I31" s="5">
        <v>4.2</v>
      </c>
      <c r="J31" s="23">
        <f t="shared" si="2"/>
        <v>3.413846153846154</v>
      </c>
      <c r="K31" s="5">
        <v>7</v>
      </c>
      <c r="L31" s="24">
        <v>4.5</v>
      </c>
      <c r="M31" s="15">
        <v>3.75</v>
      </c>
      <c r="N31" s="18">
        <v>4.6875</v>
      </c>
      <c r="O31" s="25">
        <v>2.5</v>
      </c>
      <c r="P31" s="21">
        <f t="shared" si="3"/>
        <v>3.6458333333333335</v>
      </c>
      <c r="Q31" s="5">
        <v>4.7</v>
      </c>
      <c r="R31" s="5">
        <v>7</v>
      </c>
      <c r="S31" s="5">
        <v>0</v>
      </c>
      <c r="T31" s="22">
        <f t="shared" si="4"/>
        <v>7</v>
      </c>
      <c r="U31" s="21">
        <f t="shared" si="5"/>
        <v>1.3513513513513513</v>
      </c>
      <c r="V31" s="22">
        <f t="shared" si="6"/>
        <v>3.6458333333333335</v>
      </c>
      <c r="W31" s="22">
        <f t="shared" si="7"/>
        <v>2.8886542792792795</v>
      </c>
      <c r="X31" s="22">
        <f t="shared" si="8"/>
        <v>3.9937083333333336</v>
      </c>
      <c r="Y31" s="22">
        <f t="shared" si="9"/>
        <v>3.2323948948948948</v>
      </c>
      <c r="Z31" s="21">
        <f t="shared" si="10"/>
        <v>3.9937083333333336</v>
      </c>
      <c r="AA31" s="24">
        <f t="shared" si="11"/>
        <v>3.5950418269230768</v>
      </c>
    </row>
    <row r="32" spans="1:27" ht="12" x14ac:dyDescent="0.2">
      <c r="A32" s="13" t="s">
        <v>79</v>
      </c>
      <c r="B32" s="18">
        <v>2.2615384615384615</v>
      </c>
      <c r="C32" s="5">
        <v>4.0999999999999996</v>
      </c>
      <c r="D32" s="17">
        <f t="shared" si="0"/>
        <v>2.813076923076923</v>
      </c>
      <c r="E32" s="20">
        <v>3.3035714285714284</v>
      </c>
      <c r="F32" s="5">
        <v>4.5999999999999996</v>
      </c>
      <c r="G32" s="23">
        <f t="shared" si="1"/>
        <v>3.6924999999999994</v>
      </c>
      <c r="H32" s="25">
        <v>4.615384615384615</v>
      </c>
      <c r="I32" s="5">
        <v>4.4000000000000004</v>
      </c>
      <c r="J32" s="23">
        <f t="shared" si="2"/>
        <v>4.5507692307692302</v>
      </c>
      <c r="K32" s="5">
        <v>7</v>
      </c>
      <c r="L32" s="24">
        <v>4.5</v>
      </c>
      <c r="M32" s="15">
        <v>2.25</v>
      </c>
      <c r="N32" s="18">
        <v>3.65</v>
      </c>
      <c r="O32" s="25">
        <v>5</v>
      </c>
      <c r="P32" s="21">
        <f t="shared" si="3"/>
        <v>3.6333333333333333</v>
      </c>
      <c r="Q32" s="5">
        <v>5</v>
      </c>
      <c r="R32" s="5">
        <v>1</v>
      </c>
      <c r="S32" s="5">
        <v>1</v>
      </c>
      <c r="T32" s="22">
        <f t="shared" si="4"/>
        <v>2</v>
      </c>
      <c r="U32" s="21">
        <f t="shared" si="5"/>
        <v>0.38610038610038611</v>
      </c>
      <c r="V32" s="22">
        <f t="shared" si="6"/>
        <v>3.6333333333333333</v>
      </c>
      <c r="W32" s="22">
        <f t="shared" si="7"/>
        <v>2.5617464607464608</v>
      </c>
      <c r="X32" s="22">
        <f t="shared" si="8"/>
        <v>4.0843333333333334</v>
      </c>
      <c r="Y32" s="22">
        <f t="shared" si="9"/>
        <v>3.0064779064779064</v>
      </c>
      <c r="Z32" s="21">
        <f t="shared" si="10"/>
        <v>4.0843333333333334</v>
      </c>
      <c r="AA32" s="24">
        <f t="shared" si="11"/>
        <v>3.930000961538461</v>
      </c>
    </row>
    <row r="33" spans="1:27" ht="12" x14ac:dyDescent="0.2">
      <c r="A33" s="13" t="s">
        <v>35</v>
      </c>
      <c r="B33" s="18">
        <v>3.5269230769230768</v>
      </c>
      <c r="C33" s="5">
        <v>4.2</v>
      </c>
      <c r="D33" s="17">
        <f t="shared" si="0"/>
        <v>3.7288461538461535</v>
      </c>
      <c r="E33" s="20">
        <v>1.9357142857142855</v>
      </c>
      <c r="F33" s="5">
        <v>5</v>
      </c>
      <c r="G33" s="23">
        <f t="shared" si="1"/>
        <v>2.8549999999999995</v>
      </c>
      <c r="H33" s="25">
        <v>4.203846153846154</v>
      </c>
      <c r="I33" s="5">
        <v>4</v>
      </c>
      <c r="J33" s="23">
        <f t="shared" si="2"/>
        <v>4.1426923076923075</v>
      </c>
      <c r="K33" s="5">
        <v>8</v>
      </c>
      <c r="L33" s="24">
        <v>4.8</v>
      </c>
      <c r="M33" s="15">
        <v>4.58</v>
      </c>
      <c r="N33" s="18">
        <v>4.1624999999999996</v>
      </c>
      <c r="O33" s="25">
        <v>5</v>
      </c>
      <c r="P33" s="21">
        <f t="shared" si="3"/>
        <v>4.5808333333333335</v>
      </c>
      <c r="Q33" s="5">
        <v>5</v>
      </c>
      <c r="R33" s="5">
        <v>5</v>
      </c>
      <c r="S33" s="5">
        <v>0</v>
      </c>
      <c r="T33" s="22">
        <f t="shared" si="4"/>
        <v>5</v>
      </c>
      <c r="U33" s="21">
        <f t="shared" si="5"/>
        <v>0.96525096525096532</v>
      </c>
      <c r="V33" s="22">
        <f t="shared" si="6"/>
        <v>4.5808333333333335</v>
      </c>
      <c r="W33" s="22">
        <f t="shared" si="7"/>
        <v>3.3876911518661523</v>
      </c>
      <c r="X33" s="22">
        <f t="shared" si="8"/>
        <v>4.7191583333333336</v>
      </c>
      <c r="Y33" s="22">
        <f t="shared" si="9"/>
        <v>3.5153614328614329</v>
      </c>
      <c r="Z33" s="21">
        <f t="shared" si="10"/>
        <v>4.7191583333333336</v>
      </c>
      <c r="AA33" s="24">
        <f t="shared" si="11"/>
        <v>3.9881237499999997</v>
      </c>
    </row>
    <row r="34" spans="1:27" ht="12" x14ac:dyDescent="0.2">
      <c r="A34" s="13" t="s">
        <v>56</v>
      </c>
      <c r="B34" s="18">
        <v>3.3846153846153846</v>
      </c>
      <c r="C34" s="5">
        <v>4.5999999999999996</v>
      </c>
      <c r="D34" s="17">
        <f t="shared" si="0"/>
        <v>3.7492307692307691</v>
      </c>
      <c r="E34" s="20">
        <v>4.0464285714285717</v>
      </c>
      <c r="F34" s="5">
        <v>4.8</v>
      </c>
      <c r="G34" s="23">
        <f t="shared" si="1"/>
        <v>4.2725</v>
      </c>
      <c r="H34" s="25">
        <v>3.7192307692307693</v>
      </c>
      <c r="I34" s="5">
        <v>4.2</v>
      </c>
      <c r="J34" s="23">
        <f t="shared" si="2"/>
        <v>3.8634615384615385</v>
      </c>
      <c r="K34" s="5">
        <v>8</v>
      </c>
      <c r="L34" s="24">
        <v>4.8</v>
      </c>
      <c r="M34" s="15">
        <v>4.0600000000000005</v>
      </c>
      <c r="N34" s="18">
        <v>5.7249999999999996</v>
      </c>
      <c r="O34" s="25">
        <v>5</v>
      </c>
      <c r="P34" s="21">
        <f t="shared" si="3"/>
        <v>4.9283333333333337</v>
      </c>
      <c r="Q34" s="5"/>
      <c r="R34" s="5">
        <v>10</v>
      </c>
      <c r="S34" s="5">
        <v>0</v>
      </c>
      <c r="T34" s="22">
        <f t="shared" si="4"/>
        <v>10</v>
      </c>
      <c r="U34" s="21">
        <f t="shared" si="5"/>
        <v>1.9305019305019306</v>
      </c>
      <c r="V34" s="22">
        <f t="shared" si="6"/>
        <v>4.9283333333333337</v>
      </c>
      <c r="W34" s="22">
        <f t="shared" si="7"/>
        <v>3.9390489703989706</v>
      </c>
      <c r="X34" s="22">
        <f t="shared" si="8"/>
        <v>3.3019833333333337</v>
      </c>
      <c r="Y34" s="22">
        <f t="shared" si="9"/>
        <v>2.2862784212784213</v>
      </c>
      <c r="Z34" s="21">
        <f t="shared" si="10"/>
        <v>4.9283333333333337</v>
      </c>
      <c r="AA34" s="24">
        <f t="shared" si="11"/>
        <v>4.2796874999999996</v>
      </c>
    </row>
    <row r="35" spans="1:27" ht="12" x14ac:dyDescent="0.2">
      <c r="A35" s="13" t="s">
        <v>71</v>
      </c>
      <c r="B35" s="18">
        <v>4.1653846153846157</v>
      </c>
      <c r="C35" s="5">
        <v>3.4</v>
      </c>
      <c r="D35" s="17">
        <f t="shared" si="0"/>
        <v>3.9357692307692309</v>
      </c>
      <c r="E35" s="20">
        <v>0.95357142857142851</v>
      </c>
      <c r="F35" s="5">
        <v>3.7</v>
      </c>
      <c r="G35" s="23">
        <f t="shared" si="1"/>
        <v>1.7774999999999999</v>
      </c>
      <c r="H35" s="25">
        <v>4.069230769230769</v>
      </c>
      <c r="I35" s="5">
        <v>4.5999999999999996</v>
      </c>
      <c r="J35" s="23">
        <f t="shared" si="2"/>
        <v>4.2284615384615378</v>
      </c>
      <c r="K35" s="5">
        <v>8</v>
      </c>
      <c r="L35" s="24">
        <v>4.8</v>
      </c>
      <c r="M35" s="15">
        <v>4.58</v>
      </c>
      <c r="N35" s="18">
        <v>3.65</v>
      </c>
      <c r="O35" s="25">
        <v>5</v>
      </c>
      <c r="P35" s="21">
        <f t="shared" si="3"/>
        <v>4.41</v>
      </c>
      <c r="Q35" s="5"/>
      <c r="R35" s="5">
        <v>2</v>
      </c>
      <c r="S35" s="5">
        <v>2</v>
      </c>
      <c r="T35" s="22">
        <f t="shared" si="4"/>
        <v>4</v>
      </c>
      <c r="U35" s="21">
        <f t="shared" si="5"/>
        <v>0.77220077220077221</v>
      </c>
      <c r="V35" s="22">
        <f t="shared" si="6"/>
        <v>4.41</v>
      </c>
      <c r="W35" s="22">
        <f t="shared" si="7"/>
        <v>3.2095262548262551</v>
      </c>
      <c r="X35" s="22">
        <f t="shared" si="8"/>
        <v>2.9547000000000003</v>
      </c>
      <c r="Y35" s="22">
        <f t="shared" si="9"/>
        <v>1.7274002574002576</v>
      </c>
      <c r="Z35" s="21">
        <f t="shared" si="10"/>
        <v>4.41</v>
      </c>
      <c r="AA35" s="24">
        <f t="shared" si="11"/>
        <v>3.7599951923076924</v>
      </c>
    </row>
    <row r="36" spans="1:27" ht="12" x14ac:dyDescent="0.2">
      <c r="A36" s="13" t="s">
        <v>72</v>
      </c>
      <c r="B36" s="18">
        <v>4.0576923076923075</v>
      </c>
      <c r="C36" s="5">
        <v>4.4000000000000004</v>
      </c>
      <c r="D36" s="17">
        <f t="shared" ref="D36:D67" si="12">0.7*B36+0.3*C36</f>
        <v>4.1603846153846149</v>
      </c>
      <c r="E36" s="20">
        <v>3.75</v>
      </c>
      <c r="F36" s="5">
        <v>1.4</v>
      </c>
      <c r="G36" s="23">
        <f t="shared" ref="G36:G67" si="13">0.7*E36+0.3*F36</f>
        <v>3.0449999999999999</v>
      </c>
      <c r="H36" s="25">
        <v>4.4615384615384617</v>
      </c>
      <c r="I36" s="5">
        <v>3</v>
      </c>
      <c r="J36" s="23">
        <f t="shared" ref="J36:J67" si="14">0.7*H36+0.3*I36</f>
        <v>4.023076923076923</v>
      </c>
      <c r="K36" s="5">
        <v>8</v>
      </c>
      <c r="L36" s="24">
        <v>4.8</v>
      </c>
      <c r="M36" s="15">
        <v>4.75</v>
      </c>
      <c r="N36" s="18">
        <v>3.125</v>
      </c>
      <c r="O36" s="25">
        <v>5</v>
      </c>
      <c r="P36" s="21">
        <f t="shared" ref="P36:P67" si="15">(M36+N36+O36)/3</f>
        <v>4.291666666666667</v>
      </c>
      <c r="Q36" s="5">
        <v>5</v>
      </c>
      <c r="R36" s="5">
        <v>6</v>
      </c>
      <c r="S36" s="5">
        <v>2</v>
      </c>
      <c r="T36" s="22">
        <f t="shared" ref="T36:T67" si="16">R36+S36</f>
        <v>8</v>
      </c>
      <c r="U36" s="21">
        <f t="shared" ref="U36:U67" si="17">MIN(T36,$T$65)*5/$T$65</f>
        <v>1.5444015444015444</v>
      </c>
      <c r="V36" s="22">
        <f t="shared" ref="V36:V63" si="18">P36</f>
        <v>4.291666666666667</v>
      </c>
      <c r="W36" s="22">
        <f t="shared" ref="W36:W63" si="19">0.67*P36+0.33*U36</f>
        <v>3.3850691763191767</v>
      </c>
      <c r="X36" s="22">
        <f t="shared" ref="X36:X63" si="20">0.67*P36+0.33*Q36</f>
        <v>4.5254166666666675</v>
      </c>
      <c r="Y36" s="22">
        <f t="shared" ref="Y36:Y63" si="21">(P36+Q36+U36)/3</f>
        <v>3.6120227370227376</v>
      </c>
      <c r="Z36" s="21">
        <f t="shared" ref="Z36:Z67" si="22">MAX(V36:Y36)</f>
        <v>4.5254166666666675</v>
      </c>
      <c r="AA36" s="24">
        <f t="shared" si="11"/>
        <v>4.0612067307692303</v>
      </c>
    </row>
    <row r="37" spans="1:27" ht="12" x14ac:dyDescent="0.2">
      <c r="A37" s="13" t="s">
        <v>29</v>
      </c>
      <c r="B37" s="18">
        <v>2.8076923076923075</v>
      </c>
      <c r="C37" s="5">
        <v>3.4</v>
      </c>
      <c r="D37" s="17">
        <f t="shared" si="12"/>
        <v>2.9853846153846151</v>
      </c>
      <c r="E37" s="20">
        <v>3.125</v>
      </c>
      <c r="F37" s="5">
        <v>5</v>
      </c>
      <c r="G37" s="23">
        <f t="shared" si="13"/>
        <v>3.6875</v>
      </c>
      <c r="H37" s="25">
        <v>3.7807692307692307</v>
      </c>
      <c r="I37" s="5">
        <v>4.7</v>
      </c>
      <c r="J37" s="23">
        <f t="shared" si="14"/>
        <v>4.0565384615384614</v>
      </c>
      <c r="K37" s="5">
        <v>9</v>
      </c>
      <c r="L37" s="24">
        <v>2.6</v>
      </c>
      <c r="M37" s="15">
        <v>4.25</v>
      </c>
      <c r="N37" s="18">
        <v>4.6875</v>
      </c>
      <c r="O37" s="25">
        <v>1.25</v>
      </c>
      <c r="P37" s="21">
        <f t="shared" si="15"/>
        <v>3.3958333333333335</v>
      </c>
      <c r="Q37" s="5"/>
      <c r="R37" s="5">
        <v>1</v>
      </c>
      <c r="S37" s="5">
        <v>0</v>
      </c>
      <c r="T37" s="22">
        <f t="shared" si="16"/>
        <v>1</v>
      </c>
      <c r="U37" s="21">
        <f t="shared" si="17"/>
        <v>0.19305019305019305</v>
      </c>
      <c r="V37" s="22">
        <f t="shared" si="18"/>
        <v>3.3958333333333335</v>
      </c>
      <c r="W37" s="22">
        <f t="shared" si="19"/>
        <v>2.3389148970398974</v>
      </c>
      <c r="X37" s="22">
        <f t="shared" si="20"/>
        <v>2.2752083333333335</v>
      </c>
      <c r="Y37" s="22">
        <f t="shared" si="21"/>
        <v>1.1962945087945089</v>
      </c>
      <c r="Z37" s="21">
        <f t="shared" si="22"/>
        <v>3.3958333333333335</v>
      </c>
      <c r="AA37" s="24">
        <f t="shared" si="11"/>
        <v>3.3688605769230771</v>
      </c>
    </row>
    <row r="38" spans="1:27" ht="12" x14ac:dyDescent="0.2">
      <c r="A38" s="13" t="s">
        <v>68</v>
      </c>
      <c r="B38" s="18">
        <v>0.89615384615384619</v>
      </c>
      <c r="C38" s="5">
        <v>1.1000000000000001</v>
      </c>
      <c r="D38" s="17">
        <f t="shared" si="12"/>
        <v>0.95730769230769241</v>
      </c>
      <c r="E38" s="20">
        <v>4.5107142857142861</v>
      </c>
      <c r="F38" s="5">
        <v>4.8</v>
      </c>
      <c r="G38" s="23">
        <f t="shared" si="13"/>
        <v>4.5975000000000001</v>
      </c>
      <c r="H38" s="25">
        <v>3.8961538461538465</v>
      </c>
      <c r="I38" s="5">
        <v>4.8</v>
      </c>
      <c r="J38" s="23">
        <f t="shared" si="14"/>
        <v>4.1673076923076922</v>
      </c>
      <c r="K38" s="5">
        <v>9</v>
      </c>
      <c r="L38" s="24">
        <v>2.6</v>
      </c>
      <c r="M38" s="15"/>
      <c r="N38" s="18">
        <v>2.6</v>
      </c>
      <c r="O38" s="25">
        <v>1.25</v>
      </c>
      <c r="P38" s="21">
        <f t="shared" si="15"/>
        <v>1.2833333333333334</v>
      </c>
      <c r="Q38" s="5">
        <v>5</v>
      </c>
      <c r="R38" s="5">
        <v>1</v>
      </c>
      <c r="S38" s="5">
        <v>2</v>
      </c>
      <c r="T38" s="22">
        <f t="shared" si="16"/>
        <v>3</v>
      </c>
      <c r="U38" s="21">
        <f t="shared" si="17"/>
        <v>0.57915057915057921</v>
      </c>
      <c r="V38" s="22">
        <f t="shared" si="18"/>
        <v>1.2833333333333334</v>
      </c>
      <c r="W38" s="22">
        <f t="shared" si="19"/>
        <v>1.0509530244530245</v>
      </c>
      <c r="X38" s="22">
        <f t="shared" si="20"/>
        <v>2.5098333333333338</v>
      </c>
      <c r="Y38" s="22">
        <f t="shared" si="21"/>
        <v>2.2874946374946377</v>
      </c>
      <c r="Z38" s="21">
        <f t="shared" si="22"/>
        <v>2.5098333333333338</v>
      </c>
      <c r="AA38" s="24">
        <f t="shared" si="11"/>
        <v>3.0600182692307696</v>
      </c>
    </row>
    <row r="39" spans="1:27" ht="12" x14ac:dyDescent="0.2">
      <c r="A39" s="13" t="s">
        <v>69</v>
      </c>
      <c r="B39" s="18">
        <v>2.6923076923076925</v>
      </c>
      <c r="C39" s="5">
        <v>3.1</v>
      </c>
      <c r="D39" s="17">
        <f t="shared" si="12"/>
        <v>2.8146153846153847</v>
      </c>
      <c r="E39" s="20">
        <v>0.625</v>
      </c>
      <c r="F39" s="5"/>
      <c r="G39" s="23">
        <f t="shared" si="13"/>
        <v>0.4375</v>
      </c>
      <c r="H39" s="25">
        <v>2.5</v>
      </c>
      <c r="I39" s="5"/>
      <c r="J39" s="23">
        <f t="shared" si="14"/>
        <v>1.75</v>
      </c>
      <c r="K39" s="5">
        <v>9</v>
      </c>
      <c r="L39" s="24">
        <v>2.6</v>
      </c>
      <c r="M39" s="15">
        <v>2</v>
      </c>
      <c r="N39" s="18">
        <v>0.78749999999999998</v>
      </c>
      <c r="O39" s="25">
        <v>0</v>
      </c>
      <c r="P39" s="21">
        <f t="shared" si="15"/>
        <v>0.9291666666666667</v>
      </c>
      <c r="Q39" s="5">
        <v>5</v>
      </c>
      <c r="R39" s="5">
        <v>24</v>
      </c>
      <c r="S39" s="5">
        <v>12</v>
      </c>
      <c r="T39" s="22">
        <f t="shared" si="16"/>
        <v>36</v>
      </c>
      <c r="U39" s="21">
        <f t="shared" si="17"/>
        <v>5</v>
      </c>
      <c r="V39" s="22">
        <f t="shared" si="18"/>
        <v>0.9291666666666667</v>
      </c>
      <c r="W39" s="22">
        <f t="shared" si="19"/>
        <v>2.2725416666666671</v>
      </c>
      <c r="X39" s="22">
        <f t="shared" si="20"/>
        <v>2.2725416666666671</v>
      </c>
      <c r="Y39" s="22">
        <f t="shared" si="21"/>
        <v>3.6430555555555557</v>
      </c>
      <c r="Z39" s="21">
        <f t="shared" si="22"/>
        <v>3.6430555555555557</v>
      </c>
      <c r="AA39" s="24">
        <f t="shared" si="11"/>
        <v>2.1215689102564101</v>
      </c>
    </row>
    <row r="40" spans="1:27" ht="12" x14ac:dyDescent="0.2">
      <c r="A40" s="13" t="s">
        <v>85</v>
      </c>
      <c r="B40" s="18">
        <v>1.7692307692307692</v>
      </c>
      <c r="C40" s="5">
        <v>4.4000000000000004</v>
      </c>
      <c r="D40" s="17">
        <f t="shared" si="12"/>
        <v>2.5584615384615383</v>
      </c>
      <c r="E40" s="20">
        <v>2.7250000000000001</v>
      </c>
      <c r="F40" s="5"/>
      <c r="G40" s="23">
        <f t="shared" si="13"/>
        <v>1.9075</v>
      </c>
      <c r="H40" s="25"/>
      <c r="I40" s="5"/>
      <c r="J40" s="23">
        <f t="shared" si="14"/>
        <v>0</v>
      </c>
      <c r="K40" s="5">
        <v>9</v>
      </c>
      <c r="L40" s="24">
        <v>2.6</v>
      </c>
      <c r="M40" s="15">
        <v>2.81</v>
      </c>
      <c r="N40" s="18">
        <v>3.125</v>
      </c>
      <c r="O40" s="25">
        <v>2.5</v>
      </c>
      <c r="P40" s="21">
        <f t="shared" si="15"/>
        <v>2.811666666666667</v>
      </c>
      <c r="Q40" s="5"/>
      <c r="R40" s="5">
        <v>2</v>
      </c>
      <c r="S40" s="5">
        <v>1</v>
      </c>
      <c r="T40" s="22">
        <f t="shared" si="16"/>
        <v>3</v>
      </c>
      <c r="U40" s="21">
        <f t="shared" si="17"/>
        <v>0.57915057915057921</v>
      </c>
      <c r="V40" s="22">
        <f t="shared" si="18"/>
        <v>2.811666666666667</v>
      </c>
      <c r="W40" s="22">
        <f t="shared" si="19"/>
        <v>2.074936357786358</v>
      </c>
      <c r="X40" s="22">
        <f t="shared" si="20"/>
        <v>1.8838166666666669</v>
      </c>
      <c r="Y40" s="22">
        <f t="shared" si="21"/>
        <v>1.1302724152724155</v>
      </c>
      <c r="Z40" s="21">
        <f t="shared" si="22"/>
        <v>2.811666666666667</v>
      </c>
      <c r="AA40" s="24">
        <f t="shared" si="11"/>
        <v>1.8826298076923078</v>
      </c>
    </row>
    <row r="41" spans="1:27" ht="12" x14ac:dyDescent="0.2">
      <c r="A41" s="13" t="s">
        <v>34</v>
      </c>
      <c r="B41" s="18">
        <v>3.5115384615384619</v>
      </c>
      <c r="C41" s="5">
        <v>4.3</v>
      </c>
      <c r="D41" s="17">
        <f t="shared" si="12"/>
        <v>3.7480769230769226</v>
      </c>
      <c r="E41" s="20">
        <v>4.6892857142857149</v>
      </c>
      <c r="F41" s="5">
        <v>4.9000000000000004</v>
      </c>
      <c r="G41" s="23">
        <f t="shared" si="13"/>
        <v>4.7525000000000004</v>
      </c>
      <c r="H41" s="25">
        <v>3.9730769230769232</v>
      </c>
      <c r="I41" s="5">
        <v>4.8</v>
      </c>
      <c r="J41" s="23">
        <f t="shared" si="14"/>
        <v>4.2211538461538458</v>
      </c>
      <c r="K41" s="5">
        <v>10</v>
      </c>
      <c r="L41" s="24">
        <v>4.0999999999999996</v>
      </c>
      <c r="M41" s="15">
        <v>4.17</v>
      </c>
      <c r="N41" s="18">
        <v>3.3875000000000002</v>
      </c>
      <c r="O41" s="25">
        <v>2.5</v>
      </c>
      <c r="P41" s="21">
        <f t="shared" si="15"/>
        <v>3.3525000000000005</v>
      </c>
      <c r="Q41" s="5">
        <v>4.8</v>
      </c>
      <c r="R41" s="5">
        <v>19</v>
      </c>
      <c r="S41" s="5">
        <v>6</v>
      </c>
      <c r="T41" s="22">
        <f t="shared" si="16"/>
        <v>25</v>
      </c>
      <c r="U41" s="21">
        <f t="shared" si="17"/>
        <v>4.8262548262548268</v>
      </c>
      <c r="V41" s="22">
        <f t="shared" si="18"/>
        <v>3.3525000000000005</v>
      </c>
      <c r="W41" s="22">
        <f t="shared" si="19"/>
        <v>3.8388390926640934</v>
      </c>
      <c r="X41" s="22">
        <f t="shared" si="20"/>
        <v>3.8301750000000006</v>
      </c>
      <c r="Y41" s="22">
        <f t="shared" si="21"/>
        <v>4.3262516087516092</v>
      </c>
      <c r="Z41" s="21">
        <f t="shared" si="22"/>
        <v>4.3262516087516092</v>
      </c>
      <c r="AA41" s="24">
        <f t="shared" si="11"/>
        <v>4.2376252413127409</v>
      </c>
    </row>
    <row r="42" spans="1:27" ht="12" x14ac:dyDescent="0.2">
      <c r="A42" s="13" t="s">
        <v>48</v>
      </c>
      <c r="B42" s="18">
        <v>2.9884615384615381</v>
      </c>
      <c r="C42" s="5">
        <v>3.5</v>
      </c>
      <c r="D42" s="17">
        <f t="shared" si="12"/>
        <v>3.1419230769230762</v>
      </c>
      <c r="E42" s="20">
        <v>3.0250000000000004</v>
      </c>
      <c r="F42" s="5">
        <v>4.4000000000000004</v>
      </c>
      <c r="G42" s="23">
        <f t="shared" si="13"/>
        <v>3.4375</v>
      </c>
      <c r="H42" s="25">
        <v>3.1269230769230774</v>
      </c>
      <c r="I42" s="5">
        <v>4</v>
      </c>
      <c r="J42" s="23">
        <f t="shared" si="14"/>
        <v>3.3888461538461536</v>
      </c>
      <c r="K42" s="5">
        <v>10</v>
      </c>
      <c r="L42" s="24">
        <v>4.0999999999999996</v>
      </c>
      <c r="M42" s="15">
        <v>2.5</v>
      </c>
      <c r="N42" s="18">
        <v>2.6</v>
      </c>
      <c r="O42" s="25">
        <v>1.25</v>
      </c>
      <c r="P42" s="21">
        <f t="shared" si="15"/>
        <v>2.1166666666666667</v>
      </c>
      <c r="Q42" s="5">
        <v>5</v>
      </c>
      <c r="R42" s="5">
        <v>19</v>
      </c>
      <c r="S42" s="5">
        <v>7</v>
      </c>
      <c r="T42" s="22">
        <f t="shared" si="16"/>
        <v>26</v>
      </c>
      <c r="U42" s="21">
        <f t="shared" si="17"/>
        <v>5</v>
      </c>
      <c r="V42" s="22">
        <f t="shared" si="18"/>
        <v>2.1166666666666667</v>
      </c>
      <c r="W42" s="22">
        <f t="shared" si="19"/>
        <v>3.0681666666666669</v>
      </c>
      <c r="X42" s="22">
        <f t="shared" si="20"/>
        <v>3.0681666666666669</v>
      </c>
      <c r="Y42" s="22">
        <f t="shared" si="21"/>
        <v>4.0388888888888888</v>
      </c>
      <c r="Z42" s="21">
        <f t="shared" si="22"/>
        <v>4.0388888888888888</v>
      </c>
      <c r="AA42" s="24">
        <f t="shared" si="11"/>
        <v>3.5901458333333331</v>
      </c>
    </row>
    <row r="43" spans="1:27" ht="12" x14ac:dyDescent="0.2">
      <c r="A43" s="13" t="s">
        <v>75</v>
      </c>
      <c r="B43" s="18">
        <v>2.7807692307692311</v>
      </c>
      <c r="C43" s="5">
        <v>3.8</v>
      </c>
      <c r="D43" s="17">
        <f t="shared" si="12"/>
        <v>3.0865384615384617</v>
      </c>
      <c r="E43" s="20">
        <v>3.3035714285714284</v>
      </c>
      <c r="F43" s="5">
        <v>4.9000000000000004</v>
      </c>
      <c r="G43" s="23">
        <f t="shared" si="13"/>
        <v>3.7824999999999998</v>
      </c>
      <c r="H43" s="25">
        <v>3.5884615384615381</v>
      </c>
      <c r="I43" s="5">
        <v>3.8</v>
      </c>
      <c r="J43" s="23">
        <f t="shared" si="14"/>
        <v>3.6519230769230768</v>
      </c>
      <c r="K43" s="5">
        <v>10</v>
      </c>
      <c r="L43" s="24">
        <v>4.0999999999999996</v>
      </c>
      <c r="M43" s="15">
        <v>5</v>
      </c>
      <c r="N43" s="18">
        <v>0</v>
      </c>
      <c r="O43" s="25">
        <v>3.75</v>
      </c>
      <c r="P43" s="21">
        <f t="shared" si="15"/>
        <v>2.9166666666666665</v>
      </c>
      <c r="Q43" s="5"/>
      <c r="R43" s="5">
        <v>7</v>
      </c>
      <c r="S43" s="5">
        <v>0</v>
      </c>
      <c r="T43" s="22">
        <f t="shared" si="16"/>
        <v>7</v>
      </c>
      <c r="U43" s="21">
        <f t="shared" si="17"/>
        <v>1.3513513513513513</v>
      </c>
      <c r="V43" s="22">
        <f t="shared" si="18"/>
        <v>2.9166666666666665</v>
      </c>
      <c r="W43" s="22">
        <f t="shared" si="19"/>
        <v>2.4001126126126127</v>
      </c>
      <c r="X43" s="22">
        <f t="shared" si="20"/>
        <v>1.9541666666666666</v>
      </c>
      <c r="Y43" s="22">
        <f t="shared" si="21"/>
        <v>1.4226726726726726</v>
      </c>
      <c r="Z43" s="21">
        <f t="shared" si="22"/>
        <v>2.9166666666666665</v>
      </c>
      <c r="AA43" s="24">
        <f t="shared" si="11"/>
        <v>3.5475528846153845</v>
      </c>
    </row>
    <row r="44" spans="1:27" ht="12" x14ac:dyDescent="0.2">
      <c r="A44" s="13" t="s">
        <v>37</v>
      </c>
      <c r="B44" s="18">
        <v>4.5384615384615383</v>
      </c>
      <c r="C44" s="5">
        <v>4.0999999999999996</v>
      </c>
      <c r="D44" s="17">
        <f t="shared" si="12"/>
        <v>4.4069230769230767</v>
      </c>
      <c r="E44" s="20">
        <v>3.5107142857142861</v>
      </c>
      <c r="F44" s="5">
        <v>4.4000000000000004</v>
      </c>
      <c r="G44" s="23">
        <f t="shared" si="13"/>
        <v>3.7774999999999999</v>
      </c>
      <c r="H44" s="25">
        <v>3.8461538461538463</v>
      </c>
      <c r="I44" s="5">
        <v>4.2</v>
      </c>
      <c r="J44" s="23">
        <f t="shared" si="14"/>
        <v>3.9523076923076923</v>
      </c>
      <c r="K44" s="5">
        <v>11</v>
      </c>
      <c r="L44" s="24">
        <v>4.5999999999999996</v>
      </c>
      <c r="M44" s="15">
        <v>2.08</v>
      </c>
      <c r="N44" s="18">
        <v>1.0374999999999999</v>
      </c>
      <c r="O44" s="25">
        <v>5</v>
      </c>
      <c r="P44" s="21">
        <f t="shared" si="15"/>
        <v>2.7058333333333331</v>
      </c>
      <c r="Q44" s="5"/>
      <c r="R44" s="5">
        <v>0</v>
      </c>
      <c r="S44" s="5">
        <v>0</v>
      </c>
      <c r="T44" s="22">
        <f t="shared" si="16"/>
        <v>0</v>
      </c>
      <c r="U44" s="21">
        <f t="shared" si="17"/>
        <v>0</v>
      </c>
      <c r="V44" s="22">
        <f t="shared" si="18"/>
        <v>2.7058333333333331</v>
      </c>
      <c r="W44" s="22">
        <f t="shared" si="19"/>
        <v>1.8129083333333333</v>
      </c>
      <c r="X44" s="22">
        <f t="shared" si="20"/>
        <v>1.8129083333333333</v>
      </c>
      <c r="Y44" s="22">
        <f t="shared" si="21"/>
        <v>0.90194444444444433</v>
      </c>
      <c r="Z44" s="21">
        <f t="shared" si="22"/>
        <v>2.7058333333333331</v>
      </c>
      <c r="AA44" s="24">
        <f t="shared" si="11"/>
        <v>3.9464663461538461</v>
      </c>
    </row>
    <row r="45" spans="1:27" ht="12" x14ac:dyDescent="0.2">
      <c r="A45" s="13" t="s">
        <v>47</v>
      </c>
      <c r="B45" s="18">
        <v>4.5384615384615383</v>
      </c>
      <c r="C45" s="5">
        <v>3.4</v>
      </c>
      <c r="D45" s="17">
        <f t="shared" si="12"/>
        <v>4.1969230769230768</v>
      </c>
      <c r="E45" s="20">
        <v>2.3214285714285716</v>
      </c>
      <c r="F45" s="5">
        <v>3.5</v>
      </c>
      <c r="G45" s="23">
        <f t="shared" si="13"/>
        <v>2.6749999999999998</v>
      </c>
      <c r="H45" s="25">
        <v>2.4346153846153844</v>
      </c>
      <c r="I45" s="5">
        <v>4.0999999999999996</v>
      </c>
      <c r="J45" s="23">
        <f t="shared" si="14"/>
        <v>2.9342307692307688</v>
      </c>
      <c r="K45" s="5">
        <v>11</v>
      </c>
      <c r="L45" s="24">
        <v>4.5999999999999996</v>
      </c>
      <c r="M45" s="15">
        <v>2.5</v>
      </c>
      <c r="N45" s="18">
        <v>6.25</v>
      </c>
      <c r="O45" s="25">
        <v>1.25</v>
      </c>
      <c r="P45" s="21">
        <f t="shared" si="15"/>
        <v>3.3333333333333335</v>
      </c>
      <c r="Q45" s="5">
        <v>5</v>
      </c>
      <c r="R45" s="5">
        <v>3</v>
      </c>
      <c r="S45" s="5">
        <v>0</v>
      </c>
      <c r="T45" s="22">
        <f t="shared" si="16"/>
        <v>3</v>
      </c>
      <c r="U45" s="21">
        <f t="shared" si="17"/>
        <v>0.57915057915057921</v>
      </c>
      <c r="V45" s="22">
        <f t="shared" si="18"/>
        <v>3.3333333333333335</v>
      </c>
      <c r="W45" s="22">
        <f t="shared" si="19"/>
        <v>2.4244530244530247</v>
      </c>
      <c r="X45" s="22">
        <f t="shared" si="20"/>
        <v>3.8833333333333337</v>
      </c>
      <c r="Y45" s="22">
        <f t="shared" si="21"/>
        <v>2.9708279708279708</v>
      </c>
      <c r="Z45" s="21">
        <f t="shared" si="22"/>
        <v>3.8833333333333337</v>
      </c>
      <c r="AA45" s="24">
        <f t="shared" si="11"/>
        <v>3.603961538461538</v>
      </c>
    </row>
    <row r="46" spans="1:27" ht="12" x14ac:dyDescent="0.2">
      <c r="A46" s="13" t="s">
        <v>50</v>
      </c>
      <c r="B46" s="18">
        <v>3.75</v>
      </c>
      <c r="C46" s="5">
        <v>4.3</v>
      </c>
      <c r="D46" s="17">
        <f t="shared" si="12"/>
        <v>3.915</v>
      </c>
      <c r="E46" s="20">
        <v>2.5607142857142855</v>
      </c>
      <c r="F46" s="5">
        <v>3.4</v>
      </c>
      <c r="G46" s="23">
        <f t="shared" si="13"/>
        <v>2.8125</v>
      </c>
      <c r="H46" s="25">
        <v>4.2307692307692308</v>
      </c>
      <c r="I46" s="5">
        <v>4.5</v>
      </c>
      <c r="J46" s="23">
        <f t="shared" si="14"/>
        <v>4.3115384615384613</v>
      </c>
      <c r="K46" s="5">
        <v>11</v>
      </c>
      <c r="L46" s="24">
        <v>4.5999999999999996</v>
      </c>
      <c r="M46" s="15">
        <v>2.5</v>
      </c>
      <c r="N46" s="18">
        <v>3.9124999999999996</v>
      </c>
      <c r="O46" s="25">
        <v>1.25</v>
      </c>
      <c r="P46" s="21">
        <f t="shared" si="15"/>
        <v>2.5541666666666667</v>
      </c>
      <c r="Q46" s="5"/>
      <c r="R46" s="5">
        <v>1</v>
      </c>
      <c r="S46" s="5">
        <v>0</v>
      </c>
      <c r="T46" s="22">
        <f t="shared" si="16"/>
        <v>1</v>
      </c>
      <c r="U46" s="21">
        <f t="shared" si="17"/>
        <v>0.19305019305019305</v>
      </c>
      <c r="V46" s="22">
        <f t="shared" si="18"/>
        <v>2.5541666666666667</v>
      </c>
      <c r="W46" s="22">
        <f t="shared" si="19"/>
        <v>1.7749982303732306</v>
      </c>
      <c r="X46" s="22">
        <f t="shared" si="20"/>
        <v>1.7112916666666669</v>
      </c>
      <c r="Y46" s="22">
        <f t="shared" si="21"/>
        <v>0.91573895323895327</v>
      </c>
      <c r="Z46" s="21">
        <f t="shared" si="22"/>
        <v>2.5541666666666667</v>
      </c>
      <c r="AA46" s="24">
        <f t="shared" si="11"/>
        <v>3.6890336538461539</v>
      </c>
    </row>
    <row r="47" spans="1:27" ht="12" x14ac:dyDescent="0.2">
      <c r="A47" s="13" t="s">
        <v>81</v>
      </c>
      <c r="B47" s="18">
        <v>3.8961538461538465</v>
      </c>
      <c r="C47" s="5">
        <v>4.5999999999999996</v>
      </c>
      <c r="D47" s="17">
        <f t="shared" si="12"/>
        <v>4.1073076923076925</v>
      </c>
      <c r="E47" s="20">
        <v>2.6178571428571429</v>
      </c>
      <c r="F47" s="5">
        <v>4.8</v>
      </c>
      <c r="G47" s="23">
        <f t="shared" si="13"/>
        <v>3.2725</v>
      </c>
      <c r="H47" s="25">
        <v>3.8461538461538463</v>
      </c>
      <c r="I47" s="5">
        <v>4.5</v>
      </c>
      <c r="J47" s="23">
        <f t="shared" si="14"/>
        <v>4.0423076923076922</v>
      </c>
      <c r="K47" s="5">
        <v>11</v>
      </c>
      <c r="L47" s="24">
        <v>4.5999999999999996</v>
      </c>
      <c r="M47" s="15">
        <v>3.33</v>
      </c>
      <c r="N47" s="18">
        <v>4.1624999999999996</v>
      </c>
      <c r="O47" s="25">
        <v>3.75</v>
      </c>
      <c r="P47" s="21">
        <f t="shared" si="15"/>
        <v>3.7475000000000001</v>
      </c>
      <c r="Q47" s="5"/>
      <c r="R47" s="5">
        <v>0</v>
      </c>
      <c r="S47" s="5">
        <v>0</v>
      </c>
      <c r="T47" s="22">
        <f t="shared" si="16"/>
        <v>0</v>
      </c>
      <c r="U47" s="21">
        <f t="shared" si="17"/>
        <v>0</v>
      </c>
      <c r="V47" s="22">
        <f t="shared" si="18"/>
        <v>3.7475000000000001</v>
      </c>
      <c r="W47" s="22">
        <f t="shared" si="19"/>
        <v>2.5108250000000001</v>
      </c>
      <c r="X47" s="22">
        <f t="shared" si="20"/>
        <v>2.5108250000000001</v>
      </c>
      <c r="Y47" s="22">
        <f t="shared" si="21"/>
        <v>1.2491666666666668</v>
      </c>
      <c r="Z47" s="21">
        <f t="shared" si="22"/>
        <v>3.7475000000000001</v>
      </c>
      <c r="AA47" s="24">
        <f t="shared" si="11"/>
        <v>3.9494182692307693</v>
      </c>
    </row>
    <row r="48" spans="1:27" ht="12" x14ac:dyDescent="0.2">
      <c r="A48" s="13" t="s">
        <v>83</v>
      </c>
      <c r="B48" s="18">
        <v>2.1461538461538461</v>
      </c>
      <c r="C48" s="5">
        <v>3.7</v>
      </c>
      <c r="D48" s="17">
        <f t="shared" si="12"/>
        <v>2.6123076923076924</v>
      </c>
      <c r="E48" s="20">
        <v>1.9035714285714287</v>
      </c>
      <c r="F48" s="5">
        <v>3.7</v>
      </c>
      <c r="G48" s="23">
        <f t="shared" si="13"/>
        <v>2.4424999999999999</v>
      </c>
      <c r="H48" s="25">
        <v>2.180769230769231</v>
      </c>
      <c r="I48" s="5">
        <v>3.6</v>
      </c>
      <c r="J48" s="23">
        <f t="shared" si="14"/>
        <v>2.6065384615384617</v>
      </c>
      <c r="K48" s="5">
        <v>11</v>
      </c>
      <c r="L48" s="24">
        <v>4.5999999999999996</v>
      </c>
      <c r="M48" s="15">
        <v>4.0600000000000005</v>
      </c>
      <c r="N48" s="18">
        <v>1.3</v>
      </c>
      <c r="O48" s="25">
        <v>3.75</v>
      </c>
      <c r="P48" s="21">
        <f t="shared" si="15"/>
        <v>3.0366666666666666</v>
      </c>
      <c r="Q48" s="5">
        <v>5</v>
      </c>
      <c r="R48" s="5">
        <v>1</v>
      </c>
      <c r="S48" s="5">
        <v>0</v>
      </c>
      <c r="T48" s="22">
        <f t="shared" si="16"/>
        <v>1</v>
      </c>
      <c r="U48" s="21">
        <f t="shared" si="17"/>
        <v>0.19305019305019305</v>
      </c>
      <c r="V48" s="22">
        <f t="shared" si="18"/>
        <v>3.0366666666666666</v>
      </c>
      <c r="W48" s="22">
        <f t="shared" si="19"/>
        <v>2.0982732303732305</v>
      </c>
      <c r="X48" s="22">
        <f t="shared" si="20"/>
        <v>3.684566666666667</v>
      </c>
      <c r="Y48" s="22">
        <f t="shared" si="21"/>
        <v>2.7432389532389529</v>
      </c>
      <c r="Z48" s="21">
        <f t="shared" si="22"/>
        <v>3.684566666666667</v>
      </c>
      <c r="AA48" s="24">
        <f t="shared" si="11"/>
        <v>3.1311801923076921</v>
      </c>
    </row>
    <row r="49" spans="1:27" ht="12" x14ac:dyDescent="0.2">
      <c r="A49" s="13" t="s">
        <v>26</v>
      </c>
      <c r="B49" s="18">
        <v>3.4615384615384617</v>
      </c>
      <c r="C49" s="5">
        <v>4.3</v>
      </c>
      <c r="D49" s="17">
        <f t="shared" si="12"/>
        <v>3.7130769230769225</v>
      </c>
      <c r="E49" s="20">
        <v>2.35</v>
      </c>
      <c r="F49" s="5">
        <v>4.4000000000000004</v>
      </c>
      <c r="G49" s="23">
        <f t="shared" si="13"/>
        <v>2.9649999999999999</v>
      </c>
      <c r="H49" s="25">
        <v>4.2615384615384615</v>
      </c>
      <c r="I49" s="5">
        <v>4.5</v>
      </c>
      <c r="J49" s="23">
        <f t="shared" si="14"/>
        <v>4.3330769230769226</v>
      </c>
      <c r="K49" s="5"/>
      <c r="L49" s="24"/>
      <c r="M49" s="15">
        <v>3.75</v>
      </c>
      <c r="N49" s="18">
        <v>4.1624999999999996</v>
      </c>
      <c r="O49" s="25">
        <v>5</v>
      </c>
      <c r="P49" s="21">
        <f t="shared" si="15"/>
        <v>4.3041666666666663</v>
      </c>
      <c r="Q49" s="5"/>
      <c r="R49" s="5">
        <v>2</v>
      </c>
      <c r="S49" s="5">
        <v>0</v>
      </c>
      <c r="T49" s="22">
        <f t="shared" si="16"/>
        <v>2</v>
      </c>
      <c r="U49" s="21">
        <f t="shared" si="17"/>
        <v>0.38610038610038611</v>
      </c>
      <c r="V49" s="22">
        <f t="shared" si="18"/>
        <v>4.3041666666666663</v>
      </c>
      <c r="W49" s="22">
        <f t="shared" si="19"/>
        <v>3.0112047940797941</v>
      </c>
      <c r="X49" s="22">
        <f t="shared" si="20"/>
        <v>2.8837916666666668</v>
      </c>
      <c r="Y49" s="22">
        <f t="shared" si="21"/>
        <v>1.5634223509223508</v>
      </c>
      <c r="Z49" s="21">
        <f t="shared" si="22"/>
        <v>4.3041666666666663</v>
      </c>
      <c r="AA49" s="24">
        <f t="shared" si="11"/>
        <v>3.0303076923076921</v>
      </c>
    </row>
    <row r="50" spans="1:27" ht="12" x14ac:dyDescent="0.2">
      <c r="A50" s="13" t="s">
        <v>28</v>
      </c>
      <c r="B50" s="18"/>
      <c r="C50" s="5"/>
      <c r="D50" s="17">
        <f t="shared" si="12"/>
        <v>0</v>
      </c>
      <c r="E50" s="20"/>
      <c r="F50" s="5"/>
      <c r="G50" s="23">
        <f t="shared" si="13"/>
        <v>0</v>
      </c>
      <c r="H50" s="25"/>
      <c r="I50" s="5"/>
      <c r="J50" s="23">
        <f t="shared" si="14"/>
        <v>0</v>
      </c>
      <c r="K50" s="5"/>
      <c r="L50" s="24"/>
      <c r="M50" s="15"/>
      <c r="N50" s="18"/>
      <c r="O50" s="25"/>
      <c r="P50" s="21">
        <f t="shared" si="15"/>
        <v>0</v>
      </c>
      <c r="Q50" s="5"/>
      <c r="R50" s="5">
        <v>1</v>
      </c>
      <c r="S50" s="5">
        <v>0</v>
      </c>
      <c r="T50" s="22">
        <f t="shared" si="16"/>
        <v>1</v>
      </c>
      <c r="U50" s="21">
        <f t="shared" si="17"/>
        <v>0.19305019305019305</v>
      </c>
      <c r="V50" s="22">
        <f t="shared" si="18"/>
        <v>0</v>
      </c>
      <c r="W50" s="22">
        <f t="shared" si="19"/>
        <v>6.3706563706563704E-2</v>
      </c>
      <c r="X50" s="22">
        <f t="shared" si="20"/>
        <v>0</v>
      </c>
      <c r="Y50" s="22">
        <f t="shared" si="21"/>
        <v>6.4350064350064351E-2</v>
      </c>
      <c r="Z50" s="21">
        <f t="shared" si="22"/>
        <v>6.4350064350064351E-2</v>
      </c>
      <c r="AA50" s="24">
        <f t="shared" si="11"/>
        <v>9.6525096525096523E-3</v>
      </c>
    </row>
    <row r="51" spans="1:27" ht="12" x14ac:dyDescent="0.2">
      <c r="A51" s="13" t="s">
        <v>31</v>
      </c>
      <c r="B51" s="18">
        <v>3.3</v>
      </c>
      <c r="C51" s="5">
        <v>4.0999999999999996</v>
      </c>
      <c r="D51" s="17">
        <f t="shared" si="12"/>
        <v>3.5399999999999991</v>
      </c>
      <c r="E51" s="20">
        <v>2.8571428571428568</v>
      </c>
      <c r="F51" s="5">
        <v>4.7</v>
      </c>
      <c r="G51" s="23">
        <f t="shared" si="13"/>
        <v>3.4099999999999993</v>
      </c>
      <c r="H51" s="25">
        <v>4.4884615384615385</v>
      </c>
      <c r="I51" s="5">
        <v>4.8</v>
      </c>
      <c r="J51" s="23">
        <f t="shared" si="14"/>
        <v>4.5819230769230765</v>
      </c>
      <c r="K51" s="5"/>
      <c r="L51" s="24"/>
      <c r="M51" s="15">
        <v>5</v>
      </c>
      <c r="N51" s="18">
        <v>4.6875</v>
      </c>
      <c r="O51" s="25">
        <v>5</v>
      </c>
      <c r="P51" s="21">
        <f t="shared" si="15"/>
        <v>4.895833333333333</v>
      </c>
      <c r="Q51" s="5"/>
      <c r="R51" s="5">
        <v>1</v>
      </c>
      <c r="S51" s="5">
        <v>0</v>
      </c>
      <c r="T51" s="22">
        <f t="shared" si="16"/>
        <v>1</v>
      </c>
      <c r="U51" s="21">
        <f t="shared" si="17"/>
        <v>0.19305019305019305</v>
      </c>
      <c r="V51" s="22">
        <f t="shared" si="18"/>
        <v>4.895833333333333</v>
      </c>
      <c r="W51" s="22">
        <f t="shared" si="19"/>
        <v>3.3439148970398973</v>
      </c>
      <c r="X51" s="22">
        <f t="shared" si="20"/>
        <v>3.2802083333333334</v>
      </c>
      <c r="Y51" s="22">
        <f t="shared" si="21"/>
        <v>1.6962945087945087</v>
      </c>
      <c r="Z51" s="21">
        <f t="shared" si="22"/>
        <v>4.895833333333333</v>
      </c>
      <c r="AA51" s="24">
        <f t="shared" si="11"/>
        <v>3.240557692307692</v>
      </c>
    </row>
    <row r="52" spans="1:27" ht="12" x14ac:dyDescent="0.2">
      <c r="A52" s="13" t="s">
        <v>39</v>
      </c>
      <c r="B52" s="18"/>
      <c r="C52" s="5"/>
      <c r="D52" s="17">
        <f t="shared" si="12"/>
        <v>0</v>
      </c>
      <c r="E52" s="20"/>
      <c r="F52" s="5"/>
      <c r="G52" s="23">
        <f t="shared" si="13"/>
        <v>0</v>
      </c>
      <c r="H52" s="25"/>
      <c r="I52" s="5"/>
      <c r="J52" s="23">
        <f t="shared" si="14"/>
        <v>0</v>
      </c>
      <c r="K52" s="5"/>
      <c r="L52" s="24"/>
      <c r="M52" s="15">
        <v>4.5</v>
      </c>
      <c r="N52" s="18"/>
      <c r="O52" s="25"/>
      <c r="P52" s="21">
        <f t="shared" si="15"/>
        <v>1.5</v>
      </c>
      <c r="Q52" s="5"/>
      <c r="R52" s="5">
        <v>1</v>
      </c>
      <c r="S52" s="5">
        <v>0</v>
      </c>
      <c r="T52" s="22">
        <f t="shared" si="16"/>
        <v>1</v>
      </c>
      <c r="U52" s="21">
        <f t="shared" si="17"/>
        <v>0.19305019305019305</v>
      </c>
      <c r="V52" s="22">
        <f t="shared" si="18"/>
        <v>1.5</v>
      </c>
      <c r="W52" s="22">
        <f t="shared" si="19"/>
        <v>1.0687065637065638</v>
      </c>
      <c r="X52" s="22">
        <f t="shared" si="20"/>
        <v>1.0050000000000001</v>
      </c>
      <c r="Y52" s="22">
        <f t="shared" si="21"/>
        <v>0.56435006435006441</v>
      </c>
      <c r="Z52" s="21">
        <f t="shared" si="22"/>
        <v>1.5</v>
      </c>
      <c r="AA52" s="24">
        <f t="shared" si="11"/>
        <v>0.22499999999999998</v>
      </c>
    </row>
    <row r="53" spans="1:27" ht="12" x14ac:dyDescent="0.2">
      <c r="A53" s="13" t="s">
        <v>41</v>
      </c>
      <c r="B53" s="18">
        <v>0.99230769230769234</v>
      </c>
      <c r="C53" s="14">
        <v>2.2000000000000002</v>
      </c>
      <c r="D53" s="17">
        <f t="shared" si="12"/>
        <v>1.3546153846153848</v>
      </c>
      <c r="E53" s="20">
        <v>2.7678571428571432</v>
      </c>
      <c r="F53" s="14">
        <v>3.9</v>
      </c>
      <c r="G53" s="23">
        <f t="shared" si="13"/>
        <v>3.1074999999999999</v>
      </c>
      <c r="H53" s="25">
        <v>1.2807692307692307</v>
      </c>
      <c r="I53" s="14"/>
      <c r="J53" s="23">
        <f t="shared" si="14"/>
        <v>0.8965384615384614</v>
      </c>
      <c r="K53" s="14"/>
      <c r="L53" s="24"/>
      <c r="M53" s="15">
        <v>2.5</v>
      </c>
      <c r="N53" s="18">
        <v>0</v>
      </c>
      <c r="O53" s="25">
        <v>0</v>
      </c>
      <c r="P53" s="21">
        <f t="shared" si="15"/>
        <v>0.83333333333333337</v>
      </c>
      <c r="Q53" s="14">
        <v>4.5</v>
      </c>
      <c r="R53" s="14">
        <v>0</v>
      </c>
      <c r="S53" s="14">
        <v>0</v>
      </c>
      <c r="T53" s="22">
        <f t="shared" si="16"/>
        <v>0</v>
      </c>
      <c r="U53" s="21">
        <f t="shared" si="17"/>
        <v>0</v>
      </c>
      <c r="V53" s="22">
        <f t="shared" si="18"/>
        <v>0.83333333333333337</v>
      </c>
      <c r="W53" s="22">
        <f t="shared" si="19"/>
        <v>0.55833333333333335</v>
      </c>
      <c r="X53" s="22">
        <f t="shared" si="20"/>
        <v>2.0433333333333334</v>
      </c>
      <c r="Y53" s="22">
        <f t="shared" si="21"/>
        <v>1.7777777777777777</v>
      </c>
      <c r="Z53" s="21">
        <f t="shared" si="22"/>
        <v>2.0433333333333334</v>
      </c>
      <c r="AA53" s="24">
        <f t="shared" si="11"/>
        <v>1.4783317307692307</v>
      </c>
    </row>
    <row r="54" spans="1:27" ht="12" x14ac:dyDescent="0.2">
      <c r="A54" s="13" t="s">
        <v>43</v>
      </c>
      <c r="B54" s="18"/>
      <c r="C54" s="14"/>
      <c r="D54" s="17">
        <f t="shared" si="12"/>
        <v>0</v>
      </c>
      <c r="E54" s="20"/>
      <c r="F54" s="14"/>
      <c r="G54" s="23">
        <f t="shared" si="13"/>
        <v>0</v>
      </c>
      <c r="H54" s="25"/>
      <c r="I54" s="14"/>
      <c r="J54" s="23">
        <f t="shared" si="14"/>
        <v>0</v>
      </c>
      <c r="K54" s="14"/>
      <c r="L54" s="24"/>
      <c r="M54" s="15"/>
      <c r="N54" s="18"/>
      <c r="O54" s="25"/>
      <c r="P54" s="21">
        <f t="shared" si="15"/>
        <v>0</v>
      </c>
      <c r="Q54" s="14"/>
      <c r="R54" s="14">
        <v>2</v>
      </c>
      <c r="S54" s="14">
        <v>0</v>
      </c>
      <c r="T54" s="22">
        <f t="shared" si="16"/>
        <v>2</v>
      </c>
      <c r="U54" s="21">
        <f t="shared" si="17"/>
        <v>0.38610038610038611</v>
      </c>
      <c r="V54" s="22">
        <f t="shared" si="18"/>
        <v>0</v>
      </c>
      <c r="W54" s="22">
        <f t="shared" si="19"/>
        <v>0.12741312741312741</v>
      </c>
      <c r="X54" s="22">
        <f t="shared" si="20"/>
        <v>0</v>
      </c>
      <c r="Y54" s="22">
        <f t="shared" si="21"/>
        <v>0.1287001287001287</v>
      </c>
      <c r="Z54" s="21">
        <f t="shared" si="22"/>
        <v>0.1287001287001287</v>
      </c>
      <c r="AA54" s="24">
        <f t="shared" si="11"/>
        <v>1.9305019305019305E-2</v>
      </c>
    </row>
    <row r="55" spans="1:27" ht="12" x14ac:dyDescent="0.2">
      <c r="A55" s="13" t="s">
        <v>45</v>
      </c>
      <c r="B55" s="18"/>
      <c r="C55" s="14"/>
      <c r="D55" s="17">
        <f t="shared" si="12"/>
        <v>0</v>
      </c>
      <c r="E55" s="20"/>
      <c r="F55" s="14"/>
      <c r="G55" s="23">
        <f t="shared" si="13"/>
        <v>0</v>
      </c>
      <c r="H55" s="25"/>
      <c r="I55" s="14"/>
      <c r="J55" s="23">
        <f t="shared" si="14"/>
        <v>0</v>
      </c>
      <c r="K55" s="14"/>
      <c r="L55" s="24"/>
      <c r="M55" s="15"/>
      <c r="N55" s="18"/>
      <c r="O55" s="25"/>
      <c r="P55" s="21">
        <f t="shared" si="15"/>
        <v>0</v>
      </c>
      <c r="Q55" s="14"/>
      <c r="R55" s="14">
        <v>0</v>
      </c>
      <c r="S55" s="14">
        <v>1</v>
      </c>
      <c r="T55" s="22">
        <f t="shared" si="16"/>
        <v>1</v>
      </c>
      <c r="U55" s="21">
        <f t="shared" si="17"/>
        <v>0.19305019305019305</v>
      </c>
      <c r="V55" s="22">
        <f t="shared" si="18"/>
        <v>0</v>
      </c>
      <c r="W55" s="22">
        <f t="shared" si="19"/>
        <v>6.3706563706563704E-2</v>
      </c>
      <c r="X55" s="22">
        <f t="shared" si="20"/>
        <v>0</v>
      </c>
      <c r="Y55" s="22">
        <f t="shared" si="21"/>
        <v>6.4350064350064351E-2</v>
      </c>
      <c r="Z55" s="21">
        <f t="shared" si="22"/>
        <v>6.4350064350064351E-2</v>
      </c>
      <c r="AA55" s="24">
        <f t="shared" si="11"/>
        <v>9.6525096525096523E-3</v>
      </c>
    </row>
    <row r="56" spans="1:27" ht="12" x14ac:dyDescent="0.2">
      <c r="A56" s="13" t="s">
        <v>54</v>
      </c>
      <c r="B56" s="18"/>
      <c r="C56" s="14"/>
      <c r="D56" s="17">
        <f t="shared" si="12"/>
        <v>0</v>
      </c>
      <c r="E56" s="20"/>
      <c r="F56" s="14"/>
      <c r="G56" s="23">
        <f t="shared" si="13"/>
        <v>0</v>
      </c>
      <c r="H56" s="25"/>
      <c r="I56" s="14"/>
      <c r="J56" s="23">
        <f t="shared" si="14"/>
        <v>0</v>
      </c>
      <c r="K56" s="14"/>
      <c r="L56" s="24"/>
      <c r="M56" s="15"/>
      <c r="N56" s="18"/>
      <c r="O56" s="25"/>
      <c r="P56" s="21">
        <f t="shared" si="15"/>
        <v>0</v>
      </c>
      <c r="Q56" s="14"/>
      <c r="R56" s="14">
        <v>2</v>
      </c>
      <c r="S56" s="14">
        <v>0</v>
      </c>
      <c r="T56" s="22">
        <f t="shared" si="16"/>
        <v>2</v>
      </c>
      <c r="U56" s="21">
        <f t="shared" si="17"/>
        <v>0.38610038610038611</v>
      </c>
      <c r="V56" s="22">
        <f t="shared" si="18"/>
        <v>0</v>
      </c>
      <c r="W56" s="22">
        <f t="shared" si="19"/>
        <v>0.12741312741312741</v>
      </c>
      <c r="X56" s="22">
        <f t="shared" si="20"/>
        <v>0</v>
      </c>
      <c r="Y56" s="22">
        <f t="shared" si="21"/>
        <v>0.1287001287001287</v>
      </c>
      <c r="Z56" s="21">
        <f t="shared" si="22"/>
        <v>0.1287001287001287</v>
      </c>
      <c r="AA56" s="24">
        <f t="shared" si="11"/>
        <v>1.9305019305019305E-2</v>
      </c>
    </row>
    <row r="57" spans="1:27" ht="12" x14ac:dyDescent="0.2">
      <c r="A57" s="13" t="s">
        <v>57</v>
      </c>
      <c r="B57" s="18"/>
      <c r="C57" s="14"/>
      <c r="D57" s="17">
        <f t="shared" si="12"/>
        <v>0</v>
      </c>
      <c r="E57" s="20"/>
      <c r="F57" s="19"/>
      <c r="G57" s="23">
        <f t="shared" si="13"/>
        <v>0</v>
      </c>
      <c r="H57" s="25"/>
      <c r="I57" s="14"/>
      <c r="J57" s="23">
        <f t="shared" si="14"/>
        <v>0</v>
      </c>
      <c r="K57" s="14"/>
      <c r="L57" s="24"/>
      <c r="M57" s="15"/>
      <c r="N57" s="18"/>
      <c r="O57" s="25"/>
      <c r="P57" s="21">
        <f t="shared" si="15"/>
        <v>0</v>
      </c>
      <c r="Q57" s="14"/>
      <c r="R57" s="14">
        <v>3</v>
      </c>
      <c r="S57" s="14">
        <v>0</v>
      </c>
      <c r="T57" s="22">
        <f t="shared" si="16"/>
        <v>3</v>
      </c>
      <c r="U57" s="21">
        <f t="shared" si="17"/>
        <v>0.57915057915057921</v>
      </c>
      <c r="V57" s="22">
        <f t="shared" si="18"/>
        <v>0</v>
      </c>
      <c r="W57" s="22">
        <f t="shared" si="19"/>
        <v>0.19111969111969115</v>
      </c>
      <c r="X57" s="22">
        <f t="shared" si="20"/>
        <v>0</v>
      </c>
      <c r="Y57" s="22">
        <f t="shared" si="21"/>
        <v>0.19305019305019308</v>
      </c>
      <c r="Z57" s="21">
        <f t="shared" si="22"/>
        <v>0.19305019305019308</v>
      </c>
      <c r="AA57" s="24">
        <f t="shared" si="11"/>
        <v>2.8957528957528962E-2</v>
      </c>
    </row>
    <row r="58" spans="1:27" ht="12" x14ac:dyDescent="0.2">
      <c r="A58" s="13" t="s">
        <v>65</v>
      </c>
      <c r="B58" s="18"/>
      <c r="C58" s="14"/>
      <c r="D58" s="17">
        <f t="shared" si="12"/>
        <v>0</v>
      </c>
      <c r="E58" s="20"/>
      <c r="F58" s="19"/>
      <c r="G58" s="23">
        <f t="shared" si="13"/>
        <v>0</v>
      </c>
      <c r="H58" s="25"/>
      <c r="I58" s="14"/>
      <c r="J58" s="23">
        <f t="shared" si="14"/>
        <v>0</v>
      </c>
      <c r="K58" s="14"/>
      <c r="L58" s="24"/>
      <c r="M58" s="15"/>
      <c r="N58" s="18"/>
      <c r="O58" s="25"/>
      <c r="P58" s="21">
        <f t="shared" si="15"/>
        <v>0</v>
      </c>
      <c r="Q58" s="14"/>
      <c r="R58" s="14">
        <v>3</v>
      </c>
      <c r="S58" s="14">
        <v>0</v>
      </c>
      <c r="T58" s="22">
        <f t="shared" si="16"/>
        <v>3</v>
      </c>
      <c r="U58" s="21">
        <f t="shared" si="17"/>
        <v>0.57915057915057921</v>
      </c>
      <c r="V58" s="22">
        <f t="shared" si="18"/>
        <v>0</v>
      </c>
      <c r="W58" s="22">
        <f t="shared" si="19"/>
        <v>0.19111969111969115</v>
      </c>
      <c r="X58" s="22">
        <f t="shared" si="20"/>
        <v>0</v>
      </c>
      <c r="Y58" s="22">
        <f t="shared" si="21"/>
        <v>0.19305019305019308</v>
      </c>
      <c r="Z58" s="21">
        <f t="shared" si="22"/>
        <v>0.19305019305019308</v>
      </c>
      <c r="AA58" s="24">
        <f t="shared" si="11"/>
        <v>2.8957528957528962E-2</v>
      </c>
    </row>
    <row r="59" spans="1:27" ht="12" x14ac:dyDescent="0.2">
      <c r="A59" s="13" t="s">
        <v>67</v>
      </c>
      <c r="B59" s="18"/>
      <c r="C59" s="14"/>
      <c r="D59" s="17">
        <f t="shared" si="12"/>
        <v>0</v>
      </c>
      <c r="E59" s="20"/>
      <c r="F59" s="19"/>
      <c r="G59" s="23">
        <f t="shared" si="13"/>
        <v>0</v>
      </c>
      <c r="H59" s="25"/>
      <c r="I59" s="14"/>
      <c r="J59" s="23">
        <f t="shared" si="14"/>
        <v>0</v>
      </c>
      <c r="K59" s="14"/>
      <c r="L59" s="24"/>
      <c r="M59" s="15">
        <v>3.33</v>
      </c>
      <c r="N59" s="18"/>
      <c r="O59" s="25"/>
      <c r="P59" s="21">
        <f t="shared" si="15"/>
        <v>1.1100000000000001</v>
      </c>
      <c r="Q59" s="14"/>
      <c r="R59" s="14">
        <v>1</v>
      </c>
      <c r="S59" s="14">
        <v>0</v>
      </c>
      <c r="T59" s="22">
        <f t="shared" si="16"/>
        <v>1</v>
      </c>
      <c r="U59" s="21">
        <f t="shared" si="17"/>
        <v>0.19305019305019305</v>
      </c>
      <c r="V59" s="22">
        <f t="shared" si="18"/>
        <v>1.1100000000000001</v>
      </c>
      <c r="W59" s="22">
        <f t="shared" si="19"/>
        <v>0.80740656370656383</v>
      </c>
      <c r="X59" s="22">
        <f t="shared" si="20"/>
        <v>0.74370000000000014</v>
      </c>
      <c r="Y59" s="22">
        <f t="shared" si="21"/>
        <v>0.4343500643500644</v>
      </c>
      <c r="Z59" s="21">
        <f t="shared" si="22"/>
        <v>1.1100000000000001</v>
      </c>
      <c r="AA59" s="24">
        <f t="shared" si="11"/>
        <v>0.16650000000000001</v>
      </c>
    </row>
    <row r="60" spans="1:27" ht="12" x14ac:dyDescent="0.2">
      <c r="A60" s="13" t="s">
        <v>73</v>
      </c>
      <c r="B60" s="18">
        <v>3.4615384615384617</v>
      </c>
      <c r="C60" s="14">
        <v>4.5999999999999996</v>
      </c>
      <c r="D60" s="17">
        <f t="shared" si="12"/>
        <v>3.8030769230769228</v>
      </c>
      <c r="E60" s="20">
        <v>4.2142857142857144</v>
      </c>
      <c r="F60" s="19">
        <v>5</v>
      </c>
      <c r="G60" s="23">
        <f t="shared" si="13"/>
        <v>4.4499999999999993</v>
      </c>
      <c r="H60" s="25"/>
      <c r="I60" s="14"/>
      <c r="J60" s="23">
        <f t="shared" si="14"/>
        <v>0</v>
      </c>
      <c r="K60" s="14"/>
      <c r="L60" s="24"/>
      <c r="M60" s="15">
        <v>5</v>
      </c>
      <c r="N60" s="18">
        <v>6.25</v>
      </c>
      <c r="O60" s="25"/>
      <c r="P60" s="21">
        <f t="shared" si="15"/>
        <v>3.75</v>
      </c>
      <c r="Q60" s="14"/>
      <c r="R60" s="14">
        <v>2</v>
      </c>
      <c r="S60" s="14">
        <v>0</v>
      </c>
      <c r="T60" s="22">
        <f t="shared" si="16"/>
        <v>2</v>
      </c>
      <c r="U60" s="21">
        <f t="shared" si="17"/>
        <v>0.38610038610038611</v>
      </c>
      <c r="V60" s="22">
        <f t="shared" si="18"/>
        <v>3.75</v>
      </c>
      <c r="W60" s="22">
        <f t="shared" si="19"/>
        <v>2.6399131274131276</v>
      </c>
      <c r="X60" s="22">
        <f t="shared" si="20"/>
        <v>2.5125000000000002</v>
      </c>
      <c r="Y60" s="22">
        <f t="shared" si="21"/>
        <v>1.3787001287001288</v>
      </c>
      <c r="Z60" s="21">
        <f t="shared" si="22"/>
        <v>3.75</v>
      </c>
      <c r="AA60" s="24">
        <f t="shared" si="11"/>
        <v>2.3243653846153847</v>
      </c>
    </row>
    <row r="61" spans="1:27" ht="12" x14ac:dyDescent="0.2">
      <c r="A61" s="13" t="s">
        <v>76</v>
      </c>
      <c r="B61" s="18">
        <v>0.93076923076923079</v>
      </c>
      <c r="C61" s="14"/>
      <c r="D61" s="17">
        <f t="shared" si="12"/>
        <v>0.65153846153846151</v>
      </c>
      <c r="E61" s="20"/>
      <c r="F61" s="19"/>
      <c r="G61" s="23">
        <f t="shared" si="13"/>
        <v>0</v>
      </c>
      <c r="H61" s="25"/>
      <c r="I61" s="14"/>
      <c r="J61" s="23">
        <f t="shared" si="14"/>
        <v>0</v>
      </c>
      <c r="K61" s="14"/>
      <c r="L61" s="24"/>
      <c r="M61" s="15">
        <v>2.92</v>
      </c>
      <c r="N61" s="18"/>
      <c r="O61" s="25"/>
      <c r="P61" s="21">
        <f t="shared" si="15"/>
        <v>0.97333333333333327</v>
      </c>
      <c r="Q61" s="14"/>
      <c r="R61" s="14">
        <v>10</v>
      </c>
      <c r="S61" s="14">
        <v>0</v>
      </c>
      <c r="T61" s="22">
        <f t="shared" si="16"/>
        <v>10</v>
      </c>
      <c r="U61" s="21">
        <f t="shared" si="17"/>
        <v>1.9305019305019306</v>
      </c>
      <c r="V61" s="22">
        <f t="shared" si="18"/>
        <v>0.97333333333333327</v>
      </c>
      <c r="W61" s="22">
        <f t="shared" si="19"/>
        <v>1.2891989703989704</v>
      </c>
      <c r="X61" s="22">
        <f t="shared" si="20"/>
        <v>0.65213333333333334</v>
      </c>
      <c r="Y61" s="22">
        <f t="shared" si="21"/>
        <v>0.96794508794508793</v>
      </c>
      <c r="Z61" s="21">
        <f t="shared" si="22"/>
        <v>1.2891989703989704</v>
      </c>
      <c r="AA61" s="24">
        <f t="shared" si="11"/>
        <v>0.3236875378675379</v>
      </c>
    </row>
    <row r="62" spans="1:27" ht="12" x14ac:dyDescent="0.2">
      <c r="A62" s="13" t="s">
        <v>78</v>
      </c>
      <c r="B62" s="18"/>
      <c r="C62" s="14"/>
      <c r="D62" s="17">
        <f t="shared" si="12"/>
        <v>0</v>
      </c>
      <c r="E62" s="20"/>
      <c r="F62" s="19"/>
      <c r="G62" s="23">
        <f t="shared" si="13"/>
        <v>0</v>
      </c>
      <c r="H62" s="25"/>
      <c r="I62" s="14"/>
      <c r="J62" s="23">
        <f t="shared" si="14"/>
        <v>0</v>
      </c>
      <c r="K62" s="14"/>
      <c r="L62" s="24"/>
      <c r="M62" s="15">
        <v>1.67</v>
      </c>
      <c r="N62" s="18"/>
      <c r="O62" s="25"/>
      <c r="P62" s="21">
        <f t="shared" si="15"/>
        <v>0.55666666666666664</v>
      </c>
      <c r="Q62" s="14"/>
      <c r="R62" s="14">
        <v>1</v>
      </c>
      <c r="S62" s="14">
        <v>0</v>
      </c>
      <c r="T62" s="22">
        <f t="shared" si="16"/>
        <v>1</v>
      </c>
      <c r="U62" s="21">
        <f t="shared" si="17"/>
        <v>0.19305019305019305</v>
      </c>
      <c r="V62" s="22">
        <f t="shared" si="18"/>
        <v>0.55666666666666664</v>
      </c>
      <c r="W62" s="22">
        <f t="shared" si="19"/>
        <v>0.43667323037323036</v>
      </c>
      <c r="X62" s="22">
        <f t="shared" si="20"/>
        <v>0.37296666666666667</v>
      </c>
      <c r="Y62" s="22">
        <f t="shared" si="21"/>
        <v>0.24990561990561991</v>
      </c>
      <c r="Z62" s="21">
        <f t="shared" si="22"/>
        <v>0.55666666666666664</v>
      </c>
      <c r="AA62" s="24">
        <f t="shared" si="11"/>
        <v>8.3499999999999991E-2</v>
      </c>
    </row>
    <row r="63" spans="1:27" ht="12" x14ac:dyDescent="0.2">
      <c r="A63" s="13" t="s">
        <v>84</v>
      </c>
      <c r="B63" s="18">
        <v>1.9500000000000002</v>
      </c>
      <c r="C63" s="14">
        <v>3.5</v>
      </c>
      <c r="D63" s="17">
        <f t="shared" si="12"/>
        <v>2.415</v>
      </c>
      <c r="E63" s="20">
        <v>1.3678571428571429</v>
      </c>
      <c r="F63" s="14">
        <v>2.2000000000000002</v>
      </c>
      <c r="G63" s="23">
        <f t="shared" si="13"/>
        <v>1.6174999999999999</v>
      </c>
      <c r="H63" s="25"/>
      <c r="I63" s="14"/>
      <c r="J63" s="23">
        <f t="shared" si="14"/>
        <v>0</v>
      </c>
      <c r="K63" s="14"/>
      <c r="L63" s="24"/>
      <c r="M63" s="15">
        <v>4.58</v>
      </c>
      <c r="N63" s="18">
        <v>2.6</v>
      </c>
      <c r="O63" s="25">
        <v>2.5</v>
      </c>
      <c r="P63" s="21">
        <f t="shared" si="15"/>
        <v>3.2266666666666666</v>
      </c>
      <c r="Q63" s="14">
        <v>5</v>
      </c>
      <c r="R63" s="14">
        <v>2</v>
      </c>
      <c r="S63" s="14">
        <v>0</v>
      </c>
      <c r="T63" s="22">
        <f t="shared" si="16"/>
        <v>2</v>
      </c>
      <c r="U63" s="21">
        <f t="shared" si="17"/>
        <v>0.38610038610038611</v>
      </c>
      <c r="V63" s="22">
        <f t="shared" si="18"/>
        <v>3.2266666666666666</v>
      </c>
      <c r="W63" s="22">
        <f t="shared" si="19"/>
        <v>2.289279794079794</v>
      </c>
      <c r="X63" s="22">
        <f t="shared" si="20"/>
        <v>3.811866666666667</v>
      </c>
      <c r="Y63" s="22">
        <f t="shared" si="21"/>
        <v>2.8709223509223509</v>
      </c>
      <c r="Z63" s="21">
        <f t="shared" si="22"/>
        <v>3.811866666666667</v>
      </c>
      <c r="AA63" s="24">
        <f t="shared" si="11"/>
        <v>1.4187175000000001</v>
      </c>
    </row>
    <row r="65" spans="20:20" x14ac:dyDescent="0.2">
      <c r="T65" s="4">
        <f>_xlfn.PERCENTILE.EXC(T4:T63,0.9)</f>
        <v>25.9</v>
      </c>
    </row>
  </sheetData>
  <sortState xmlns:xlrd2="http://schemas.microsoft.com/office/spreadsheetml/2017/richdata2" ref="A4:AA63">
    <sortCondition ref="K4:K63"/>
  </sortState>
  <mergeCells count="6">
    <mergeCell ref="K1:L1"/>
    <mergeCell ref="R1:U1"/>
    <mergeCell ref="V1:Z1"/>
    <mergeCell ref="A1:A3"/>
    <mergeCell ref="B1:J1"/>
    <mergeCell ref="M1:P1"/>
  </mergeCell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archivo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Mario Enrique Arrieta Prieto</cp:lastModifiedBy>
  <cp:lastPrinted>2021-05-02T02:08:04Z</cp:lastPrinted>
  <dcterms:created xsi:type="dcterms:W3CDTF">2021-03-15T00:08:44Z</dcterms:created>
  <dcterms:modified xsi:type="dcterms:W3CDTF">2022-02-11T03:41:27Z</dcterms:modified>
</cp:coreProperties>
</file>