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<sst xmlns="http://schemas.openxmlformats.org/spreadsheetml/2006/main" count="19" uniqueCount="17">
  <si>
    <t>rendement y</t>
  </si>
  <si>
    <t>engrais x</t>
  </si>
  <si>
    <t>y-ybar</t>
  </si>
  <si>
    <t>x-xbar</t>
  </si>
  <si>
    <t>(x-xbar)(y-ybar)</t>
  </si>
  <si>
    <t>(x-xbar)^2</t>
  </si>
  <si>
    <t>xbar</t>
  </si>
  <si>
    <t>ybar</t>
  </si>
  <si>
    <t>COV(X,Y)</t>
  </si>
  <si>
    <t>VAR(X)</t>
  </si>
  <si>
    <t>moyenne</t>
  </si>
  <si>
    <t>a</t>
  </si>
  <si>
    <t>(pente)</t>
  </si>
  <si>
    <t>b</t>
  </si>
  <si>
    <t>Prévision Y(ŷ)</t>
  </si>
  <si>
    <t>erreur</t>
  </si>
  <si>
    <t>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</si>
</sst>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'Feuille 1'!$A$3:$A$12</c:f>
            </c:numRef>
          </c:xVal>
          <c:yVal>
            <c:numRef>
              <c:f>'Feuille 1'!$B$3:$B$12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52809"/>
        <c:axId val="29080461"/>
      </c:scatterChart>
      <c:valAx>
        <c:axId val="602452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0461"/>
      </c:valAx>
      <c:valAx>
        <c:axId val="29080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452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'Feuille 1'!$B$23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'Feuille 1'!$A$24:$A$33</c:f>
            </c:numRef>
          </c:xVal>
          <c:yVal>
            <c:numRef>
              <c:f>'Feuille 1'!$B$24:$B$33</c:f>
              <c:numCache/>
            </c:numRef>
          </c:yVal>
        </c:ser>
        <c:ser>
          <c:idx val="1"/>
          <c:order val="1"/>
          <c:tx>
            <c:strRef>
              <c:f>'Feuille 1'!$C$23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'Feuille 1'!$A$24:$A$33</c:f>
            </c:numRef>
          </c:xVal>
          <c:yVal>
            <c:numRef>
              <c:f>'Feuille 1'!$C$24:$C$33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03398"/>
        <c:axId val="1538324424"/>
      </c:scatterChart>
      <c:valAx>
        <c:axId val="1932603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324424"/>
      </c:valAx>
      <c:valAx>
        <c:axId val="153832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03398"/>
      </c:valAx>
    </c:plotArea>
    <c:legend>
      <c:legendPos val="r"/>
      <c:layout>
        <c:manualLayout>
          <c:xMode val="edge"/>
          <c:yMode val="edge"/>
          <c:x val="0.3505555566151938"/>
          <c:y val="0.0526954177897574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1</xdr:row>
      <xdr:rowOff>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295275</xdr:colOff>
      <xdr:row>22</xdr:row>
      <xdr:rowOff>9525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>
        <v>16.0</v>
      </c>
      <c r="C3" s="1">
        <v>20.0</v>
      </c>
      <c r="D3" s="2">
        <f t="shared" ref="D3:E3" si="1">B3-B$14</f>
        <v>-10.1</v>
      </c>
      <c r="E3" s="2">
        <f t="shared" si="1"/>
        <v>-10.4</v>
      </c>
      <c r="F3" s="2">
        <f t="shared" ref="F3:F12" si="3">MULTIPLY(E3,D3)</f>
        <v>105.04</v>
      </c>
      <c r="G3" s="2">
        <f t="shared" ref="G3:G12" si="4">POWER(E3,2)</f>
        <v>108.16</v>
      </c>
    </row>
    <row r="4">
      <c r="B4" s="1">
        <v>18.0</v>
      </c>
      <c r="C4" s="1">
        <v>24.0</v>
      </c>
      <c r="D4" s="2">
        <f t="shared" ref="D4:E4" si="2">B4-B$14</f>
        <v>-8.1</v>
      </c>
      <c r="E4" s="2">
        <f t="shared" si="2"/>
        <v>-6.4</v>
      </c>
      <c r="F4" s="2">
        <f t="shared" si="3"/>
        <v>51.84</v>
      </c>
      <c r="G4" s="2">
        <f t="shared" si="4"/>
        <v>40.96</v>
      </c>
    </row>
    <row r="5">
      <c r="B5" s="1">
        <v>23.0</v>
      </c>
      <c r="C5" s="1">
        <v>28.0</v>
      </c>
      <c r="D5" s="2">
        <f t="shared" ref="D5:E5" si="5">B5-B$14</f>
        <v>-3.1</v>
      </c>
      <c r="E5" s="2">
        <f t="shared" si="5"/>
        <v>-2.4</v>
      </c>
      <c r="F5" s="2">
        <f t="shared" si="3"/>
        <v>7.44</v>
      </c>
      <c r="G5" s="2">
        <f t="shared" si="4"/>
        <v>5.76</v>
      </c>
    </row>
    <row r="6">
      <c r="B6" s="1">
        <v>24.0</v>
      </c>
      <c r="C6" s="1">
        <v>22.0</v>
      </c>
      <c r="D6" s="2">
        <f t="shared" ref="D6:E6" si="6">B6-B$14</f>
        <v>-2.1</v>
      </c>
      <c r="E6" s="2">
        <f t="shared" si="6"/>
        <v>-8.4</v>
      </c>
      <c r="F6" s="2">
        <f t="shared" si="3"/>
        <v>17.64</v>
      </c>
      <c r="G6" s="2">
        <f t="shared" si="4"/>
        <v>70.56</v>
      </c>
    </row>
    <row r="7">
      <c r="B7" s="1">
        <v>28.0</v>
      </c>
      <c r="C7" s="1">
        <v>32.0</v>
      </c>
      <c r="D7" s="2">
        <f t="shared" ref="D7:E7" si="7">B7-B$14</f>
        <v>1.9</v>
      </c>
      <c r="E7" s="2">
        <f t="shared" si="7"/>
        <v>1.6</v>
      </c>
      <c r="F7" s="2">
        <f t="shared" si="3"/>
        <v>3.04</v>
      </c>
      <c r="G7" s="2">
        <f t="shared" si="4"/>
        <v>2.56</v>
      </c>
    </row>
    <row r="8">
      <c r="B8" s="1">
        <v>29.0</v>
      </c>
      <c r="C8" s="1">
        <v>28.0</v>
      </c>
      <c r="D8" s="2">
        <f t="shared" ref="D8:E8" si="8">B8-B$14</f>
        <v>2.9</v>
      </c>
      <c r="E8" s="2">
        <f t="shared" si="8"/>
        <v>-2.4</v>
      </c>
      <c r="F8" s="2">
        <f t="shared" si="3"/>
        <v>-6.96</v>
      </c>
      <c r="G8" s="2">
        <f t="shared" si="4"/>
        <v>5.76</v>
      </c>
    </row>
    <row r="9">
      <c r="B9" s="1">
        <v>26.0</v>
      </c>
      <c r="C9" s="1">
        <v>32.0</v>
      </c>
      <c r="D9" s="2">
        <f t="shared" ref="D9:E9" si="9">B9-B$14</f>
        <v>-0.1</v>
      </c>
      <c r="E9" s="2">
        <f t="shared" si="9"/>
        <v>1.6</v>
      </c>
      <c r="F9" s="2">
        <f t="shared" si="3"/>
        <v>-0.16</v>
      </c>
      <c r="G9" s="2">
        <f t="shared" si="4"/>
        <v>2.56</v>
      </c>
    </row>
    <row r="10">
      <c r="B10" s="1">
        <v>31.0</v>
      </c>
      <c r="C10" s="1">
        <v>36.0</v>
      </c>
      <c r="D10" s="2">
        <f t="shared" ref="D10:E10" si="10">B10-B$14</f>
        <v>4.9</v>
      </c>
      <c r="E10" s="2">
        <f t="shared" si="10"/>
        <v>5.6</v>
      </c>
      <c r="F10" s="2">
        <f t="shared" si="3"/>
        <v>27.44</v>
      </c>
      <c r="G10" s="2">
        <f t="shared" si="4"/>
        <v>31.36</v>
      </c>
    </row>
    <row r="11">
      <c r="B11" s="1">
        <v>32.0</v>
      </c>
      <c r="C11" s="1">
        <v>41.0</v>
      </c>
      <c r="D11" s="2">
        <f t="shared" ref="D11:E11" si="11">B11-B$14</f>
        <v>5.9</v>
      </c>
      <c r="E11" s="2">
        <f t="shared" si="11"/>
        <v>10.6</v>
      </c>
      <c r="F11" s="2">
        <f t="shared" si="3"/>
        <v>62.54</v>
      </c>
      <c r="G11" s="2">
        <f t="shared" si="4"/>
        <v>112.36</v>
      </c>
    </row>
    <row r="12">
      <c r="B12" s="1">
        <v>34.0</v>
      </c>
      <c r="C12" s="1">
        <v>41.0</v>
      </c>
      <c r="D12" s="2">
        <f t="shared" ref="D12:E12" si="12">B12-B$14</f>
        <v>7.9</v>
      </c>
      <c r="E12" s="2">
        <f t="shared" si="12"/>
        <v>10.6</v>
      </c>
      <c r="F12" s="2">
        <f t="shared" si="3"/>
        <v>83.74</v>
      </c>
      <c r="G12" s="2">
        <f t="shared" si="4"/>
        <v>112.36</v>
      </c>
    </row>
    <row r="13">
      <c r="B13" s="1" t="s">
        <v>6</v>
      </c>
      <c r="C13" s="1" t="s">
        <v>7</v>
      </c>
      <c r="F13" s="1" t="s">
        <v>8</v>
      </c>
      <c r="G13" s="1" t="s">
        <v>9</v>
      </c>
    </row>
    <row r="14">
      <c r="A14" s="1" t="s">
        <v>10</v>
      </c>
      <c r="B14" s="2">
        <f t="shared" ref="B14:C14" si="13">AVERAGEA(B3:B12)</f>
        <v>26.1</v>
      </c>
      <c r="C14" s="2">
        <f t="shared" si="13"/>
        <v>30.4</v>
      </c>
      <c r="F14" s="2">
        <f t="shared" ref="F14:G14" si="14">AVERAGE(F3:F12)</f>
        <v>35.16</v>
      </c>
      <c r="G14" s="2">
        <f t="shared" si="14"/>
        <v>49.24</v>
      </c>
    </row>
    <row r="15">
      <c r="F15" s="2">
        <f>_xlfn.COVARIANCE.P(B3:B12,C3:C12)</f>
        <v>35.16</v>
      </c>
      <c r="G15" s="2">
        <f>VARP(C3:C12)</f>
        <v>49.24</v>
      </c>
    </row>
    <row r="17">
      <c r="D17" s="1" t="s">
        <v>11</v>
      </c>
      <c r="E17" s="2">
        <f>DIVIDE(F14,G14)</f>
        <v>0.7140536149</v>
      </c>
      <c r="F17" s="2">
        <f>SLOPE(B3:B12,C3:C12)</f>
        <v>0.7140536149</v>
      </c>
      <c r="G17" s="1" t="s">
        <v>12</v>
      </c>
    </row>
    <row r="18">
      <c r="D18" s="1" t="s">
        <v>13</v>
      </c>
      <c r="E18" s="2">
        <f>B14-MULTIPLY(E17,C14)</f>
        <v>4.392770106</v>
      </c>
      <c r="F18" s="2">
        <f>INTERCEPT(B3:B12,C3:C12)</f>
        <v>4.392770106</v>
      </c>
    </row>
    <row r="23">
      <c r="B23" s="1" t="s">
        <v>0</v>
      </c>
      <c r="C23" s="1" t="s">
        <v>14</v>
      </c>
      <c r="D23" s="1" t="s">
        <v>1</v>
      </c>
      <c r="E23" s="1" t="s">
        <v>15</v>
      </c>
    </row>
    <row r="24">
      <c r="B24" s="1">
        <v>16.0</v>
      </c>
      <c r="C24" s="2">
        <f t="shared" ref="C24:C33" si="15">$E$17*$D24+$E$18</f>
        <v>18.6738424</v>
      </c>
      <c r="D24" s="1">
        <v>20.0</v>
      </c>
      <c r="E24" s="2">
        <f t="shared" ref="E24:E33" si="16">$B24-$C24</f>
        <v>-2.673842405</v>
      </c>
    </row>
    <row r="25">
      <c r="B25" s="1">
        <v>18.0</v>
      </c>
      <c r="C25" s="2">
        <f t="shared" si="15"/>
        <v>21.53005686</v>
      </c>
      <c r="D25" s="1">
        <v>24.0</v>
      </c>
      <c r="E25" s="2">
        <f t="shared" si="16"/>
        <v>-3.530056864</v>
      </c>
    </row>
    <row r="26">
      <c r="B26" s="1">
        <v>23.0</v>
      </c>
      <c r="C26" s="2">
        <f t="shared" si="15"/>
        <v>24.38627132</v>
      </c>
      <c r="D26" s="1">
        <v>28.0</v>
      </c>
      <c r="E26" s="2">
        <f t="shared" si="16"/>
        <v>-1.386271324</v>
      </c>
    </row>
    <row r="27">
      <c r="B27" s="1">
        <v>24.0</v>
      </c>
      <c r="C27" s="2">
        <f t="shared" si="15"/>
        <v>20.10194963</v>
      </c>
      <c r="D27" s="1">
        <v>22.0</v>
      </c>
      <c r="E27" s="2">
        <f t="shared" si="16"/>
        <v>3.898050366</v>
      </c>
    </row>
    <row r="28">
      <c r="B28" s="1">
        <v>28.0</v>
      </c>
      <c r="C28" s="2">
        <f t="shared" si="15"/>
        <v>27.24248578</v>
      </c>
      <c r="D28" s="1">
        <v>32.0</v>
      </c>
      <c r="E28" s="2">
        <f t="shared" si="16"/>
        <v>0.7575142161</v>
      </c>
    </row>
    <row r="29">
      <c r="B29" s="1">
        <v>29.0</v>
      </c>
      <c r="C29" s="2">
        <f t="shared" si="15"/>
        <v>24.38627132</v>
      </c>
      <c r="D29" s="1">
        <v>28.0</v>
      </c>
      <c r="E29" s="2">
        <f t="shared" si="16"/>
        <v>4.613728676</v>
      </c>
    </row>
    <row r="30">
      <c r="B30" s="1">
        <v>26.0</v>
      </c>
      <c r="C30" s="2">
        <f t="shared" si="15"/>
        <v>27.24248578</v>
      </c>
      <c r="D30" s="1">
        <v>32.0</v>
      </c>
      <c r="E30" s="2">
        <f t="shared" si="16"/>
        <v>-1.242485784</v>
      </c>
    </row>
    <row r="31">
      <c r="B31" s="1">
        <v>31.0</v>
      </c>
      <c r="C31" s="2">
        <f t="shared" si="15"/>
        <v>30.09870024</v>
      </c>
      <c r="D31" s="1">
        <v>36.0</v>
      </c>
      <c r="E31" s="2">
        <f t="shared" si="16"/>
        <v>0.9012997563</v>
      </c>
    </row>
    <row r="32">
      <c r="B32" s="1">
        <v>32.0</v>
      </c>
      <c r="C32" s="2">
        <f t="shared" si="15"/>
        <v>33.66896832</v>
      </c>
      <c r="D32" s="1">
        <v>41.0</v>
      </c>
      <c r="E32" s="2">
        <f t="shared" si="16"/>
        <v>-1.668968318</v>
      </c>
    </row>
    <row r="33">
      <c r="B33" s="1">
        <v>34.0</v>
      </c>
      <c r="C33" s="2">
        <f t="shared" si="15"/>
        <v>33.66896832</v>
      </c>
      <c r="D33" s="1">
        <v>41.0</v>
      </c>
      <c r="E33" s="2">
        <f t="shared" si="16"/>
        <v>0.3310316816</v>
      </c>
    </row>
    <row r="34">
      <c r="E34" s="1" t="s">
        <v>16</v>
      </c>
    </row>
    <row r="35">
      <c r="E35" s="2">
        <f>SUM(E24:E34)</f>
        <v>0</v>
      </c>
    </row>
  </sheetData>
  <drawing r:id="rId1"/>
</worksheet>
</file>