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filterPrivacy="1" codeName="ThisWorkbook" hidePivotFieldList="1" autoCompressPictures="0"/>
  <xr:revisionPtr revIDLastSave="0" documentId="13_ncr:11_{43DE0525-41BC-6943-A48A-1F1B3D40ED03}" xr6:coauthVersionLast="47" xr6:coauthVersionMax="47" xr10:uidLastSave="{00000000-0000-0000-0000-000000000000}"/>
  <bookViews>
    <workbookView xWindow="0" yWindow="0" windowWidth="28800" windowHeight="18000" activeTab="10"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_xlchart.v1.3" hidden="1">'9. Charts'!$D$68:$D$73</definedName>
    <definedName name="_xlchart.v1.4" hidden="1">'9. Charts'!$E$68:$E$73</definedName>
    <definedName name="_xlchart.v1.5" hidden="1">'9. Charts'!$F$68:$F$73</definedName>
    <definedName name="_xlchart.v1.6" hidden="1">'9. Charts'!$C$6:$C$11</definedName>
    <definedName name="_xlchart.v1.7" hidden="1">'9. Charts'!$D$6:$D$11</definedName>
    <definedName name="_xlchart.v1.8" hidden="1">'9. Charts'!$E$6:$E$11</definedName>
    <definedName name="_xlchart.v2.0" hidden="1">'9. Charts'!$D$68:$D$73</definedName>
    <definedName name="_xlchart.v2.1" hidden="1">'9. Charts'!$E$68:$E$73</definedName>
    <definedName name="_xlchart.v2.10" hidden="1">'9. Charts'!$D$6:$D$11</definedName>
    <definedName name="_xlchart.v2.11" hidden="1">'9. Charts'!$E$6:$E$11</definedName>
    <definedName name="_xlchart.v2.2" hidden="1">'9. Charts'!$F$68:$F$73</definedName>
    <definedName name="_xlchart.v2.9" hidden="1">'9. Charts'!$C$6:$C$11</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4" r:id="rId13"/>
    <pivotCache cacheId="66"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4" i="26" l="1"/>
  <c r="H35" i="26"/>
  <c r="H36" i="26"/>
  <c r="H37" i="26"/>
  <c r="H38" i="26"/>
  <c r="H39" i="26"/>
  <c r="H40" i="26"/>
  <c r="H41" i="26"/>
  <c r="C40" i="25" a="1"/>
  <c r="D40" i="25" s="1"/>
  <c r="D15" i="23"/>
  <c r="E15" i="23"/>
  <c r="F15" i="23"/>
  <c r="G15" i="23"/>
  <c r="C15" i="23"/>
  <c r="E5" i="23"/>
  <c r="G5" i="23" s="1"/>
  <c r="E6" i="23"/>
  <c r="G6" i="23" s="1"/>
  <c r="E7" i="23"/>
  <c r="G7" i="23"/>
  <c r="G4" i="23"/>
  <c r="G16" i="21"/>
  <c r="D16" i="21"/>
  <c r="G8" i="21"/>
  <c r="D8" i="21"/>
  <c r="D73" i="34"/>
  <c r="D72" i="34"/>
  <c r="D71" i="34"/>
  <c r="D70" i="34"/>
  <c r="D69" i="34"/>
  <c r="D68" i="34"/>
  <c r="D45" i="25" l="1"/>
  <c r="D41" i="25"/>
  <c r="C45" i="25"/>
  <c r="C43" i="25"/>
  <c r="C41" i="25"/>
  <c r="C44" i="25"/>
  <c r="C42" i="25"/>
  <c r="C40" i="25"/>
  <c r="D43" i="25"/>
  <c r="D44" i="25"/>
  <c r="D42" i="25"/>
  <c r="C6" i="34"/>
  <c r="C7" i="34"/>
  <c r="C8" i="34"/>
  <c r="C9" i="34"/>
  <c r="C10" i="34"/>
  <c r="C11" i="34"/>
  <c r="C40" i="35" l="1"/>
  <c r="C39" i="35"/>
  <c r="C38" i="35"/>
  <c r="C37" i="35"/>
  <c r="C36" i="35"/>
  <c r="C35" i="35"/>
  <c r="C4" i="35"/>
  <c r="C5" i="35"/>
  <c r="C6" i="35"/>
  <c r="C7" i="35"/>
  <c r="C8" i="35"/>
  <c r="C9" i="35"/>
  <c r="C55" i="32"/>
  <c r="C54" i="32"/>
  <c r="C53" i="32"/>
  <c r="C52" i="32"/>
  <c r="C51" i="32"/>
  <c r="C50" i="32"/>
  <c r="C32" i="32"/>
  <c r="C36" i="32"/>
  <c r="C34" i="32"/>
  <c r="C35" i="32"/>
  <c r="C37" i="32"/>
  <c r="C33" i="32"/>
  <c r="E4" i="23" l="1"/>
  <c r="D42" i="21" l="1"/>
  <c r="F56" i="24" l="1"/>
  <c r="E54" i="21"/>
  <c r="E56" i="24" l="1"/>
  <c r="H56" i="24"/>
  <c r="G56" i="24" l="1"/>
  <c r="G78" i="21" l="1"/>
  <c r="E12" i="23" l="1"/>
  <c r="G12" i="23" s="1"/>
  <c r="E13" i="23"/>
  <c r="G13" i="23" s="1"/>
  <c r="E14" i="23"/>
  <c r="G14" i="23" s="1"/>
  <c r="E11" i="23"/>
  <c r="G11" i="23" s="1"/>
  <c r="D78" i="21" l="1"/>
</calcChain>
</file>

<file path=xl/sharedStrings.xml><?xml version="1.0" encoding="utf-8"?>
<sst xmlns="http://schemas.openxmlformats.org/spreadsheetml/2006/main" count="758" uniqueCount="403">
  <si>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</si>
  <si>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</si>
  <si>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</si>
  <si>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</si>
  <si>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</si>
  <si>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</si>
  <si>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</si>
  <si>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</si>
  <si>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</si>
  <si>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</si>
  <si>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</si>
  <si>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</si>
  <si>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</si>
  <si>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</si>
  <si>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</si>
  <si>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</si>
  <si>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</si>
  <si>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</si>
  <si>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</si>
  <si>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</si>
  <si>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</si>
  <si>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</si>
  <si>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</si>
  <si>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</si>
  <si>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</si>
  <si>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</si>
  <si>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</si>
  <si>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</si>
  <si>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</si>
  <si>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</si>
  <si>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</si>
  <si>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</si>
  <si>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</si>
  <si>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</si>
  <si>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</si>
  <si>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</si>
  <si>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</si>
  <si>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</si>
  <si>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</si>
  <si>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</si>
  <si>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</si>
  <si>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</si>
  <si>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</si>
  <si>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</si>
  <si>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</si>
  <si>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</si>
  <si>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</si>
  <si>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</si>
  <si>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</si>
  <si>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</si>
  <si>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</si>
  <si>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</si>
  <si>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</si>
  <si>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</si>
  <si>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</si>
  <si>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</si>
  <si>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</si>
  <si>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</si>
  <si>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</si>
  <si>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</si>
  <si>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</si>
  <si>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</si>
  <si>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</si>
  <si>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</si>
  <si>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</si>
  <si>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</si>
  <si>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</si>
  <si>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</si>
  <si>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</si>
  <si>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</si>
  <si>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</si>
  <si>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</si>
  <si>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</si>
  <si>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</si>
  <si>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</si>
  <si>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</si>
  <si>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</si>
  <si>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</si>
  <si>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</si>
  <si>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</si>
  <si>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</si>
  <si>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</si>
  <si>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</si>
  <si>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</si>
  <si>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</si>
  <si>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</si>
  <si>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</si>
  <si>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</si>
  <si>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</si>
  <si>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</si>
  <si>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</si>
  <si>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</si>
  <si>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</si>
  <si>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</si>
  <si>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</si>
  <si>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</si>
  <si>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</si>
  <si>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</si>
  <si>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</si>
  <si>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</si>
  <si>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</si>
  <si>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</si>
  <si>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</si>
  <si>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</si>
  <si>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</si>
  <si>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</si>
  <si>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</si>
  <si>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</si>
  <si>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</si>
  <si>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</si>
  <si>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</si>
  <si>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</si>
  <si>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</si>
  <si>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</si>
  <si>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</si>
  <si>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</si>
  <si>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</si>
  <si>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</si>
  <si>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</si>
  <si>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</si>
  <si>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</si>
  <si>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</si>
  <si>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</si>
  <si>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</si>
  <si>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</si>
  <si>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</si>
  <si>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</si>
  <si>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</si>
  <si>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</si>
  <si>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</si>
  <si>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</si>
  <si>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</si>
  <si>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</si>
  <si>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</si>
  <si>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</si>
  <si>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</si>
  <si>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</si>
  <si>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</si>
  <si>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</si>
  <si>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</si>
  <si>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</si>
  <si>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</si>
  <si>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</si>
  <si>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</si>
  <si>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</si>
  <si>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</si>
  <si>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</si>
  <si>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</si>
  <si>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</si>
  <si>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</si>
  <si>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</si>
  <si>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</si>
  <si>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</si>
  <si>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</si>
  <si>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</si>
  <si>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</si>
  <si>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</si>
  <si>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</si>
  <si>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</si>
  <si>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</si>
  <si>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</si>
  <si>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</si>
  <si>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</si>
  <si>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</si>
  <si>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</si>
  <si>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</si>
  <si>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</si>
  <si>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</si>
  <si>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</si>
  <si>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</si>
  <si>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</si>
  <si>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</si>
  <si>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</si>
  <si>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</si>
  <si>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</si>
  <si>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</si>
  <si>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</si>
  <si>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</si>
  <si>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</si>
  <si>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</si>
  <si>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</si>
  <si>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</si>
  <si>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</si>
  <si>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</si>
  <si>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</si>
  <si>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</si>
  <si>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</si>
  <si>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</si>
  <si>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</si>
  <si>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</si>
  <si>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</si>
  <si>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</si>
  <si>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</si>
  <si>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</si>
  <si>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</si>
  <si>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</si>
  <si>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</si>
  <si>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</si>
  <si>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</si>
  <si>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</si>
  <si>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</si>
  <si>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</si>
  <si>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</si>
  <si>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</si>
  <si>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</si>
  <si>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</si>
  <si>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</si>
  <si>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</si>
  <si>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</si>
  <si>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</si>
  <si>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</si>
  <si>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</si>
  <si>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</si>
  <si>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</si>
  <si>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</si>
  <si>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</si>
  <si>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</si>
  <si>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</si>
  <si>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</si>
  <si>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</si>
  <si>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</si>
  <si>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</si>
  <si>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</si>
  <si>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</si>
  <si>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</si>
  <si>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</si>
  <si>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</si>
  <si>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</si>
  <si>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</si>
  <si>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</si>
  <si>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</si>
  <si>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</si>
  <si>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</si>
  <si>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</si>
  <si>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</si>
  <si>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</si>
  <si>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</si>
  <si>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</si>
  <si>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</si>
  <si>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</si>
  <si>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</si>
  <si>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</si>
  <si>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</si>
  <si>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</si>
  <si>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</si>
  <si>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</si>
  <si>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</si>
  <si>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</si>
  <si>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</si>
  <si>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</si>
  <si>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</si>
  <si>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</si>
  <si>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</si>
  <si>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</si>
  <si>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</si>
  <si>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</si>
  <si>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</si>
  <si>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</si>
  <si>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</si>
  <si>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</si>
  <si>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</si>
  <si>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</si>
  <si>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</si>
  <si>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</si>
  <si>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</si>
  <si>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</si>
  <si>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</si>
  <si>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</si>
  <si>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</si>
  <si>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</si>
  <si>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</si>
  <si>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</si>
  <si>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</si>
  <si>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</si>
  <si>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</si>
  <si>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</si>
  <si>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</si>
  <si>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</si>
  <si>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</si>
  <si>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</si>
  <si>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</si>
  <si>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</si>
  <si>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</si>
  <si>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</si>
  <si>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</si>
  <si>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</si>
  <si>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</si>
  <si>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</si>
  <si>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</si>
  <si>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</si>
  <si>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</si>
  <si>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</si>
  <si>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</si>
  <si>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</si>
  <si>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</si>
  <si>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</si>
  <si>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</si>
  <si>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</si>
  <si>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</si>
  <si>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</si>
  <si>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</si>
  <si>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</si>
  <si>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</si>
  <si>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</si>
  <si>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</si>
  <si>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</si>
  <si>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</si>
  <si>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</si>
  <si>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</si>
  <si>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</si>
  <si>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</si>
  <si>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</si>
  <si>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</si>
  <si>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</si>
  <si>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</si>
  <si>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</si>
  <si>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</si>
  <si>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</si>
  <si>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</si>
  <si>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</si>
  <si>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</si>
  <si>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</si>
  <si>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</si>
  <si>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</si>
  <si>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</si>
  <si>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</si>
  <si>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</si>
  <si>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</si>
  <si>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</si>
  <si>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</si>
  <si>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</si>
  <si>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</si>
  <si>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</si>
  <si>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</si>
  <si>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</si>
  <si>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</si>
  <si>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</si>
  <si>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</si>
  <si>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</si>
  <si>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</si>
  <si>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</si>
  <si>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</si>
  <si>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</si>
  <si>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</si>
  <si>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</si>
  <si>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</si>
  <si>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</si>
  <si>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</si>
  <si>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</si>
  <si>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</si>
  <si>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</si>
  <si>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</si>
  <si>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</si>
  <si>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</si>
  <si>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</si>
  <si>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</si>
  <si>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</si>
  <si>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</si>
  <si>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</si>
  <si>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</si>
  <si>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</si>
  <si>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</si>
  <si>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</si>
  <si>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</si>
  <si>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</si>
  <si>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</si>
  <si>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</si>
  <si>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</si>
  <si>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</si>
  <si>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</si>
  <si>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</si>
  <si>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</si>
  <si>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</si>
  <si>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</si>
  <si>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</si>
  <si>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</si>
  <si>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</si>
  <si>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</si>
  <si>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</si>
  <si>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</si>
  <si>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</si>
  <si>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Yvonne</t>
  </si>
  <si>
    <t>McKay</t>
  </si>
  <si>
    <t>Jones</t>
  </si>
  <si>
    <t>Kotas</t>
  </si>
  <si>
    <t>North</t>
  </si>
  <si>
    <t>Steven</t>
  </si>
  <si>
    <t>Michael</t>
  </si>
  <si>
    <t>Robert</t>
  </si>
  <si>
    <t>Thorpe</t>
  </si>
  <si>
    <t>Neipper</t>
  </si>
  <si>
    <t>Zare</t>
  </si>
  <si>
    <t>Contoso</t>
  </si>
  <si>
    <t>Fabrikam</t>
  </si>
  <si>
    <t>Relecloud</t>
  </si>
  <si>
    <t>7-Sep</t>
  </si>
  <si>
    <t>12-Sep</t>
  </si>
  <si>
    <t>29-Sep</t>
  </si>
  <si>
    <t>3-Oct</t>
  </si>
  <si>
    <t>23-Oct</t>
  </si>
  <si>
    <t>3-Nov</t>
  </si>
  <si>
    <t>(All)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</si>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</sst>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5"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55">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3" xfId="17"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xf numFmtId="0" fontId="0" fillId="0" borderId="4" xfId="18" applyFont="1" applyFill="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18" applyFont="1" applyFill="1" applyBorder="1" applyAlignment="1">
      <alignment horizontal="center"/>
    </xf>
    <xf numFmtId="0" fontId="0" fillId="0" borderId="0" xfId="0" applyBorder="1" applyAlignment="1">
      <alignment horizontal="center"/>
    </xf>
    <xf numFmtId="0" fontId="0" fillId="0" borderId="0" xfId="0" applyNumberFormat="1"/>
    <xf numFmtId="0" fontId="0" fillId="0" borderId="0" xfId="0" applyAlignment="1">
      <alignment horizontal="left" indent="1"/>
    </xf>
    <xf numFmtId="0" fontId="0" fillId="0" borderId="0" xfId="0" applyAlignment="1">
      <alignment horizontal="left" indent="2"/>
    </xf>
    <xf numFmtId="42" fontId="0" fillId="0" borderId="0" xfId="0" applyNumberFormat="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4">
    <dxf>
      <numFmt numFmtId="0" formatCode="General"/>
    </dxf>
    <dxf>
      <numFmt numFmtId="9" formatCode="&quot;$&quot;#,##0_);\(&quot;$&quot;#,##0\)"/>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9"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3"/>
      <tableStyleElement type="firstRowStripe" dxfId="12"/>
    </tableStyle>
    <tableStyle name="PivotTable Style 1" table="0" count="2" xr9:uid="{00000000-0011-0000-FFFF-FFFF01000000}">
      <tableStyleElement type="headerRow" dxfId="11"/>
      <tableStyleElement type="totalRow" dxfId="1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Analyze'!$E$34</c:f>
              <c:strCache>
                <c:ptCount val="1"/>
                <c:pt idx="0">
                  <c:v>Oct</c:v>
                </c:pt>
              </c:strCache>
            </c:strRef>
          </c:tx>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5D35-034F-B5F2-F0D57109D562}"/>
            </c:ext>
          </c:extLst>
        </c:ser>
        <c:ser>
          <c:idx val="1"/>
          <c:order val="1"/>
          <c:tx>
            <c:strRef>
              <c:f>'8. Analyze'!$F$34</c:f>
              <c:strCache>
                <c:ptCount val="1"/>
                <c:pt idx="0">
                  <c:v>Nov</c:v>
                </c:pt>
              </c:strCache>
            </c:strRef>
          </c:tx>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5D35-034F-B5F2-F0D57109D562}"/>
            </c:ext>
          </c:extLst>
        </c:ser>
        <c:ser>
          <c:idx val="2"/>
          <c:order val="2"/>
          <c:tx>
            <c:strRef>
              <c:f>'8. Analyze'!$G$34</c:f>
              <c:strCache>
                <c:ptCount val="1"/>
                <c:pt idx="0">
                  <c:v>Dec</c:v>
                </c:pt>
              </c:strCache>
            </c:strRef>
          </c:tx>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5D35-034F-B5F2-F0D57109D562}"/>
            </c:ext>
          </c:extLst>
        </c:ser>
        <c:dLbls>
          <c:showLegendKey val="0"/>
          <c:showVal val="0"/>
          <c:showCatName val="0"/>
          <c:showSerName val="0"/>
          <c:showPercent val="0"/>
          <c:showBubbleSize val="0"/>
        </c:dLbls>
        <c:gapWidth val="182"/>
        <c:axId val="1147272144"/>
        <c:axId val="1147273856"/>
      </c:barChart>
      <c:catAx>
        <c:axId val="114727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273856"/>
        <c:crosses val="autoZero"/>
        <c:auto val="1"/>
        <c:lblAlgn val="ctr"/>
        <c:lblOffset val="100"/>
        <c:noMultiLvlLbl val="0"/>
      </c:catAx>
      <c:valAx>
        <c:axId val="11472738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272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6B3-3744-8867-3644A8361236}"/>
            </c:ext>
          </c:extLst>
        </c:ser>
        <c:dLbls>
          <c:showLegendKey val="0"/>
          <c:showVal val="0"/>
          <c:showCatName val="0"/>
          <c:showSerName val="0"/>
          <c:showPercent val="0"/>
          <c:showBubbleSize val="0"/>
        </c:dLbls>
        <c:gapWidth val="219"/>
        <c:overlap val="-27"/>
        <c:axId val="1141203472"/>
        <c:axId val="1141205184"/>
        <c:extLst>
          <c:ext xmlns:c15="http://schemas.microsoft.com/office/drawing/2012/chart" uri="{02D57815-91ED-43cb-92C2-25804820EDAC}">
            <c15:filteredBarSeries>
              <c15:ser>
                <c:idx val="1"/>
                <c:order val="1"/>
                <c:spPr>
                  <a:solidFill>
                    <a:schemeClr val="accent2"/>
                  </a:solidFill>
                  <a:ln>
                    <a:noFill/>
                  </a:ln>
                  <a:effectLst/>
                </c:spPr>
                <c:invertIfNegative val="0"/>
                <c:cat>
                  <c:numRef>
                    <c:extLst>
                      <c:ext uri="{02D57815-91ED-43cb-92C2-25804820EDAC}">
                        <c15:formulaRef>
                          <c15:sqref>'9. Charts'!$C$6:$C$11</c15:sqref>
                        </c15:formulaRef>
                      </c:ext>
                    </c:extLst>
                    <c:numCache>
                      <c:formatCode>General</c:formatCode>
                      <c:ptCount val="6"/>
                      <c:pt idx="0">
                        <c:v>2019</c:v>
                      </c:pt>
                      <c:pt idx="1">
                        <c:v>2020</c:v>
                      </c:pt>
                      <c:pt idx="2">
                        <c:v>2021</c:v>
                      </c:pt>
                      <c:pt idx="3">
                        <c:v>2022</c:v>
                      </c:pt>
                      <c:pt idx="4">
                        <c:v>2023</c:v>
                      </c:pt>
                      <c:pt idx="5">
                        <c:v>2024</c:v>
                      </c:pt>
                    </c:numCache>
                  </c:numRef>
                </c:cat>
                <c:val>
                  <c:numRef>
                    <c:extLst>
                      <c:ext uri="{02D57815-91ED-43cb-92C2-25804820EDAC}">
                        <c15:formulaRef>
                          <c15:sqref>'9. Charts'!$E$6:$E$11</c15:sqref>
                        </c15:formulaRef>
                      </c:ext>
                    </c:extLst>
                    <c:numCache>
                      <c:formatCode>General</c:formatCode>
                      <c:ptCount val="6"/>
                    </c:numCache>
                  </c:numRef>
                </c:val>
                <c:extLst>
                  <c:ext xmlns:c16="http://schemas.microsoft.com/office/drawing/2014/chart" uri="{C3380CC4-5D6E-409C-BE32-E72D297353CC}">
                    <c16:uniqueId val="{00000001-A6B3-3744-8867-3644A8361236}"/>
                  </c:ext>
                </c:extLst>
              </c15:ser>
            </c15:filteredBarSeries>
          </c:ext>
        </c:extLst>
      </c:barChart>
      <c:catAx>
        <c:axId val="114120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205184"/>
        <c:crosses val="autoZero"/>
        <c:auto val="1"/>
        <c:lblAlgn val="ctr"/>
        <c:lblOffset val="100"/>
        <c:noMultiLvlLbl val="0"/>
      </c:catAx>
      <c:valAx>
        <c:axId val="114120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203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2019</c:v>
                </c:pt>
                <c:pt idx="1">
                  <c:v>2020</c:v>
                </c:pt>
                <c:pt idx="2">
                  <c:v>2021</c:v>
                </c:pt>
                <c:pt idx="3">
                  <c:v>2022</c:v>
                </c:pt>
                <c:pt idx="4">
                  <c:v>2023</c:v>
                </c:pt>
                <c:pt idx="5">
                  <c:v>2024</c:v>
                </c:pt>
              </c:numCache>
            </c:numRef>
          </c:val>
          <c:extLst>
            <c:ext xmlns:c16="http://schemas.microsoft.com/office/drawing/2014/chart" uri="{C3380CC4-5D6E-409C-BE32-E72D297353CC}">
              <c16:uniqueId val="{00000000-669F-4045-863E-771603D36352}"/>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669F-4045-863E-771603D36352}"/>
            </c:ext>
          </c:extLst>
        </c:ser>
        <c:dLbls>
          <c:showLegendKey val="0"/>
          <c:showVal val="0"/>
          <c:showCatName val="0"/>
          <c:showSerName val="0"/>
          <c:showPercent val="0"/>
          <c:showBubbleSize val="0"/>
        </c:dLbls>
        <c:gapWidth val="150"/>
        <c:axId val="1147674464"/>
        <c:axId val="1147428080"/>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669F-4045-863E-771603D36352}"/>
            </c:ext>
          </c:extLst>
        </c:ser>
        <c:dLbls>
          <c:showLegendKey val="0"/>
          <c:showVal val="0"/>
          <c:showCatName val="0"/>
          <c:showSerName val="0"/>
          <c:showPercent val="0"/>
          <c:showBubbleSize val="0"/>
        </c:dLbls>
        <c:marker val="1"/>
        <c:smooth val="0"/>
        <c:axId val="1590412080"/>
        <c:axId val="1105716960"/>
      </c:lineChart>
      <c:catAx>
        <c:axId val="11476744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28080"/>
        <c:auto val="1"/>
        <c:lblAlgn val="ctr"/>
        <c:lblOffset val="100"/>
        <c:noMultiLvlLbl val="0"/>
      </c:catAx>
      <c:valAx>
        <c:axId val="114742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674464"/>
        <c:crossBetween val="between"/>
      </c:valAx>
      <c:valAx>
        <c:axId val="1105716960"/>
        <c:scaling>
          <c:orientation val="minMax"/>
        </c:scaling>
        <c:delete val="0"/>
        <c:axPos val="r"/>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412080"/>
        <c:crosses val="max"/>
        <c:crossBetween val="between"/>
      </c:valAx>
      <c:catAx>
        <c:axId val="1590412080"/>
        <c:scaling>
          <c:orientation val="minMax"/>
        </c:scaling>
        <c:delete val="1"/>
        <c:axPos val="b"/>
        <c:majorTickMark val="none"/>
        <c:minorTickMark val="none"/>
        <c:tickLblPos val="nextTo"/>
        <c:crossAx val="11057169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81342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7381875" y="15425865"/>
          <a:ext cx="37179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81342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7391400" y="10721969"/>
          <a:ext cx="40576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8519595" y="7512049"/>
          <a:ext cx="29580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81342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10283825" y="3495675"/>
          <a:ext cx="24923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81342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81342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10539495" y="1146175"/>
          <a:ext cx="2379580" cy="176647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81342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610475" y="9378929"/>
          <a:ext cx="39778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81342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81342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7308850" y="12300756"/>
          <a:ext cx="42640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9322434" y="2493645"/>
          <a:ext cx="2181861" cy="124967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94450" y="11379200"/>
          <a:ext cx="11341920" cy="317887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815022"/>
          <a:ext cx="5812559" cy="56275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585440"/>
          <a:ext cx="5813425" cy="48164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88000"/>
          <a:ext cx="5813425" cy="39909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9379585" y="8268969"/>
          <a:ext cx="3979545" cy="172783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813425" cy="467296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81342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7286624" y="6105525"/>
          <a:ext cx="56277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403974" y="7362825"/>
          <a:ext cx="39989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81342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81342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7308849" y="9925049"/>
          <a:ext cx="45878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7353300" y="13173075"/>
          <a:ext cx="42290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81342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86092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9601200" y="2047875"/>
          <a:ext cx="18288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7277100" y="3244849"/>
          <a:ext cx="4337050" cy="155575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81342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81342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998200" y="6210299"/>
          <a:ext cx="24098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81342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81342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81342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81342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10052050" y="11515725"/>
          <a:ext cx="243840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8683625" y="3543299"/>
          <a:ext cx="2933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705725" y="8486775"/>
          <a:ext cx="460375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81342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81342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81342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81342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9712325" y="6951739"/>
          <a:ext cx="28733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9693275" y="847725"/>
          <a:ext cx="30638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81342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499920"/>
          <a:ext cx="5810967" cy="3619091"/>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271411"/>
          <a:ext cx="5810967" cy="3836116"/>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268427"/>
          <a:ext cx="5810967" cy="2848488"/>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810967" cy="4096365"/>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8004366" y="3143889"/>
          <a:ext cx="3626478" cy="1172574"/>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552450</xdr:colOff>
      <xdr:row>31</xdr:row>
      <xdr:rowOff>146050</xdr:rowOff>
    </xdr:from>
    <xdr:to>
      <xdr:col>14</xdr:col>
      <xdr:colOff>412750</xdr:colOff>
      <xdr:row>46</xdr:row>
      <xdr:rowOff>31750</xdr:rowOff>
    </xdr:to>
    <xdr:graphicFrame macro="">
      <xdr:nvGraphicFramePr>
        <xdr:cNvPr id="6" name="Chart 5">
          <a:extLst>
            <a:ext uri="{FF2B5EF4-FFF2-40B4-BE49-F238E27FC236}">
              <a16:creationId xmlns:a16="http://schemas.microsoft.com/office/drawing/2014/main" id="{49178FB6-EEB9-ABA9-97B7-919568E1B9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8001000" y="3209925"/>
          <a:ext cx="31305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813425"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813425"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8350250" y="10420350"/>
          <a:ext cx="6215111"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81342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165850" y="6181725"/>
          <a:ext cx="6800850"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813425"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3300075" y="13392149"/>
          <a:ext cx="16129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8001658" y="14668500"/>
          <a:ext cx="33680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1098550</xdr:colOff>
      <xdr:row>0</xdr:row>
      <xdr:rowOff>654050</xdr:rowOff>
    </xdr:from>
    <xdr:to>
      <xdr:col>9</xdr:col>
      <xdr:colOff>654050</xdr:colOff>
      <xdr:row>14</xdr:row>
      <xdr:rowOff>158750</xdr:rowOff>
    </xdr:to>
    <xdr:graphicFrame macro="">
      <xdr:nvGraphicFramePr>
        <xdr:cNvPr id="4" name="Chart 3">
          <a:extLst>
            <a:ext uri="{FF2B5EF4-FFF2-40B4-BE49-F238E27FC236}">
              <a16:creationId xmlns:a16="http://schemas.microsoft.com/office/drawing/2014/main" id="{E06A42F5-7730-EF4C-8CD1-7ADE49132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1327150</xdr:colOff>
      <xdr:row>75</xdr:row>
      <xdr:rowOff>107950</xdr:rowOff>
    </xdr:from>
    <xdr:to>
      <xdr:col>10</xdr:col>
      <xdr:colOff>209550</xdr:colOff>
      <xdr:row>89</xdr:row>
      <xdr:rowOff>184150</xdr:rowOff>
    </xdr:to>
    <xdr:graphicFrame macro="">
      <xdr:nvGraphicFramePr>
        <xdr:cNvPr id="6" name="Chart 5">
          <a:extLst>
            <a:ext uri="{FF2B5EF4-FFF2-40B4-BE49-F238E27FC236}">
              <a16:creationId xmlns:a16="http://schemas.microsoft.com/office/drawing/2014/main" id="{B17C876B-9E74-8A42-CF1E-591845C93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81342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81342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81342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7553325" y="2451566"/>
          <a:ext cx="152881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106302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99.683898611111"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09-07T00:00:00" maxDate="2024-11-04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99.729044560183" createdVersion="8" refreshedVersion="8" minRefreshableVersion="3" recordCount="6" xr:uid="{4AA4EE0A-03EA-B645-A321-19EB920344C6}">
  <cacheSource type="worksheet">
    <worksheetSource name="PivotTableData2"/>
  </cacheSource>
  <cacheFields count="6">
    <cacheField name="Date" numFmtId="14">
      <sharedItems containsSemiMixedTypes="0" containsNonDate="0" containsDate="1" containsString="0" minDate="2024-09-07T00:00:00" maxDate="2024-11-04T00:00:00" count="6">
        <d v="2024-09-07T00:00:00"/>
        <d v="2024-09-12T00:00:00"/>
        <d v="2024-09-29T00:00:00"/>
        <d v="2024-10-03T00:00:00"/>
        <d v="2024-10-23T00:00:00"/>
        <d v="2024-11-03T00:00:00"/>
      </sharedItems>
      <fieldGroup par="5"/>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ount="6">
        <n v="1400"/>
        <n v="1010"/>
        <n v="750"/>
        <n v="510"/>
        <n v="1600"/>
        <n v="680"/>
      </sharedItems>
    </cacheField>
    <cacheField name="Days (Date)" numFmtId="0" databaseField="0">
      <fieldGroup base="0">
        <rangePr groupBy="days" startDate="2024-09-07T00:00:00" endDate="2024-11-04T00:00:00"/>
        <groupItems count="368">
          <s v="&lt;9/7/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4/24"/>
        </groupItems>
      </fieldGroup>
    </cacheField>
    <cacheField name="Months (Date)" numFmtId="0" databaseField="0">
      <fieldGroup base="0">
        <rangePr groupBy="months" startDate="2024-09-07T00:00:00" endDate="2024-11-04T00:00:00"/>
        <groupItems count="14">
          <s v="&lt;9/7/24"/>
          <s v="Jan"/>
          <s v="Feb"/>
          <s v="Mar"/>
          <s v="Apr"/>
          <s v="May"/>
          <s v="Jun"/>
          <s v="Jul"/>
          <s v="Aug"/>
          <s v="Sep"/>
          <s v="Oct"/>
          <s v="Nov"/>
          <s v="Dec"/>
          <s v="&gt;11/4/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9-07T00:00:00"/>
    <s v="Anne"/>
    <x v="0"/>
    <n v="1400"/>
  </r>
  <r>
    <d v="2024-09-12T00:00:00"/>
    <s v="Mark"/>
    <x v="1"/>
    <n v="1010"/>
  </r>
  <r>
    <d v="2024-09-29T00:00:00"/>
    <s v="Anne"/>
    <x v="0"/>
    <n v="750"/>
  </r>
  <r>
    <d v="2024-10-03T00:00:00"/>
    <s v="Mark"/>
    <x v="2"/>
    <n v="510"/>
  </r>
  <r>
    <d v="2024-10-23T00:00:00"/>
    <s v="Mariya"/>
    <x v="2"/>
    <n v="1600"/>
  </r>
  <r>
    <d v="2024-11-03T00:00:00"/>
    <s v="Laura"/>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x v="0"/>
  </r>
  <r>
    <x v="1"/>
    <x v="1"/>
    <x v="1"/>
    <x v="1"/>
  </r>
  <r>
    <x v="2"/>
    <x v="0"/>
    <x v="0"/>
    <x v="2"/>
  </r>
  <r>
    <x v="3"/>
    <x v="1"/>
    <x v="2"/>
    <x v="3"/>
  </r>
  <r>
    <x v="4"/>
    <x v="2"/>
    <x v="2"/>
    <x v="4"/>
  </r>
  <r>
    <x v="5"/>
    <x v="3"/>
    <x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D90BB-A231-E64D-A9FB-6A6792580737}" name="PivotTable1"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7:P57" firstHeaderRow="1" firstDataRow="2" firstDataCol="1" rowPageCount="1" colPageCount="1"/>
  <pivotFields count="6">
    <pivotField axis="axisPage" numFmtId="14" showAll="0">
      <items count="7">
        <item x="0"/>
        <item x="1"/>
        <item x="2"/>
        <item x="3"/>
        <item x="4"/>
        <item x="5"/>
        <item t="default"/>
      </items>
    </pivotField>
    <pivotField axis="axisRow" showAll="0">
      <items count="5">
        <item x="0"/>
        <item x="3"/>
        <item x="2"/>
        <item x="1"/>
        <item t="default"/>
      </items>
    </pivotField>
    <pivotField axis="axisRow" showAll="0">
      <items count="4">
        <item x="0"/>
        <item x="2"/>
        <item x="1"/>
        <item t="default"/>
      </items>
    </pivotField>
    <pivotField axis="axisCol" dataField="1" numFmtId="42" showAll="0">
      <items count="7">
        <item x="3"/>
        <item x="5"/>
        <item x="2"/>
        <item x="1"/>
        <item x="0"/>
        <item x="4"/>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3">
    <field x="4"/>
    <field x="1"/>
    <field x="2"/>
  </rowFields>
  <rowItems count="19">
    <i>
      <x v="251"/>
    </i>
    <i r="1">
      <x/>
    </i>
    <i r="2">
      <x/>
    </i>
    <i>
      <x v="256"/>
    </i>
    <i r="1">
      <x v="3"/>
    </i>
    <i r="2">
      <x v="2"/>
    </i>
    <i>
      <x v="273"/>
    </i>
    <i r="1">
      <x/>
    </i>
    <i r="2">
      <x/>
    </i>
    <i>
      <x v="277"/>
    </i>
    <i r="1">
      <x v="3"/>
    </i>
    <i r="2">
      <x v="1"/>
    </i>
    <i>
      <x v="297"/>
    </i>
    <i r="1">
      <x v="2"/>
    </i>
    <i r="2">
      <x v="1"/>
    </i>
    <i>
      <x v="308"/>
    </i>
    <i r="1">
      <x v="1"/>
    </i>
    <i r="2">
      <x v="2"/>
    </i>
    <i t="grand">
      <x/>
    </i>
  </rowItems>
  <colFields count="1">
    <field x="3"/>
  </colFields>
  <colItems count="7">
    <i>
      <x/>
    </i>
    <i>
      <x v="1"/>
    </i>
    <i>
      <x v="2"/>
    </i>
    <i>
      <x v="3"/>
    </i>
    <i>
      <x v="4"/>
    </i>
    <i>
      <x v="5"/>
    </i>
    <i t="grand">
      <x/>
    </i>
  </colItems>
  <pageFields count="1">
    <pageField fld="0"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7">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3:F37" dxfId="3"/>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9"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D30F7F-2F87-4841-8868-C7F1A0B37E02}" name="Table1" displayName="Table1" ref="C5:G13" totalsRowShown="0">
  <autoFilter ref="C5:G13" xr:uid="{2AD30F7F-2F87-4841-8868-C7F1A0B37E02}"/>
  <tableColumns count="5">
    <tableColumn id="1" xr3:uid="{26B7BCE4-7F14-934B-99D1-7E4FB8C693D3}" name="Department"/>
    <tableColumn id="2" xr3:uid="{9E815025-2827-B54C-B817-D229CDE8E763}" name="Category"/>
    <tableColumn id="3" xr3:uid="{DC55BF8C-07EE-6B4B-B62E-FB1ECED2A5E7}" name="Oct"/>
    <tableColumn id="4" xr3:uid="{739CD068-50E9-2142-8CCD-A555B2D43470}" name="Nov"/>
    <tableColumn id="5" xr3:uid="{A4103FCF-4618-EC47-BFB8-A88CFAA6DDAD}"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AA4B59-AA96-4D49-96D8-EE3ACC5B223A}" name="Table4" displayName="Table4" ref="F31:F34" totalsRowShown="0" headerRowDxfId="0" headerRowCellStyle="Heading 3">
  <autoFilter ref="F31:F34" xr:uid="{3CAA4B59-AA96-4D49-96D8-EE3ACC5B223A}"/>
  <tableColumns count="1">
    <tableColumn id="1" xr3:uid="{189B48A8-AF40-3949-AF17-DA3186CA27AF}"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8"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6"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5" dataCellStyle="Date"/>
    <tableColumn id="2" xr3:uid="{00000000-0010-0000-0A00-000002000000}" name="Salesperson"/>
    <tableColumn id="3" xr3:uid="{00000000-0010-0000-0A00-000003000000}" name="Product"/>
    <tableColumn id="4" xr3:uid="{00000000-0010-0000-0A00-000004000000}" name="Amount" dataDxfId="4"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election activeCell="E4" sqref="E4"/>
    </sheetView>
  </sheetViews>
  <sheetFormatPr baseColWidth="10" defaultColWidth="11.1640625" defaultRowHeight="20.25" customHeight="1" x14ac:dyDescent="0.2"/>
  <cols>
    <col min="1" max="1" width="129.6640625" customWidth="1"/>
    <col min="2" max="2" width="3.5" customWidth="1"/>
  </cols>
  <sheetData>
    <row r="1" spans="1:1" ht="15" customHeight="1" x14ac:dyDescent="0.2">
      <c r="A1" s="16" t="s">
        <v>330</v>
      </c>
    </row>
    <row r="2" spans="1:1" ht="101" x14ac:dyDescent="1.2">
      <c r="A2" s="24" t="s">
        <v>63</v>
      </c>
    </row>
    <row r="3" spans="1:1" ht="48" x14ac:dyDescent="0.3">
      <c r="A3" s="25" t="s">
        <v>103</v>
      </c>
    </row>
    <row r="4" spans="1:1" ht="264" customHeight="1" x14ac:dyDescent="0.2">
      <c r="A4" s="44" t="s">
        <v>348</v>
      </c>
    </row>
    <row r="5" spans="1:1" ht="20.25" customHeight="1" x14ac:dyDescent="0.3">
      <c r="A5" s="25"/>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44" zoomScaleNormal="100" zoomScalePageLayoutView="125" workbookViewId="0">
      <selection activeCell="E54" sqref="E54"/>
    </sheetView>
  </sheetViews>
  <sheetFormatPr baseColWidth="10" defaultColWidth="8.83203125" defaultRowHeight="15" customHeight="1" x14ac:dyDescent="0.2"/>
  <cols>
    <col min="1" max="1" width="12.6640625" style="15" customWidth="1"/>
    <col min="2" max="2" width="82.83203125" style="17" customWidth="1"/>
    <col min="3" max="16384" width="8.83203125" style="17"/>
  </cols>
  <sheetData>
    <row r="1" spans="1:7" ht="60" customHeight="1" x14ac:dyDescent="0.4">
      <c r="A1" s="15" t="s">
        <v>104</v>
      </c>
      <c r="B1" s="21"/>
    </row>
    <row r="2" spans="1:7" ht="15" customHeight="1" x14ac:dyDescent="0.2">
      <c r="A2" s="15" t="s">
        <v>105</v>
      </c>
    </row>
    <row r="3" spans="1:7" ht="15" customHeight="1" x14ac:dyDescent="0.2">
      <c r="A3" s="15" t="s">
        <v>106</v>
      </c>
      <c r="B3" s="22"/>
      <c r="C3" s="26" t="s">
        <v>0</v>
      </c>
      <c r="D3" s="26" t="s">
        <v>1</v>
      </c>
      <c r="F3" s="26" t="s">
        <v>6</v>
      </c>
      <c r="G3" s="26" t="s">
        <v>1</v>
      </c>
    </row>
    <row r="4" spans="1:7" ht="15" customHeight="1" x14ac:dyDescent="0.2">
      <c r="A4" s="15" t="s">
        <v>117</v>
      </c>
      <c r="C4" s="6" t="s">
        <v>2</v>
      </c>
      <c r="D4" s="6">
        <v>50</v>
      </c>
      <c r="F4" s="6" t="s">
        <v>7</v>
      </c>
      <c r="G4" s="6">
        <v>50</v>
      </c>
    </row>
    <row r="5" spans="1:7" s="18" customFormat="1" ht="15" customHeight="1" x14ac:dyDescent="0.2">
      <c r="A5" s="15" t="s">
        <v>264</v>
      </c>
      <c r="C5" s="6" t="s">
        <v>3</v>
      </c>
      <c r="D5" s="6">
        <v>20</v>
      </c>
      <c r="F5" s="6" t="s">
        <v>8</v>
      </c>
      <c r="G5" s="6">
        <v>30</v>
      </c>
    </row>
    <row r="6" spans="1:7" s="18" customFormat="1" ht="15" customHeight="1" x14ac:dyDescent="0.2">
      <c r="A6" s="15" t="s">
        <v>138</v>
      </c>
      <c r="B6" s="23"/>
      <c r="C6" s="6" t="s">
        <v>4</v>
      </c>
      <c r="D6" s="6">
        <v>60</v>
      </c>
      <c r="F6" s="6" t="s">
        <v>9</v>
      </c>
      <c r="G6" s="6">
        <v>10</v>
      </c>
    </row>
    <row r="7" spans="1:7" s="18" customFormat="1" ht="15" customHeight="1" x14ac:dyDescent="0.2">
      <c r="A7" s="15" t="s">
        <v>341</v>
      </c>
      <c r="C7" s="6" t="s">
        <v>5</v>
      </c>
      <c r="D7" s="6">
        <v>40</v>
      </c>
      <c r="F7" s="6" t="s">
        <v>10</v>
      </c>
      <c r="G7" s="6">
        <v>50</v>
      </c>
    </row>
    <row r="8" spans="1:7" s="18" customFormat="1" ht="15" customHeight="1" x14ac:dyDescent="0.2">
      <c r="A8" s="15" t="s">
        <v>275</v>
      </c>
      <c r="D8" s="7">
        <f>SUM(D4:D7)</f>
        <v>170</v>
      </c>
      <c r="G8" s="7">
        <f>SUM(G4:G7)</f>
        <v>140</v>
      </c>
    </row>
    <row r="9" spans="1:7" s="18" customFormat="1" ht="15" customHeight="1" x14ac:dyDescent="0.2">
      <c r="A9" s="15" t="s">
        <v>265</v>
      </c>
    </row>
    <row r="10" spans="1:7" s="18" customFormat="1" ht="15" customHeight="1" x14ac:dyDescent="0.2">
      <c r="A10" s="15" t="s">
        <v>276</v>
      </c>
      <c r="C10" s="26" t="s">
        <v>11</v>
      </c>
      <c r="D10" s="26" t="s">
        <v>1</v>
      </c>
      <c r="F10" s="26" t="s">
        <v>11</v>
      </c>
      <c r="G10" s="26" t="s">
        <v>1</v>
      </c>
    </row>
    <row r="11" spans="1:7" s="18" customFormat="1" ht="15" customHeight="1" x14ac:dyDescent="0.2">
      <c r="A11" s="15" t="s">
        <v>366</v>
      </c>
      <c r="C11" s="6" t="s">
        <v>12</v>
      </c>
      <c r="D11" s="6">
        <v>50</v>
      </c>
      <c r="F11" s="6" t="s">
        <v>12</v>
      </c>
      <c r="G11" s="6">
        <v>50</v>
      </c>
    </row>
    <row r="12" spans="1:7" s="18" customFormat="1" ht="15" customHeight="1" x14ac:dyDescent="0.2">
      <c r="A12" s="15" t="s">
        <v>277</v>
      </c>
      <c r="C12" s="6" t="s">
        <v>13</v>
      </c>
      <c r="D12" s="6">
        <v>100</v>
      </c>
      <c r="F12" s="6" t="s">
        <v>13</v>
      </c>
      <c r="G12" s="6">
        <v>100</v>
      </c>
    </row>
    <row r="13" spans="1:7" s="18" customFormat="1" ht="15" customHeight="1" x14ac:dyDescent="0.2">
      <c r="A13" s="15" t="s">
        <v>118</v>
      </c>
      <c r="C13" s="6" t="s">
        <v>14</v>
      </c>
      <c r="D13" s="6">
        <v>40</v>
      </c>
      <c r="F13" s="6" t="s">
        <v>14</v>
      </c>
      <c r="G13" s="6">
        <v>40</v>
      </c>
    </row>
    <row r="14" spans="1:7" s="18" customFormat="1" ht="15" customHeight="1" x14ac:dyDescent="0.2">
      <c r="A14" s="15"/>
      <c r="C14" s="6" t="s">
        <v>15</v>
      </c>
      <c r="D14" s="6">
        <v>50</v>
      </c>
      <c r="F14" s="6" t="s">
        <v>15</v>
      </c>
      <c r="G14" s="6">
        <v>50</v>
      </c>
    </row>
    <row r="15" spans="1:7" s="18" customFormat="1" ht="15" customHeight="1" thickBot="1" x14ac:dyDescent="0.25">
      <c r="A15" s="15"/>
      <c r="C15" s="6" t="s">
        <v>16</v>
      </c>
      <c r="D15" s="6">
        <v>20</v>
      </c>
      <c r="F15" s="6" t="s">
        <v>16</v>
      </c>
      <c r="G15" s="6">
        <v>20</v>
      </c>
    </row>
    <row r="16" spans="1:7" s="18" customFormat="1" ht="15" customHeight="1" thickTop="1" thickBot="1" x14ac:dyDescent="0.25">
      <c r="A16" s="15"/>
      <c r="D16" s="7">
        <f>SUMIF(D11:D15,"&gt;50")</f>
        <v>100</v>
      </c>
      <c r="G16" s="19">
        <f>SUMIF(G11:G15,"&lt;100")</f>
        <v>160</v>
      </c>
    </row>
    <row r="17" spans="1:1" s="18" customFormat="1" ht="15" customHeight="1" thickTop="1" x14ac:dyDescent="0.2">
      <c r="A17" s="15"/>
    </row>
    <row r="18" spans="1:1" s="18" customFormat="1" ht="15" customHeight="1" x14ac:dyDescent="0.2">
      <c r="A18" s="15"/>
    </row>
    <row r="19" spans="1:1" s="18" customFormat="1" ht="15" customHeight="1" x14ac:dyDescent="0.2">
      <c r="A19" s="15"/>
    </row>
    <row r="20" spans="1:1" s="18" customFormat="1" ht="15" customHeight="1" x14ac:dyDescent="0.2">
      <c r="A20" s="15"/>
    </row>
    <row r="21" spans="1:1" s="18" customFormat="1" ht="15" customHeight="1" x14ac:dyDescent="0.2">
      <c r="A21" s="15"/>
    </row>
    <row r="22" spans="1:1" s="18" customFormat="1" ht="15" customHeight="1" x14ac:dyDescent="0.2">
      <c r="A22" s="15"/>
    </row>
    <row r="23" spans="1:1" s="18" customFormat="1" ht="15" customHeight="1" x14ac:dyDescent="0.2">
      <c r="A23" s="15"/>
    </row>
    <row r="24" spans="1:1" s="18" customFormat="1" ht="15" customHeight="1" x14ac:dyDescent="0.2">
      <c r="A24" s="15"/>
    </row>
    <row r="27" spans="1:1" ht="15" customHeight="1" x14ac:dyDescent="0.2">
      <c r="A27" s="15" t="s">
        <v>107</v>
      </c>
    </row>
    <row r="28" spans="1:1" ht="15" customHeight="1" x14ac:dyDescent="0.2">
      <c r="A28" s="15" t="s">
        <v>108</v>
      </c>
    </row>
    <row r="29" spans="1:1" ht="15" customHeight="1" x14ac:dyDescent="0.2">
      <c r="A29" s="15" t="s">
        <v>266</v>
      </c>
    </row>
    <row r="30" spans="1:1" ht="15" customHeight="1" x14ac:dyDescent="0.2">
      <c r="A30" s="15" t="s">
        <v>267</v>
      </c>
    </row>
    <row r="31" spans="1:1" ht="15" customHeight="1" x14ac:dyDescent="0.2">
      <c r="A31" s="15" t="s">
        <v>268</v>
      </c>
    </row>
    <row r="32" spans="1:1" ht="15" customHeight="1" x14ac:dyDescent="0.2">
      <c r="A32" s="15" t="s">
        <v>109</v>
      </c>
    </row>
    <row r="33" spans="1:7" ht="15" customHeight="1" x14ac:dyDescent="0.2">
      <c r="A33" s="15" t="s">
        <v>332</v>
      </c>
    </row>
    <row r="34" spans="1:7" ht="15" customHeight="1" x14ac:dyDescent="0.2">
      <c r="A34" s="15" t="s">
        <v>269</v>
      </c>
    </row>
    <row r="35" spans="1:7" ht="15" customHeight="1" x14ac:dyDescent="0.2">
      <c r="A35" s="15" t="s">
        <v>270</v>
      </c>
    </row>
    <row r="36" spans="1:7" ht="15" customHeight="1" x14ac:dyDescent="0.2">
      <c r="A36" s="15" t="s">
        <v>367</v>
      </c>
    </row>
    <row r="37" spans="1:7" ht="15" customHeight="1" x14ac:dyDescent="0.2">
      <c r="A37" s="15" t="s">
        <v>271</v>
      </c>
      <c r="C37" s="26" t="s">
        <v>0</v>
      </c>
      <c r="D37" s="26" t="s">
        <v>1</v>
      </c>
    </row>
    <row r="38" spans="1:7" ht="15" customHeight="1" x14ac:dyDescent="0.2">
      <c r="A38" s="15" t="s">
        <v>272</v>
      </c>
      <c r="C38" s="6" t="s">
        <v>2</v>
      </c>
      <c r="D38" s="6">
        <v>50</v>
      </c>
      <c r="E38" s="18"/>
    </row>
    <row r="39" spans="1:7" ht="15" customHeight="1" x14ac:dyDescent="0.2">
      <c r="A39" s="15" t="s">
        <v>110</v>
      </c>
      <c r="C39" s="6" t="s">
        <v>3</v>
      </c>
      <c r="D39" s="6">
        <v>20</v>
      </c>
      <c r="E39" s="18"/>
    </row>
    <row r="40" spans="1:7" ht="15" customHeight="1" x14ac:dyDescent="0.2">
      <c r="A40" s="15" t="s">
        <v>273</v>
      </c>
      <c r="C40" s="6" t="s">
        <v>4</v>
      </c>
      <c r="D40" s="6">
        <v>60</v>
      </c>
      <c r="E40" s="18"/>
    </row>
    <row r="41" spans="1:7" ht="15" customHeight="1" x14ac:dyDescent="0.2">
      <c r="A41" s="15" t="s">
        <v>274</v>
      </c>
      <c r="C41" s="6" t="s">
        <v>5</v>
      </c>
      <c r="D41" s="6">
        <v>40</v>
      </c>
      <c r="E41" s="18"/>
    </row>
    <row r="42" spans="1:7" ht="15" customHeight="1" x14ac:dyDescent="0.2">
      <c r="A42" s="15" t="s">
        <v>136</v>
      </c>
      <c r="C42" s="18"/>
      <c r="D42" s="7">
        <f>SUM(D38:D41)</f>
        <v>170</v>
      </c>
      <c r="E42" s="18"/>
      <c r="F42" s="18"/>
      <c r="G42" s="18"/>
    </row>
    <row r="43" spans="1:7" ht="15" customHeight="1" x14ac:dyDescent="0.2">
      <c r="A43" s="15" t="s">
        <v>119</v>
      </c>
    </row>
    <row r="47" spans="1:7" ht="15" customHeight="1" x14ac:dyDescent="0.2">
      <c r="C47" s="26" t="s">
        <v>11</v>
      </c>
      <c r="D47" s="26" t="s">
        <v>1</v>
      </c>
      <c r="E47" s="18"/>
      <c r="F47" s="26" t="s">
        <v>11</v>
      </c>
      <c r="G47" s="26" t="s">
        <v>1</v>
      </c>
    </row>
    <row r="48" spans="1:7" ht="15" customHeight="1" x14ac:dyDescent="0.2">
      <c r="C48" s="6" t="s">
        <v>17</v>
      </c>
      <c r="D48" s="6">
        <v>20</v>
      </c>
      <c r="E48" s="18"/>
      <c r="F48" s="6" t="s">
        <v>18</v>
      </c>
      <c r="G48" s="6">
        <v>20</v>
      </c>
    </row>
    <row r="49" spans="3:7" ht="15" customHeight="1" x14ac:dyDescent="0.2">
      <c r="C49" s="6"/>
      <c r="D49" s="6"/>
      <c r="E49" s="18"/>
      <c r="F49" s="6" t="s">
        <v>19</v>
      </c>
      <c r="G49" s="6">
        <v>10</v>
      </c>
    </row>
    <row r="50" spans="3:7" ht="15" customHeight="1" x14ac:dyDescent="0.2">
      <c r="C50" s="6"/>
      <c r="D50" s="6"/>
      <c r="E50" s="18"/>
      <c r="F50" s="6" t="s">
        <v>20</v>
      </c>
      <c r="G50" s="6">
        <v>10</v>
      </c>
    </row>
    <row r="51" spans="3:7" ht="15" customHeight="1" x14ac:dyDescent="0.2">
      <c r="C51" s="6"/>
      <c r="D51" s="6"/>
      <c r="E51" s="18"/>
      <c r="F51" s="6" t="s">
        <v>21</v>
      </c>
      <c r="G51" s="6">
        <v>40</v>
      </c>
    </row>
    <row r="53" spans="3:7" ht="15" customHeight="1" x14ac:dyDescent="0.2">
      <c r="E53" s="26" t="s">
        <v>22</v>
      </c>
    </row>
    <row r="54" spans="3:7" ht="15" customHeight="1" x14ac:dyDescent="0.2">
      <c r="E54" s="7">
        <f>SUM(D48,G48:G51,100)</f>
        <v>200</v>
      </c>
    </row>
    <row r="66" spans="1:7" ht="15" customHeight="1" x14ac:dyDescent="0.2">
      <c r="A66" s="15" t="s">
        <v>111</v>
      </c>
    </row>
    <row r="67" spans="1:7" ht="15" customHeight="1" x14ac:dyDescent="0.2">
      <c r="A67" s="15" t="s">
        <v>278</v>
      </c>
    </row>
    <row r="68" spans="1:7" ht="15" customHeight="1" x14ac:dyDescent="0.2">
      <c r="A68" s="15" t="s">
        <v>279</v>
      </c>
    </row>
    <row r="69" spans="1:7" ht="15" customHeight="1" x14ac:dyDescent="0.2">
      <c r="A69" s="15" t="s">
        <v>368</v>
      </c>
    </row>
    <row r="70" spans="1:7" ht="15" customHeight="1" x14ac:dyDescent="0.2">
      <c r="A70" s="15" t="s">
        <v>280</v>
      </c>
    </row>
    <row r="71" spans="1:7" ht="15" customHeight="1" x14ac:dyDescent="0.2">
      <c r="A71" s="15" t="s">
        <v>137</v>
      </c>
    </row>
    <row r="72" spans="1:7" ht="15" customHeight="1" x14ac:dyDescent="0.2">
      <c r="A72" s="15" t="s">
        <v>281</v>
      </c>
      <c r="C72" s="26" t="s">
        <v>11</v>
      </c>
      <c r="D72" s="26" t="s">
        <v>1</v>
      </c>
      <c r="F72" s="26" t="s">
        <v>11</v>
      </c>
      <c r="G72" s="26" t="s">
        <v>1</v>
      </c>
    </row>
    <row r="73" spans="1:7" ht="15" customHeight="1" x14ac:dyDescent="0.2">
      <c r="A73" s="43" t="s">
        <v>369</v>
      </c>
      <c r="C73" s="6" t="s">
        <v>12</v>
      </c>
      <c r="D73" s="6">
        <v>50</v>
      </c>
      <c r="F73" s="6" t="s">
        <v>12</v>
      </c>
      <c r="G73" s="6">
        <v>50</v>
      </c>
    </row>
    <row r="74" spans="1:7" ht="15" customHeight="1" x14ac:dyDescent="0.2">
      <c r="A74" s="15" t="s">
        <v>120</v>
      </c>
      <c r="C74" s="6" t="s">
        <v>13</v>
      </c>
      <c r="D74" s="6">
        <v>100</v>
      </c>
      <c r="F74" s="6" t="s">
        <v>13</v>
      </c>
      <c r="G74" s="6">
        <v>100</v>
      </c>
    </row>
    <row r="75" spans="1:7" ht="15" customHeight="1" x14ac:dyDescent="0.2">
      <c r="C75" s="6" t="s">
        <v>14</v>
      </c>
      <c r="D75" s="6">
        <v>40</v>
      </c>
      <c r="F75" s="6" t="s">
        <v>14</v>
      </c>
      <c r="G75" s="6">
        <v>40</v>
      </c>
    </row>
    <row r="76" spans="1:7" ht="15" customHeight="1" x14ac:dyDescent="0.2">
      <c r="C76" s="6" t="s">
        <v>15</v>
      </c>
      <c r="D76" s="6">
        <v>50</v>
      </c>
      <c r="F76" s="6" t="s">
        <v>15</v>
      </c>
      <c r="G76" s="6">
        <v>50</v>
      </c>
    </row>
    <row r="77" spans="1:7" ht="15" customHeight="1" thickBot="1" x14ac:dyDescent="0.25">
      <c r="C77" s="6" t="s">
        <v>16</v>
      </c>
      <c r="D77" s="6">
        <v>20</v>
      </c>
      <c r="F77" s="6" t="s">
        <v>16</v>
      </c>
      <c r="G77" s="6">
        <v>20</v>
      </c>
    </row>
    <row r="78" spans="1:7" ht="15" customHeight="1" thickTop="1" thickBot="1" x14ac:dyDescent="0.25">
      <c r="D78" s="7">
        <f>SUMIF(D73:D77,"&gt;50")</f>
        <v>100</v>
      </c>
      <c r="F78" s="20"/>
      <c r="G78" s="19">
        <f>SUMIF(G73:G77,"&gt;=50")</f>
        <v>200</v>
      </c>
    </row>
    <row r="79" spans="1:7" ht="15" customHeight="1" thickTop="1" x14ac:dyDescent="0.2"/>
    <row r="86" spans="1:1" ht="15" customHeight="1" x14ac:dyDescent="0.2">
      <c r="A86" s="15" t="s">
        <v>113</v>
      </c>
    </row>
    <row r="87" spans="1:1" ht="15" customHeight="1" x14ac:dyDescent="0.2">
      <c r="A87" s="15" t="s">
        <v>114</v>
      </c>
    </row>
    <row r="88" spans="1:1" ht="15" customHeight="1" x14ac:dyDescent="0.2">
      <c r="A88" s="15" t="s">
        <v>115</v>
      </c>
    </row>
    <row r="89" spans="1:1" ht="15" customHeight="1" x14ac:dyDescent="0.2">
      <c r="A89" s="15" t="s">
        <v>116</v>
      </c>
    </row>
    <row r="90" spans="1:1" ht="15" customHeight="1" x14ac:dyDescent="0.2">
      <c r="A90" s="15" t="s">
        <v>362</v>
      </c>
    </row>
    <row r="91" spans="1:1" ht="15" customHeight="1" x14ac:dyDescent="0.2">
      <c r="A91" s="15"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30" zoomScaleNormal="100" zoomScalePageLayoutView="125" workbookViewId="0">
      <selection activeCell="J58" sqref="J58"/>
    </sheetView>
  </sheetViews>
  <sheetFormatPr baseColWidth="10" defaultColWidth="8.83203125" defaultRowHeight="15" customHeight="1" x14ac:dyDescent="0.2"/>
  <cols>
    <col min="1" max="1" width="12.6640625" style="15" customWidth="1"/>
    <col min="2" max="2" width="82.83203125" customWidth="1"/>
    <col min="3" max="16384" width="8.83203125" style="17"/>
  </cols>
  <sheetData>
    <row r="1" spans="1:9" ht="60" customHeight="1" x14ac:dyDescent="0.2">
      <c r="A1" s="15" t="s">
        <v>122</v>
      </c>
    </row>
    <row r="2" spans="1:9" ht="15" customHeight="1" x14ac:dyDescent="0.2">
      <c r="A2" s="15" t="s">
        <v>139</v>
      </c>
    </row>
    <row r="3" spans="1:9" ht="15" customHeight="1" x14ac:dyDescent="0.2">
      <c r="A3" s="15" t="s">
        <v>282</v>
      </c>
      <c r="C3" s="26" t="s">
        <v>23</v>
      </c>
      <c r="D3" s="26" t="s">
        <v>24</v>
      </c>
      <c r="E3" s="26" t="s">
        <v>25</v>
      </c>
      <c r="F3" s="26" t="s">
        <v>24</v>
      </c>
      <c r="G3" s="26" t="s">
        <v>25</v>
      </c>
    </row>
    <row r="4" spans="1:9" ht="15" customHeight="1" x14ac:dyDescent="0.2">
      <c r="A4" s="15" t="s">
        <v>123</v>
      </c>
      <c r="C4" s="6">
        <v>50</v>
      </c>
      <c r="D4" s="6">
        <v>50</v>
      </c>
      <c r="E4" s="7">
        <f>SUM(C4:D4)</f>
        <v>100</v>
      </c>
      <c r="F4" s="6">
        <v>75</v>
      </c>
      <c r="G4" s="6">
        <f>SUM(E4:F4)</f>
        <v>175</v>
      </c>
    </row>
    <row r="5" spans="1:9" s="18" customFormat="1" ht="15" customHeight="1" x14ac:dyDescent="0.2">
      <c r="A5" s="15" t="s">
        <v>283</v>
      </c>
      <c r="B5"/>
      <c r="C5" s="6">
        <v>50</v>
      </c>
      <c r="D5" s="6">
        <v>60</v>
      </c>
      <c r="E5" s="7">
        <f t="shared" ref="E5:E7" si="0">SUM(C5:D5)</f>
        <v>110</v>
      </c>
      <c r="F5" s="6">
        <v>75</v>
      </c>
      <c r="G5" s="6">
        <f t="shared" ref="G5:G7" si="1">SUM(E5:F5)</f>
        <v>185</v>
      </c>
      <c r="H5" s="17"/>
      <c r="I5" s="17"/>
    </row>
    <row r="6" spans="1:9" s="18" customFormat="1" ht="15" customHeight="1" x14ac:dyDescent="0.2">
      <c r="A6" s="15" t="s">
        <v>284</v>
      </c>
      <c r="B6"/>
      <c r="C6" s="6">
        <v>50</v>
      </c>
      <c r="D6" s="6">
        <v>70</v>
      </c>
      <c r="E6" s="7">
        <f t="shared" si="0"/>
        <v>120</v>
      </c>
      <c r="F6" s="6">
        <v>75</v>
      </c>
      <c r="G6" s="6">
        <f t="shared" si="1"/>
        <v>195</v>
      </c>
      <c r="H6" s="17"/>
      <c r="I6" s="17"/>
    </row>
    <row r="7" spans="1:9" s="18" customFormat="1" ht="15" customHeight="1" x14ac:dyDescent="0.2">
      <c r="A7" s="15" t="s">
        <v>285</v>
      </c>
      <c r="B7"/>
      <c r="C7" s="6">
        <v>50</v>
      </c>
      <c r="D7" s="6">
        <v>80</v>
      </c>
      <c r="E7" s="7">
        <f t="shared" si="0"/>
        <v>130</v>
      </c>
      <c r="F7" s="6">
        <v>75</v>
      </c>
      <c r="G7" s="6">
        <f t="shared" si="1"/>
        <v>205</v>
      </c>
      <c r="H7" s="17"/>
      <c r="I7" s="17"/>
    </row>
    <row r="8" spans="1:9" s="18" customFormat="1" ht="15" customHeight="1" x14ac:dyDescent="0.2">
      <c r="A8" s="15" t="s">
        <v>124</v>
      </c>
      <c r="B8"/>
      <c r="C8" s="17"/>
      <c r="D8" s="17"/>
      <c r="E8" s="17"/>
      <c r="F8" s="17"/>
      <c r="G8" s="17"/>
      <c r="H8" s="17"/>
      <c r="I8" s="17"/>
    </row>
    <row r="9" spans="1:9" s="18" customFormat="1" ht="15" customHeight="1" x14ac:dyDescent="0.2">
      <c r="A9" s="15" t="s">
        <v>125</v>
      </c>
      <c r="B9"/>
      <c r="C9" s="17"/>
      <c r="D9" s="17"/>
      <c r="E9" s="17"/>
      <c r="F9" s="17"/>
      <c r="G9" s="17"/>
      <c r="H9" s="17"/>
      <c r="I9" s="17"/>
    </row>
    <row r="10" spans="1:9" s="18" customFormat="1" ht="15" customHeight="1" x14ac:dyDescent="0.2">
      <c r="A10" s="15"/>
      <c r="B10"/>
      <c r="C10" s="26" t="s">
        <v>23</v>
      </c>
      <c r="D10" s="26" t="s">
        <v>24</v>
      </c>
      <c r="E10" s="26" t="s">
        <v>25</v>
      </c>
      <c r="F10" s="26" t="s">
        <v>24</v>
      </c>
      <c r="G10" s="26" t="s">
        <v>25</v>
      </c>
      <c r="H10" s="17"/>
      <c r="I10" s="17"/>
    </row>
    <row r="11" spans="1:9" s="18" customFormat="1" ht="15" customHeight="1" x14ac:dyDescent="0.2">
      <c r="A11" s="15"/>
      <c r="B11"/>
      <c r="C11" s="6">
        <v>50</v>
      </c>
      <c r="D11" s="6">
        <v>50</v>
      </c>
      <c r="E11" s="6">
        <f>SUM(C11:D11)</f>
        <v>100</v>
      </c>
      <c r="F11" s="6">
        <v>75</v>
      </c>
      <c r="G11" s="6">
        <f>SUM(E11:F11)</f>
        <v>175</v>
      </c>
      <c r="H11" s="17"/>
      <c r="I11" s="17"/>
    </row>
    <row r="12" spans="1:9" s="18" customFormat="1" ht="15" customHeight="1" x14ac:dyDescent="0.2">
      <c r="A12" s="15"/>
      <c r="B12"/>
      <c r="C12" s="6">
        <v>50</v>
      </c>
      <c r="D12" s="6">
        <v>60</v>
      </c>
      <c r="E12" s="6">
        <f t="shared" ref="E12:E14" si="2">SUM(C12:D12)</f>
        <v>110</v>
      </c>
      <c r="F12" s="6">
        <v>75</v>
      </c>
      <c r="G12" s="6">
        <f t="shared" ref="G12:G14" si="3">SUM(E12:F12)</f>
        <v>185</v>
      </c>
      <c r="H12" s="17"/>
      <c r="I12" s="17"/>
    </row>
    <row r="13" spans="1:9" s="18" customFormat="1" ht="15" customHeight="1" x14ac:dyDescent="0.2">
      <c r="A13" s="15"/>
      <c r="B13"/>
      <c r="C13" s="6">
        <v>50</v>
      </c>
      <c r="D13" s="6">
        <v>70</v>
      </c>
      <c r="E13" s="6">
        <f t="shared" si="2"/>
        <v>120</v>
      </c>
      <c r="F13" s="6">
        <v>75</v>
      </c>
      <c r="G13" s="6">
        <f t="shared" si="3"/>
        <v>195</v>
      </c>
      <c r="H13" s="17"/>
      <c r="I13" s="17"/>
    </row>
    <row r="14" spans="1:9" s="18" customFormat="1" ht="15" customHeight="1" x14ac:dyDescent="0.2">
      <c r="A14" s="15"/>
      <c r="B14"/>
      <c r="C14" s="39">
        <v>50</v>
      </c>
      <c r="D14" s="39">
        <v>80</v>
      </c>
      <c r="E14" s="39">
        <f t="shared" si="2"/>
        <v>130</v>
      </c>
      <c r="F14" s="39">
        <v>75</v>
      </c>
      <c r="G14" s="39">
        <f t="shared" si="3"/>
        <v>205</v>
      </c>
      <c r="H14" s="17"/>
      <c r="I14" s="17"/>
    </row>
    <row r="15" spans="1:9" s="18" customFormat="1" ht="15" customHeight="1" x14ac:dyDescent="0.2">
      <c r="A15" s="15"/>
      <c r="B15"/>
      <c r="C15" s="7">
        <f>SUM(C11:C14)</f>
        <v>200</v>
      </c>
      <c r="D15" s="7">
        <f t="shared" ref="D15:G15" si="4">SUM(D11:D14)</f>
        <v>260</v>
      </c>
      <c r="E15" s="7">
        <f t="shared" si="4"/>
        <v>460</v>
      </c>
      <c r="F15" s="7">
        <f t="shared" si="4"/>
        <v>300</v>
      </c>
      <c r="G15" s="7">
        <f t="shared" si="4"/>
        <v>760</v>
      </c>
      <c r="H15" s="17"/>
      <c r="I15" s="17"/>
    </row>
    <row r="16" spans="1:9" s="18" customFormat="1" ht="15" customHeight="1" x14ac:dyDescent="0.2">
      <c r="A16" s="15"/>
      <c r="B16"/>
      <c r="H16" s="17"/>
      <c r="I16" s="17"/>
    </row>
    <row r="17" spans="1:9" s="18" customFormat="1" ht="15" customHeight="1" x14ac:dyDescent="0.2">
      <c r="A17" s="15"/>
      <c r="B17"/>
      <c r="H17" s="17"/>
      <c r="I17" s="17"/>
    </row>
    <row r="18" spans="1:9" s="18" customFormat="1" ht="15" customHeight="1" x14ac:dyDescent="0.2">
      <c r="A18" s="15"/>
      <c r="B18"/>
      <c r="C18" s="17"/>
      <c r="D18" s="17"/>
      <c r="E18" s="17"/>
      <c r="F18" s="17"/>
      <c r="G18" s="17"/>
      <c r="H18" s="17"/>
      <c r="I18" s="17"/>
    </row>
    <row r="19" spans="1:9" s="18" customFormat="1" ht="15" customHeight="1" x14ac:dyDescent="0.2">
      <c r="A19" s="15"/>
      <c r="B19"/>
      <c r="C19" s="17"/>
      <c r="D19" s="17"/>
      <c r="E19" s="17"/>
      <c r="F19" s="17"/>
      <c r="G19" s="17"/>
      <c r="H19" s="17"/>
      <c r="I19" s="17"/>
    </row>
    <row r="20" spans="1:9" s="18" customFormat="1" ht="15" customHeight="1" x14ac:dyDescent="0.2">
      <c r="A20" s="15"/>
      <c r="B20"/>
      <c r="C20" s="17"/>
      <c r="D20" s="17"/>
      <c r="E20" s="17"/>
      <c r="F20" s="17"/>
      <c r="G20" s="17"/>
      <c r="H20" s="17"/>
      <c r="I20" s="17"/>
    </row>
    <row r="21" spans="1:9" s="18" customFormat="1" ht="15" customHeight="1" x14ac:dyDescent="0.2">
      <c r="A21" s="15"/>
      <c r="B21"/>
      <c r="C21" s="17"/>
      <c r="D21" s="17"/>
      <c r="E21" s="17"/>
      <c r="F21" s="17"/>
      <c r="G21" s="17"/>
      <c r="H21" s="17"/>
      <c r="I21" s="17"/>
    </row>
    <row r="22" spans="1:9" s="18" customFormat="1" ht="15" customHeight="1" x14ac:dyDescent="0.2">
      <c r="A22" s="15"/>
      <c r="B22"/>
    </row>
    <row r="23" spans="1:9" s="18" customFormat="1" ht="15" customHeight="1" x14ac:dyDescent="0.2">
      <c r="A23" s="15"/>
      <c r="B23"/>
    </row>
    <row r="24" spans="1:9" s="18" customFormat="1" ht="15" customHeight="1" x14ac:dyDescent="0.2">
      <c r="A24" s="15"/>
      <c r="B24"/>
    </row>
    <row r="27" spans="1:9" ht="15" customHeight="1" x14ac:dyDescent="0.2">
      <c r="A27" s="15" t="s">
        <v>126</v>
      </c>
    </row>
    <row r="28" spans="1:9" ht="15" customHeight="1" x14ac:dyDescent="0.2">
      <c r="A28" s="15" t="s">
        <v>127</v>
      </c>
    </row>
    <row r="29" spans="1:9" ht="15" customHeight="1" x14ac:dyDescent="0.2">
      <c r="A29" s="15" t="s">
        <v>286</v>
      </c>
    </row>
    <row r="30" spans="1:9" ht="15" customHeight="1" x14ac:dyDescent="0.2">
      <c r="A30" s="15" t="s">
        <v>287</v>
      </c>
    </row>
    <row r="31" spans="1:9" ht="15" customHeight="1" x14ac:dyDescent="0.2">
      <c r="A31" s="15" t="s">
        <v>140</v>
      </c>
    </row>
    <row r="33" spans="3:8" ht="15" customHeight="1" x14ac:dyDescent="0.2">
      <c r="C33" s="26" t="s">
        <v>34</v>
      </c>
      <c r="D33" s="26" t="s">
        <v>26</v>
      </c>
      <c r="E33" s="26" t="s">
        <v>27</v>
      </c>
      <c r="F33" s="26" t="s">
        <v>33</v>
      </c>
    </row>
    <row r="34" spans="3:8" ht="15" customHeight="1" x14ac:dyDescent="0.2">
      <c r="C34" s="40" t="s">
        <v>28</v>
      </c>
      <c r="D34" s="40" t="s">
        <v>0</v>
      </c>
      <c r="E34" s="6" t="s">
        <v>29</v>
      </c>
      <c r="F34" s="6">
        <v>100</v>
      </c>
    </row>
    <row r="35" spans="3:8" ht="15" customHeight="1" x14ac:dyDescent="0.2">
      <c r="C35" s="40" t="s">
        <v>28</v>
      </c>
      <c r="D35" s="40" t="s">
        <v>0</v>
      </c>
      <c r="E35" s="6" t="s">
        <v>30</v>
      </c>
      <c r="F35" s="6">
        <v>200</v>
      </c>
    </row>
    <row r="36" spans="3:8" ht="15" customHeight="1" x14ac:dyDescent="0.2">
      <c r="C36" s="40" t="s">
        <v>28</v>
      </c>
      <c r="D36" s="40" t="s">
        <v>0</v>
      </c>
      <c r="E36" s="6" t="s">
        <v>31</v>
      </c>
      <c r="F36" s="6">
        <v>50</v>
      </c>
    </row>
    <row r="37" spans="3:8" ht="15" customHeight="1" x14ac:dyDescent="0.2">
      <c r="C37" s="40" t="s">
        <v>28</v>
      </c>
      <c r="D37" s="40" t="s">
        <v>0</v>
      </c>
      <c r="E37" s="6" t="s">
        <v>32</v>
      </c>
      <c r="F37" s="6">
        <v>100</v>
      </c>
    </row>
    <row r="46" spans="3:8" ht="15" customHeight="1" thickBot="1" x14ac:dyDescent="0.25">
      <c r="C46" s="26"/>
      <c r="D46" s="26" t="s">
        <v>35</v>
      </c>
      <c r="E46" s="26"/>
      <c r="F46" s="26"/>
    </row>
    <row r="47" spans="3:8" ht="15" customHeight="1" thickTop="1" thickBot="1" x14ac:dyDescent="0.25">
      <c r="C47" s="40" t="s">
        <v>36</v>
      </c>
      <c r="D47" s="6">
        <v>35</v>
      </c>
      <c r="E47" s="6">
        <v>44</v>
      </c>
      <c r="F47" s="6">
        <v>79</v>
      </c>
      <c r="H47" s="19" t="s">
        <v>61</v>
      </c>
    </row>
    <row r="48" spans="3:8" ht="15" customHeight="1" thickTop="1" x14ac:dyDescent="0.2">
      <c r="C48" s="6"/>
      <c r="D48" s="6">
        <v>74</v>
      </c>
      <c r="E48" s="6">
        <v>64</v>
      </c>
      <c r="F48" s="6">
        <v>56</v>
      </c>
      <c r="H48" s="6"/>
    </row>
    <row r="49" spans="1:8" ht="15" customHeight="1" x14ac:dyDescent="0.2">
      <c r="C49" s="6"/>
      <c r="D49" s="6">
        <v>82</v>
      </c>
      <c r="E49" s="6">
        <v>50</v>
      </c>
      <c r="F49" s="6">
        <v>83</v>
      </c>
      <c r="H49" s="6"/>
    </row>
    <row r="50" spans="1:8" ht="15" customHeight="1" x14ac:dyDescent="0.2">
      <c r="C50" s="6"/>
      <c r="D50" s="6">
        <v>90</v>
      </c>
      <c r="E50" s="6">
        <v>22</v>
      </c>
      <c r="F50" s="6">
        <v>89</v>
      </c>
      <c r="H50" s="6"/>
    </row>
    <row r="60" spans="1:8" ht="15" customHeight="1" x14ac:dyDescent="0.2">
      <c r="C60" s="26" t="s">
        <v>37</v>
      </c>
      <c r="D60" s="26"/>
      <c r="E60" s="26"/>
      <c r="F60" s="26"/>
      <c r="G60" s="26"/>
      <c r="H60" s="26"/>
    </row>
    <row r="61" spans="1:8" ht="15" customHeight="1" x14ac:dyDescent="0.2">
      <c r="C61" s="40">
        <v>15</v>
      </c>
      <c r="D61" s="40">
        <v>30</v>
      </c>
      <c r="E61" s="40">
        <v>45</v>
      </c>
      <c r="F61" s="40">
        <v>60</v>
      </c>
      <c r="G61" s="40">
        <v>75</v>
      </c>
      <c r="H61" s="40">
        <v>90</v>
      </c>
    </row>
    <row r="64" spans="1:8" ht="15" customHeight="1" x14ac:dyDescent="0.2">
      <c r="A64" s="15" t="s">
        <v>113</v>
      </c>
    </row>
    <row r="65" spans="1:1" ht="15" customHeight="1" x14ac:dyDescent="0.2">
      <c r="A65" s="15" t="s">
        <v>141</v>
      </c>
    </row>
    <row r="66" spans="1:1" ht="15" customHeight="1" x14ac:dyDescent="0.2">
      <c r="A66" s="15" t="s">
        <v>142</v>
      </c>
    </row>
    <row r="67" spans="1:1" ht="15" customHeight="1" x14ac:dyDescent="0.2">
      <c r="A67" s="15"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B45" zoomScale="125" zoomScaleNormal="100" zoomScalePageLayoutView="125" workbookViewId="0">
      <selection activeCell="E6" sqref="E6"/>
    </sheetView>
  </sheetViews>
  <sheetFormatPr baseColWidth="10" defaultColWidth="8.83203125" defaultRowHeight="15" customHeight="1" x14ac:dyDescent="0.2"/>
  <cols>
    <col min="1" max="1" width="12.6640625" style="15" customWidth="1"/>
    <col min="2" max="2" width="82.83203125" customWidth="1"/>
    <col min="3" max="3" width="33.83203125" customWidth="1"/>
    <col min="4" max="4" width="10.33203125" customWidth="1"/>
    <col min="5" max="5" width="9.83203125" customWidth="1"/>
    <col min="6" max="7" width="15.5" customWidth="1"/>
    <col min="8" max="8" width="9.83203125" customWidth="1"/>
  </cols>
  <sheetData>
    <row r="1" spans="1:8" ht="60" customHeight="1" x14ac:dyDescent="0.2">
      <c r="A1" s="15" t="s">
        <v>128</v>
      </c>
    </row>
    <row r="2" spans="1:8" ht="15" customHeight="1" x14ac:dyDescent="0.2">
      <c r="A2" s="15" t="s">
        <v>342</v>
      </c>
    </row>
    <row r="3" spans="1:8" ht="15" customHeight="1" x14ac:dyDescent="0.2">
      <c r="A3" s="15" t="s">
        <v>343</v>
      </c>
    </row>
    <row r="4" spans="1:8" ht="15" customHeight="1" x14ac:dyDescent="0.2">
      <c r="A4" s="15" t="s">
        <v>143</v>
      </c>
      <c r="C4" s="26" t="s">
        <v>38</v>
      </c>
      <c r="D4" s="26" t="s">
        <v>39</v>
      </c>
      <c r="E4" s="26" t="s">
        <v>40</v>
      </c>
    </row>
    <row r="5" spans="1:8" s="3" customFormat="1" ht="15" customHeight="1" x14ac:dyDescent="0.2">
      <c r="A5" s="15" t="s">
        <v>144</v>
      </c>
      <c r="B5"/>
      <c r="C5" s="29" t="s">
        <v>88</v>
      </c>
      <c r="D5" s="47" t="s">
        <v>379</v>
      </c>
      <c r="E5" s="46" t="s">
        <v>41</v>
      </c>
      <c r="F5"/>
      <c r="G5"/>
      <c r="H5"/>
    </row>
    <row r="6" spans="1:8" s="3" customFormat="1" ht="15" customHeight="1" x14ac:dyDescent="0.2">
      <c r="A6" s="15" t="s">
        <v>288</v>
      </c>
      <c r="B6"/>
      <c r="C6" s="29" t="s">
        <v>95</v>
      </c>
      <c r="D6" s="50" t="s">
        <v>380</v>
      </c>
      <c r="E6" s="46" t="s">
        <v>385</v>
      </c>
      <c r="F6"/>
      <c r="G6"/>
      <c r="H6"/>
    </row>
    <row r="7" spans="1:8" s="3" customFormat="1" ht="15" customHeight="1" x14ac:dyDescent="0.2">
      <c r="A7" s="15" t="s">
        <v>125</v>
      </c>
      <c r="B7"/>
      <c r="C7" s="29" t="s">
        <v>90</v>
      </c>
      <c r="D7" s="50" t="s">
        <v>35</v>
      </c>
      <c r="E7" s="46" t="s">
        <v>384</v>
      </c>
      <c r="F7"/>
      <c r="G7"/>
      <c r="H7"/>
    </row>
    <row r="8" spans="1:8" s="3" customFormat="1" ht="15" customHeight="1" x14ac:dyDescent="0.2">
      <c r="A8" s="15"/>
      <c r="B8"/>
      <c r="C8" s="29" t="s">
        <v>89</v>
      </c>
      <c r="D8" s="50" t="s">
        <v>66</v>
      </c>
      <c r="E8" s="46" t="s">
        <v>383</v>
      </c>
      <c r="F8"/>
      <c r="G8"/>
      <c r="H8"/>
    </row>
    <row r="9" spans="1:8" s="3" customFormat="1" ht="15" customHeight="1" x14ac:dyDescent="0.2">
      <c r="A9" s="15"/>
      <c r="B9"/>
      <c r="C9" s="30" t="s">
        <v>100</v>
      </c>
      <c r="D9" s="48" t="s">
        <v>381</v>
      </c>
      <c r="E9" s="49" t="s">
        <v>382</v>
      </c>
      <c r="F9"/>
      <c r="G9"/>
      <c r="H9"/>
    </row>
    <row r="10" spans="1:8" s="3" customFormat="1" ht="15" customHeight="1" x14ac:dyDescent="0.2">
      <c r="A10" s="15"/>
      <c r="B10"/>
      <c r="C10"/>
      <c r="D10"/>
      <c r="E10"/>
      <c r="F10"/>
      <c r="G10"/>
      <c r="H10"/>
    </row>
    <row r="11" spans="1:8" s="3" customFormat="1" ht="15" customHeight="1" x14ac:dyDescent="0.2">
      <c r="A11" s="15"/>
      <c r="B11"/>
      <c r="C11"/>
      <c r="D11"/>
      <c r="E11"/>
      <c r="F11"/>
      <c r="G11"/>
      <c r="H11"/>
    </row>
    <row r="12" spans="1:8" s="3" customFormat="1" ht="15" customHeight="1" x14ac:dyDescent="0.2">
      <c r="A12" s="15"/>
      <c r="B12"/>
      <c r="C12"/>
      <c r="D12"/>
      <c r="E12"/>
      <c r="F12"/>
      <c r="G12"/>
      <c r="H12"/>
    </row>
    <row r="13" spans="1:8" s="3" customFormat="1" ht="15" customHeight="1" x14ac:dyDescent="0.2">
      <c r="A13" s="15"/>
      <c r="B13"/>
      <c r="C13"/>
      <c r="D13"/>
      <c r="E13"/>
      <c r="F13"/>
      <c r="G13"/>
      <c r="H13"/>
    </row>
    <row r="14" spans="1:8" s="3" customFormat="1" ht="15" customHeight="1" x14ac:dyDescent="0.2">
      <c r="A14" s="15"/>
      <c r="B14"/>
      <c r="C14"/>
      <c r="D14"/>
      <c r="E14"/>
      <c r="F14"/>
      <c r="G14"/>
      <c r="H14"/>
    </row>
    <row r="15" spans="1:8" s="3" customFormat="1" ht="15" customHeight="1" x14ac:dyDescent="0.2">
      <c r="A15" s="15"/>
      <c r="B15"/>
      <c r="C15"/>
      <c r="D15"/>
      <c r="E15"/>
      <c r="F15"/>
      <c r="G15"/>
      <c r="H15"/>
    </row>
    <row r="16" spans="1:8" s="3" customFormat="1" ht="15" customHeight="1" x14ac:dyDescent="0.2">
      <c r="A16" s="15"/>
      <c r="B16"/>
      <c r="C16"/>
      <c r="D16"/>
      <c r="E16"/>
      <c r="F16"/>
      <c r="G16"/>
      <c r="H16"/>
    </row>
    <row r="17" spans="1:8" s="3" customFormat="1" ht="15" customHeight="1" x14ac:dyDescent="0.2">
      <c r="A17" s="15"/>
      <c r="B17"/>
      <c r="C17"/>
      <c r="D17"/>
      <c r="E17"/>
      <c r="F17"/>
      <c r="G17"/>
      <c r="H17"/>
    </row>
    <row r="18" spans="1:8" s="3" customFormat="1" ht="15" customHeight="1" x14ac:dyDescent="0.2">
      <c r="A18" s="15"/>
      <c r="B18"/>
      <c r="C18"/>
      <c r="D18"/>
      <c r="E18"/>
      <c r="F18"/>
      <c r="G18"/>
      <c r="H18"/>
    </row>
    <row r="19" spans="1:8" s="3" customFormat="1" ht="15" customHeight="1" x14ac:dyDescent="0.2">
      <c r="A19" s="15"/>
      <c r="B19"/>
      <c r="C19"/>
      <c r="D19"/>
      <c r="E19"/>
      <c r="F19"/>
      <c r="G19"/>
      <c r="H19"/>
    </row>
    <row r="20" spans="1:8" s="3" customFormat="1" ht="15" customHeight="1" x14ac:dyDescent="0.2">
      <c r="A20" s="15"/>
      <c r="B20"/>
      <c r="C20"/>
      <c r="D20"/>
      <c r="E20"/>
      <c r="F20"/>
      <c r="G20"/>
      <c r="H20"/>
    </row>
    <row r="21" spans="1:8" s="3" customFormat="1" ht="15" customHeight="1" x14ac:dyDescent="0.2">
      <c r="A21" s="15"/>
      <c r="B21"/>
      <c r="C21"/>
      <c r="D21"/>
      <c r="E21"/>
      <c r="F21"/>
      <c r="G21"/>
      <c r="H21"/>
    </row>
    <row r="22" spans="1:8" s="3" customFormat="1" ht="15" customHeight="1" x14ac:dyDescent="0.2">
      <c r="A22" s="15"/>
      <c r="B22"/>
    </row>
    <row r="23" spans="1:8" s="3" customFormat="1" ht="15" customHeight="1" x14ac:dyDescent="0.2">
      <c r="A23" s="15"/>
      <c r="B23"/>
    </row>
    <row r="24" spans="1:8" s="3" customFormat="1" ht="15" customHeight="1" x14ac:dyDescent="0.2">
      <c r="A24" s="15"/>
      <c r="B24"/>
    </row>
    <row r="27" spans="1:8" ht="15" customHeight="1" x14ac:dyDescent="0.2">
      <c r="A27" s="15" t="s">
        <v>145</v>
      </c>
    </row>
    <row r="28" spans="1:8" ht="15" customHeight="1" x14ac:dyDescent="0.2">
      <c r="A28" s="15" t="s">
        <v>146</v>
      </c>
    </row>
    <row r="29" spans="1:8" ht="15" customHeight="1" x14ac:dyDescent="0.2">
      <c r="A29" s="15" t="s">
        <v>289</v>
      </c>
    </row>
    <row r="30" spans="1:8" ht="15" customHeight="1" x14ac:dyDescent="0.2">
      <c r="A30" s="15" t="s">
        <v>290</v>
      </c>
    </row>
    <row r="31" spans="1:8" ht="15" customHeight="1" x14ac:dyDescent="0.2">
      <c r="A31" s="15" t="s">
        <v>291</v>
      </c>
      <c r="C31" s="26" t="s">
        <v>42</v>
      </c>
      <c r="D31" s="26" t="s">
        <v>39</v>
      </c>
      <c r="E31" s="26" t="s">
        <v>40</v>
      </c>
      <c r="F31" s="42" t="s">
        <v>99</v>
      </c>
    </row>
    <row r="32" spans="1:8" ht="15" customHeight="1" x14ac:dyDescent="0.2">
      <c r="A32" s="15" t="s">
        <v>292</v>
      </c>
      <c r="C32" s="8" t="s">
        <v>91</v>
      </c>
      <c r="D32" t="s">
        <v>379</v>
      </c>
      <c r="E32" t="s">
        <v>41</v>
      </c>
      <c r="F32" t="s">
        <v>392</v>
      </c>
    </row>
    <row r="33" spans="1:6" ht="15" customHeight="1" x14ac:dyDescent="0.2">
      <c r="A33" s="15" t="s">
        <v>293</v>
      </c>
      <c r="C33" s="8" t="s">
        <v>92</v>
      </c>
      <c r="D33" t="s">
        <v>380</v>
      </c>
      <c r="E33" t="s">
        <v>385</v>
      </c>
      <c r="F33" t="s">
        <v>393</v>
      </c>
    </row>
    <row r="34" spans="1:6" ht="15" customHeight="1" x14ac:dyDescent="0.2">
      <c r="A34" s="15" t="s">
        <v>294</v>
      </c>
      <c r="C34" s="8" t="s">
        <v>93</v>
      </c>
      <c r="D34" t="s">
        <v>35</v>
      </c>
      <c r="E34" t="s">
        <v>384</v>
      </c>
      <c r="F34" t="s">
        <v>394</v>
      </c>
    </row>
    <row r="35" spans="1:6" ht="15" customHeight="1" x14ac:dyDescent="0.2">
      <c r="A35" s="15" t="s">
        <v>147</v>
      </c>
      <c r="C35" s="8" t="s">
        <v>94</v>
      </c>
      <c r="D35" t="s">
        <v>66</v>
      </c>
      <c r="E35" t="s">
        <v>383</v>
      </c>
      <c r="F35" t="s">
        <v>392</v>
      </c>
    </row>
    <row r="36" spans="1:6" ht="15" customHeight="1" x14ac:dyDescent="0.2">
      <c r="C36" s="8" t="s">
        <v>96</v>
      </c>
      <c r="D36" t="s">
        <v>386</v>
      </c>
      <c r="E36" t="s">
        <v>389</v>
      </c>
      <c r="F36" t="s">
        <v>394</v>
      </c>
    </row>
    <row r="37" spans="1:6" ht="15" customHeight="1" x14ac:dyDescent="0.2">
      <c r="C37" s="8" t="s">
        <v>97</v>
      </c>
      <c r="D37" t="s">
        <v>387</v>
      </c>
      <c r="E37" t="s">
        <v>390</v>
      </c>
      <c r="F37" t="s">
        <v>393</v>
      </c>
    </row>
    <row r="38" spans="1:6" ht="15" customHeight="1" x14ac:dyDescent="0.2">
      <c r="C38" s="8" t="s">
        <v>98</v>
      </c>
      <c r="D38" t="s">
        <v>388</v>
      </c>
      <c r="E38" t="s">
        <v>391</v>
      </c>
      <c r="F38" t="s">
        <v>394</v>
      </c>
    </row>
    <row r="39" spans="1:6" ht="15" customHeight="1" x14ac:dyDescent="0.2">
      <c r="C39" s="28" t="s">
        <v>102</v>
      </c>
      <c r="D39" t="s">
        <v>381</v>
      </c>
      <c r="E39" t="s">
        <v>382</v>
      </c>
      <c r="F39" t="s">
        <v>392</v>
      </c>
    </row>
    <row r="40" spans="1:6" ht="15" customHeight="1" x14ac:dyDescent="0.2">
      <c r="C40" s="10"/>
      <c r="D40" s="10"/>
      <c r="E40" s="10"/>
      <c r="F40" s="10"/>
    </row>
    <row r="49" spans="1:8" ht="15" customHeight="1" x14ac:dyDescent="0.2">
      <c r="A49" s="15" t="s">
        <v>148</v>
      </c>
    </row>
    <row r="50" spans="1:8" ht="15" customHeight="1" x14ac:dyDescent="0.2">
      <c r="A50" s="15" t="s">
        <v>149</v>
      </c>
    </row>
    <row r="51" spans="1:8" ht="15" customHeight="1" x14ac:dyDescent="0.2">
      <c r="A51" s="15" t="s">
        <v>370</v>
      </c>
    </row>
    <row r="52" spans="1:8" ht="15" customHeight="1" x14ac:dyDescent="0.2">
      <c r="A52" s="15" t="s">
        <v>155</v>
      </c>
    </row>
    <row r="53" spans="1:8" ht="15" customHeight="1" x14ac:dyDescent="0.2">
      <c r="A53" s="15" t="s">
        <v>150</v>
      </c>
    </row>
    <row r="54" spans="1:8" ht="15" customHeight="1" x14ac:dyDescent="0.2">
      <c r="A54" s="15" t="s">
        <v>151</v>
      </c>
    </row>
    <row r="55" spans="1:8" ht="15" customHeight="1" x14ac:dyDescent="0.2">
      <c r="A55" s="15" t="s">
        <v>152</v>
      </c>
      <c r="C55" s="26" t="s">
        <v>62</v>
      </c>
      <c r="E55" s="26" t="s">
        <v>39</v>
      </c>
      <c r="F55" s="42" t="s">
        <v>43</v>
      </c>
      <c r="G55" s="26" t="s">
        <v>101</v>
      </c>
      <c r="H55" s="26" t="s">
        <v>40</v>
      </c>
    </row>
    <row r="56" spans="1:8" ht="15" customHeight="1" x14ac:dyDescent="0.2">
      <c r="A56" s="15"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2">
      <c r="A57" s="15" t="s">
        <v>371</v>
      </c>
    </row>
    <row r="58" spans="1:8" ht="15" customHeight="1" x14ac:dyDescent="0.2">
      <c r="A58" s="15" t="s">
        <v>154</v>
      </c>
    </row>
    <row r="59" spans="1:8" ht="15" customHeight="1" x14ac:dyDescent="0.2">
      <c r="A59" s="15" t="s">
        <v>156</v>
      </c>
    </row>
    <row r="60" spans="1:8" ht="15" customHeight="1" x14ac:dyDescent="0.2">
      <c r="A60" s="15" t="s">
        <v>157</v>
      </c>
    </row>
    <row r="61" spans="1:8" ht="15" customHeight="1" x14ac:dyDescent="0.2">
      <c r="A61" s="15" t="s">
        <v>295</v>
      </c>
    </row>
    <row r="62" spans="1:8" ht="15" customHeight="1" x14ac:dyDescent="0.2">
      <c r="A62" s="15" t="s">
        <v>372</v>
      </c>
    </row>
    <row r="63" spans="1:8" ht="15" customHeight="1" x14ac:dyDescent="0.2">
      <c r="A63" s="15" t="s">
        <v>177</v>
      </c>
    </row>
    <row r="79" spans="1:1" ht="15" customHeight="1" x14ac:dyDescent="0.2">
      <c r="A79" s="15" t="s">
        <v>113</v>
      </c>
    </row>
    <row r="80" spans="1:1" ht="15" customHeight="1" x14ac:dyDescent="0.2">
      <c r="A80" s="15" t="s">
        <v>158</v>
      </c>
    </row>
    <row r="81" spans="1:1" ht="15" customHeight="1" x14ac:dyDescent="0.2">
      <c r="A81" s="15" t="s">
        <v>159</v>
      </c>
    </row>
    <row r="82" spans="1:1" ht="15" customHeight="1" x14ac:dyDescent="0.2">
      <c r="A82" s="15" t="s">
        <v>160</v>
      </c>
    </row>
    <row r="83" spans="1:1" ht="15" customHeight="1" x14ac:dyDescent="0.2">
      <c r="A83" s="15" t="s">
        <v>161</v>
      </c>
    </row>
    <row r="84" spans="1:1" ht="15" customHeight="1" x14ac:dyDescent="0.2">
      <c r="A84" s="15" t="s">
        <v>162</v>
      </c>
    </row>
    <row r="85" spans="1:1" ht="15" customHeight="1" x14ac:dyDescent="0.2">
      <c r="A85" s="15" t="s">
        <v>163</v>
      </c>
    </row>
    <row r="86" spans="1:1" ht="15" customHeight="1" x14ac:dyDescent="0.2">
      <c r="A86" s="15"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zoomScaleNormal="100" zoomScalePageLayoutView="125" workbookViewId="0">
      <selection activeCell="C45" sqref="C45"/>
    </sheetView>
  </sheetViews>
  <sheetFormatPr baseColWidth="10" defaultColWidth="8.83203125" defaultRowHeight="15" customHeight="1" x14ac:dyDescent="0.2"/>
  <cols>
    <col min="1" max="1" width="12.6640625" style="15" customWidth="1"/>
    <col min="2" max="2" width="82.83203125" customWidth="1"/>
  </cols>
  <sheetData>
    <row r="1" spans="1:8" ht="60" customHeight="1" x14ac:dyDescent="0.2">
      <c r="A1" s="15" t="s">
        <v>129</v>
      </c>
    </row>
    <row r="2" spans="1:8" ht="15" customHeight="1" x14ac:dyDescent="0.2">
      <c r="A2" s="15" t="s">
        <v>164</v>
      </c>
    </row>
    <row r="3" spans="1:8" ht="15" customHeight="1" x14ac:dyDescent="0.2">
      <c r="A3" s="15" t="s">
        <v>165</v>
      </c>
    </row>
    <row r="4" spans="1:8" ht="15" customHeight="1" x14ac:dyDescent="0.2">
      <c r="A4" s="15" t="s">
        <v>166</v>
      </c>
    </row>
    <row r="5" spans="1:8" s="3" customFormat="1" ht="15" customHeight="1" x14ac:dyDescent="0.2">
      <c r="A5" s="15" t="s">
        <v>167</v>
      </c>
      <c r="B5"/>
      <c r="C5" s="26" t="s">
        <v>11</v>
      </c>
      <c r="D5" s="6" t="s">
        <v>12</v>
      </c>
      <c r="E5" s="6" t="s">
        <v>13</v>
      </c>
      <c r="F5" s="6" t="s">
        <v>14</v>
      </c>
      <c r="G5" s="6" t="s">
        <v>15</v>
      </c>
      <c r="H5" s="6" t="s">
        <v>16</v>
      </c>
    </row>
    <row r="6" spans="1:8" s="3" customFormat="1" ht="15" customHeight="1" x14ac:dyDescent="0.2">
      <c r="A6" s="15" t="s">
        <v>296</v>
      </c>
      <c r="B6"/>
      <c r="C6" s="26" t="s">
        <v>1</v>
      </c>
      <c r="D6" s="6">
        <v>50</v>
      </c>
      <c r="E6" s="6">
        <v>100</v>
      </c>
      <c r="F6" s="6">
        <v>40</v>
      </c>
      <c r="G6" s="6">
        <v>50</v>
      </c>
      <c r="H6" s="6">
        <v>20</v>
      </c>
    </row>
    <row r="7" spans="1:8" s="3" customFormat="1" ht="15" customHeight="1" x14ac:dyDescent="0.2">
      <c r="A7" s="15" t="s">
        <v>297</v>
      </c>
      <c r="B7"/>
      <c r="C7"/>
      <c r="D7"/>
      <c r="E7"/>
      <c r="F7"/>
      <c r="G7"/>
      <c r="H7"/>
    </row>
    <row r="8" spans="1:8" s="3" customFormat="1" ht="15" customHeight="1" x14ac:dyDescent="0.2">
      <c r="A8" s="15" t="s">
        <v>168</v>
      </c>
      <c r="B8"/>
      <c r="C8"/>
      <c r="D8"/>
      <c r="E8"/>
      <c r="F8"/>
      <c r="G8"/>
      <c r="H8"/>
    </row>
    <row r="9" spans="1:8" s="3" customFormat="1" ht="15" customHeight="1" x14ac:dyDescent="0.2">
      <c r="A9" s="15" t="s">
        <v>118</v>
      </c>
      <c r="B9" t="s">
        <v>169</v>
      </c>
      <c r="C9" s="26" t="s">
        <v>1</v>
      </c>
      <c r="D9"/>
      <c r="E9"/>
      <c r="F9"/>
      <c r="G9"/>
      <c r="H9"/>
    </row>
    <row r="10" spans="1:8" s="3" customFormat="1" ht="15" customHeight="1" x14ac:dyDescent="0.2">
      <c r="A10" s="15"/>
      <c r="B10"/>
      <c r="C10" s="6">
        <v>50</v>
      </c>
      <c r="D10"/>
      <c r="E10"/>
      <c r="F10"/>
      <c r="G10"/>
      <c r="H10"/>
    </row>
    <row r="11" spans="1:8" s="3" customFormat="1" ht="15" customHeight="1" x14ac:dyDescent="0.2">
      <c r="A11" s="15"/>
      <c r="B11"/>
      <c r="C11" s="6">
        <v>100</v>
      </c>
      <c r="D11"/>
      <c r="E11"/>
      <c r="F11"/>
      <c r="G11"/>
      <c r="H11"/>
    </row>
    <row r="12" spans="1:8" s="3" customFormat="1" ht="15" customHeight="1" x14ac:dyDescent="0.2">
      <c r="A12" s="15"/>
      <c r="B12"/>
      <c r="C12" s="6">
        <v>40</v>
      </c>
      <c r="D12"/>
      <c r="E12"/>
      <c r="F12"/>
      <c r="G12"/>
      <c r="H12"/>
    </row>
    <row r="13" spans="1:8" s="3" customFormat="1" ht="15" customHeight="1" x14ac:dyDescent="0.2">
      <c r="A13" s="15"/>
      <c r="B13"/>
      <c r="C13" s="6">
        <v>50</v>
      </c>
      <c r="D13"/>
      <c r="E13"/>
      <c r="F13"/>
      <c r="G13"/>
      <c r="H13"/>
    </row>
    <row r="14" spans="1:8" s="3" customFormat="1" ht="15" customHeight="1" x14ac:dyDescent="0.2">
      <c r="A14" s="15"/>
      <c r="B14"/>
      <c r="C14" s="6">
        <v>20</v>
      </c>
      <c r="D14"/>
      <c r="E14"/>
      <c r="F14"/>
      <c r="G14"/>
      <c r="H14"/>
    </row>
    <row r="15" spans="1:8" s="3" customFormat="1" ht="15" customHeight="1" x14ac:dyDescent="0.2">
      <c r="A15" s="15"/>
      <c r="B15"/>
      <c r="C15"/>
      <c r="D15"/>
      <c r="E15"/>
      <c r="F15"/>
      <c r="G15"/>
      <c r="H15"/>
    </row>
    <row r="16" spans="1:8" s="3" customFormat="1" ht="15" customHeight="1" x14ac:dyDescent="0.2">
      <c r="A16" s="15"/>
      <c r="B16"/>
      <c r="C16"/>
      <c r="D16"/>
      <c r="E16"/>
      <c r="F16"/>
      <c r="G16"/>
      <c r="H16"/>
    </row>
    <row r="17" spans="1:8" s="3" customFormat="1" ht="15" customHeight="1" x14ac:dyDescent="0.2">
      <c r="A17" s="15"/>
      <c r="B17"/>
      <c r="C17"/>
      <c r="D17"/>
      <c r="E17"/>
      <c r="F17"/>
      <c r="G17"/>
      <c r="H17"/>
    </row>
    <row r="18" spans="1:8" s="3" customFormat="1" ht="15" customHeight="1" x14ac:dyDescent="0.2">
      <c r="A18" s="15"/>
      <c r="B18"/>
      <c r="C18"/>
      <c r="D18"/>
      <c r="E18"/>
      <c r="F18"/>
      <c r="G18"/>
      <c r="H18"/>
    </row>
    <row r="19" spans="1:8" s="3" customFormat="1" ht="15" customHeight="1" x14ac:dyDescent="0.2">
      <c r="A19" s="15"/>
      <c r="B19"/>
      <c r="C19"/>
      <c r="D19"/>
      <c r="E19"/>
      <c r="F19"/>
      <c r="G19"/>
      <c r="H19"/>
    </row>
    <row r="20" spans="1:8" s="3" customFormat="1" ht="15" customHeight="1" x14ac:dyDescent="0.2">
      <c r="A20" s="15"/>
      <c r="B20"/>
      <c r="C20"/>
      <c r="D20"/>
      <c r="E20"/>
      <c r="F20"/>
      <c r="G20"/>
      <c r="H20"/>
    </row>
    <row r="21" spans="1:8" s="3" customFormat="1" ht="15" customHeight="1" x14ac:dyDescent="0.2">
      <c r="A21" s="15"/>
      <c r="B21"/>
      <c r="C21"/>
      <c r="D21"/>
      <c r="E21"/>
      <c r="F21"/>
      <c r="G21"/>
      <c r="H21"/>
    </row>
    <row r="22" spans="1:8" s="3" customFormat="1" ht="15" customHeight="1" x14ac:dyDescent="0.2">
      <c r="A22" s="15"/>
      <c r="B22"/>
    </row>
    <row r="23" spans="1:8" s="3" customFormat="1" ht="15" customHeight="1" x14ac:dyDescent="0.2">
      <c r="A23" s="15"/>
      <c r="B23"/>
    </row>
    <row r="24" spans="1:8" s="3" customFormat="1" ht="15" customHeight="1" x14ac:dyDescent="0.2">
      <c r="A24" s="15"/>
      <c r="B24"/>
    </row>
    <row r="27" spans="1:8" ht="15" customHeight="1" x14ac:dyDescent="0.2">
      <c r="A27" s="15" t="s">
        <v>171</v>
      </c>
    </row>
    <row r="28" spans="1:8" ht="15" customHeight="1" x14ac:dyDescent="0.2">
      <c r="A28" s="15" t="s">
        <v>172</v>
      </c>
    </row>
    <row r="29" spans="1:8" ht="15" customHeight="1" x14ac:dyDescent="0.2">
      <c r="A29" s="15" t="s">
        <v>344</v>
      </c>
    </row>
    <row r="30" spans="1:8" ht="15" customHeight="1" x14ac:dyDescent="0.2">
      <c r="A30" s="43" t="s">
        <v>353</v>
      </c>
    </row>
    <row r="31" spans="1:8" ht="15" customHeight="1" x14ac:dyDescent="0.2">
      <c r="A31" s="15" t="s">
        <v>173</v>
      </c>
    </row>
    <row r="32" spans="1:8" ht="15" customHeight="1" x14ac:dyDescent="0.2">
      <c r="A32" s="15" t="s">
        <v>174</v>
      </c>
    </row>
    <row r="33" spans="1:8" ht="15" customHeight="1" x14ac:dyDescent="0.2">
      <c r="A33" s="15" t="s">
        <v>178</v>
      </c>
      <c r="C33" s="26" t="s">
        <v>11</v>
      </c>
      <c r="D33" s="6" t="s">
        <v>12</v>
      </c>
      <c r="E33" s="6" t="s">
        <v>13</v>
      </c>
      <c r="F33" s="6" t="s">
        <v>14</v>
      </c>
      <c r="G33" s="6" t="s">
        <v>15</v>
      </c>
      <c r="H33" s="6" t="s">
        <v>16</v>
      </c>
    </row>
    <row r="34" spans="1:8" ht="15" customHeight="1" x14ac:dyDescent="0.2">
      <c r="C34" s="26" t="s">
        <v>1</v>
      </c>
      <c r="D34" s="6">
        <v>50</v>
      </c>
      <c r="E34" s="6">
        <v>100</v>
      </c>
      <c r="F34" s="6">
        <v>40</v>
      </c>
      <c r="G34" s="6">
        <v>50</v>
      </c>
      <c r="H34" s="6">
        <v>20</v>
      </c>
    </row>
    <row r="40" spans="1:8" ht="15" customHeight="1" x14ac:dyDescent="0.2">
      <c r="C40" s="7" t="str">
        <f t="array" ref="C40:D45">TRANSPOSE(C33:H34)</f>
        <v>Item</v>
      </c>
      <c r="D40" s="7" t="str">
        <v>Amount</v>
      </c>
    </row>
    <row r="41" spans="1:8" ht="15" customHeight="1" x14ac:dyDescent="0.2">
      <c r="C41" s="7" t="str">
        <v>Bread</v>
      </c>
      <c r="D41" s="7">
        <v>50</v>
      </c>
    </row>
    <row r="42" spans="1:8" ht="15" customHeight="1" x14ac:dyDescent="0.2">
      <c r="C42" s="7" t="str">
        <v>Donuts</v>
      </c>
      <c r="D42" s="7">
        <v>100</v>
      </c>
    </row>
    <row r="43" spans="1:8" ht="15" customHeight="1" x14ac:dyDescent="0.2">
      <c r="C43" s="7" t="str">
        <v>Cookies</v>
      </c>
      <c r="D43" s="7">
        <v>40</v>
      </c>
    </row>
    <row r="44" spans="1:8" ht="15" customHeight="1" x14ac:dyDescent="0.2">
      <c r="C44" s="7" t="str">
        <v>Cakes</v>
      </c>
      <c r="D44" s="7">
        <v>50</v>
      </c>
    </row>
    <row r="45" spans="1:8" ht="15" customHeight="1" x14ac:dyDescent="0.2">
      <c r="C45" s="7" t="str">
        <v>Pies</v>
      </c>
      <c r="D45" s="7">
        <v>20</v>
      </c>
    </row>
    <row r="54" spans="1:1" ht="15" customHeight="1" x14ac:dyDescent="0.2">
      <c r="A54" s="15" t="s">
        <v>179</v>
      </c>
    </row>
    <row r="55" spans="1:1" ht="15" customHeight="1" x14ac:dyDescent="0.2">
      <c r="A55" s="15" t="s">
        <v>180</v>
      </c>
    </row>
    <row r="56" spans="1:1" ht="15" customHeight="1" x14ac:dyDescent="0.2">
      <c r="A56" s="15" t="s">
        <v>181</v>
      </c>
    </row>
    <row r="57" spans="1:1" ht="15" customHeight="1" x14ac:dyDescent="0.2">
      <c r="A57" s="15" t="s">
        <v>175</v>
      </c>
    </row>
    <row r="58" spans="1:1" ht="15" customHeight="1" x14ac:dyDescent="0.2">
      <c r="A58" s="15" t="s">
        <v>176</v>
      </c>
    </row>
    <row r="59" spans="1:1" ht="15" customHeight="1" x14ac:dyDescent="0.2">
      <c r="A59" s="15" t="s">
        <v>182</v>
      </c>
    </row>
    <row r="72" spans="1:1" ht="15" customHeight="1" x14ac:dyDescent="0.2">
      <c r="A72" s="15" t="s">
        <v>113</v>
      </c>
    </row>
    <row r="73" spans="1:1" ht="15" customHeight="1" x14ac:dyDescent="0.2">
      <c r="A73" s="15" t="s">
        <v>183</v>
      </c>
    </row>
    <row r="74" spans="1:1" ht="15" customHeight="1" x14ac:dyDescent="0.2">
      <c r="A74" s="15" t="s">
        <v>184</v>
      </c>
    </row>
    <row r="75" spans="1:1" ht="15" customHeight="1" x14ac:dyDescent="0.2">
      <c r="A75" s="15" t="s">
        <v>185</v>
      </c>
    </row>
    <row r="76" spans="1:1" ht="15" customHeight="1" x14ac:dyDescent="0.2">
      <c r="A76" s="15"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35" zoomScaleNormal="100" zoomScalePageLayoutView="125" workbookViewId="0">
      <selection activeCell="F33" sqref="F33"/>
    </sheetView>
  </sheetViews>
  <sheetFormatPr baseColWidth="10" defaultColWidth="8.83203125" defaultRowHeight="15" customHeight="1" x14ac:dyDescent="0.2"/>
  <cols>
    <col min="1" max="1" width="12.6640625" style="15" customWidth="1"/>
    <col min="2" max="2" width="82.83203125" customWidth="1"/>
    <col min="3" max="3" width="15.1640625" customWidth="1"/>
    <col min="4" max="4" width="12.5" customWidth="1"/>
    <col min="5" max="5" width="8.33203125" customWidth="1"/>
    <col min="6" max="6" width="9.33203125" customWidth="1"/>
    <col min="7" max="7" width="10.83203125" customWidth="1"/>
  </cols>
  <sheetData>
    <row r="1" spans="1:7" ht="60" customHeight="1" x14ac:dyDescent="0.2">
      <c r="A1" s="15" t="s">
        <v>130</v>
      </c>
    </row>
    <row r="2" spans="1:7" ht="15" customHeight="1" x14ac:dyDescent="0.2">
      <c r="A2" s="15" t="s">
        <v>304</v>
      </c>
    </row>
    <row r="3" spans="1:7" ht="15" customHeight="1" x14ac:dyDescent="0.2">
      <c r="A3" s="15" t="s">
        <v>298</v>
      </c>
    </row>
    <row r="4" spans="1:7" ht="15" customHeight="1" x14ac:dyDescent="0.2">
      <c r="A4" s="15" t="s">
        <v>299</v>
      </c>
    </row>
    <row r="5" spans="1:7" s="3" customFormat="1" ht="15" customHeight="1" x14ac:dyDescent="0.2">
      <c r="A5" s="15" t="s">
        <v>300</v>
      </c>
      <c r="B5"/>
      <c r="C5" s="26" t="s">
        <v>46</v>
      </c>
      <c r="D5" s="26" t="s">
        <v>26</v>
      </c>
      <c r="E5" s="26" t="s">
        <v>47</v>
      </c>
      <c r="F5" s="26" t="s">
        <v>48</v>
      </c>
      <c r="G5" s="26" t="s">
        <v>49</v>
      </c>
    </row>
    <row r="6" spans="1:7" s="3" customFormat="1" ht="15" customHeight="1" x14ac:dyDescent="0.2">
      <c r="A6" s="15" t="s">
        <v>301</v>
      </c>
      <c r="B6"/>
      <c r="C6" s="6" t="s">
        <v>6</v>
      </c>
      <c r="D6" s="6" t="s">
        <v>7</v>
      </c>
      <c r="E6" s="45">
        <v>90000</v>
      </c>
      <c r="F6" s="45">
        <v>110000</v>
      </c>
      <c r="G6" s="45">
        <v>120000</v>
      </c>
    </row>
    <row r="7" spans="1:7" s="3" customFormat="1" ht="15" customHeight="1" x14ac:dyDescent="0.2">
      <c r="A7" s="15" t="s">
        <v>302</v>
      </c>
      <c r="B7"/>
      <c r="C7" t="s">
        <v>45</v>
      </c>
      <c r="D7" t="s">
        <v>52</v>
      </c>
      <c r="E7" s="33">
        <v>25000</v>
      </c>
      <c r="F7" s="33">
        <v>80000</v>
      </c>
      <c r="G7" s="33">
        <v>120000</v>
      </c>
    </row>
    <row r="8" spans="1:7" s="3" customFormat="1" ht="15" customHeight="1" x14ac:dyDescent="0.2">
      <c r="A8" s="15" t="s">
        <v>118</v>
      </c>
      <c r="B8"/>
      <c r="C8" s="6" t="s">
        <v>28</v>
      </c>
      <c r="D8" s="6" t="s">
        <v>0</v>
      </c>
      <c r="E8" s="45">
        <v>10000</v>
      </c>
      <c r="F8" s="45">
        <v>30000</v>
      </c>
      <c r="G8" s="45">
        <v>40000</v>
      </c>
    </row>
    <row r="9" spans="1:7" s="3" customFormat="1" ht="15" customHeight="1" x14ac:dyDescent="0.2">
      <c r="A9" s="15"/>
      <c r="B9"/>
      <c r="C9" t="s">
        <v>28</v>
      </c>
      <c r="D9" t="s">
        <v>50</v>
      </c>
      <c r="E9" s="33">
        <v>30000</v>
      </c>
      <c r="F9" s="33">
        <v>80000</v>
      </c>
      <c r="G9" s="33">
        <v>30000</v>
      </c>
    </row>
    <row r="10" spans="1:7" s="3" customFormat="1" ht="15" customHeight="1" x14ac:dyDescent="0.2">
      <c r="A10" s="15"/>
      <c r="B10"/>
      <c r="C10" s="6" t="s">
        <v>53</v>
      </c>
      <c r="D10" s="6" t="s">
        <v>54</v>
      </c>
      <c r="E10" s="45">
        <v>90000</v>
      </c>
      <c r="F10" s="45">
        <v>35000</v>
      </c>
      <c r="G10" s="45">
        <v>25000</v>
      </c>
    </row>
    <row r="11" spans="1:7" s="3" customFormat="1" ht="15" customHeight="1" x14ac:dyDescent="0.2">
      <c r="A11" s="15"/>
      <c r="B11"/>
      <c r="C11" t="s">
        <v>6</v>
      </c>
      <c r="D11" t="s">
        <v>8</v>
      </c>
      <c r="E11" s="33">
        <v>75000</v>
      </c>
      <c r="F11" s="33">
        <v>82000</v>
      </c>
      <c r="G11" s="33">
        <v>2000000</v>
      </c>
    </row>
    <row r="12" spans="1:7" s="3" customFormat="1" ht="15" customHeight="1" x14ac:dyDescent="0.2">
      <c r="A12" s="15"/>
      <c r="B12"/>
      <c r="C12" s="5" t="s">
        <v>45</v>
      </c>
      <c r="D12" s="5" t="s">
        <v>51</v>
      </c>
      <c r="E12" s="27">
        <v>30000</v>
      </c>
      <c r="F12" s="27">
        <v>15000</v>
      </c>
      <c r="G12" s="27">
        <v>20000</v>
      </c>
    </row>
    <row r="13" spans="1:7" s="3" customFormat="1" ht="15" customHeight="1" x14ac:dyDescent="0.2">
      <c r="A13" s="15"/>
      <c r="B13"/>
      <c r="C13" t="s">
        <v>53</v>
      </c>
      <c r="D13" t="s">
        <v>64</v>
      </c>
      <c r="E13" s="33">
        <v>80000</v>
      </c>
      <c r="F13" s="33">
        <v>40000</v>
      </c>
      <c r="G13" s="33">
        <v>20000</v>
      </c>
    </row>
    <row r="14" spans="1:7" s="3" customFormat="1" ht="15" customHeight="1" x14ac:dyDescent="0.2">
      <c r="A14" s="15"/>
      <c r="B14"/>
      <c r="C14"/>
      <c r="D14"/>
      <c r="E14"/>
      <c r="F14"/>
      <c r="G14"/>
    </row>
    <row r="15" spans="1:7" s="3" customFormat="1" ht="15" customHeight="1" x14ac:dyDescent="0.2">
      <c r="A15" s="15"/>
      <c r="B15"/>
      <c r="C15"/>
      <c r="D15"/>
      <c r="E15"/>
      <c r="F15"/>
      <c r="G15"/>
    </row>
    <row r="16" spans="1:7" s="3" customFormat="1" ht="15" customHeight="1" x14ac:dyDescent="0.2">
      <c r="A16" s="15"/>
      <c r="B16"/>
      <c r="C16"/>
      <c r="D16"/>
      <c r="E16"/>
      <c r="F16"/>
      <c r="G16"/>
    </row>
    <row r="17" spans="1:7" s="3" customFormat="1" ht="15" customHeight="1" x14ac:dyDescent="0.2">
      <c r="A17" s="15"/>
      <c r="B17"/>
      <c r="C17"/>
      <c r="D17"/>
      <c r="E17"/>
      <c r="F17"/>
      <c r="G17"/>
    </row>
    <row r="18" spans="1:7" s="3" customFormat="1" ht="15" customHeight="1" x14ac:dyDescent="0.2">
      <c r="A18" s="15"/>
      <c r="B18"/>
      <c r="C18"/>
      <c r="D18"/>
      <c r="E18"/>
      <c r="F18"/>
      <c r="G18"/>
    </row>
    <row r="19" spans="1:7" s="3" customFormat="1" ht="15" customHeight="1" x14ac:dyDescent="0.2">
      <c r="A19" s="15"/>
      <c r="B19"/>
      <c r="C19"/>
      <c r="D19"/>
      <c r="E19"/>
      <c r="F19"/>
      <c r="G19"/>
    </row>
    <row r="20" spans="1:7" s="3" customFormat="1" ht="15" customHeight="1" x14ac:dyDescent="0.2">
      <c r="A20" s="15"/>
      <c r="B20"/>
      <c r="C20"/>
      <c r="D20"/>
      <c r="E20"/>
      <c r="F20"/>
      <c r="G20"/>
    </row>
    <row r="21" spans="1:7" s="3" customFormat="1" ht="15" customHeight="1" x14ac:dyDescent="0.2">
      <c r="A21" s="15"/>
      <c r="B21"/>
      <c r="C21"/>
      <c r="D21"/>
      <c r="E21"/>
      <c r="F21"/>
      <c r="G21"/>
    </row>
    <row r="22" spans="1:7" s="3" customFormat="1" ht="15" customHeight="1" x14ac:dyDescent="0.2">
      <c r="A22" s="15"/>
      <c r="B22"/>
    </row>
    <row r="23" spans="1:7" s="3" customFormat="1" ht="15" customHeight="1" x14ac:dyDescent="0.2">
      <c r="A23" s="15"/>
      <c r="B23"/>
    </row>
    <row r="24" spans="1:7" s="3" customFormat="1" ht="15" customHeight="1" x14ac:dyDescent="0.2">
      <c r="A24" s="15"/>
      <c r="B24"/>
    </row>
    <row r="27" spans="1:7" ht="15" customHeight="1" x14ac:dyDescent="0.2">
      <c r="A27" s="15" t="s">
        <v>186</v>
      </c>
    </row>
    <row r="28" spans="1:7" ht="15" customHeight="1" x14ac:dyDescent="0.2">
      <c r="A28" s="15" t="s">
        <v>305</v>
      </c>
    </row>
    <row r="29" spans="1:7" ht="15" customHeight="1" x14ac:dyDescent="0.2">
      <c r="A29" s="15" t="s">
        <v>303</v>
      </c>
    </row>
    <row r="30" spans="1:7" ht="15" customHeight="1" x14ac:dyDescent="0.2">
      <c r="A30" s="15" t="s">
        <v>306</v>
      </c>
    </row>
    <row r="31" spans="1:7" ht="15" customHeight="1" x14ac:dyDescent="0.2">
      <c r="A31" s="15" t="s">
        <v>365</v>
      </c>
      <c r="C31" t="s">
        <v>67</v>
      </c>
      <c r="D31" t="s">
        <v>68</v>
      </c>
      <c r="E31" t="s">
        <v>57</v>
      </c>
      <c r="F31" t="s">
        <v>69</v>
      </c>
    </row>
    <row r="32" spans="1:7" ht="15" customHeight="1" x14ac:dyDescent="0.2">
      <c r="A32" s="15" t="s">
        <v>188</v>
      </c>
      <c r="C32" s="38">
        <f ca="1">TODAY()-5</f>
        <v>45594</v>
      </c>
      <c r="D32" t="s">
        <v>74</v>
      </c>
      <c r="E32" s="31">
        <v>45</v>
      </c>
      <c r="F32" s="32">
        <v>5050</v>
      </c>
    </row>
    <row r="33" spans="1:6" ht="15" customHeight="1" x14ac:dyDescent="0.2">
      <c r="A33" s="15" t="s">
        <v>189</v>
      </c>
      <c r="C33" s="38">
        <f ca="1">TODAY()-2</f>
        <v>45597</v>
      </c>
      <c r="D33" t="s">
        <v>70</v>
      </c>
      <c r="E33" s="31">
        <v>21</v>
      </c>
      <c r="F33" s="32">
        <v>3820</v>
      </c>
    </row>
    <row r="34" spans="1:6" ht="15" customHeight="1" x14ac:dyDescent="0.2">
      <c r="C34" s="38">
        <f ca="1">TODAY()</f>
        <v>45599</v>
      </c>
      <c r="D34" t="s">
        <v>72</v>
      </c>
      <c r="E34" s="31">
        <v>30</v>
      </c>
      <c r="F34" s="32">
        <v>3085</v>
      </c>
    </row>
    <row r="35" spans="1:6" ht="15" customHeight="1" x14ac:dyDescent="0.2">
      <c r="C35" s="38">
        <f ca="1">TODAY()-6</f>
        <v>45593</v>
      </c>
      <c r="D35" t="s">
        <v>73</v>
      </c>
      <c r="E35" s="31">
        <v>25</v>
      </c>
      <c r="F35" s="31">
        <v>1611</v>
      </c>
    </row>
    <row r="36" spans="1:6" ht="15" customHeight="1" x14ac:dyDescent="0.2">
      <c r="C36" s="38">
        <f ca="1">TODAY()-4</f>
        <v>45595</v>
      </c>
      <c r="D36" t="s">
        <v>75</v>
      </c>
      <c r="E36" s="31">
        <v>69</v>
      </c>
      <c r="F36" s="31">
        <v>528</v>
      </c>
    </row>
    <row r="37" spans="1:6" ht="15" customHeight="1" x14ac:dyDescent="0.2">
      <c r="C37" s="38">
        <f ca="1">TODAY()-3</f>
        <v>45596</v>
      </c>
      <c r="D37" t="s">
        <v>71</v>
      </c>
      <c r="E37" s="31">
        <v>62</v>
      </c>
      <c r="F37" s="31">
        <v>2112</v>
      </c>
    </row>
    <row r="43" spans="1:6" ht="15" customHeight="1" x14ac:dyDescent="0.2">
      <c r="A43" s="15" t="s">
        <v>187</v>
      </c>
    </row>
    <row r="44" spans="1:6" ht="15" customHeight="1" x14ac:dyDescent="0.2">
      <c r="A44" s="15" t="s">
        <v>307</v>
      </c>
    </row>
    <row r="45" spans="1:6" ht="15" customHeight="1" x14ac:dyDescent="0.2">
      <c r="A45" s="15" t="s">
        <v>333</v>
      </c>
    </row>
    <row r="46" spans="1:6" ht="15" customHeight="1" x14ac:dyDescent="0.2">
      <c r="A46" s="15" t="s">
        <v>334</v>
      </c>
    </row>
    <row r="47" spans="1:6" ht="15" customHeight="1" x14ac:dyDescent="0.2">
      <c r="A47" s="15" t="s">
        <v>206</v>
      </c>
    </row>
    <row r="49" spans="1:6" ht="15" customHeight="1" x14ac:dyDescent="0.2">
      <c r="C49" t="s">
        <v>67</v>
      </c>
      <c r="D49" t="s">
        <v>68</v>
      </c>
      <c r="E49" t="s">
        <v>57</v>
      </c>
      <c r="F49" t="s">
        <v>69</v>
      </c>
    </row>
    <row r="50" spans="1:6" ht="15" hidden="1" customHeight="1" x14ac:dyDescent="0.2">
      <c r="C50" s="38">
        <f ca="1">TODAY()-2</f>
        <v>45597</v>
      </c>
      <c r="D50" t="s">
        <v>70</v>
      </c>
      <c r="E50" s="31">
        <v>21</v>
      </c>
      <c r="F50" s="31">
        <v>3820</v>
      </c>
    </row>
    <row r="51" spans="1:6" ht="15" hidden="1" customHeight="1" x14ac:dyDescent="0.2">
      <c r="C51" s="38">
        <f ca="1">TODAY()-3</f>
        <v>45596</v>
      </c>
      <c r="D51" t="s">
        <v>71</v>
      </c>
      <c r="E51" s="31">
        <v>62</v>
      </c>
      <c r="F51" s="31">
        <v>2112</v>
      </c>
    </row>
    <row r="52" spans="1:6" ht="15" customHeight="1" x14ac:dyDescent="0.2">
      <c r="C52" s="38">
        <f ca="1">TODAY()</f>
        <v>45599</v>
      </c>
      <c r="D52" t="s">
        <v>72</v>
      </c>
      <c r="E52" s="31">
        <v>30</v>
      </c>
      <c r="F52" s="31">
        <v>3085</v>
      </c>
    </row>
    <row r="53" spans="1:6" ht="15" hidden="1" customHeight="1" x14ac:dyDescent="0.2">
      <c r="C53" s="38">
        <f ca="1">TODAY()-6</f>
        <v>45593</v>
      </c>
      <c r="D53" t="s">
        <v>73</v>
      </c>
      <c r="E53" s="31">
        <v>25</v>
      </c>
      <c r="F53" s="31">
        <v>1611</v>
      </c>
    </row>
    <row r="54" spans="1:6" ht="15" customHeight="1" x14ac:dyDescent="0.2">
      <c r="C54" s="38">
        <f ca="1">TODAY()-5</f>
        <v>45594</v>
      </c>
      <c r="D54" t="s">
        <v>74</v>
      </c>
      <c r="E54" s="31">
        <v>45</v>
      </c>
      <c r="F54" s="31">
        <v>5050</v>
      </c>
    </row>
    <row r="55" spans="1:6" ht="15" hidden="1" customHeight="1" x14ac:dyDescent="0.2">
      <c r="C55" s="38">
        <f ca="1">TODAY()-4</f>
        <v>45595</v>
      </c>
      <c r="D55" t="s">
        <v>75</v>
      </c>
      <c r="E55" s="31">
        <v>69</v>
      </c>
      <c r="F55" s="31">
        <v>528</v>
      </c>
    </row>
    <row r="60" spans="1:6" ht="15" customHeight="1" x14ac:dyDescent="0.2">
      <c r="A60" s="15" t="s">
        <v>113</v>
      </c>
    </row>
    <row r="61" spans="1:6" ht="15" customHeight="1" x14ac:dyDescent="0.2">
      <c r="A61" s="15" t="s">
        <v>190</v>
      </c>
    </row>
    <row r="62" spans="1:6" ht="15" customHeight="1" x14ac:dyDescent="0.2">
      <c r="A62" s="15" t="s">
        <v>191</v>
      </c>
    </row>
    <row r="63" spans="1:6" ht="15" customHeight="1" x14ac:dyDescent="0.2">
      <c r="A63" s="15" t="s">
        <v>112</v>
      </c>
    </row>
  </sheetData>
  <sortState xmlns:xlrd2="http://schemas.microsoft.com/office/spreadsheetml/2017/richdata2" ref="C6:G13">
    <sortCondition ref="G5"/>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opLeftCell="A9" zoomScaleNormal="100" zoomScalePageLayoutView="125" workbookViewId="0">
      <selection activeCell="K40" sqref="K40"/>
    </sheetView>
  </sheetViews>
  <sheetFormatPr baseColWidth="10" defaultColWidth="8.83203125" defaultRowHeight="15" customHeight="1" x14ac:dyDescent="0.2"/>
  <cols>
    <col min="1" max="1" width="12.6640625" style="15" customWidth="1"/>
    <col min="2" max="2" width="82.83203125" customWidth="1"/>
    <col min="3" max="3" width="13.83203125" customWidth="1"/>
    <col min="4" max="4" width="11" customWidth="1"/>
    <col min="5" max="8" width="9.33203125" customWidth="1"/>
  </cols>
  <sheetData>
    <row r="1" spans="1:8" ht="60" customHeight="1" x14ac:dyDescent="0.5">
      <c r="A1" s="15" t="s">
        <v>131</v>
      </c>
      <c r="B1" s="1"/>
    </row>
    <row r="2" spans="1:8" ht="15" customHeight="1" x14ac:dyDescent="0.2">
      <c r="A2" s="15" t="s">
        <v>192</v>
      </c>
    </row>
    <row r="3" spans="1:8" ht="15" customHeight="1" x14ac:dyDescent="0.2">
      <c r="A3" s="15" t="s">
        <v>234</v>
      </c>
      <c r="B3" s="2"/>
    </row>
    <row r="4" spans="1:8" ht="15" customHeight="1" x14ac:dyDescent="0.2">
      <c r="A4" s="15" t="s">
        <v>308</v>
      </c>
    </row>
    <row r="5" spans="1:8" s="3" customFormat="1" ht="15" customHeight="1" x14ac:dyDescent="0.2">
      <c r="A5" s="15" t="s">
        <v>193</v>
      </c>
      <c r="C5" t="s">
        <v>46</v>
      </c>
      <c r="D5" t="s">
        <v>26</v>
      </c>
      <c r="E5" t="s">
        <v>47</v>
      </c>
      <c r="F5" t="s">
        <v>48</v>
      </c>
      <c r="G5" t="s">
        <v>49</v>
      </c>
      <c r="H5"/>
    </row>
    <row r="6" spans="1:8" s="3" customFormat="1" ht="15" customHeight="1" x14ac:dyDescent="0.2">
      <c r="A6" s="15" t="s">
        <v>309</v>
      </c>
      <c r="B6" s="4"/>
      <c r="C6" t="s">
        <v>28</v>
      </c>
      <c r="D6" t="s">
        <v>50</v>
      </c>
      <c r="E6">
        <v>30000</v>
      </c>
      <c r="F6">
        <v>80000</v>
      </c>
      <c r="G6">
        <v>30000</v>
      </c>
      <c r="H6"/>
    </row>
    <row r="7" spans="1:8" s="3" customFormat="1" ht="15" customHeight="1" x14ac:dyDescent="0.2">
      <c r="A7" s="15" t="s">
        <v>335</v>
      </c>
      <c r="C7" t="s">
        <v>28</v>
      </c>
      <c r="D7" t="s">
        <v>0</v>
      </c>
      <c r="E7">
        <v>10000</v>
      </c>
      <c r="F7">
        <v>30000</v>
      </c>
      <c r="G7">
        <v>40000</v>
      </c>
      <c r="H7"/>
    </row>
    <row r="8" spans="1:8" s="3" customFormat="1" ht="15" customHeight="1" x14ac:dyDescent="0.2">
      <c r="A8" s="15" t="s">
        <v>235</v>
      </c>
      <c r="C8" t="s">
        <v>45</v>
      </c>
      <c r="D8" t="s">
        <v>51</v>
      </c>
      <c r="E8">
        <v>30000</v>
      </c>
      <c r="F8">
        <v>15000</v>
      </c>
      <c r="G8">
        <v>20000</v>
      </c>
      <c r="H8"/>
    </row>
    <row r="9" spans="1:8" s="3" customFormat="1" ht="15" customHeight="1" x14ac:dyDescent="0.2">
      <c r="A9" s="43" t="s">
        <v>336</v>
      </c>
      <c r="C9" t="s">
        <v>45</v>
      </c>
      <c r="D9" t="s">
        <v>52</v>
      </c>
      <c r="E9">
        <v>25000</v>
      </c>
      <c r="F9">
        <v>80000</v>
      </c>
      <c r="G9">
        <v>120000</v>
      </c>
      <c r="H9"/>
    </row>
    <row r="10" spans="1:8" s="3" customFormat="1" ht="15" customHeight="1" x14ac:dyDescent="0.2">
      <c r="A10" s="15" t="s">
        <v>118</v>
      </c>
      <c r="C10" t="s">
        <v>53</v>
      </c>
      <c r="D10" t="s">
        <v>65</v>
      </c>
      <c r="E10">
        <v>80000</v>
      </c>
      <c r="F10">
        <v>40000</v>
      </c>
      <c r="G10">
        <v>20000</v>
      </c>
      <c r="H10"/>
    </row>
    <row r="11" spans="1:8" s="3" customFormat="1" ht="15" customHeight="1" x14ac:dyDescent="0.2">
      <c r="A11" s="15"/>
      <c r="C11" t="s">
        <v>53</v>
      </c>
      <c r="D11" t="s">
        <v>54</v>
      </c>
      <c r="E11">
        <v>90000</v>
      </c>
      <c r="F11">
        <v>35000</v>
      </c>
      <c r="G11">
        <v>25000</v>
      </c>
      <c r="H11"/>
    </row>
    <row r="12" spans="1:8" s="3" customFormat="1" ht="15" customHeight="1" x14ac:dyDescent="0.2">
      <c r="A12" s="15"/>
      <c r="C12" t="s">
        <v>6</v>
      </c>
      <c r="D12" t="s">
        <v>7</v>
      </c>
      <c r="E12">
        <v>90000</v>
      </c>
      <c r="F12">
        <v>110000</v>
      </c>
      <c r="G12">
        <v>200000</v>
      </c>
      <c r="H12"/>
    </row>
    <row r="13" spans="1:8" s="3" customFormat="1" ht="15" customHeight="1" x14ac:dyDescent="0.2">
      <c r="A13" s="15"/>
      <c r="C13" t="s">
        <v>6</v>
      </c>
      <c r="D13" t="s">
        <v>8</v>
      </c>
      <c r="E13">
        <v>75000</v>
      </c>
      <c r="F13">
        <v>82000</v>
      </c>
      <c r="G13">
        <v>150000</v>
      </c>
      <c r="H13"/>
    </row>
    <row r="14" spans="1:8" s="3" customFormat="1" ht="15" customHeight="1" x14ac:dyDescent="0.2">
      <c r="A14" s="15"/>
      <c r="C14"/>
      <c r="D14"/>
      <c r="E14"/>
      <c r="F14"/>
      <c r="G14"/>
      <c r="H14"/>
    </row>
    <row r="15" spans="1:8" s="3" customFormat="1" ht="15" customHeight="1" x14ac:dyDescent="0.2">
      <c r="A15" s="15"/>
      <c r="C15"/>
      <c r="D15"/>
      <c r="E15"/>
      <c r="F15"/>
      <c r="G15"/>
      <c r="H15"/>
    </row>
    <row r="16" spans="1:8" s="3" customFormat="1" ht="15" customHeight="1" x14ac:dyDescent="0.2">
      <c r="A16" s="15"/>
      <c r="C16"/>
      <c r="D16"/>
      <c r="E16"/>
      <c r="F16"/>
      <c r="G16"/>
      <c r="H16"/>
    </row>
    <row r="17" spans="1:8" s="3" customFormat="1" ht="15" customHeight="1" x14ac:dyDescent="0.2">
      <c r="A17" s="15"/>
      <c r="C17"/>
      <c r="D17"/>
      <c r="E17"/>
      <c r="F17"/>
      <c r="G17"/>
      <c r="H17"/>
    </row>
    <row r="18" spans="1:8" s="3" customFormat="1" ht="15" customHeight="1" x14ac:dyDescent="0.2">
      <c r="A18" s="15"/>
      <c r="C18"/>
      <c r="D18"/>
      <c r="E18"/>
      <c r="F18"/>
      <c r="G18"/>
      <c r="H18"/>
    </row>
    <row r="19" spans="1:8" s="3" customFormat="1" ht="15" customHeight="1" x14ac:dyDescent="0.2">
      <c r="A19" s="15"/>
      <c r="C19"/>
      <c r="D19"/>
      <c r="E19"/>
      <c r="F19"/>
      <c r="G19"/>
      <c r="H19"/>
    </row>
    <row r="20" spans="1:8" s="3" customFormat="1" ht="15" customHeight="1" x14ac:dyDescent="0.2">
      <c r="A20" s="15"/>
      <c r="C20"/>
      <c r="D20"/>
      <c r="E20"/>
      <c r="F20"/>
      <c r="G20"/>
      <c r="H20"/>
    </row>
    <row r="21" spans="1:8" s="3" customFormat="1" ht="15" customHeight="1" x14ac:dyDescent="0.2">
      <c r="A21" s="15"/>
      <c r="C21"/>
      <c r="D21"/>
      <c r="E21"/>
      <c r="F21"/>
      <c r="G21"/>
      <c r="H21"/>
    </row>
    <row r="22" spans="1:8" s="3" customFormat="1" ht="15" customHeight="1" x14ac:dyDescent="0.2">
      <c r="A22" s="15"/>
    </row>
    <row r="23" spans="1:8" s="3" customFormat="1" ht="15" customHeight="1" x14ac:dyDescent="0.2">
      <c r="A23" s="15"/>
    </row>
    <row r="24" spans="1:8" s="3" customFormat="1" ht="15" customHeight="1" x14ac:dyDescent="0.2">
      <c r="A24" s="15"/>
    </row>
    <row r="27" spans="1:8" ht="15" customHeight="1" x14ac:dyDescent="0.2">
      <c r="A27" s="15" t="s">
        <v>194</v>
      </c>
    </row>
    <row r="28" spans="1:8" ht="15" customHeight="1" x14ac:dyDescent="0.2">
      <c r="A28" s="15" t="s">
        <v>195</v>
      </c>
    </row>
    <row r="29" spans="1:8" ht="15" customHeight="1" x14ac:dyDescent="0.2">
      <c r="A29" s="15" t="s">
        <v>310</v>
      </c>
    </row>
    <row r="30" spans="1:8" ht="15" customHeight="1" x14ac:dyDescent="0.2">
      <c r="A30" s="15" t="s">
        <v>236</v>
      </c>
    </row>
    <row r="31" spans="1:8" ht="15" customHeight="1" x14ac:dyDescent="0.2">
      <c r="A31" s="15" t="s">
        <v>311</v>
      </c>
    </row>
    <row r="32" spans="1:8" ht="15" customHeight="1" x14ac:dyDescent="0.2">
      <c r="A32" s="15" t="s">
        <v>237</v>
      </c>
    </row>
    <row r="33" spans="1:8" ht="15" customHeight="1" x14ac:dyDescent="0.2">
      <c r="A33" s="15" t="s">
        <v>196</v>
      </c>
      <c r="C33" s="26" t="s">
        <v>46</v>
      </c>
      <c r="D33" s="26" t="s">
        <v>26</v>
      </c>
      <c r="E33" s="26" t="s">
        <v>47</v>
      </c>
      <c r="F33" s="26" t="s">
        <v>48</v>
      </c>
      <c r="G33" s="26" t="s">
        <v>49</v>
      </c>
      <c r="H33" s="26" t="s">
        <v>55</v>
      </c>
    </row>
    <row r="34" spans="1:8" ht="15" customHeight="1" x14ac:dyDescent="0.2">
      <c r="C34" s="5" t="s">
        <v>28</v>
      </c>
      <c r="D34" s="5" t="s">
        <v>50</v>
      </c>
      <c r="E34" s="27">
        <v>30000</v>
      </c>
      <c r="F34" s="27">
        <v>80000</v>
      </c>
      <c r="G34" s="27">
        <v>30000</v>
      </c>
      <c r="H34" s="33">
        <f>SUM(CalculatedColumns[[#This Row],[Oct]:[Dec]])</f>
        <v>140000</v>
      </c>
    </row>
    <row r="35" spans="1:8" ht="15" customHeight="1" x14ac:dyDescent="0.2">
      <c r="C35" t="s">
        <v>28</v>
      </c>
      <c r="D35" t="s">
        <v>0</v>
      </c>
      <c r="E35" s="33">
        <v>10000</v>
      </c>
      <c r="F35" s="33">
        <v>30000</v>
      </c>
      <c r="G35" s="33">
        <v>40000</v>
      </c>
      <c r="H35" s="33">
        <f>SUM(CalculatedColumns[[#This Row],[Oct]:[Dec]])</f>
        <v>80000</v>
      </c>
    </row>
    <row r="36" spans="1:8" ht="15" customHeight="1" x14ac:dyDescent="0.2">
      <c r="C36" s="5" t="s">
        <v>45</v>
      </c>
      <c r="D36" s="5" t="s">
        <v>51</v>
      </c>
      <c r="E36" s="27">
        <v>30000</v>
      </c>
      <c r="F36" s="27">
        <v>15000</v>
      </c>
      <c r="G36" s="27">
        <v>20000</v>
      </c>
      <c r="H36" s="33">
        <f>SUM(CalculatedColumns[[#This Row],[Oct]:[Dec]])</f>
        <v>65000</v>
      </c>
    </row>
    <row r="37" spans="1:8" ht="15" customHeight="1" x14ac:dyDescent="0.2">
      <c r="C37" t="s">
        <v>45</v>
      </c>
      <c r="D37" t="s">
        <v>52</v>
      </c>
      <c r="E37" s="33">
        <v>25000</v>
      </c>
      <c r="F37" s="33">
        <v>80000</v>
      </c>
      <c r="G37" s="33">
        <v>120000</v>
      </c>
      <c r="H37" s="33">
        <f>SUM(CalculatedColumns[[#This Row],[Oct]:[Dec]])</f>
        <v>225000</v>
      </c>
    </row>
    <row r="38" spans="1:8" ht="15" customHeight="1" x14ac:dyDescent="0.2">
      <c r="C38" s="5" t="s">
        <v>53</v>
      </c>
      <c r="D38" s="5" t="s">
        <v>64</v>
      </c>
      <c r="E38" s="27">
        <v>80000</v>
      </c>
      <c r="F38" s="27">
        <v>40000</v>
      </c>
      <c r="G38" s="27">
        <v>20000</v>
      </c>
      <c r="H38" s="33">
        <f>SUM(CalculatedColumns[[#This Row],[Oct]:[Dec]])</f>
        <v>140000</v>
      </c>
    </row>
    <row r="39" spans="1:8" ht="15" customHeight="1" x14ac:dyDescent="0.2">
      <c r="C39" t="s">
        <v>53</v>
      </c>
      <c r="D39" t="s">
        <v>54</v>
      </c>
      <c r="E39" s="33">
        <v>90000</v>
      </c>
      <c r="F39" s="33">
        <v>35000</v>
      </c>
      <c r="G39" s="33">
        <v>25000</v>
      </c>
      <c r="H39" s="33">
        <f>SUM(CalculatedColumns[[#This Row],[Oct]:[Dec]])</f>
        <v>150000</v>
      </c>
    </row>
    <row r="40" spans="1:8" ht="15" customHeight="1" x14ac:dyDescent="0.2">
      <c r="C40" s="5" t="s">
        <v>6</v>
      </c>
      <c r="D40" s="5" t="s">
        <v>7</v>
      </c>
      <c r="E40" s="27">
        <v>90000</v>
      </c>
      <c r="F40" s="27">
        <v>110000</v>
      </c>
      <c r="G40" s="27">
        <v>200000</v>
      </c>
      <c r="H40" s="33">
        <f>SUM(CalculatedColumns[[#This Row],[Oct]:[Dec]])</f>
        <v>400000</v>
      </c>
    </row>
    <row r="41" spans="1:8" ht="15" customHeight="1" x14ac:dyDescent="0.2">
      <c r="C41" t="s">
        <v>6</v>
      </c>
      <c r="D41" t="s">
        <v>8</v>
      </c>
      <c r="E41" s="33">
        <v>75000</v>
      </c>
      <c r="F41" s="33">
        <v>82000</v>
      </c>
      <c r="G41" s="33">
        <v>150000</v>
      </c>
      <c r="H41" s="33">
        <f>SUM(CalculatedColumns[[#This Row],[Oct]:[Dec]])</f>
        <v>307000</v>
      </c>
    </row>
    <row r="47" spans="1:8" ht="15" customHeight="1" x14ac:dyDescent="0.2">
      <c r="A47" s="15" t="s">
        <v>197</v>
      </c>
    </row>
    <row r="48" spans="1:8" ht="15" customHeight="1" x14ac:dyDescent="0.2">
      <c r="A48" s="15" t="s">
        <v>198</v>
      </c>
    </row>
    <row r="49" spans="1:5" ht="15" customHeight="1" x14ac:dyDescent="0.2">
      <c r="A49" s="15" t="s">
        <v>312</v>
      </c>
    </row>
    <row r="50" spans="1:5" ht="15" customHeight="1" x14ac:dyDescent="0.2">
      <c r="A50" s="15" t="s">
        <v>238</v>
      </c>
    </row>
    <row r="51" spans="1:5" ht="15" customHeight="1" x14ac:dyDescent="0.2">
      <c r="A51" s="15" t="s">
        <v>313</v>
      </c>
    </row>
    <row r="52" spans="1:5" ht="15" customHeight="1" x14ac:dyDescent="0.2">
      <c r="A52" s="15" t="s">
        <v>314</v>
      </c>
    </row>
    <row r="53" spans="1:5" ht="15" customHeight="1" x14ac:dyDescent="0.2">
      <c r="A53" s="15" t="s">
        <v>315</v>
      </c>
      <c r="C53" s="26" t="s">
        <v>46</v>
      </c>
      <c r="D53" s="26" t="s">
        <v>26</v>
      </c>
      <c r="E53" s="26" t="s">
        <v>56</v>
      </c>
    </row>
    <row r="54" spans="1:5" ht="15" customHeight="1" x14ac:dyDescent="0.2">
      <c r="A54" s="15" t="s">
        <v>239</v>
      </c>
      <c r="C54" s="5" t="s">
        <v>28</v>
      </c>
      <c r="D54" s="5" t="s">
        <v>50</v>
      </c>
      <c r="E54" s="33">
        <v>1000</v>
      </c>
    </row>
    <row r="55" spans="1:5" ht="15" customHeight="1" x14ac:dyDescent="0.2">
      <c r="A55" s="15" t="s">
        <v>316</v>
      </c>
      <c r="C55" t="s">
        <v>28</v>
      </c>
      <c r="D55" t="s">
        <v>0</v>
      </c>
      <c r="E55" s="33">
        <v>2000</v>
      </c>
    </row>
    <row r="56" spans="1:5" ht="15" customHeight="1" x14ac:dyDescent="0.2">
      <c r="A56" s="15" t="s">
        <v>240</v>
      </c>
      <c r="C56" s="5" t="s">
        <v>45</v>
      </c>
      <c r="D56" s="5" t="s">
        <v>51</v>
      </c>
      <c r="E56" s="33">
        <v>3000</v>
      </c>
    </row>
    <row r="57" spans="1:5" ht="15" customHeight="1" x14ac:dyDescent="0.2">
      <c r="A57" s="15" t="s">
        <v>182</v>
      </c>
      <c r="C57" t="s">
        <v>45</v>
      </c>
      <c r="D57" t="s">
        <v>52</v>
      </c>
      <c r="E57" s="33">
        <v>1000</v>
      </c>
    </row>
    <row r="58" spans="1:5" ht="15" customHeight="1" x14ac:dyDescent="0.2">
      <c r="C58" s="5" t="s">
        <v>53</v>
      </c>
      <c r="D58" s="5" t="s">
        <v>64</v>
      </c>
      <c r="E58" s="33">
        <v>2000</v>
      </c>
    </row>
    <row r="59" spans="1:5" ht="15" customHeight="1" x14ac:dyDescent="0.2">
      <c r="C59" t="s">
        <v>53</v>
      </c>
      <c r="D59" t="s">
        <v>54</v>
      </c>
      <c r="E59" s="33">
        <v>3000</v>
      </c>
    </row>
    <row r="60" spans="1:5" ht="15" customHeight="1" x14ac:dyDescent="0.2">
      <c r="C60" s="5" t="s">
        <v>6</v>
      </c>
      <c r="D60" s="5" t="s">
        <v>7</v>
      </c>
      <c r="E60" s="33">
        <v>4000</v>
      </c>
    </row>
    <row r="61" spans="1:5" ht="15" customHeight="1" x14ac:dyDescent="0.2">
      <c r="C61" t="s">
        <v>6</v>
      </c>
      <c r="D61" t="s">
        <v>8</v>
      </c>
      <c r="E61" s="33">
        <v>8000</v>
      </c>
    </row>
    <row r="72" spans="1:2" ht="15" customHeight="1" x14ac:dyDescent="0.2">
      <c r="A72" s="15" t="s">
        <v>113</v>
      </c>
    </row>
    <row r="73" spans="1:2" ht="15" customHeight="1" x14ac:dyDescent="0.2">
      <c r="A73" s="15" t="s">
        <v>199</v>
      </c>
    </row>
    <row r="74" spans="1:2" ht="15" customHeight="1" x14ac:dyDescent="0.2">
      <c r="A74" s="15" t="s">
        <v>200</v>
      </c>
    </row>
    <row r="75" spans="1:2" ht="15" customHeight="1" x14ac:dyDescent="0.2">
      <c r="A75" s="15" t="s">
        <v>201</v>
      </c>
    </row>
    <row r="76" spans="1:2" ht="15" customHeight="1" x14ac:dyDescent="0.2">
      <c r="A76" s="15" t="s">
        <v>112</v>
      </c>
      <c r="B76" t="s">
        <v>170</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21" zoomScaleNormal="100" zoomScalePageLayoutView="125" workbookViewId="0">
      <selection activeCell="D15" sqref="D15"/>
    </sheetView>
  </sheetViews>
  <sheetFormatPr baseColWidth="10" defaultColWidth="8.83203125" defaultRowHeight="15" customHeight="1" x14ac:dyDescent="0.2"/>
  <cols>
    <col min="1" max="1" width="12.6640625" style="15" customWidth="1"/>
    <col min="2" max="2" width="82.83203125" customWidth="1"/>
    <col min="3" max="4" width="11.6640625" customWidth="1"/>
    <col min="5" max="6" width="13.83203125" customWidth="1"/>
  </cols>
  <sheetData>
    <row r="1" spans="1:6" ht="60" customHeight="1" x14ac:dyDescent="0.2">
      <c r="A1" s="15" t="s">
        <v>132</v>
      </c>
    </row>
    <row r="2" spans="1:6" ht="15" customHeight="1" x14ac:dyDescent="0.2">
      <c r="A2" s="15" t="s">
        <v>202</v>
      </c>
    </row>
    <row r="3" spans="1:6" ht="15" customHeight="1" x14ac:dyDescent="0.2">
      <c r="A3" s="15" t="s">
        <v>317</v>
      </c>
      <c r="C3" s="26" t="s">
        <v>57</v>
      </c>
      <c r="D3" s="26" t="s">
        <v>46</v>
      </c>
    </row>
    <row r="4" spans="1:6" ht="15" customHeight="1" x14ac:dyDescent="0.2">
      <c r="A4" s="15" t="s">
        <v>203</v>
      </c>
      <c r="C4" s="6" t="s">
        <v>2</v>
      </c>
      <c r="D4" s="7" t="s">
        <v>28</v>
      </c>
    </row>
    <row r="5" spans="1:6" s="3" customFormat="1" ht="15" customHeight="1" x14ac:dyDescent="0.2">
      <c r="A5" s="15" t="s">
        <v>318</v>
      </c>
      <c r="B5"/>
      <c r="C5" s="6" t="s">
        <v>7</v>
      </c>
      <c r="D5" s="7" t="s">
        <v>6</v>
      </c>
      <c r="F5"/>
    </row>
    <row r="6" spans="1:6" s="3" customFormat="1" ht="15" customHeight="1" x14ac:dyDescent="0.2">
      <c r="A6" s="15" t="s">
        <v>377</v>
      </c>
      <c r="B6"/>
      <c r="C6" s="6" t="s">
        <v>4</v>
      </c>
      <c r="D6" s="7" t="s">
        <v>28</v>
      </c>
      <c r="F6"/>
    </row>
    <row r="7" spans="1:6" s="3" customFormat="1" ht="15" customHeight="1" x14ac:dyDescent="0.2">
      <c r="A7" s="15" t="s">
        <v>319</v>
      </c>
      <c r="B7"/>
      <c r="C7" s="6" t="s">
        <v>5</v>
      </c>
      <c r="D7" s="7" t="s">
        <v>28</v>
      </c>
      <c r="F7"/>
    </row>
    <row r="8" spans="1:6" s="3" customFormat="1" ht="15" customHeight="1" x14ac:dyDescent="0.2">
      <c r="A8" s="15" t="s">
        <v>337</v>
      </c>
      <c r="B8"/>
      <c r="C8" s="6" t="s">
        <v>58</v>
      </c>
      <c r="D8" s="7" t="s">
        <v>28</v>
      </c>
      <c r="F8"/>
    </row>
    <row r="9" spans="1:6" s="3" customFormat="1" ht="15" customHeight="1" x14ac:dyDescent="0.2">
      <c r="A9" s="15" t="s">
        <v>241</v>
      </c>
      <c r="B9"/>
      <c r="C9" s="6" t="s">
        <v>59</v>
      </c>
      <c r="D9" s="7" t="s">
        <v>28</v>
      </c>
      <c r="F9"/>
    </row>
    <row r="10" spans="1:6" s="3" customFormat="1" ht="15" customHeight="1" x14ac:dyDescent="0.2">
      <c r="A10" s="15" t="s">
        <v>118</v>
      </c>
      <c r="B10"/>
      <c r="C10" s="6" t="s">
        <v>60</v>
      </c>
      <c r="D10" s="7" t="s">
        <v>6</v>
      </c>
      <c r="F10"/>
    </row>
    <row r="11" spans="1:6" s="3" customFormat="1" ht="15" customHeight="1" x14ac:dyDescent="0.2">
      <c r="A11" s="15"/>
      <c r="B11"/>
      <c r="C11" s="6" t="s">
        <v>12</v>
      </c>
      <c r="D11" s="7" t="s">
        <v>28</v>
      </c>
      <c r="F11"/>
    </row>
    <row r="12" spans="1:6" s="3" customFormat="1" ht="15" customHeight="1" x14ac:dyDescent="0.2">
      <c r="A12" s="15"/>
      <c r="B12"/>
      <c r="C12" s="6" t="s">
        <v>8</v>
      </c>
      <c r="D12" s="7" t="s">
        <v>6</v>
      </c>
      <c r="F12"/>
    </row>
    <row r="13" spans="1:6" s="3" customFormat="1" ht="15" customHeight="1" x14ac:dyDescent="0.2">
      <c r="A13" s="15"/>
      <c r="B13"/>
      <c r="C13" s="6" t="s">
        <v>14</v>
      </c>
      <c r="D13" s="7" t="s">
        <v>45</v>
      </c>
      <c r="F13"/>
    </row>
    <row r="14" spans="1:6" s="3" customFormat="1" ht="15" customHeight="1" x14ac:dyDescent="0.2">
      <c r="A14" s="15"/>
      <c r="B14"/>
      <c r="C14" s="6" t="s">
        <v>15</v>
      </c>
      <c r="D14" s="7" t="s">
        <v>45</v>
      </c>
      <c r="F14"/>
    </row>
    <row r="15" spans="1:6" s="3" customFormat="1" ht="15" customHeight="1" x14ac:dyDescent="0.2">
      <c r="A15" s="15"/>
      <c r="B15"/>
      <c r="C15" s="6" t="s">
        <v>16</v>
      </c>
      <c r="D15" s="7" t="s">
        <v>45</v>
      </c>
      <c r="F15"/>
    </row>
    <row r="16" spans="1:6" s="3" customFormat="1" ht="15" customHeight="1" x14ac:dyDescent="0.2">
      <c r="A16" s="15"/>
      <c r="B16"/>
    </row>
    <row r="17" spans="1:6" s="3" customFormat="1" ht="15" customHeight="1" x14ac:dyDescent="0.2">
      <c r="A17" s="15"/>
      <c r="B17"/>
    </row>
    <row r="18" spans="1:6" s="3" customFormat="1" ht="15" customHeight="1" x14ac:dyDescent="0.2">
      <c r="A18" s="15"/>
      <c r="B18"/>
      <c r="C18"/>
      <c r="D18"/>
      <c r="E18"/>
      <c r="F18"/>
    </row>
    <row r="19" spans="1:6" s="3" customFormat="1" ht="15" customHeight="1" x14ac:dyDescent="0.2">
      <c r="A19" s="15"/>
      <c r="B19"/>
      <c r="C19"/>
      <c r="D19"/>
      <c r="E19"/>
      <c r="F19"/>
    </row>
    <row r="20" spans="1:6" s="3" customFormat="1" ht="15" customHeight="1" x14ac:dyDescent="0.2">
      <c r="A20" s="15"/>
      <c r="B20"/>
      <c r="C20"/>
      <c r="D20"/>
      <c r="E20"/>
      <c r="F20"/>
    </row>
    <row r="21" spans="1:6" s="3" customFormat="1" ht="15" customHeight="1" x14ac:dyDescent="0.2">
      <c r="A21" s="15"/>
      <c r="B21"/>
      <c r="C21"/>
      <c r="D21"/>
      <c r="E21"/>
      <c r="F21"/>
    </row>
    <row r="22" spans="1:6" s="3" customFormat="1" ht="15" customHeight="1" x14ac:dyDescent="0.2">
      <c r="A22" s="15"/>
      <c r="B22"/>
    </row>
    <row r="23" spans="1:6" s="3" customFormat="1" ht="15" customHeight="1" x14ac:dyDescent="0.2">
      <c r="A23" s="15"/>
      <c r="B23"/>
    </row>
    <row r="24" spans="1:6" s="3" customFormat="1" ht="15" customHeight="1" x14ac:dyDescent="0.2">
      <c r="A24" s="15"/>
      <c r="B24"/>
    </row>
    <row r="27" spans="1:6" ht="15" customHeight="1" x14ac:dyDescent="0.2">
      <c r="A27" s="15" t="s">
        <v>204</v>
      </c>
    </row>
    <row r="28" spans="1:6" ht="15" customHeight="1" x14ac:dyDescent="0.2">
      <c r="A28" s="15" t="s">
        <v>205</v>
      </c>
    </row>
    <row r="29" spans="1:6" ht="15" customHeight="1" x14ac:dyDescent="0.2">
      <c r="A29" s="15" t="s">
        <v>320</v>
      </c>
    </row>
    <row r="30" spans="1:6" ht="15" customHeight="1" x14ac:dyDescent="0.2">
      <c r="A30" s="15" t="s">
        <v>242</v>
      </c>
    </row>
    <row r="31" spans="1:6" ht="15" customHeight="1" x14ac:dyDescent="0.2">
      <c r="A31" s="15" t="s">
        <v>244</v>
      </c>
      <c r="C31" s="26" t="s">
        <v>57</v>
      </c>
      <c r="D31" s="26" t="s">
        <v>46</v>
      </c>
      <c r="F31" s="41" t="s">
        <v>46</v>
      </c>
    </row>
    <row r="32" spans="1:6" ht="15" customHeight="1" x14ac:dyDescent="0.2">
      <c r="A32" s="15" t="s">
        <v>243</v>
      </c>
      <c r="C32" s="6" t="s">
        <v>2</v>
      </c>
      <c r="D32" s="6" t="s">
        <v>28</v>
      </c>
      <c r="F32" s="8" t="s">
        <v>28</v>
      </c>
    </row>
    <row r="33" spans="1:6" ht="15" customHeight="1" x14ac:dyDescent="0.2">
      <c r="A33" s="15" t="s">
        <v>378</v>
      </c>
      <c r="C33" s="6" t="s">
        <v>7</v>
      </c>
      <c r="D33" s="6" t="s">
        <v>6</v>
      </c>
      <c r="F33" s="6" t="s">
        <v>6</v>
      </c>
    </row>
    <row r="34" spans="1:6" ht="15" customHeight="1" x14ac:dyDescent="0.2">
      <c r="A34" s="15" t="s">
        <v>321</v>
      </c>
      <c r="C34" s="6" t="s">
        <v>4</v>
      </c>
      <c r="D34" s="6" t="s">
        <v>28</v>
      </c>
      <c r="F34" s="8" t="s">
        <v>45</v>
      </c>
    </row>
    <row r="35" spans="1:6" ht="15" customHeight="1" x14ac:dyDescent="0.2">
      <c r="A35" s="15" t="s">
        <v>245</v>
      </c>
      <c r="C35" s="6" t="s">
        <v>5</v>
      </c>
      <c r="D35" s="6" t="s">
        <v>28</v>
      </c>
    </row>
    <row r="36" spans="1:6" ht="15" customHeight="1" x14ac:dyDescent="0.2">
      <c r="A36" s="15" t="s">
        <v>246</v>
      </c>
      <c r="C36" s="6" t="s">
        <v>58</v>
      </c>
      <c r="D36" s="6" t="s">
        <v>28</v>
      </c>
    </row>
    <row r="37" spans="1:6" ht="15" customHeight="1" x14ac:dyDescent="0.2">
      <c r="A37" s="15" t="s">
        <v>247</v>
      </c>
      <c r="C37" s="6" t="s">
        <v>59</v>
      </c>
      <c r="D37" s="6" t="s">
        <v>28</v>
      </c>
    </row>
    <row r="38" spans="1:6" ht="15" customHeight="1" x14ac:dyDescent="0.2">
      <c r="A38" s="15" t="s">
        <v>206</v>
      </c>
      <c r="C38" s="6" t="s">
        <v>60</v>
      </c>
      <c r="D38" s="6" t="s">
        <v>6</v>
      </c>
    </row>
    <row r="39" spans="1:6" ht="15" customHeight="1" x14ac:dyDescent="0.2">
      <c r="C39" s="6" t="s">
        <v>12</v>
      </c>
      <c r="D39" s="6" t="s">
        <v>28</v>
      </c>
    </row>
    <row r="40" spans="1:6" ht="15" customHeight="1" x14ac:dyDescent="0.2">
      <c r="C40" s="6" t="s">
        <v>8</v>
      </c>
      <c r="D40" s="6" t="s">
        <v>6</v>
      </c>
    </row>
    <row r="41" spans="1:6" ht="15" customHeight="1" x14ac:dyDescent="0.2">
      <c r="C41" s="6" t="s">
        <v>14</v>
      </c>
      <c r="D41" s="6" t="s">
        <v>45</v>
      </c>
    </row>
    <row r="42" spans="1:6" ht="15" customHeight="1" x14ac:dyDescent="0.2">
      <c r="C42" s="6" t="s">
        <v>15</v>
      </c>
      <c r="D42" s="6" t="s">
        <v>45</v>
      </c>
    </row>
    <row r="43" spans="1:6" ht="15" customHeight="1" x14ac:dyDescent="0.2">
      <c r="C43" s="6" t="s">
        <v>16</v>
      </c>
      <c r="D43" s="6" t="s">
        <v>45</v>
      </c>
    </row>
    <row r="60" spans="1:1" ht="15" customHeight="1" x14ac:dyDescent="0.2">
      <c r="A60" s="15" t="s">
        <v>113</v>
      </c>
    </row>
    <row r="61" spans="1:1" ht="15" customHeight="1" x14ac:dyDescent="0.2">
      <c r="A61" s="15" t="s">
        <v>207</v>
      </c>
    </row>
    <row r="62" spans="1:1" ht="15" customHeight="1" x14ac:dyDescent="0.2">
      <c r="A62" s="15" t="s">
        <v>208</v>
      </c>
    </row>
    <row r="63" spans="1:1" ht="15" customHeight="1" x14ac:dyDescent="0.2">
      <c r="A63" s="15" t="s">
        <v>112</v>
      </c>
    </row>
  </sheetData>
  <dataValidations count="2">
    <dataValidation type="list" allowBlank="1" showInputMessage="1" showErrorMessage="1" sqref="D4:D15" xr:uid="{93DB0F3E-0955-2B4A-9DB5-7D4936CBDBDB}">
      <formula1>"Produce, Meat, Bakery"</formula1>
    </dataValidation>
    <dataValidation type="list" allowBlank="1" showInputMessage="1" showErrorMessage="1" sqref="D32:D43" xr:uid="{99EA2C9D-CBFD-C340-B328-06B10F889666}">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C52" zoomScale="248" zoomScaleNormal="100" zoomScalePageLayoutView="125" workbookViewId="0">
      <selection activeCell="H55" sqref="H55:H62"/>
    </sheetView>
  </sheetViews>
  <sheetFormatPr baseColWidth="10" defaultColWidth="8.83203125" defaultRowHeight="15" customHeight="1" x14ac:dyDescent="0.2"/>
  <cols>
    <col min="1" max="1" width="12.6640625" style="15" customWidth="1"/>
    <col min="2" max="2" width="82.83203125" customWidth="1"/>
    <col min="3" max="3" width="13.83203125" customWidth="1"/>
    <col min="4" max="4" width="11" customWidth="1"/>
    <col min="5" max="5" width="10.83203125" customWidth="1"/>
    <col min="6" max="7" width="11.83203125" customWidth="1"/>
  </cols>
  <sheetData>
    <row r="1" spans="1:7" ht="60" customHeight="1" x14ac:dyDescent="0.2">
      <c r="A1" s="15" t="s">
        <v>133</v>
      </c>
    </row>
    <row r="2" spans="1:7" ht="15" customHeight="1" x14ac:dyDescent="0.2">
      <c r="A2" s="15" t="s">
        <v>209</v>
      </c>
    </row>
    <row r="3" spans="1:7" ht="15" customHeight="1" x14ac:dyDescent="0.2">
      <c r="A3" s="15" t="s">
        <v>322</v>
      </c>
    </row>
    <row r="4" spans="1:7" ht="15" customHeight="1" x14ac:dyDescent="0.2">
      <c r="A4" s="15" t="s">
        <v>252</v>
      </c>
    </row>
    <row r="5" spans="1:7" s="3" customFormat="1" ht="15" customHeight="1" x14ac:dyDescent="0.2">
      <c r="A5" s="15" t="s">
        <v>354</v>
      </c>
      <c r="B5"/>
      <c r="C5" t="s">
        <v>46</v>
      </c>
      <c r="D5" t="s">
        <v>26</v>
      </c>
      <c r="E5" t="s">
        <v>47</v>
      </c>
      <c r="F5" t="s">
        <v>48</v>
      </c>
      <c r="G5" t="s">
        <v>49</v>
      </c>
    </row>
    <row r="6" spans="1:7" s="3" customFormat="1" ht="15" customHeight="1" x14ac:dyDescent="0.2">
      <c r="A6" s="15" t="s">
        <v>248</v>
      </c>
      <c r="B6"/>
      <c r="C6" t="s">
        <v>28</v>
      </c>
      <c r="D6" t="s">
        <v>50</v>
      </c>
      <c r="E6" s="33">
        <v>30000</v>
      </c>
      <c r="F6" s="33">
        <v>80000</v>
      </c>
      <c r="G6" s="33">
        <v>30000</v>
      </c>
    </row>
    <row r="7" spans="1:7" s="3" customFormat="1" ht="15" customHeight="1" x14ac:dyDescent="0.2">
      <c r="A7" s="15" t="s">
        <v>249</v>
      </c>
      <c r="B7"/>
      <c r="C7" t="s">
        <v>28</v>
      </c>
      <c r="D7" t="s">
        <v>0</v>
      </c>
      <c r="E7" s="33">
        <v>10000</v>
      </c>
      <c r="F7" s="33">
        <v>30000</v>
      </c>
      <c r="G7" s="33">
        <v>40000</v>
      </c>
    </row>
    <row r="8" spans="1:7" s="3" customFormat="1" ht="15" customHeight="1" x14ac:dyDescent="0.2">
      <c r="A8" s="15" t="s">
        <v>355</v>
      </c>
      <c r="B8"/>
      <c r="C8" t="s">
        <v>45</v>
      </c>
      <c r="D8" t="s">
        <v>51</v>
      </c>
      <c r="E8" s="33">
        <v>30000</v>
      </c>
      <c r="F8" s="33">
        <v>15000</v>
      </c>
      <c r="G8" s="33">
        <v>20000</v>
      </c>
    </row>
    <row r="9" spans="1:7" s="3" customFormat="1" ht="15" customHeight="1" x14ac:dyDescent="0.2">
      <c r="A9" s="15" t="s">
        <v>250</v>
      </c>
      <c r="B9"/>
      <c r="C9" t="s">
        <v>45</v>
      </c>
      <c r="D9" t="s">
        <v>52</v>
      </c>
      <c r="E9" s="33">
        <v>25000</v>
      </c>
      <c r="F9" s="33">
        <v>80000</v>
      </c>
      <c r="G9" s="33">
        <v>120000</v>
      </c>
    </row>
    <row r="10" spans="1:7" s="3" customFormat="1" ht="15" customHeight="1" x14ac:dyDescent="0.2">
      <c r="A10" s="15" t="s">
        <v>118</v>
      </c>
      <c r="B10"/>
      <c r="C10" t="s">
        <v>53</v>
      </c>
      <c r="D10" t="s">
        <v>65</v>
      </c>
      <c r="E10" s="33">
        <v>80000</v>
      </c>
      <c r="F10" s="33">
        <v>40000</v>
      </c>
      <c r="G10" s="33">
        <v>20000</v>
      </c>
    </row>
    <row r="11" spans="1:7" s="3" customFormat="1" ht="15" customHeight="1" x14ac:dyDescent="0.2">
      <c r="A11" s="15"/>
      <c r="B11"/>
      <c r="C11" t="s">
        <v>53</v>
      </c>
      <c r="D11" t="s">
        <v>54</v>
      </c>
      <c r="E11" s="33">
        <v>90000</v>
      </c>
      <c r="F11" s="33">
        <v>35000</v>
      </c>
      <c r="G11" s="33">
        <v>25000</v>
      </c>
    </row>
    <row r="12" spans="1:7" s="3" customFormat="1" ht="15" customHeight="1" x14ac:dyDescent="0.2">
      <c r="A12" s="15"/>
      <c r="B12"/>
      <c r="C12" t="s">
        <v>6</v>
      </c>
      <c r="D12" t="s">
        <v>7</v>
      </c>
      <c r="E12" s="33">
        <v>90000</v>
      </c>
      <c r="F12" s="33">
        <v>110000</v>
      </c>
      <c r="G12" s="33">
        <v>200000</v>
      </c>
    </row>
    <row r="13" spans="1:7" s="3" customFormat="1" ht="15" customHeight="1" x14ac:dyDescent="0.2">
      <c r="A13" s="15"/>
      <c r="B13"/>
      <c r="C13" t="s">
        <v>6</v>
      </c>
      <c r="D13" t="s">
        <v>8</v>
      </c>
      <c r="E13" s="33">
        <v>75000</v>
      </c>
      <c r="F13" s="33">
        <v>82000</v>
      </c>
      <c r="G13" s="33">
        <v>150000</v>
      </c>
    </row>
    <row r="14" spans="1:7" s="3" customFormat="1" ht="15" customHeight="1" x14ac:dyDescent="0.2">
      <c r="A14" s="15"/>
      <c r="B14"/>
      <c r="C14"/>
      <c r="D14"/>
      <c r="E14"/>
      <c r="F14"/>
      <c r="G14"/>
    </row>
    <row r="15" spans="1:7" s="3" customFormat="1" ht="15" customHeight="1" x14ac:dyDescent="0.2">
      <c r="A15" s="15"/>
      <c r="B15"/>
      <c r="C15"/>
      <c r="D15"/>
      <c r="E15"/>
      <c r="F15"/>
      <c r="G15"/>
    </row>
    <row r="16" spans="1:7" s="3" customFormat="1" ht="15" customHeight="1" x14ac:dyDescent="0.2">
      <c r="A16" s="15"/>
      <c r="B16"/>
      <c r="C16"/>
      <c r="D16"/>
      <c r="E16"/>
      <c r="F16"/>
      <c r="G16"/>
    </row>
    <row r="17" spans="1:7" s="3" customFormat="1" ht="15" customHeight="1" x14ac:dyDescent="0.2">
      <c r="A17" s="15"/>
      <c r="B17"/>
      <c r="C17"/>
      <c r="D17"/>
      <c r="E17"/>
      <c r="F17"/>
      <c r="G17"/>
    </row>
    <row r="18" spans="1:7" s="3" customFormat="1" ht="15" customHeight="1" x14ac:dyDescent="0.2">
      <c r="A18" s="15"/>
      <c r="B18"/>
      <c r="C18"/>
      <c r="D18"/>
      <c r="E18"/>
      <c r="F18"/>
      <c r="G18"/>
    </row>
    <row r="19" spans="1:7" s="3" customFormat="1" ht="15" customHeight="1" x14ac:dyDescent="0.2">
      <c r="A19" s="15"/>
      <c r="B19"/>
      <c r="C19"/>
      <c r="D19"/>
      <c r="E19"/>
      <c r="F19"/>
      <c r="G19"/>
    </row>
    <row r="20" spans="1:7" s="3" customFormat="1" ht="15" customHeight="1" x14ac:dyDescent="0.2">
      <c r="A20" s="15"/>
      <c r="B20"/>
      <c r="C20"/>
      <c r="D20"/>
      <c r="E20"/>
      <c r="F20"/>
      <c r="G20"/>
    </row>
    <row r="21" spans="1:7" s="3" customFormat="1" ht="15" customHeight="1" x14ac:dyDescent="0.2">
      <c r="A21" s="15"/>
      <c r="B21"/>
      <c r="C21"/>
      <c r="D21"/>
      <c r="E21"/>
      <c r="F21"/>
      <c r="G21"/>
    </row>
    <row r="22" spans="1:7" s="3" customFormat="1" ht="15" customHeight="1" x14ac:dyDescent="0.2">
      <c r="A22" s="15"/>
      <c r="B22"/>
    </row>
    <row r="23" spans="1:7" s="3" customFormat="1" ht="15" customHeight="1" x14ac:dyDescent="0.2">
      <c r="A23" s="15"/>
      <c r="B23"/>
    </row>
    <row r="24" spans="1:7" s="3" customFormat="1" ht="15" customHeight="1" x14ac:dyDescent="0.2">
      <c r="A24" s="15"/>
      <c r="B24"/>
    </row>
    <row r="27" spans="1:7" ht="15" customHeight="1" x14ac:dyDescent="0.2">
      <c r="A27" s="15" t="s">
        <v>210</v>
      </c>
    </row>
    <row r="28" spans="1:7" ht="15" customHeight="1" x14ac:dyDescent="0.2">
      <c r="A28" s="15" t="s">
        <v>251</v>
      </c>
    </row>
    <row r="29" spans="1:7" ht="15" customHeight="1" x14ac:dyDescent="0.2">
      <c r="A29" s="15" t="s">
        <v>323</v>
      </c>
    </row>
    <row r="30" spans="1:7" ht="15" customHeight="1" x14ac:dyDescent="0.2">
      <c r="A30" s="15" t="s">
        <v>253</v>
      </c>
    </row>
    <row r="31" spans="1:7" ht="15" customHeight="1" x14ac:dyDescent="0.2">
      <c r="A31" s="15" t="s">
        <v>254</v>
      </c>
    </row>
    <row r="32" spans="1:7" ht="15" customHeight="1" x14ac:dyDescent="0.2">
      <c r="A32" s="15" t="s">
        <v>255</v>
      </c>
    </row>
    <row r="33" spans="1:7" ht="15" customHeight="1" x14ac:dyDescent="0.2">
      <c r="A33" s="15" t="s">
        <v>338</v>
      </c>
    </row>
    <row r="34" spans="1:7" ht="15" customHeight="1" x14ac:dyDescent="0.2">
      <c r="A34" s="15" t="s">
        <v>196</v>
      </c>
      <c r="C34" t="s">
        <v>46</v>
      </c>
      <c r="D34" t="s">
        <v>26</v>
      </c>
      <c r="E34" t="s">
        <v>47</v>
      </c>
      <c r="F34" t="s">
        <v>48</v>
      </c>
      <c r="G34" t="s">
        <v>49</v>
      </c>
    </row>
    <row r="35" spans="1:7" ht="15" customHeight="1" x14ac:dyDescent="0.2">
      <c r="C35" t="s">
        <v>45</v>
      </c>
      <c r="D35" t="s">
        <v>51</v>
      </c>
      <c r="E35" s="33">
        <v>30000</v>
      </c>
      <c r="F35" s="33">
        <v>15000</v>
      </c>
      <c r="G35" s="33">
        <v>20000</v>
      </c>
    </row>
    <row r="36" spans="1:7" ht="15" customHeight="1" x14ac:dyDescent="0.2">
      <c r="C36" t="s">
        <v>45</v>
      </c>
      <c r="D36" t="s">
        <v>52</v>
      </c>
      <c r="E36" s="33">
        <v>25000</v>
      </c>
      <c r="F36" s="33">
        <v>80000</v>
      </c>
      <c r="G36" s="33">
        <v>120000</v>
      </c>
    </row>
    <row r="37" spans="1:7" ht="15" customHeight="1" x14ac:dyDescent="0.2">
      <c r="C37" t="s">
        <v>53</v>
      </c>
      <c r="D37" t="s">
        <v>64</v>
      </c>
      <c r="E37" s="33">
        <v>80000</v>
      </c>
      <c r="F37" s="33">
        <v>40000</v>
      </c>
      <c r="G37" s="33">
        <v>20000</v>
      </c>
    </row>
    <row r="38" spans="1:7" ht="15" customHeight="1" x14ac:dyDescent="0.2">
      <c r="C38" t="s">
        <v>53</v>
      </c>
      <c r="D38" t="s">
        <v>54</v>
      </c>
      <c r="E38" s="33">
        <v>90000</v>
      </c>
      <c r="F38" s="33">
        <v>35000</v>
      </c>
      <c r="G38" s="33">
        <v>25000</v>
      </c>
    </row>
    <row r="39" spans="1:7" ht="15" customHeight="1" x14ac:dyDescent="0.2">
      <c r="C39" t="s">
        <v>6</v>
      </c>
      <c r="D39" t="s">
        <v>7</v>
      </c>
      <c r="E39" s="33">
        <v>90000</v>
      </c>
      <c r="F39" s="33">
        <v>110000</v>
      </c>
      <c r="G39" s="33">
        <v>200000</v>
      </c>
    </row>
    <row r="40" spans="1:7" ht="15" customHeight="1" x14ac:dyDescent="0.2">
      <c r="C40" t="s">
        <v>6</v>
      </c>
      <c r="D40" t="s">
        <v>8</v>
      </c>
      <c r="E40" s="33">
        <v>75000</v>
      </c>
      <c r="F40" s="33">
        <v>82000</v>
      </c>
      <c r="G40" s="33">
        <v>150000</v>
      </c>
    </row>
    <row r="41" spans="1:7" ht="15" customHeight="1" x14ac:dyDescent="0.2">
      <c r="C41" t="s">
        <v>28</v>
      </c>
      <c r="D41" t="s">
        <v>50</v>
      </c>
      <c r="E41" s="33">
        <v>30000</v>
      </c>
      <c r="F41" s="33">
        <v>80000</v>
      </c>
      <c r="G41" s="33">
        <v>30000</v>
      </c>
    </row>
    <row r="42" spans="1:7" ht="15" customHeight="1" x14ac:dyDescent="0.2">
      <c r="C42" t="s">
        <v>28</v>
      </c>
      <c r="D42" t="s">
        <v>0</v>
      </c>
      <c r="E42" s="33">
        <v>10000</v>
      </c>
      <c r="F42" s="33">
        <v>30000</v>
      </c>
      <c r="G42" s="33">
        <v>40000</v>
      </c>
    </row>
    <row r="47" spans="1:7" ht="15" customHeight="1" x14ac:dyDescent="0.2">
      <c r="A47" s="15" t="s">
        <v>211</v>
      </c>
    </row>
    <row r="48" spans="1:7" ht="15" customHeight="1" x14ac:dyDescent="0.2">
      <c r="A48" s="15" t="s">
        <v>212</v>
      </c>
    </row>
    <row r="49" spans="1:7" ht="15" customHeight="1" x14ac:dyDescent="0.2">
      <c r="A49" s="15" t="s">
        <v>324</v>
      </c>
    </row>
    <row r="50" spans="1:7" ht="15" customHeight="1" x14ac:dyDescent="0.2">
      <c r="A50" s="15" t="s">
        <v>256</v>
      </c>
    </row>
    <row r="51" spans="1:7" ht="15" customHeight="1" x14ac:dyDescent="0.2">
      <c r="A51" s="15" t="s">
        <v>257</v>
      </c>
    </row>
    <row r="52" spans="1:7" ht="15" customHeight="1" x14ac:dyDescent="0.2">
      <c r="A52" s="15" t="s">
        <v>258</v>
      </c>
    </row>
    <row r="53" spans="1:7" ht="15" customHeight="1" x14ac:dyDescent="0.2">
      <c r="A53" s="15" t="s">
        <v>325</v>
      </c>
    </row>
    <row r="54" spans="1:7" ht="15" customHeight="1" x14ac:dyDescent="0.2">
      <c r="A54" s="15" t="s">
        <v>215</v>
      </c>
      <c r="C54" t="s">
        <v>46</v>
      </c>
      <c r="D54" t="s">
        <v>26</v>
      </c>
      <c r="E54" t="s">
        <v>47</v>
      </c>
      <c r="F54" t="s">
        <v>48</v>
      </c>
      <c r="G54" t="s">
        <v>49</v>
      </c>
    </row>
    <row r="55" spans="1:7" ht="15" customHeight="1" x14ac:dyDescent="0.2">
      <c r="C55" t="s">
        <v>45</v>
      </c>
      <c r="D55" t="s">
        <v>51</v>
      </c>
      <c r="E55" s="33">
        <v>30000</v>
      </c>
      <c r="F55" s="33">
        <v>15000</v>
      </c>
      <c r="G55" s="33">
        <v>20000</v>
      </c>
    </row>
    <row r="56" spans="1:7" ht="15" customHeight="1" x14ac:dyDescent="0.2">
      <c r="C56" t="s">
        <v>45</v>
      </c>
      <c r="D56" t="s">
        <v>52</v>
      </c>
      <c r="E56" s="33">
        <v>25000</v>
      </c>
      <c r="F56" s="33">
        <v>80000</v>
      </c>
      <c r="G56" s="33">
        <v>120000</v>
      </c>
    </row>
    <row r="57" spans="1:7" ht="15" customHeight="1" x14ac:dyDescent="0.2">
      <c r="C57" t="s">
        <v>53</v>
      </c>
      <c r="D57" t="s">
        <v>64</v>
      </c>
      <c r="E57" s="33">
        <v>80000</v>
      </c>
      <c r="F57" s="33">
        <v>40000</v>
      </c>
      <c r="G57" s="33">
        <v>20000</v>
      </c>
    </row>
    <row r="58" spans="1:7" ht="15" customHeight="1" x14ac:dyDescent="0.2">
      <c r="C58" t="s">
        <v>53</v>
      </c>
      <c r="D58" t="s">
        <v>54</v>
      </c>
      <c r="E58" s="33">
        <v>90000</v>
      </c>
      <c r="F58" s="33">
        <v>35000</v>
      </c>
      <c r="G58" s="33">
        <v>25000</v>
      </c>
    </row>
    <row r="59" spans="1:7" ht="15" customHeight="1" x14ac:dyDescent="0.2">
      <c r="C59" t="s">
        <v>6</v>
      </c>
      <c r="D59" t="s">
        <v>7</v>
      </c>
      <c r="E59" s="33">
        <v>90000</v>
      </c>
      <c r="F59" s="33">
        <v>110000</v>
      </c>
      <c r="G59" s="33">
        <v>200000</v>
      </c>
    </row>
    <row r="60" spans="1:7" ht="15" customHeight="1" x14ac:dyDescent="0.2">
      <c r="C60" t="s">
        <v>6</v>
      </c>
      <c r="D60" t="s">
        <v>8</v>
      </c>
      <c r="E60" s="33">
        <v>75000</v>
      </c>
      <c r="F60" s="33">
        <v>82000</v>
      </c>
      <c r="G60" s="33">
        <v>150000</v>
      </c>
    </row>
    <row r="61" spans="1:7" ht="15" customHeight="1" x14ac:dyDescent="0.2">
      <c r="C61" t="s">
        <v>28</v>
      </c>
      <c r="D61" t="s">
        <v>50</v>
      </c>
      <c r="E61" s="33">
        <v>30000</v>
      </c>
      <c r="F61" s="33">
        <v>80000</v>
      </c>
      <c r="G61" s="33">
        <v>30000</v>
      </c>
    </row>
    <row r="62" spans="1:7" ht="15" customHeight="1" x14ac:dyDescent="0.2">
      <c r="C62" t="s">
        <v>28</v>
      </c>
      <c r="D62" t="s">
        <v>0</v>
      </c>
      <c r="E62" s="33">
        <v>10000</v>
      </c>
      <c r="F62" s="33">
        <v>30000</v>
      </c>
      <c r="G62" s="33">
        <v>40000</v>
      </c>
    </row>
    <row r="68" spans="1:1" ht="15" customHeight="1" x14ac:dyDescent="0.2">
      <c r="A68" s="15" t="s">
        <v>113</v>
      </c>
    </row>
    <row r="69" spans="1:1" ht="15" customHeight="1" x14ac:dyDescent="0.2">
      <c r="A69" s="15" t="s">
        <v>213</v>
      </c>
    </row>
    <row r="70" spans="1:1" ht="15" customHeight="1" x14ac:dyDescent="0.2">
      <c r="A70" s="15" t="s">
        <v>214</v>
      </c>
    </row>
    <row r="71" spans="1:1" ht="15" customHeight="1" x14ac:dyDescent="0.2">
      <c r="A71" s="15"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05C60535-1F16-4fd2-B633-F4F36F0B64E0}">
      <x14:sparklineGroups xmlns:xm="http://schemas.microsoft.com/office/excel/2006/main">
        <x14:sparklineGroup type="column" displayEmptyCellsAs="gap" xr2:uid="{97CE4948-2E17-BD41-8F1B-2FAEE9ADA285}">
          <x14:colorSeries theme="8" tint="-0.499984740745262"/>
          <x14:colorNegative theme="9"/>
          <x14:colorAxis rgb="FF000000"/>
          <x14:colorMarkers theme="8" tint="-0.499984740745262"/>
          <x14:colorFirst theme="8" tint="0.39997558519241921"/>
          <x14:colorLast theme="8" tint="0.39997558519241921"/>
          <x14:colorHigh theme="8"/>
          <x14:colorLow theme="8"/>
          <x14:sparklines>
            <x14:sparkline>
              <xm:f>'8. Analyze'!G55:G55</xm:f>
              <xm:sqref>H55</xm:sqref>
            </x14:sparkline>
            <x14:sparkline>
              <xm:f>'8. Analyze'!G56:G56</xm:f>
              <xm:sqref>H56</xm:sqref>
            </x14:sparkline>
            <x14:sparkline>
              <xm:f>'8. Analyze'!G57:G57</xm:f>
              <xm:sqref>H57</xm:sqref>
            </x14:sparkline>
            <x14:sparkline>
              <xm:f>'8. Analyze'!G58:G58</xm:f>
              <xm:sqref>H58</xm:sqref>
            </x14:sparkline>
            <x14:sparkline>
              <xm:f>'8. Analyze'!G59:G59</xm:f>
              <xm:sqref>H59</xm:sqref>
            </x14:sparkline>
            <x14:sparkline>
              <xm:f>'8. Analyze'!G60:G60</xm:f>
              <xm:sqref>H60</xm:sqref>
            </x14:sparkline>
            <x14:sparkline>
              <xm:f>'8. Analyze'!G61:G61</xm:f>
              <xm:sqref>H61</xm:sqref>
            </x14:sparkline>
            <x14:sparkline>
              <xm:f>'8. Analyze'!G62:G62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opLeftCell="A49" zoomScaleNormal="100" zoomScalePageLayoutView="125" workbookViewId="0">
      <selection activeCell="B64" sqref="B64"/>
    </sheetView>
  </sheetViews>
  <sheetFormatPr baseColWidth="10" defaultColWidth="8.83203125" defaultRowHeight="15" customHeight="1" x14ac:dyDescent="0.2"/>
  <cols>
    <col min="1" max="1" width="12.6640625" style="15" customWidth="1"/>
    <col min="2" max="2" width="82.83203125" customWidth="1"/>
    <col min="3" max="3" width="13.83203125" customWidth="1"/>
    <col min="4" max="4" width="24.5" customWidth="1"/>
    <col min="5" max="5" width="23.83203125" customWidth="1"/>
    <col min="6" max="6" width="15.5" customWidth="1"/>
  </cols>
  <sheetData>
    <row r="1" spans="1:6" ht="60" customHeight="1" x14ac:dyDescent="0.2">
      <c r="A1" s="15" t="s">
        <v>134</v>
      </c>
    </row>
    <row r="2" spans="1:6" ht="15" customHeight="1" x14ac:dyDescent="0.2">
      <c r="A2" s="15" t="s">
        <v>345</v>
      </c>
    </row>
    <row r="3" spans="1:6" ht="15" customHeight="1" x14ac:dyDescent="0.2">
      <c r="A3" s="15" t="s">
        <v>259</v>
      </c>
    </row>
    <row r="4" spans="1:6" ht="15" customHeight="1" x14ac:dyDescent="0.2">
      <c r="A4" s="15" t="s">
        <v>346</v>
      </c>
    </row>
    <row r="5" spans="1:6" s="3" customFormat="1" ht="15" customHeight="1" x14ac:dyDescent="0.2">
      <c r="A5" s="15" t="s">
        <v>326</v>
      </c>
      <c r="B5"/>
      <c r="C5" t="s">
        <v>84</v>
      </c>
      <c r="D5" t="s">
        <v>85</v>
      </c>
      <c r="E5"/>
      <c r="F5"/>
    </row>
    <row r="6" spans="1:6" s="3" customFormat="1" ht="15" customHeight="1" x14ac:dyDescent="0.2">
      <c r="A6" s="15" t="s">
        <v>363</v>
      </c>
      <c r="B6"/>
      <c r="C6">
        <f ca="1">YEAR(TODAY())-5</f>
        <v>2019</v>
      </c>
      <c r="D6">
        <v>500</v>
      </c>
      <c r="E6"/>
      <c r="F6"/>
    </row>
    <row r="7" spans="1:6" s="3" customFormat="1" ht="15" customHeight="1" x14ac:dyDescent="0.2">
      <c r="A7" s="15" t="s">
        <v>347</v>
      </c>
      <c r="B7"/>
      <c r="C7">
        <f ca="1">YEAR(TODAY())-4</f>
        <v>2020</v>
      </c>
      <c r="D7">
        <v>800</v>
      </c>
      <c r="E7"/>
      <c r="F7"/>
    </row>
    <row r="8" spans="1:6" s="3" customFormat="1" ht="15" customHeight="1" x14ac:dyDescent="0.2">
      <c r="A8" s="15" t="s">
        <v>260</v>
      </c>
      <c r="B8"/>
      <c r="C8">
        <f ca="1">YEAR(TODAY())-3</f>
        <v>2021</v>
      </c>
      <c r="D8">
        <v>1000</v>
      </c>
      <c r="E8"/>
      <c r="F8"/>
    </row>
    <row r="9" spans="1:6" s="3" customFormat="1" ht="15" customHeight="1" x14ac:dyDescent="0.2">
      <c r="A9" s="43" t="s">
        <v>339</v>
      </c>
      <c r="B9"/>
      <c r="C9">
        <f ca="1">YEAR(TODAY())-2</f>
        <v>2022</v>
      </c>
      <c r="D9">
        <v>900</v>
      </c>
      <c r="E9"/>
      <c r="F9"/>
    </row>
    <row r="10" spans="1:6" s="3" customFormat="1" ht="15" customHeight="1" x14ac:dyDescent="0.2">
      <c r="A10" s="15" t="s">
        <v>118</v>
      </c>
      <c r="B10"/>
      <c r="C10">
        <f ca="1">YEAR(TODAY())-1</f>
        <v>2023</v>
      </c>
      <c r="D10">
        <v>1000</v>
      </c>
      <c r="E10"/>
      <c r="F10"/>
    </row>
    <row r="11" spans="1:6" s="3" customFormat="1" ht="15" customHeight="1" x14ac:dyDescent="0.2">
      <c r="A11" s="15"/>
      <c r="B11"/>
      <c r="C11">
        <f ca="1">YEAR(TODAY())</f>
        <v>2024</v>
      </c>
      <c r="D11">
        <v>1200</v>
      </c>
      <c r="E11"/>
      <c r="F11"/>
    </row>
    <row r="12" spans="1:6" s="3" customFormat="1" ht="15" customHeight="1" x14ac:dyDescent="0.2">
      <c r="A12" s="15"/>
      <c r="B12"/>
      <c r="C12"/>
      <c r="D12"/>
      <c r="E12"/>
      <c r="F12"/>
    </row>
    <row r="13" spans="1:6" s="3" customFormat="1" ht="15" customHeight="1" x14ac:dyDescent="0.2">
      <c r="A13" s="15"/>
      <c r="B13"/>
      <c r="C13"/>
      <c r="D13"/>
      <c r="E13"/>
      <c r="F13"/>
    </row>
    <row r="14" spans="1:6" s="3" customFormat="1" ht="15" customHeight="1" x14ac:dyDescent="0.2">
      <c r="A14" s="15"/>
      <c r="B14"/>
      <c r="C14"/>
      <c r="D14"/>
      <c r="E14"/>
      <c r="F14"/>
    </row>
    <row r="15" spans="1:6" s="3" customFormat="1" ht="15" customHeight="1" x14ac:dyDescent="0.2">
      <c r="A15" s="15"/>
      <c r="B15"/>
      <c r="C15"/>
      <c r="D15"/>
      <c r="E15"/>
      <c r="F15"/>
    </row>
    <row r="16" spans="1:6" s="3" customFormat="1" ht="15" customHeight="1" x14ac:dyDescent="0.2">
      <c r="A16" s="15"/>
      <c r="B16"/>
      <c r="C16"/>
      <c r="D16"/>
      <c r="E16"/>
      <c r="F16"/>
    </row>
    <row r="17" spans="1:6" s="3" customFormat="1" ht="15" customHeight="1" x14ac:dyDescent="0.2">
      <c r="A17" s="15"/>
      <c r="B17"/>
      <c r="C17"/>
      <c r="D17"/>
      <c r="E17"/>
      <c r="F17"/>
    </row>
    <row r="18" spans="1:6" s="3" customFormat="1" ht="15" customHeight="1" x14ac:dyDescent="0.2">
      <c r="A18" s="15"/>
      <c r="B18"/>
      <c r="C18"/>
      <c r="D18"/>
      <c r="E18"/>
      <c r="F18"/>
    </row>
    <row r="19" spans="1:6" s="3" customFormat="1" ht="15" customHeight="1" x14ac:dyDescent="0.2">
      <c r="A19" s="15"/>
      <c r="B19"/>
      <c r="C19"/>
      <c r="D19"/>
      <c r="E19"/>
      <c r="F19"/>
    </row>
    <row r="20" spans="1:6" s="3" customFormat="1" ht="15" customHeight="1" x14ac:dyDescent="0.2">
      <c r="A20" s="15"/>
      <c r="B20"/>
      <c r="C20"/>
      <c r="D20"/>
      <c r="E20"/>
      <c r="F20"/>
    </row>
    <row r="21" spans="1:6" s="3" customFormat="1" ht="15" customHeight="1" x14ac:dyDescent="0.2">
      <c r="A21" s="15"/>
      <c r="B21"/>
      <c r="C21"/>
      <c r="D21"/>
      <c r="E21"/>
      <c r="F21"/>
    </row>
    <row r="22" spans="1:6" s="3" customFormat="1" ht="15" customHeight="1" x14ac:dyDescent="0.2">
      <c r="A22" s="15"/>
      <c r="B22"/>
    </row>
    <row r="23" spans="1:6" s="3" customFormat="1" ht="15" customHeight="1" x14ac:dyDescent="0.2">
      <c r="A23" s="15"/>
      <c r="B23"/>
    </row>
    <row r="24" spans="1:6" s="3" customFormat="1" ht="15" customHeight="1" x14ac:dyDescent="0.2">
      <c r="A24" s="15"/>
      <c r="B24"/>
    </row>
    <row r="27" spans="1:6" ht="15" customHeight="1" x14ac:dyDescent="0.2">
      <c r="A27" s="15" t="s">
        <v>216</v>
      </c>
    </row>
    <row r="28" spans="1:6" ht="15" customHeight="1" x14ac:dyDescent="0.2">
      <c r="A28" s="15" t="s">
        <v>217</v>
      </c>
    </row>
    <row r="29" spans="1:6" ht="15" customHeight="1" x14ac:dyDescent="0.2">
      <c r="A29" s="15" t="s">
        <v>218</v>
      </c>
    </row>
    <row r="30" spans="1:6" ht="15" customHeight="1" x14ac:dyDescent="0.2">
      <c r="A30" s="15" t="s">
        <v>226</v>
      </c>
    </row>
    <row r="31" spans="1:6" ht="15" customHeight="1" x14ac:dyDescent="0.2">
      <c r="A31" s="15" t="s">
        <v>227</v>
      </c>
    </row>
    <row r="32" spans="1:6" ht="15" customHeight="1" x14ac:dyDescent="0.2">
      <c r="A32" s="15" t="s">
        <v>219</v>
      </c>
    </row>
    <row r="33" spans="1:1" ht="15" customHeight="1" x14ac:dyDescent="0.2">
      <c r="A33" s="15" t="s">
        <v>351</v>
      </c>
    </row>
    <row r="34" spans="1:1" ht="15" customHeight="1" x14ac:dyDescent="0.2">
      <c r="A34" s="15" t="s">
        <v>364</v>
      </c>
    </row>
    <row r="35" spans="1:1" ht="15" customHeight="1" x14ac:dyDescent="0.2">
      <c r="A35" s="15" t="s">
        <v>220</v>
      </c>
    </row>
    <row r="52" spans="1:1" ht="15" customHeight="1" x14ac:dyDescent="0.2">
      <c r="A52" s="15" t="s">
        <v>221</v>
      </c>
    </row>
    <row r="53" spans="1:1" ht="15" customHeight="1" x14ac:dyDescent="0.2">
      <c r="A53" s="15" t="s">
        <v>225</v>
      </c>
    </row>
    <row r="54" spans="1:1" ht="15" customHeight="1" x14ac:dyDescent="0.2">
      <c r="A54" s="15" t="s">
        <v>261</v>
      </c>
    </row>
    <row r="55" spans="1:1" ht="15" customHeight="1" x14ac:dyDescent="0.2">
      <c r="A55" s="15" t="s">
        <v>327</v>
      </c>
    </row>
    <row r="56" spans="1:1" ht="15" customHeight="1" x14ac:dyDescent="0.2">
      <c r="A56" s="43" t="s">
        <v>357</v>
      </c>
    </row>
    <row r="57" spans="1:1" ht="15" customHeight="1" x14ac:dyDescent="0.2">
      <c r="A57" s="15" t="s">
        <v>215</v>
      </c>
    </row>
    <row r="67" spans="1:6" ht="15" customHeight="1" x14ac:dyDescent="0.2">
      <c r="D67" s="9" t="s">
        <v>78</v>
      </c>
      <c r="E67" s="9" t="s">
        <v>85</v>
      </c>
      <c r="F67" s="9" t="s">
        <v>86</v>
      </c>
    </row>
    <row r="68" spans="1:6" ht="15" customHeight="1" x14ac:dyDescent="0.2">
      <c r="A68" s="15" t="s">
        <v>113</v>
      </c>
      <c r="D68">
        <f ca="1">YEAR(TODAY())-5</f>
        <v>2019</v>
      </c>
      <c r="E68" s="5">
        <v>500</v>
      </c>
      <c r="F68" s="35">
        <v>5000</v>
      </c>
    </row>
    <row r="69" spans="1:6" ht="15" customHeight="1" x14ac:dyDescent="0.2">
      <c r="A69" s="15" t="s">
        <v>222</v>
      </c>
      <c r="D69">
        <f ca="1">YEAR(TODAY())-4</f>
        <v>2020</v>
      </c>
      <c r="E69">
        <v>800</v>
      </c>
      <c r="F69" s="34">
        <v>11200</v>
      </c>
    </row>
    <row r="70" spans="1:6" ht="15" customHeight="1" x14ac:dyDescent="0.2">
      <c r="A70" s="15" t="s">
        <v>223</v>
      </c>
      <c r="D70">
        <f ca="1">YEAR(TODAY())-3</f>
        <v>2021</v>
      </c>
      <c r="E70" s="5">
        <v>1000</v>
      </c>
      <c r="F70" s="35">
        <v>30000</v>
      </c>
    </row>
    <row r="71" spans="1:6" ht="15" customHeight="1" x14ac:dyDescent="0.2">
      <c r="A71" s="15" t="s">
        <v>224</v>
      </c>
      <c r="D71">
        <f ca="1">YEAR(TODAY())-2</f>
        <v>2022</v>
      </c>
      <c r="E71">
        <v>900</v>
      </c>
      <c r="F71" s="34">
        <v>25000</v>
      </c>
    </row>
    <row r="72" spans="1:6" ht="15" customHeight="1" x14ac:dyDescent="0.2">
      <c r="A72" s="15" t="s">
        <v>112</v>
      </c>
      <c r="D72">
        <f ca="1">YEAR(TODAY())-1</f>
        <v>2023</v>
      </c>
      <c r="E72" s="5">
        <v>1000</v>
      </c>
      <c r="F72" s="35">
        <v>5000</v>
      </c>
    </row>
    <row r="73" spans="1:6" ht="15" customHeight="1" x14ac:dyDescent="0.2">
      <c r="D73">
        <f ca="1">YEAR(TODAY())</f>
        <v>2024</v>
      </c>
      <c r="E73">
        <v>1200</v>
      </c>
      <c r="F73" s="34">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P61"/>
  <sheetViews>
    <sheetView showGridLines="0" tabSelected="1" topLeftCell="A38" zoomScaleNormal="100" zoomScalePageLayoutView="125" workbookViewId="0">
      <selection activeCell="I37" sqref="I37"/>
    </sheetView>
  </sheetViews>
  <sheetFormatPr baseColWidth="10" defaultColWidth="8.83203125" defaultRowHeight="15" customHeight="1" x14ac:dyDescent="0.2"/>
  <cols>
    <col min="1" max="1" width="12.6640625" style="15" customWidth="1"/>
    <col min="2" max="2" width="82.83203125" customWidth="1"/>
    <col min="3" max="3" width="12.5" customWidth="1"/>
    <col min="4" max="4" width="14" customWidth="1"/>
    <col min="5" max="5" width="12" bestFit="1" customWidth="1"/>
    <col min="6" max="6" width="12.83203125" bestFit="1" customWidth="1"/>
    <col min="9" max="9" width="13" bestFit="1" customWidth="1"/>
    <col min="10" max="10" width="14.83203125" bestFit="1" customWidth="1"/>
    <col min="11" max="12" width="6.1640625" bestFit="1" customWidth="1"/>
    <col min="13" max="15" width="7.6640625" bestFit="1" customWidth="1"/>
    <col min="16" max="16" width="11" bestFit="1" customWidth="1"/>
  </cols>
  <sheetData>
    <row r="1" spans="1:6" ht="60" customHeight="1" x14ac:dyDescent="0.2">
      <c r="A1" s="15" t="s">
        <v>135</v>
      </c>
    </row>
    <row r="2" spans="1:6" ht="15" customHeight="1" x14ac:dyDescent="0.2">
      <c r="A2" s="15" t="s">
        <v>328</v>
      </c>
    </row>
    <row r="3" spans="1:6" ht="15" customHeight="1" x14ac:dyDescent="0.2">
      <c r="A3" s="15" t="s">
        <v>262</v>
      </c>
      <c r="C3" t="s">
        <v>78</v>
      </c>
      <c r="D3" t="s">
        <v>79</v>
      </c>
      <c r="E3" t="s">
        <v>27</v>
      </c>
      <c r="F3" t="s">
        <v>1</v>
      </c>
    </row>
    <row r="4" spans="1:6" ht="15" customHeight="1" x14ac:dyDescent="0.2">
      <c r="A4" s="15" t="s">
        <v>228</v>
      </c>
      <c r="C4" s="38">
        <f ca="1">TODAY()-57</f>
        <v>45542</v>
      </c>
      <c r="D4" t="s">
        <v>80</v>
      </c>
      <c r="E4" t="s">
        <v>81</v>
      </c>
      <c r="F4" s="36">
        <v>1400</v>
      </c>
    </row>
    <row r="5" spans="1:6" s="3" customFormat="1" ht="15" customHeight="1" x14ac:dyDescent="0.2">
      <c r="A5" s="15" t="s">
        <v>373</v>
      </c>
      <c r="B5"/>
      <c r="C5" s="38">
        <f ca="1">TODAY()-52</f>
        <v>45547</v>
      </c>
      <c r="D5" t="s">
        <v>71</v>
      </c>
      <c r="E5" t="s">
        <v>82</v>
      </c>
      <c r="F5" s="36">
        <v>1010</v>
      </c>
    </row>
    <row r="6" spans="1:6" s="3" customFormat="1" ht="15" customHeight="1" x14ac:dyDescent="0.2">
      <c r="A6" s="15" t="s">
        <v>374</v>
      </c>
      <c r="B6"/>
      <c r="C6" s="38">
        <f ca="1">TODAY()-35</f>
        <v>45564</v>
      </c>
      <c r="D6" t="s">
        <v>80</v>
      </c>
      <c r="E6" t="s">
        <v>81</v>
      </c>
      <c r="F6" s="36">
        <v>750</v>
      </c>
    </row>
    <row r="7" spans="1:6" s="3" customFormat="1" ht="15" customHeight="1" x14ac:dyDescent="0.2">
      <c r="A7" s="15" t="s">
        <v>376</v>
      </c>
      <c r="B7"/>
      <c r="C7" s="38">
        <f ca="1">TODAY()-31</f>
        <v>45568</v>
      </c>
      <c r="D7" t="s">
        <v>71</v>
      </c>
      <c r="E7" t="s">
        <v>83</v>
      </c>
      <c r="F7" s="36">
        <v>510</v>
      </c>
    </row>
    <row r="8" spans="1:6" s="3" customFormat="1" ht="15" customHeight="1" x14ac:dyDescent="0.2">
      <c r="A8" s="15" t="s">
        <v>118</v>
      </c>
      <c r="B8"/>
      <c r="C8" s="38">
        <f ca="1">TODAY()-11</f>
        <v>45588</v>
      </c>
      <c r="D8" t="s">
        <v>66</v>
      </c>
      <c r="E8" t="s">
        <v>83</v>
      </c>
      <c r="F8" s="36">
        <v>1600</v>
      </c>
    </row>
    <row r="9" spans="1:6" s="3" customFormat="1" ht="15" customHeight="1" x14ac:dyDescent="0.2">
      <c r="A9" s="15"/>
      <c r="B9"/>
      <c r="C9" s="38">
        <f ca="1">TODAY()</f>
        <v>45599</v>
      </c>
      <c r="D9" t="s">
        <v>74</v>
      </c>
      <c r="E9" t="s">
        <v>82</v>
      </c>
      <c r="F9" s="36">
        <v>680</v>
      </c>
    </row>
    <row r="10" spans="1:6" s="3" customFormat="1" ht="15" customHeight="1" x14ac:dyDescent="0.2">
      <c r="A10" s="15"/>
      <c r="B10"/>
      <c r="C10"/>
      <c r="D10"/>
      <c r="E10"/>
      <c r="F10"/>
    </row>
    <row r="11" spans="1:6" s="3" customFormat="1" ht="15" customHeight="1" x14ac:dyDescent="0.2">
      <c r="A11" s="15"/>
      <c r="B11"/>
      <c r="E11" s="11" t="s">
        <v>76</v>
      </c>
      <c r="F11" t="s">
        <v>87</v>
      </c>
    </row>
    <row r="12" spans="1:6" s="3" customFormat="1" ht="15" customHeight="1" x14ac:dyDescent="0.2">
      <c r="A12" s="15"/>
      <c r="B12"/>
      <c r="E12" s="3" t="s">
        <v>81</v>
      </c>
      <c r="F12" s="37">
        <v>2150</v>
      </c>
    </row>
    <row r="13" spans="1:6" s="3" customFormat="1" ht="15" customHeight="1" x14ac:dyDescent="0.2">
      <c r="A13" s="15"/>
      <c r="B13"/>
      <c r="E13" s="3" t="s">
        <v>83</v>
      </c>
      <c r="F13" s="37">
        <v>2110</v>
      </c>
    </row>
    <row r="14" spans="1:6" s="3" customFormat="1" ht="15" customHeight="1" x14ac:dyDescent="0.2">
      <c r="A14" s="15"/>
      <c r="B14"/>
      <c r="E14" s="3" t="s">
        <v>82</v>
      </c>
      <c r="F14" s="37">
        <v>1690</v>
      </c>
    </row>
    <row r="15" spans="1:6" s="3" customFormat="1" ht="15" customHeight="1" x14ac:dyDescent="0.2">
      <c r="A15" s="15"/>
      <c r="B15"/>
      <c r="E15" s="3" t="s">
        <v>77</v>
      </c>
      <c r="F15" s="37">
        <v>5950</v>
      </c>
    </row>
    <row r="16" spans="1:6" s="3" customFormat="1" ht="15" customHeight="1" x14ac:dyDescent="0.2">
      <c r="A16" s="15"/>
      <c r="B16"/>
      <c r="C16"/>
      <c r="D16"/>
      <c r="E16"/>
      <c r="F16"/>
    </row>
    <row r="17" spans="1:6" s="3" customFormat="1" ht="15" customHeight="1" x14ac:dyDescent="0.2">
      <c r="A17" s="15"/>
      <c r="B17"/>
      <c r="C17"/>
      <c r="D17"/>
      <c r="E17"/>
      <c r="F17"/>
    </row>
    <row r="18" spans="1:6" s="3" customFormat="1" ht="15" customHeight="1" x14ac:dyDescent="0.2">
      <c r="A18" s="15"/>
      <c r="B18"/>
      <c r="C18"/>
      <c r="D18"/>
      <c r="E18"/>
      <c r="F18"/>
    </row>
    <row r="19" spans="1:6" s="3" customFormat="1" ht="15" customHeight="1" x14ac:dyDescent="0.2">
      <c r="A19" s="15"/>
      <c r="B19"/>
      <c r="C19"/>
      <c r="D19"/>
      <c r="E19"/>
      <c r="F19"/>
    </row>
    <row r="20" spans="1:6" s="3" customFormat="1" ht="15" customHeight="1" x14ac:dyDescent="0.2">
      <c r="A20" s="15"/>
      <c r="B20"/>
      <c r="C20"/>
      <c r="D20"/>
      <c r="E20"/>
      <c r="F20"/>
    </row>
    <row r="21" spans="1:6" s="3" customFormat="1" ht="15" customHeight="1" x14ac:dyDescent="0.2">
      <c r="A21" s="15"/>
      <c r="B21"/>
      <c r="C21"/>
      <c r="D21"/>
      <c r="E21" t="s">
        <v>375</v>
      </c>
      <c r="F21"/>
    </row>
    <row r="22" spans="1:6" s="3" customFormat="1" ht="15" customHeight="1" x14ac:dyDescent="0.2">
      <c r="A22" s="15"/>
      <c r="B22"/>
      <c r="C22"/>
      <c r="D22"/>
      <c r="E22"/>
    </row>
    <row r="23" spans="1:6" s="3" customFormat="1" ht="15" customHeight="1" x14ac:dyDescent="0.2">
      <c r="A23" s="15"/>
      <c r="B23"/>
      <c r="C23"/>
      <c r="D23"/>
      <c r="E23"/>
    </row>
    <row r="24" spans="1:6" s="3" customFormat="1" ht="15" customHeight="1" x14ac:dyDescent="0.2">
      <c r="A24" s="15"/>
      <c r="B24"/>
      <c r="C24"/>
      <c r="D24"/>
      <c r="E24"/>
    </row>
    <row r="27" spans="1:6" ht="15" customHeight="1" x14ac:dyDescent="0.2">
      <c r="A27" s="15" t="s">
        <v>229</v>
      </c>
    </row>
    <row r="28" spans="1:6" ht="15" customHeight="1" x14ac:dyDescent="0.2">
      <c r="A28" s="15" t="s">
        <v>230</v>
      </c>
    </row>
    <row r="29" spans="1:6" ht="15" customHeight="1" x14ac:dyDescent="0.2">
      <c r="A29" s="15" t="s">
        <v>329</v>
      </c>
    </row>
    <row r="30" spans="1:6" ht="15" customHeight="1" x14ac:dyDescent="0.2">
      <c r="A30" s="15" t="s">
        <v>356</v>
      </c>
    </row>
    <row r="31" spans="1:6" ht="15" customHeight="1" x14ac:dyDescent="0.2">
      <c r="A31" s="15" t="s">
        <v>340</v>
      </c>
    </row>
    <row r="32" spans="1:6" ht="15" customHeight="1" x14ac:dyDescent="0.2">
      <c r="A32" s="15" t="s">
        <v>358</v>
      </c>
    </row>
    <row r="33" spans="1:16" ht="15" customHeight="1" x14ac:dyDescent="0.2">
      <c r="A33" s="43" t="s">
        <v>359</v>
      </c>
    </row>
    <row r="34" spans="1:16" ht="15" customHeight="1" x14ac:dyDescent="0.2">
      <c r="A34" s="43" t="s">
        <v>360</v>
      </c>
      <c r="C34" t="s">
        <v>78</v>
      </c>
      <c r="D34" t="s">
        <v>79</v>
      </c>
      <c r="E34" t="s">
        <v>27</v>
      </c>
      <c r="F34" t="s">
        <v>1</v>
      </c>
    </row>
    <row r="35" spans="1:16" ht="15" customHeight="1" x14ac:dyDescent="0.2">
      <c r="A35" s="15" t="s">
        <v>361</v>
      </c>
      <c r="C35" s="38">
        <f ca="1">TODAY()-57</f>
        <v>45542</v>
      </c>
      <c r="D35" t="s">
        <v>80</v>
      </c>
      <c r="E35" t="s">
        <v>81</v>
      </c>
      <c r="F35" s="36">
        <v>1400</v>
      </c>
      <c r="I35" s="11" t="s">
        <v>78</v>
      </c>
      <c r="J35" t="s">
        <v>401</v>
      </c>
    </row>
    <row r="36" spans="1:16" ht="15" customHeight="1" x14ac:dyDescent="0.2">
      <c r="A36" s="15" t="s">
        <v>231</v>
      </c>
      <c r="C36" s="38">
        <f ca="1">TODAY()-52</f>
        <v>45547</v>
      </c>
      <c r="D36" t="s">
        <v>71</v>
      </c>
      <c r="E36" t="s">
        <v>82</v>
      </c>
      <c r="F36" s="36">
        <v>1010</v>
      </c>
    </row>
    <row r="37" spans="1:16" ht="15" customHeight="1" x14ac:dyDescent="0.2">
      <c r="C37" s="38">
        <f ca="1">TODAY()-35</f>
        <v>45564</v>
      </c>
      <c r="D37" t="s">
        <v>80</v>
      </c>
      <c r="E37" t="s">
        <v>81</v>
      </c>
      <c r="F37" s="36">
        <v>750</v>
      </c>
      <c r="I37" s="11" t="s">
        <v>87</v>
      </c>
      <c r="J37" s="11" t="s">
        <v>402</v>
      </c>
    </row>
    <row r="38" spans="1:16" ht="15" customHeight="1" x14ac:dyDescent="0.2">
      <c r="C38" s="38">
        <f ca="1">TODAY()-31</f>
        <v>45568</v>
      </c>
      <c r="D38" t="s">
        <v>71</v>
      </c>
      <c r="E38" t="s">
        <v>83</v>
      </c>
      <c r="F38" s="36">
        <v>510</v>
      </c>
      <c r="I38" s="11" t="s">
        <v>76</v>
      </c>
      <c r="J38" s="54">
        <v>510</v>
      </c>
      <c r="K38" s="54">
        <v>680</v>
      </c>
      <c r="L38" s="54">
        <v>750</v>
      </c>
      <c r="M38" s="54">
        <v>1010</v>
      </c>
      <c r="N38" s="54">
        <v>1400</v>
      </c>
      <c r="O38" s="54">
        <v>1600</v>
      </c>
      <c r="P38" s="54" t="s">
        <v>77</v>
      </c>
    </row>
    <row r="39" spans="1:16" ht="15" customHeight="1" x14ac:dyDescent="0.2">
      <c r="C39" s="38">
        <f ca="1">TODAY()-11</f>
        <v>45588</v>
      </c>
      <c r="D39" t="s">
        <v>66</v>
      </c>
      <c r="E39" t="s">
        <v>83</v>
      </c>
      <c r="F39" s="36">
        <v>1600</v>
      </c>
      <c r="I39" s="3" t="s">
        <v>395</v>
      </c>
      <c r="J39" s="51"/>
      <c r="K39" s="51"/>
      <c r="L39" s="51"/>
      <c r="M39" s="51"/>
      <c r="N39" s="51">
        <v>1400</v>
      </c>
      <c r="O39" s="51"/>
      <c r="P39" s="51">
        <v>1400</v>
      </c>
    </row>
    <row r="40" spans="1:16" ht="15" customHeight="1" x14ac:dyDescent="0.2">
      <c r="C40" s="38">
        <f ca="1">TODAY()</f>
        <v>45599</v>
      </c>
      <c r="D40" t="s">
        <v>74</v>
      </c>
      <c r="E40" t="s">
        <v>82</v>
      </c>
      <c r="F40" s="36">
        <v>680</v>
      </c>
      <c r="I40" s="52" t="s">
        <v>80</v>
      </c>
      <c r="J40" s="51"/>
      <c r="K40" s="51"/>
      <c r="L40" s="51"/>
      <c r="M40" s="51"/>
      <c r="N40" s="51">
        <v>1400</v>
      </c>
      <c r="O40" s="51"/>
      <c r="P40" s="51">
        <v>1400</v>
      </c>
    </row>
    <row r="41" spans="1:16" ht="15" customHeight="1" x14ac:dyDescent="0.2">
      <c r="I41" s="53" t="s">
        <v>81</v>
      </c>
      <c r="J41" s="51"/>
      <c r="K41" s="51"/>
      <c r="L41" s="51"/>
      <c r="M41" s="51"/>
      <c r="N41" s="51">
        <v>1400</v>
      </c>
      <c r="O41" s="51"/>
      <c r="P41" s="51">
        <v>1400</v>
      </c>
    </row>
    <row r="42" spans="1:16" ht="15" customHeight="1" x14ac:dyDescent="0.2">
      <c r="I42" s="3" t="s">
        <v>396</v>
      </c>
      <c r="J42" s="51"/>
      <c r="K42" s="51"/>
      <c r="L42" s="51"/>
      <c r="M42" s="51">
        <v>1010</v>
      </c>
      <c r="N42" s="51"/>
      <c r="O42" s="51"/>
      <c r="P42" s="51">
        <v>1010</v>
      </c>
    </row>
    <row r="43" spans="1:16" ht="15" customHeight="1" x14ac:dyDescent="0.2">
      <c r="I43" s="52" t="s">
        <v>71</v>
      </c>
      <c r="J43" s="51"/>
      <c r="K43" s="51"/>
      <c r="L43" s="51"/>
      <c r="M43" s="51">
        <v>1010</v>
      </c>
      <c r="N43" s="51"/>
      <c r="O43" s="51"/>
      <c r="P43" s="51">
        <v>1010</v>
      </c>
    </row>
    <row r="44" spans="1:16" ht="15" customHeight="1" x14ac:dyDescent="0.2">
      <c r="I44" s="53" t="s">
        <v>82</v>
      </c>
      <c r="J44" s="51"/>
      <c r="K44" s="51"/>
      <c r="L44" s="51"/>
      <c r="M44" s="51">
        <v>1010</v>
      </c>
      <c r="N44" s="51"/>
      <c r="O44" s="51"/>
      <c r="P44" s="51">
        <v>1010</v>
      </c>
    </row>
    <row r="45" spans="1:16" ht="15" customHeight="1" x14ac:dyDescent="0.2">
      <c r="I45" s="3" t="s">
        <v>397</v>
      </c>
      <c r="J45" s="51"/>
      <c r="K45" s="51"/>
      <c r="L45" s="51">
        <v>750</v>
      </c>
      <c r="M45" s="51"/>
      <c r="N45" s="51"/>
      <c r="O45" s="51"/>
      <c r="P45" s="51">
        <v>750</v>
      </c>
    </row>
    <row r="46" spans="1:16" ht="15" customHeight="1" x14ac:dyDescent="0.2">
      <c r="I46" s="52" t="s">
        <v>80</v>
      </c>
      <c r="J46" s="51"/>
      <c r="K46" s="51"/>
      <c r="L46" s="51">
        <v>750</v>
      </c>
      <c r="M46" s="51"/>
      <c r="N46" s="51"/>
      <c r="O46" s="51"/>
      <c r="P46" s="51">
        <v>750</v>
      </c>
    </row>
    <row r="47" spans="1:16" ht="15" customHeight="1" x14ac:dyDescent="0.2">
      <c r="I47" s="53" t="s">
        <v>81</v>
      </c>
      <c r="J47" s="51"/>
      <c r="K47" s="51"/>
      <c r="L47" s="51">
        <v>750</v>
      </c>
      <c r="M47" s="51"/>
      <c r="N47" s="51"/>
      <c r="O47" s="51"/>
      <c r="P47" s="51">
        <v>750</v>
      </c>
    </row>
    <row r="48" spans="1:16" ht="15" customHeight="1" x14ac:dyDescent="0.2">
      <c r="I48" s="3" t="s">
        <v>398</v>
      </c>
      <c r="J48" s="51">
        <v>510</v>
      </c>
      <c r="K48" s="51"/>
      <c r="L48" s="51"/>
      <c r="M48" s="51"/>
      <c r="N48" s="51"/>
      <c r="O48" s="51"/>
      <c r="P48" s="51">
        <v>510</v>
      </c>
    </row>
    <row r="49" spans="1:16" ht="15" customHeight="1" x14ac:dyDescent="0.2">
      <c r="I49" s="52" t="s">
        <v>71</v>
      </c>
      <c r="J49" s="51">
        <v>510</v>
      </c>
      <c r="K49" s="51"/>
      <c r="L49" s="51"/>
      <c r="M49" s="51"/>
      <c r="N49" s="51"/>
      <c r="O49" s="51"/>
      <c r="P49" s="51">
        <v>510</v>
      </c>
    </row>
    <row r="50" spans="1:16" ht="15" customHeight="1" x14ac:dyDescent="0.2">
      <c r="I50" s="53" t="s">
        <v>83</v>
      </c>
      <c r="J50" s="51">
        <v>510</v>
      </c>
      <c r="K50" s="51"/>
      <c r="L50" s="51"/>
      <c r="M50" s="51"/>
      <c r="N50" s="51"/>
      <c r="O50" s="51"/>
      <c r="P50" s="51">
        <v>510</v>
      </c>
    </row>
    <row r="51" spans="1:16" ht="15" customHeight="1" x14ac:dyDescent="0.2">
      <c r="I51" s="3" t="s">
        <v>399</v>
      </c>
      <c r="J51" s="51"/>
      <c r="K51" s="51"/>
      <c r="L51" s="51"/>
      <c r="M51" s="51"/>
      <c r="N51" s="51"/>
      <c r="O51" s="51">
        <v>1600</v>
      </c>
      <c r="P51" s="51">
        <v>1600</v>
      </c>
    </row>
    <row r="52" spans="1:16" ht="15" customHeight="1" x14ac:dyDescent="0.2">
      <c r="I52" s="52" t="s">
        <v>66</v>
      </c>
      <c r="J52" s="51"/>
      <c r="K52" s="51"/>
      <c r="L52" s="51"/>
      <c r="M52" s="51"/>
      <c r="N52" s="51"/>
      <c r="O52" s="51">
        <v>1600</v>
      </c>
      <c r="P52" s="51">
        <v>1600</v>
      </c>
    </row>
    <row r="53" spans="1:16" ht="15" customHeight="1" x14ac:dyDescent="0.2">
      <c r="I53" s="53" t="s">
        <v>83</v>
      </c>
      <c r="J53" s="51"/>
      <c r="K53" s="51"/>
      <c r="L53" s="51"/>
      <c r="M53" s="51"/>
      <c r="N53" s="51"/>
      <c r="O53" s="51">
        <v>1600</v>
      </c>
      <c r="P53" s="51">
        <v>1600</v>
      </c>
    </row>
    <row r="54" spans="1:16" ht="15" customHeight="1" x14ac:dyDescent="0.2">
      <c r="I54" s="3" t="s">
        <v>400</v>
      </c>
      <c r="J54" s="51"/>
      <c r="K54" s="51">
        <v>680</v>
      </c>
      <c r="L54" s="51"/>
      <c r="M54" s="51"/>
      <c r="N54" s="51"/>
      <c r="O54" s="51"/>
      <c r="P54" s="51">
        <v>680</v>
      </c>
    </row>
    <row r="55" spans="1:16" ht="15" customHeight="1" x14ac:dyDescent="0.2">
      <c r="I55" s="52" t="s">
        <v>74</v>
      </c>
      <c r="J55" s="51"/>
      <c r="K55" s="51">
        <v>680</v>
      </c>
      <c r="L55" s="51"/>
      <c r="M55" s="51"/>
      <c r="N55" s="51"/>
      <c r="O55" s="51"/>
      <c r="P55" s="51">
        <v>680</v>
      </c>
    </row>
    <row r="56" spans="1:16" ht="15" customHeight="1" x14ac:dyDescent="0.2">
      <c r="I56" s="53" t="s">
        <v>82</v>
      </c>
      <c r="J56" s="51"/>
      <c r="K56" s="51">
        <v>680</v>
      </c>
      <c r="L56" s="51"/>
      <c r="M56" s="51"/>
      <c r="N56" s="51"/>
      <c r="O56" s="51"/>
      <c r="P56" s="51">
        <v>680</v>
      </c>
    </row>
    <row r="57" spans="1:16" ht="15" customHeight="1" x14ac:dyDescent="0.2">
      <c r="I57" s="3" t="s">
        <v>77</v>
      </c>
      <c r="J57" s="51">
        <v>510</v>
      </c>
      <c r="K57" s="51">
        <v>680</v>
      </c>
      <c r="L57" s="51">
        <v>750</v>
      </c>
      <c r="M57" s="51">
        <v>1010</v>
      </c>
      <c r="N57" s="51">
        <v>1400</v>
      </c>
      <c r="O57" s="51">
        <v>1600</v>
      </c>
      <c r="P57" s="51">
        <v>5950</v>
      </c>
    </row>
    <row r="58" spans="1:16" ht="15" customHeight="1" x14ac:dyDescent="0.2">
      <c r="A58" s="15" t="s">
        <v>113</v>
      </c>
    </row>
    <row r="59" spans="1:16" ht="15" customHeight="1" x14ac:dyDescent="0.2">
      <c r="A59" s="15" t="s">
        <v>232</v>
      </c>
    </row>
    <row r="60" spans="1:16" ht="15" customHeight="1" x14ac:dyDescent="0.2">
      <c r="A60" s="15" t="s">
        <v>233</v>
      </c>
    </row>
    <row r="61" spans="1:16" ht="15" customHeight="1" x14ac:dyDescent="0.2">
      <c r="A61" s="15" t="s">
        <v>112</v>
      </c>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baseColWidth="10" defaultColWidth="8.83203125" defaultRowHeight="15" customHeight="1" x14ac:dyDescent="0.2"/>
  <cols>
    <col min="1" max="1" width="8.83203125" style="15"/>
    <col min="2" max="2" width="95.1640625" customWidth="1"/>
  </cols>
  <sheetData>
    <row r="1" spans="1:2" ht="60" customHeight="1" x14ac:dyDescent="0.2">
      <c r="A1" s="15" t="s">
        <v>121</v>
      </c>
    </row>
    <row r="2" spans="1:2" s="12" customFormat="1" ht="15" customHeight="1" x14ac:dyDescent="0.2">
      <c r="A2" s="15" t="s">
        <v>263</v>
      </c>
      <c r="B2"/>
    </row>
    <row r="3" spans="1:2" s="12" customFormat="1" ht="15" customHeight="1" x14ac:dyDescent="0.2">
      <c r="A3" s="15" t="s">
        <v>331</v>
      </c>
      <c r="B3"/>
    </row>
    <row r="4" spans="1:2" s="13" customFormat="1" ht="15" customHeight="1" x14ac:dyDescent="0.4">
      <c r="A4" s="15" t="s">
        <v>349</v>
      </c>
      <c r="B4"/>
    </row>
    <row r="5" spans="1:2" s="14" customFormat="1" ht="15" customHeight="1" x14ac:dyDescent="0.2">
      <c r="A5" s="15" t="s">
        <v>350</v>
      </c>
      <c r="B5"/>
    </row>
    <row r="6" spans="1:2" s="14" customFormat="1" ht="15" customHeight="1" x14ac:dyDescent="0.2">
      <c r="A6" s="43" t="s">
        <v>352</v>
      </c>
      <c r="B6"/>
    </row>
    <row r="7" spans="1:2" ht="15" customHeight="1" x14ac:dyDescent="0.2">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Macintosh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2024-11-03T22:32:32Z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