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\Cursos de Curta duracao\Excel com IA\"/>
    </mc:Choice>
  </mc:AlternateContent>
  <xr:revisionPtr revIDLastSave="0" documentId="13_ncr:1_{23B4390D-F6E8-4414-AE0C-A42EF09DA2BD}" xr6:coauthVersionLast="47" xr6:coauthVersionMax="47" xr10:uidLastSave="{00000000-0000-0000-0000-000000000000}"/>
  <bookViews>
    <workbookView xWindow="-120" yWindow="-120" windowWidth="20730" windowHeight="11160" xr2:uid="{03D69483-5CED-46CD-837F-8F77BB815092}"/>
  </bookViews>
  <sheets>
    <sheet name="APP" sheetId="1" r:id="rId1"/>
    <sheet name="Folha2" sheetId="2" r:id="rId2"/>
  </sheets>
  <definedNames>
    <definedName name="_xlchart.v1.0" hidden="1">APP!$B$31:$B$36</definedName>
    <definedName name="_xlchart.v1.1" hidden="1">APP!$C$30</definedName>
    <definedName name="_xlchart.v1.2" hidden="1">APP!$C$31:$C$36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1" i="1"/>
  <c r="C28" i="1"/>
  <c r="D32" i="1" s="1"/>
  <c r="B15" i="2"/>
  <c r="B20" i="2"/>
  <c r="B19" i="2"/>
  <c r="B18" i="2"/>
  <c r="B17" i="2"/>
  <c r="B16" i="2"/>
  <c r="B14" i="2"/>
  <c r="B13" i="2"/>
  <c r="B12" i="2"/>
  <c r="B11" i="2"/>
  <c r="B10" i="2"/>
  <c r="B9" i="2"/>
  <c r="B4" i="2"/>
  <c r="B5" i="2"/>
  <c r="B6" i="2"/>
  <c r="B7" i="2"/>
  <c r="B8" i="2"/>
  <c r="B3" i="2"/>
  <c r="D10" i="1"/>
  <c r="C20" i="1"/>
  <c r="D20" i="1" s="1"/>
  <c r="C21" i="1"/>
  <c r="D21" i="1" s="1"/>
  <c r="C22" i="1"/>
  <c r="D22" i="1" s="1"/>
  <c r="C23" i="1"/>
  <c r="D23" i="1" s="1"/>
  <c r="C24" i="1"/>
  <c r="D24" i="1" s="1"/>
  <c r="D16" i="1"/>
  <c r="D17" i="1" s="1"/>
  <c r="D35" i="1" l="1"/>
  <c r="C37" i="1"/>
  <c r="D31" i="1"/>
  <c r="D36" i="1"/>
  <c r="D33" i="1"/>
  <c r="D34" i="1"/>
  <c r="D37" i="1" l="1"/>
</calcChain>
</file>

<file path=xl/sharedStrings.xml><?xml version="1.0" encoding="utf-8"?>
<sst xmlns="http://schemas.openxmlformats.org/spreadsheetml/2006/main" count="71" uniqueCount="37">
  <si>
    <t>Quanto investir por mês ?</t>
  </si>
  <si>
    <t>Por Quantos Anos ?</t>
  </si>
  <si>
    <t>Taxa de Rendimento mensal ?</t>
  </si>
  <si>
    <t>Patrimônio acumulado ?</t>
  </si>
  <si>
    <t>Dividendos Mensais ?</t>
  </si>
  <si>
    <t>IVESTIMENTO MENSAL</t>
  </si>
  <si>
    <t>Quanto em 2 Anos</t>
  </si>
  <si>
    <t>Quanto em 5 Anos</t>
  </si>
  <si>
    <t>Quanto em 10 Anos</t>
  </si>
  <si>
    <t>Quanto em 20 Anos</t>
  </si>
  <si>
    <t>Quanto em 30 Anos</t>
  </si>
  <si>
    <t xml:space="preserve">Cenarios </t>
  </si>
  <si>
    <t>Rendimento</t>
  </si>
  <si>
    <t>Rendimento Carteira</t>
  </si>
  <si>
    <t>Sugestao Investimento</t>
  </si>
  <si>
    <t>Salario</t>
  </si>
  <si>
    <t xml:space="preserve">COFIGURACOES </t>
  </si>
  <si>
    <t xml:space="preserve"> </t>
  </si>
  <si>
    <t>Conservado</t>
  </si>
  <si>
    <t xml:space="preserve">VALOR A SER INVETIDO POR MES </t>
  </si>
  <si>
    <t>PERFFIL</t>
  </si>
  <si>
    <t>TIPOS DE FILL</t>
  </si>
  <si>
    <t>Percentual Sugerido</t>
  </si>
  <si>
    <t>Valores</t>
  </si>
  <si>
    <t>PAPEL</t>
  </si>
  <si>
    <t>TIOJOLO</t>
  </si>
  <si>
    <t>HIBRIDOS</t>
  </si>
  <si>
    <t>FOF's</t>
  </si>
  <si>
    <t>DESENVOLVIMENTO</t>
  </si>
  <si>
    <t xml:space="preserve">HOTELARIA </t>
  </si>
  <si>
    <t>TOTAL</t>
  </si>
  <si>
    <t>%</t>
  </si>
  <si>
    <t xml:space="preserve">Tipos de </t>
  </si>
  <si>
    <t>Perfils</t>
  </si>
  <si>
    <t>CHAVES</t>
  </si>
  <si>
    <t>Agressivo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</si>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</sst>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MZN]_-;\-* #,##0.00\ [$MZN]_-;_-* &quot;-&quot;??\ [$MZN]_-;_-@_-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9C5700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Segoe UI"/>
      <family val="2"/>
    </font>
    <font>
      <b/>
      <sz val="12"/>
      <color theme="1"/>
      <name val="Times New Roman"/>
      <family val="1"/>
    </font>
    <font>
      <b/>
      <sz val="16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5"/>
      <color rgb="FF5E17EB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6" fillId="3" borderId="2" xfId="0" applyFont="1" applyFill="1" applyBorder="1" applyAlignment="1">
      <alignment vertical="center"/>
    </xf>
    <xf numFmtId="0" fontId="4" fillId="5" borderId="0" xfId="0" applyFont="1" applyFill="1"/>
    <xf numFmtId="164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7" fillId="5" borderId="6" xfId="1" applyNumberFormat="1" applyFont="1" applyFill="1" applyBorder="1" applyAlignment="1">
      <alignment horizontal="right"/>
    </xf>
    <xf numFmtId="164" fontId="7" fillId="4" borderId="8" xfId="1" applyNumberFormat="1" applyFont="1" applyFill="1" applyBorder="1" applyAlignment="1">
      <alignment horizontal="right"/>
    </xf>
    <xf numFmtId="164" fontId="7" fillId="4" borderId="4" xfId="1" applyNumberFormat="1" applyFont="1" applyFill="1" applyBorder="1" applyAlignment="1">
      <alignment horizontal="right"/>
    </xf>
    <xf numFmtId="164" fontId="7" fillId="4" borderId="9" xfId="1" applyNumberFormat="1" applyFont="1" applyFill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164" fontId="5" fillId="4" borderId="4" xfId="1" applyNumberFormat="1" applyFont="1" applyFill="1" applyBorder="1" applyAlignment="1"/>
    <xf numFmtId="164" fontId="5" fillId="4" borderId="6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left" indent="4"/>
    </xf>
    <xf numFmtId="0" fontId="7" fillId="4" borderId="5" xfId="0" applyFont="1" applyFill="1" applyBorder="1" applyAlignment="1">
      <alignment horizontal="left" indent="4"/>
    </xf>
    <xf numFmtId="164" fontId="7" fillId="5" borderId="16" xfId="1" applyNumberFormat="1" applyFont="1" applyFill="1" applyBorder="1" applyAlignment="1">
      <alignment horizontal="right"/>
    </xf>
    <xf numFmtId="10" fontId="0" fillId="5" borderId="16" xfId="0" applyNumberFormat="1" applyFill="1" applyBorder="1"/>
    <xf numFmtId="164" fontId="7" fillId="4" borderId="19" xfId="1" applyNumberFormat="1" applyFont="1" applyFill="1" applyBorder="1" applyAlignment="1"/>
    <xf numFmtId="0" fontId="2" fillId="2" borderId="0" xfId="2"/>
    <xf numFmtId="0" fontId="0" fillId="4" borderId="0" xfId="0" applyFill="1"/>
    <xf numFmtId="164" fontId="0" fillId="4" borderId="0" xfId="1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5" fillId="7" borderId="0" xfId="0" applyNumberFormat="1" applyFont="1" applyFill="1"/>
    <xf numFmtId="0" fontId="5" fillId="7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horizontal="center"/>
    </xf>
    <xf numFmtId="9" fontId="11" fillId="0" borderId="20" xfId="0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5" fillId="7" borderId="0" xfId="0" applyNumberFormat="1" applyFont="1" applyFill="1" applyAlignment="1">
      <alignment horizontal="center"/>
    </xf>
    <xf numFmtId="0" fontId="2" fillId="2" borderId="0" xfId="2" applyAlignment="1">
      <alignment horizontal="center"/>
    </xf>
    <xf numFmtId="0" fontId="12" fillId="8" borderId="0" xfId="0" applyFont="1" applyFill="1"/>
    <xf numFmtId="0" fontId="13" fillId="8" borderId="0" xfId="0" applyFont="1" applyFill="1"/>
    <xf numFmtId="0" fontId="14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left" indent="4"/>
    </xf>
    <xf numFmtId="0" fontId="7" fillId="4" borderId="15" xfId="0" applyFont="1" applyFill="1" applyBorder="1" applyAlignment="1">
      <alignment horizontal="left" indent="4"/>
    </xf>
    <xf numFmtId="0" fontId="8" fillId="4" borderId="3" xfId="0" applyFont="1" applyFill="1" applyBorder="1" applyAlignment="1">
      <alignment horizontal="left" indent="4"/>
    </xf>
    <xf numFmtId="0" fontId="8" fillId="4" borderId="8" xfId="0" applyFont="1" applyFill="1" applyBorder="1" applyAlignment="1">
      <alignment horizontal="left" indent="4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indent="4"/>
    </xf>
    <xf numFmtId="0" fontId="8" fillId="4" borderId="9" xfId="0" applyFont="1" applyFill="1" applyBorder="1" applyAlignment="1">
      <alignment horizontal="left" indent="4"/>
    </xf>
    <xf numFmtId="0" fontId="7" fillId="4" borderId="3" xfId="0" applyFont="1" applyFill="1" applyBorder="1" applyAlignment="1">
      <alignment horizontal="left" indent="4"/>
    </xf>
    <xf numFmtId="0" fontId="7" fillId="4" borderId="8" xfId="0" applyFont="1" applyFill="1" applyBorder="1" applyAlignment="1">
      <alignment horizontal="left" indent="4"/>
    </xf>
    <xf numFmtId="0" fontId="7" fillId="4" borderId="17" xfId="0" applyFont="1" applyFill="1" applyBorder="1" applyAlignment="1">
      <alignment horizontal="left" indent="4"/>
    </xf>
    <xf numFmtId="0" fontId="7" fillId="4" borderId="18" xfId="0" applyFont="1" applyFill="1" applyBorder="1" applyAlignment="1">
      <alignment horizontal="left" indent="4"/>
    </xf>
    <xf numFmtId="0" fontId="0" fillId="0" borderId="0" xfId="0" applyAlignment="1">
      <alignment horizontal="left" indent="3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A-46B7-9607-08893FDFD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A-46B7-9607-08893FDFD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A-46B7-9607-08893FDFD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A-46B7-9607-08893FDFD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A-46B7-9607-08893FDFD2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A-46B7-9607-08893FDFD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APP!$B$31:$B$36</c:f>
              <c:strCache>
                <c:ptCount val="6"/>
                <c:pt idx="0">
                  <c:v>PAPEL</c:v>
                </c:pt>
                <c:pt idx="1">
                  <c:v>TIOJOLO</c:v>
                </c:pt>
                <c:pt idx="2">
                  <c:v>HIBRIDOS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 </c:v>
                </c:pt>
              </c:strCache>
            </c:strRef>
          </c:cat>
          <c:val>
            <c:numRef>
              <c:f>APP!$C$31:$C$36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091-8B1A-F824992993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460571</xdr:colOff>
      <xdr:row>37</xdr:row>
      <xdr:rowOff>63252</xdr:rowOff>
    </xdr:from>
    <xdr:to>
      <xdr:col>3</xdr:col>
      <xdr:colOff>1209354</xdr:colOff>
      <xdr:row>48</xdr:row>
      <xdr:rowOff>96320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3F57E7-6F3F-C4C5-278A-C807B77E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690076</xdr:colOff>
      <xdr:row>0</xdr:row>
      <xdr:rowOff>77757</xdr:rowOff>
    </xdr:from>
    <xdr:to>
      <xdr:col>1</xdr:col>
      <xdr:colOff>1506504</xdr:colOff>
      <xdr:row>5</xdr:row>
      <xdr:rowOff>136073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2D586A4-6306-1B31-C299-94EED76F7C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20" r="10912" b="10354"/>
        <a:stretch/>
      </xdr:blipFill>
      <xdr:spPr>
        <a:xfrm>
          <a:off x="690076" y="690078"/>
          <a:ext cx="1506505" cy="1117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A6E1-BEFE-42EF-8998-B6DBF9DA7388}">
  <dimension ref="A3:XFC37"/>
  <sheetViews>
    <sheetView showGridLines="0" tabSelected="1" zoomScale="50" zoomScaleNormal="50" zoomScalePageLayoutView="70" workbookViewId="0">
      <selection activeCell="F7" sqref="F7"/>
    </sheetView>
  </sheetViews>
  <sheetFormatPr defaultColWidth="9" defaultRowHeight="15.75" x14ac:dyDescent="0.25"/>
  <cols>
    <col min="1" max="1" width="9" customWidth="1"/>
    <col min="2" max="2" width="26.125" bestFit="1" customWidth="1"/>
    <col min="3" max="3" width="25.75" bestFit="1" customWidth="1"/>
    <col min="4" max="4" width="22.625" bestFit="1" customWidth="1"/>
    <col min="5" max="5" width="9" customWidth="1"/>
    <col min="6" max="6" width="21" customWidth="1"/>
    <col min="7" max="7" width="0.875" hidden="1"/>
    <col min="8" max="16380" width="0" hidden="1"/>
    <col min="16381" max="16381" width="9.25" customWidth="1"/>
    <col min="16382" max="16382" width="0.5" customWidth="1"/>
    <col min="16383" max="16383" width="8.375" hidden="1" customWidth="1"/>
    <col min="16384" max="16384" width="17.5" hidden="1" customWidth="1"/>
  </cols>
  <sheetData>
    <row r="3" spans="2:6" ht="19.5" x14ac:dyDescent="0.25">
      <c r="F3" s="43"/>
    </row>
    <row r="6" spans="2:6" ht="16.5" thickBot="1" x14ac:dyDescent="0.3"/>
    <row r="7" spans="2:6" ht="26.25" x14ac:dyDescent="0.25">
      <c r="B7" s="51" t="s">
        <v>16</v>
      </c>
      <c r="C7" s="52"/>
      <c r="D7" s="53"/>
    </row>
    <row r="8" spans="2:6" ht="17.25" x14ac:dyDescent="0.3">
      <c r="B8" s="47" t="s">
        <v>15</v>
      </c>
      <c r="C8" s="48"/>
      <c r="D8" s="17">
        <v>5000</v>
      </c>
    </row>
    <row r="9" spans="2:6" ht="17.25" x14ac:dyDescent="0.3">
      <c r="B9" s="47" t="s">
        <v>13</v>
      </c>
      <c r="C9" s="48"/>
      <c r="D9" s="18">
        <v>8.8999999999999999E-3</v>
      </c>
    </row>
    <row r="10" spans="2:6" ht="18" thickBot="1" x14ac:dyDescent="0.35">
      <c r="B10" s="58" t="s">
        <v>14</v>
      </c>
      <c r="C10" s="59"/>
      <c r="D10" s="19">
        <f>D8*30%</f>
        <v>1500</v>
      </c>
    </row>
    <row r="11" spans="2:6" ht="16.5" thickBot="1" x14ac:dyDescent="0.3"/>
    <row r="12" spans="2:6" ht="38.25" customHeight="1" x14ac:dyDescent="0.25">
      <c r="B12" s="44" t="s">
        <v>5</v>
      </c>
      <c r="C12" s="45"/>
      <c r="D12" s="46"/>
      <c r="E12" t="s">
        <v>17</v>
      </c>
    </row>
    <row r="13" spans="2:6" ht="17.25" x14ac:dyDescent="0.3">
      <c r="B13" s="56" t="s">
        <v>0</v>
      </c>
      <c r="C13" s="57"/>
      <c r="D13" s="10">
        <v>500</v>
      </c>
    </row>
    <row r="14" spans="2:6" ht="17.25" x14ac:dyDescent="0.3">
      <c r="B14" s="56" t="s">
        <v>1</v>
      </c>
      <c r="C14" s="57"/>
      <c r="D14" s="11">
        <v>5</v>
      </c>
    </row>
    <row r="15" spans="2:6" ht="17.25" x14ac:dyDescent="0.3">
      <c r="B15" s="56" t="s">
        <v>2</v>
      </c>
      <c r="C15" s="57"/>
      <c r="D15" s="12">
        <v>1.0789999999999999E-2</v>
      </c>
    </row>
    <row r="16" spans="2:6" ht="17.25" x14ac:dyDescent="0.3">
      <c r="B16" s="49" t="s">
        <v>3</v>
      </c>
      <c r="C16" s="50"/>
      <c r="D16" s="13">
        <f>FV(D15,D14*12,D13*-1)</f>
        <v>41888.456999243819</v>
      </c>
    </row>
    <row r="17" spans="1:4" ht="18" thickBot="1" x14ac:dyDescent="0.35">
      <c r="B17" s="54" t="s">
        <v>4</v>
      </c>
      <c r="C17" s="55"/>
      <c r="D17" s="14">
        <f>D16*D9</f>
        <v>372.80726729327</v>
      </c>
    </row>
    <row r="18" spans="1:4" ht="21" thickBot="1" x14ac:dyDescent="0.4">
      <c r="B18" s="3"/>
      <c r="C18" s="4"/>
    </row>
    <row r="19" spans="1:4" ht="24.75" customHeight="1" x14ac:dyDescent="0.25">
      <c r="A19" s="1"/>
      <c r="B19" s="44" t="s">
        <v>11</v>
      </c>
      <c r="C19" s="45"/>
      <c r="D19" s="2" t="s">
        <v>12</v>
      </c>
    </row>
    <row r="20" spans="1:4" ht="17.25" x14ac:dyDescent="0.3">
      <c r="A20" s="1">
        <v>2</v>
      </c>
      <c r="B20" s="15" t="s">
        <v>6</v>
      </c>
      <c r="C20" s="7">
        <f>FV($D$15,$A20*12,$D$13*-1)</f>
        <v>13613.813648822608</v>
      </c>
      <c r="D20" s="8">
        <f>C20*$D$9</f>
        <v>121.16294147452122</v>
      </c>
    </row>
    <row r="21" spans="1:4" ht="17.25" x14ac:dyDescent="0.3">
      <c r="A21" s="1">
        <v>5</v>
      </c>
      <c r="B21" s="15" t="s">
        <v>7</v>
      </c>
      <c r="C21" s="7">
        <f>FV($D$15,$A21*12,$D$13*-1)</f>
        <v>41888.456999243819</v>
      </c>
      <c r="D21" s="8">
        <f>C21*$D$9</f>
        <v>372.80726729327</v>
      </c>
    </row>
    <row r="22" spans="1:4" ht="17.25" x14ac:dyDescent="0.3">
      <c r="A22" s="1">
        <v>10</v>
      </c>
      <c r="B22" s="15" t="s">
        <v>8</v>
      </c>
      <c r="C22" s="7">
        <f>FV($D$15,$A22*12,$D$13*-1)</f>
        <v>121642.1062650861</v>
      </c>
      <c r="D22" s="8">
        <f>C22*$D$9</f>
        <v>1082.6147457592663</v>
      </c>
    </row>
    <row r="23" spans="1:4" ht="17.25" x14ac:dyDescent="0.3">
      <c r="A23" s="1">
        <v>20</v>
      </c>
      <c r="B23" s="15" t="s">
        <v>9</v>
      </c>
      <c r="C23" s="7">
        <f>FV($D$15,$A23*12,$D$13*-1)</f>
        <v>562599.20004854025</v>
      </c>
      <c r="D23" s="8">
        <f>C23*$D$9</f>
        <v>5007.1328804320083</v>
      </c>
    </row>
    <row r="24" spans="1:4" ht="18" thickBot="1" x14ac:dyDescent="0.35">
      <c r="A24" s="1">
        <v>30</v>
      </c>
      <c r="B24" s="16" t="s">
        <v>10</v>
      </c>
      <c r="C24" s="9">
        <f>FV($D$15,$A24*12,$D$13*-1)</f>
        <v>2161084.8275023573</v>
      </c>
      <c r="D24" s="6">
        <f>C24*$D$9</f>
        <v>19233.65496477098</v>
      </c>
    </row>
    <row r="27" spans="1:4" x14ac:dyDescent="0.25">
      <c r="B27" s="20" t="s">
        <v>20</v>
      </c>
      <c r="C27" s="40" t="s">
        <v>36</v>
      </c>
      <c r="D27" s="20"/>
    </row>
    <row r="28" spans="1:4" x14ac:dyDescent="0.25">
      <c r="B28" s="21" t="s">
        <v>19</v>
      </c>
      <c r="C28" s="22">
        <f>D13</f>
        <v>500</v>
      </c>
      <c r="D28" s="21"/>
    </row>
    <row r="30" spans="1:4" x14ac:dyDescent="0.25">
      <c r="B30" s="26" t="s">
        <v>21</v>
      </c>
      <c r="C30" s="26" t="s">
        <v>22</v>
      </c>
      <c r="D30" s="26" t="s">
        <v>23</v>
      </c>
    </row>
    <row r="31" spans="1:4" x14ac:dyDescent="0.25">
      <c r="B31" s="60" t="s">
        <v>24</v>
      </c>
      <c r="C31" s="23">
        <f>VLOOKUP($C$27&amp;"-"&amp;B31,Folha2!$B$2:$E$20,4,FALSE)</f>
        <v>0.32</v>
      </c>
      <c r="D31" s="24">
        <f>$C$28*C31</f>
        <v>160</v>
      </c>
    </row>
    <row r="32" spans="1:4" x14ac:dyDescent="0.25">
      <c r="B32" s="60" t="s">
        <v>25</v>
      </c>
      <c r="C32" s="23">
        <f>VLOOKUP($C$27&amp;"-"&amp;B32,Folha2!$B$2:$E$20,4,FALSE)</f>
        <v>0.35</v>
      </c>
      <c r="D32" s="24">
        <f>C32*$C$28</f>
        <v>175</v>
      </c>
    </row>
    <row r="33" spans="2:4" x14ac:dyDescent="0.25">
      <c r="B33" s="60" t="s">
        <v>26</v>
      </c>
      <c r="C33" s="23">
        <f>VLOOKUP($C$27&amp;"-"&amp;B33,Folha2!$B$2:$E$20,4,FALSE)</f>
        <v>0.08</v>
      </c>
      <c r="D33" s="24">
        <f t="shared" ref="D33:D36" si="0">C33*$C$28</f>
        <v>40</v>
      </c>
    </row>
    <row r="34" spans="2:4" x14ac:dyDescent="0.25">
      <c r="B34" s="60" t="s">
        <v>27</v>
      </c>
      <c r="C34" s="23">
        <f>VLOOKUP($C$27&amp;"-"&amp;B34,Folha2!$B$2:$E$20,4,FALSE)</f>
        <v>0.05</v>
      </c>
      <c r="D34" s="24">
        <f t="shared" si="0"/>
        <v>25</v>
      </c>
    </row>
    <row r="35" spans="2:4" x14ac:dyDescent="0.25">
      <c r="B35" s="60" t="s">
        <v>28</v>
      </c>
      <c r="C35" s="23">
        <f>VLOOKUP($C$27&amp;"-"&amp;B35,Folha2!$B$2:$E$20,4,FALSE)</f>
        <v>0.1</v>
      </c>
      <c r="D35" s="24">
        <f t="shared" si="0"/>
        <v>50</v>
      </c>
    </row>
    <row r="36" spans="2:4" x14ac:dyDescent="0.25">
      <c r="B36" s="60" t="s">
        <v>29</v>
      </c>
      <c r="C36" s="23">
        <f>VLOOKUP($C$27&amp;"-"&amp;B36,Folha2!$B$2:$E$20,4,FALSE)</f>
        <v>0.1</v>
      </c>
      <c r="D36" s="24">
        <f t="shared" si="0"/>
        <v>50</v>
      </c>
    </row>
    <row r="37" spans="2:4" x14ac:dyDescent="0.25">
      <c r="B37" s="26" t="s">
        <v>30</v>
      </c>
      <c r="C37" s="39">
        <f>SUM(C31:C36)</f>
        <v>0.99999999999999989</v>
      </c>
      <c r="D37" s="25">
        <f>SUM(D31:D36)</f>
        <v>500</v>
      </c>
    </row>
  </sheetData>
  <mergeCells count="11">
    <mergeCell ref="B12:D12"/>
    <mergeCell ref="B8:C8"/>
    <mergeCell ref="B16:C16"/>
    <mergeCell ref="B19:C19"/>
    <mergeCell ref="B7:D7"/>
    <mergeCell ref="B17:C17"/>
    <mergeCell ref="B15:C15"/>
    <mergeCell ref="B14:C14"/>
    <mergeCell ref="B13:C13"/>
    <mergeCell ref="B9:C9"/>
    <mergeCell ref="B10:C10"/>
  </mergeCells>
  <dataValidations count="1">
    <dataValidation type="list" allowBlank="1" showInputMessage="1" showErrorMessage="1" sqref="C27" xr:uid="{B6D6073E-3D77-459A-A299-0BB937B036D8}">
      <formula1>"Conservado,Moderado,Agressivo"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552B-EF0B-449E-9726-C8B230B4EC10}">
  <dimension ref="B2:E20"/>
  <sheetViews>
    <sheetView zoomScale="93" zoomScaleNormal="93" workbookViewId="0">
      <selection activeCell="C22" sqref="C22"/>
    </sheetView>
  </sheetViews>
  <sheetFormatPr defaultRowHeight="15.75" x14ac:dyDescent="0.25"/>
  <cols>
    <col min="2" max="2" width="16.875" bestFit="1" customWidth="1"/>
    <col min="3" max="3" width="10.125" bestFit="1" customWidth="1"/>
    <col min="4" max="4" width="20.5" bestFit="1" customWidth="1"/>
  </cols>
  <sheetData>
    <row r="2" spans="2:5" x14ac:dyDescent="0.25">
      <c r="B2" s="41" t="s">
        <v>34</v>
      </c>
      <c r="C2" s="42" t="s">
        <v>33</v>
      </c>
      <c r="D2" s="42" t="s">
        <v>32</v>
      </c>
      <c r="E2" s="42" t="s">
        <v>31</v>
      </c>
    </row>
    <row r="3" spans="2:5" x14ac:dyDescent="0.25">
      <c r="B3" s="27" t="str">
        <f>C3&amp;"-"&amp;D3</f>
        <v>Conservado-PAPEL</v>
      </c>
      <c r="C3" s="27" t="s">
        <v>18</v>
      </c>
      <c r="D3" s="28" t="s">
        <v>24</v>
      </c>
      <c r="E3" s="29">
        <v>0.3</v>
      </c>
    </row>
    <row r="4" spans="2:5" x14ac:dyDescent="0.25">
      <c r="B4" s="27" t="str">
        <f t="shared" ref="B4:B20" si="0">C4&amp;"-"&amp;D4</f>
        <v>Conservado-TIOJOLO</v>
      </c>
      <c r="C4" s="27" t="s">
        <v>18</v>
      </c>
      <c r="D4" s="28" t="s">
        <v>25</v>
      </c>
      <c r="E4" s="29">
        <v>0.5</v>
      </c>
    </row>
    <row r="5" spans="2:5" x14ac:dyDescent="0.25">
      <c r="B5" s="27" t="str">
        <f t="shared" si="0"/>
        <v>Conservado-HIBRIDOS</v>
      </c>
      <c r="C5" s="27" t="s">
        <v>18</v>
      </c>
      <c r="D5" s="28" t="s">
        <v>26</v>
      </c>
      <c r="E5" s="29">
        <v>0.1</v>
      </c>
    </row>
    <row r="6" spans="2:5" x14ac:dyDescent="0.25">
      <c r="B6" s="27" t="str">
        <f t="shared" si="0"/>
        <v>Conservado-FOF's</v>
      </c>
      <c r="C6" s="27" t="s">
        <v>18</v>
      </c>
      <c r="D6" s="28" t="s">
        <v>27</v>
      </c>
      <c r="E6" s="29">
        <v>0.1</v>
      </c>
    </row>
    <row r="7" spans="2:5" x14ac:dyDescent="0.25">
      <c r="B7" s="27" t="str">
        <f t="shared" si="0"/>
        <v>Conservado-DESENVOLVIMENTO</v>
      </c>
      <c r="C7" s="27" t="s">
        <v>18</v>
      </c>
      <c r="D7" s="28" t="s">
        <v>28</v>
      </c>
      <c r="E7" s="29">
        <v>0</v>
      </c>
    </row>
    <row r="8" spans="2:5" ht="16.5" thickBot="1" x14ac:dyDescent="0.3">
      <c r="B8" s="30" t="str">
        <f t="shared" si="0"/>
        <v xml:space="preserve">Conservado-HOTELARIA </v>
      </c>
      <c r="C8" s="30" t="s">
        <v>18</v>
      </c>
      <c r="D8" s="31" t="s">
        <v>29</v>
      </c>
      <c r="E8" s="32">
        <v>0</v>
      </c>
    </row>
    <row r="9" spans="2:5" x14ac:dyDescent="0.25">
      <c r="B9" s="33" t="str">
        <f>C9&amp;"-"&amp;D9</f>
        <v>Moderado-PAPEL</v>
      </c>
      <c r="C9" s="33" t="s">
        <v>36</v>
      </c>
      <c r="D9" s="34" t="s">
        <v>24</v>
      </c>
      <c r="E9" s="37">
        <v>0.32</v>
      </c>
    </row>
    <row r="10" spans="2:5" x14ac:dyDescent="0.25">
      <c r="B10" t="str">
        <f t="shared" si="0"/>
        <v>Moderado-TIOJOLO</v>
      </c>
      <c r="C10" t="s">
        <v>36</v>
      </c>
      <c r="D10" s="5" t="s">
        <v>25</v>
      </c>
      <c r="E10" s="23">
        <v>0.35</v>
      </c>
    </row>
    <row r="11" spans="2:5" x14ac:dyDescent="0.25">
      <c r="B11" t="str">
        <f t="shared" si="0"/>
        <v>Moderado-HIBRIDOS</v>
      </c>
      <c r="C11" t="s">
        <v>36</v>
      </c>
      <c r="D11" s="5" t="s">
        <v>26</v>
      </c>
      <c r="E11" s="23">
        <v>0.08</v>
      </c>
    </row>
    <row r="12" spans="2:5" x14ac:dyDescent="0.25">
      <c r="B12" t="str">
        <f t="shared" si="0"/>
        <v>Moderado-FOF's</v>
      </c>
      <c r="C12" t="s">
        <v>36</v>
      </c>
      <c r="D12" s="5" t="s">
        <v>27</v>
      </c>
      <c r="E12" s="23">
        <v>0.05</v>
      </c>
    </row>
    <row r="13" spans="2:5" x14ac:dyDescent="0.25">
      <c r="B13" t="str">
        <f t="shared" si="0"/>
        <v>Moderado-DESENVOLVIMENTO</v>
      </c>
      <c r="C13" t="s">
        <v>36</v>
      </c>
      <c r="D13" s="5" t="s">
        <v>28</v>
      </c>
      <c r="E13" s="23">
        <v>0.1</v>
      </c>
    </row>
    <row r="14" spans="2:5" ht="16.5" thickBot="1" x14ac:dyDescent="0.3">
      <c r="B14" s="35" t="str">
        <f t="shared" si="0"/>
        <v xml:space="preserve">Moderado-HOTELARIA </v>
      </c>
      <c r="C14" s="35" t="s">
        <v>36</v>
      </c>
      <c r="D14" s="36" t="s">
        <v>29</v>
      </c>
      <c r="E14" s="38">
        <v>0.1</v>
      </c>
    </row>
    <row r="15" spans="2:5" x14ac:dyDescent="0.25">
      <c r="B15" t="str">
        <f>C15&amp;"-"&amp;D15</f>
        <v>Agressivo-PAPEL</v>
      </c>
      <c r="C15" t="s">
        <v>35</v>
      </c>
      <c r="D15" s="5" t="s">
        <v>24</v>
      </c>
      <c r="E15" s="23">
        <v>0.5</v>
      </c>
    </row>
    <row r="16" spans="2:5" x14ac:dyDescent="0.25">
      <c r="B16" t="str">
        <f t="shared" si="0"/>
        <v>Agressivo-TIOJOLO</v>
      </c>
      <c r="C16" t="s">
        <v>35</v>
      </c>
      <c r="D16" s="5" t="s">
        <v>25</v>
      </c>
      <c r="E16" s="23">
        <v>0.1</v>
      </c>
    </row>
    <row r="17" spans="2:5" x14ac:dyDescent="0.25">
      <c r="B17" t="str">
        <f t="shared" si="0"/>
        <v>Agressivo-HIBRIDOS</v>
      </c>
      <c r="C17" t="s">
        <v>35</v>
      </c>
      <c r="D17" s="5" t="s">
        <v>26</v>
      </c>
      <c r="E17" s="23">
        <v>0.05</v>
      </c>
    </row>
    <row r="18" spans="2:5" x14ac:dyDescent="0.25">
      <c r="B18" t="str">
        <f t="shared" si="0"/>
        <v>Agressivo-FOF's</v>
      </c>
      <c r="C18" t="s">
        <v>35</v>
      </c>
      <c r="D18" s="5" t="s">
        <v>27</v>
      </c>
      <c r="E18" s="23">
        <v>0.05</v>
      </c>
    </row>
    <row r="19" spans="2:5" x14ac:dyDescent="0.25">
      <c r="B19" t="str">
        <f t="shared" si="0"/>
        <v>Agressivo-DESENVOLVIMENTO</v>
      </c>
      <c r="C19" t="s">
        <v>35</v>
      </c>
      <c r="D19" s="5" t="s">
        <v>28</v>
      </c>
      <c r="E19" s="23">
        <v>0.2</v>
      </c>
    </row>
    <row r="20" spans="2:5" x14ac:dyDescent="0.25">
      <c r="B20" t="str">
        <f t="shared" si="0"/>
        <v xml:space="preserve">Agressivo-HOTELARIA </v>
      </c>
      <c r="C20" t="s">
        <v>35</v>
      </c>
      <c r="D20" s="5" t="s">
        <v>29</v>
      </c>
      <c r="E20" s="2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APP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2025-05-16T21:38:45Z</dcterms:created>
  <dcterms:modified xsi:type="dcterms:W3CDTF">2025-05-18T13:06:38Z</dcterms:modified>
</cp:coreProperties>
</file>