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uiano\Desktop\"/>
    </mc:Choice>
  </mc:AlternateContent>
  <bookViews>
    <workbookView xWindow="0" yWindow="0" windowWidth="23025" windowHeight="10215" activeTab="1"/>
  </bookViews>
  <sheets>
    <sheet name="Base de datos" sheetId="1" r:id="rId1"/>
    <sheet name="Hoja1" sheetId="12" r:id="rId2"/>
    <sheet name="Hoja2" sheetId="13" r:id="rId3"/>
    <sheet name="Hoja5" sheetId="16" r:id="rId4"/>
    <sheet name="Alumnos por procedencia" sheetId="6" r:id="rId5"/>
    <sheet name="Alumnos por genero" sheetId="9" r:id="rId6"/>
    <sheet name="Cantidades de alumnos" sheetId="11" r:id="rId7"/>
  </sheets>
  <definedNames>
    <definedName name="Alumnos_de_la_localidad">'Base de datos'!$F$2</definedName>
    <definedName name="Alumnos_de_otras_ciudades">'Base de datos'!$F$3</definedName>
    <definedName name="Alumnos_de_otros_estados">'Base de datos'!$F$4</definedName>
    <definedName name="Alumnos_desertores">'Base de datos'!$B$3</definedName>
    <definedName name="Alumnos_foraneos">'Base de datos'!$F$7</definedName>
    <definedName name="Alumnos_graduados">'Base de datos'!$B$2</definedName>
    <definedName name="Alumnos_inscritos">'Base de datos'!$B$1</definedName>
    <definedName name="Alumnos_internacionales">'Base de datos'!$F$5</definedName>
  </definedNames>
  <calcPr calcId="162913"/>
  <pivotCaches>
    <pivotCache cacheId="0" r:id="rId8"/>
    <pivotCache cacheId="1" r:id="rId9"/>
    <pivotCache cacheId="2" r:id="rId10"/>
    <pivotCache cacheId="5" r:id="rId11"/>
    <pivotCache cacheId="8" r:id="rId12"/>
    <pivotCache cacheId="17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B6" i="1"/>
  <c r="G15" i="1"/>
  <c r="G14" i="1"/>
  <c r="F15" i="1"/>
  <c r="F14" i="1"/>
  <c r="G5" i="1"/>
  <c r="G4" i="1"/>
  <c r="G3" i="1"/>
  <c r="G2" i="1"/>
  <c r="F7" i="1"/>
  <c r="B7" i="1"/>
</calcChain>
</file>

<file path=xl/sharedStrings.xml><?xml version="1.0" encoding="utf-8"?>
<sst xmlns="http://schemas.openxmlformats.org/spreadsheetml/2006/main" count="82" uniqueCount="33">
  <si>
    <t>Alumnos inscritos</t>
  </si>
  <si>
    <t>Alumnos graduados</t>
  </si>
  <si>
    <t>Alumnos desertores</t>
  </si>
  <si>
    <t>Alumnos de la localidad</t>
  </si>
  <si>
    <t>Alumnos de otras ciudades</t>
  </si>
  <si>
    <t>Alumnos de otros estados</t>
  </si>
  <si>
    <t>Alumnos internacionales</t>
  </si>
  <si>
    <t>Alumnos foraneos</t>
  </si>
  <si>
    <t>%</t>
  </si>
  <si>
    <t>Porcentajes (%)</t>
  </si>
  <si>
    <t>Cantidad de alumnos</t>
  </si>
  <si>
    <t>Porcentaje</t>
  </si>
  <si>
    <t>Alumnos desertores por procedencia</t>
  </si>
  <si>
    <t>Mujeres</t>
  </si>
  <si>
    <t>Hombres</t>
  </si>
  <si>
    <t>Alumnos inscritos = 159</t>
  </si>
  <si>
    <t>Alumnos desertores = 80</t>
  </si>
  <si>
    <t>Genero de los alumnos / porcentaje</t>
  </si>
  <si>
    <t>Inscritos</t>
  </si>
  <si>
    <t>Desertores</t>
  </si>
  <si>
    <t>Etiquetas de fila</t>
  </si>
  <si>
    <t>(en blanco)</t>
  </si>
  <si>
    <t>Total general</t>
  </si>
  <si>
    <t>Etiquetas de columna</t>
  </si>
  <si>
    <t>Suma de Porcentaje</t>
  </si>
  <si>
    <t>Suma de Cantidad de alumnos</t>
  </si>
  <si>
    <t>Cuenta de Desertores</t>
  </si>
  <si>
    <t>Suma de 159</t>
  </si>
  <si>
    <t>Suma de Inscritos</t>
  </si>
  <si>
    <t>Suma de Desertores</t>
  </si>
  <si>
    <t>Suma de Alumnos inscritos</t>
  </si>
  <si>
    <t>Suma de Alumnos graduados</t>
  </si>
  <si>
    <t>Suma de Alumnos desertores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</si>
</sst>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43" fontId="0" fillId="4" borderId="1" xfId="1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7" borderId="1" xfId="0" applyFont="1" applyFill="1" applyBorder="1"/>
    <xf numFmtId="9" fontId="0" fillId="9" borderId="1" xfId="0" applyNumberFormat="1" applyFill="1" applyBorder="1"/>
    <xf numFmtId="0" fontId="0" fillId="9" borderId="1" xfId="0" applyFill="1" applyBorder="1"/>
    <xf numFmtId="0" fontId="2" fillId="8" borderId="1" xfId="0" applyFont="1" applyFill="1" applyBorder="1"/>
    <xf numFmtId="1" fontId="0" fillId="9" borderId="1" xfId="0" applyNumberFormat="1" applyFill="1" applyBorder="1"/>
    <xf numFmtId="0" fontId="2" fillId="10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0" borderId="1" xfId="0" applyFill="1" applyBorder="1"/>
    <xf numFmtId="1" fontId="0" fillId="11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11" borderId="1" xfId="1" applyNumberFormat="1" applyFont="1" applyFill="1" applyBorder="1"/>
    <xf numFmtId="9" fontId="0" fillId="0" borderId="0" xfId="0" applyNumberFormat="1"/>
  </cellXfs>
  <cellStyles count="2">
    <cellStyle name="Millares" xfId="1" builtinId="3"/>
    <cellStyle name="Normal" xfId="0" builtinId="0"/>
  </cellStyles>
  <dxfs count="10">
    <dxf>
      <numFmt numFmtId="13" formatCode="0%"/>
    </dxf>
    <dxf>
      <numFmt numFmtId="13" formatCode="0%"/>
    </dxf>
    <dxf>
      <numFmt numFmtId="35" formatCode="_-* #,##0.00_-;\-* #,##0.00_-;_-* &quot;-&quot;??_-;_-@_-"/>
    </dxf>
    <dxf>
      <numFmt numFmtId="13" formatCode="0%"/>
    </dxf>
    <dxf>
      <numFmt numFmtId="2" formatCode="0.0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ATI modelo matematico.xlsx]Hoja1!TablaDinámica1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4"/>
                <c:pt idx="0">
                  <c:v>Alumnos de la localidad</c:v>
                </c:pt>
                <c:pt idx="1">
                  <c:v>Alumnos de otras ciudades</c:v>
                </c:pt>
                <c:pt idx="2">
                  <c:v>Alumnos de otros estados</c:v>
                </c:pt>
                <c:pt idx="3">
                  <c:v>Alumnos internacionales</c:v>
                </c:pt>
              </c:strCache>
            </c:strRef>
          </c:cat>
          <c:val>
            <c:numRef>
              <c:f>Hoja1!$B$2:$B$6</c:f>
              <c:numCache>
                <c:formatCode>0%</c:formatCode>
                <c:ptCount val="4"/>
                <c:pt idx="0">
                  <c:v>0.45</c:v>
                </c:pt>
                <c:pt idx="1">
                  <c:v>0.41</c:v>
                </c:pt>
                <c:pt idx="2">
                  <c:v>0.13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B-439D-A213-301667F7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092400"/>
        <c:axId val="1645091984"/>
      </c:barChart>
      <c:catAx>
        <c:axId val="16450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5091984"/>
        <c:crosses val="autoZero"/>
        <c:auto val="1"/>
        <c:lblAlgn val="ctr"/>
        <c:lblOffset val="100"/>
        <c:noMultiLvlLbl val="0"/>
      </c:catAx>
      <c:valAx>
        <c:axId val="16450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50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ATI modelo matematico.xlsx]Hoja2!TablaDinámica2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Suma de Inscritos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Hoja2!$A$2:$A$4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Hoja2!$B$2:$B$4</c:f>
              <c:numCache>
                <c:formatCode>0%</c:formatCode>
                <c:ptCount val="2"/>
                <c:pt idx="0">
                  <c:v>0.82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7-42BB-A17F-5B709CD5594E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Suma de Desertores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Hoja2!$A$2:$A$4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Hoja2!$C$2:$C$4</c:f>
              <c:numCache>
                <c:formatCode>0%</c:formatCode>
                <c:ptCount val="2"/>
                <c:pt idx="0">
                  <c:v>0.91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7-42BB-A17F-5B709CD5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526832"/>
        <c:axId val="1719522256"/>
      </c:barChart>
      <c:catAx>
        <c:axId val="1719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9522256"/>
        <c:crosses val="autoZero"/>
        <c:auto val="1"/>
        <c:lblAlgn val="ctr"/>
        <c:lblOffset val="100"/>
        <c:noMultiLvlLbl val="0"/>
      </c:catAx>
      <c:valAx>
        <c:axId val="17195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95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ATI modelo matematico.xlsx]Hoja5!TablaDinámica5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Hoja5!$A$1</c:f>
              <c:strCache>
                <c:ptCount val="1"/>
                <c:pt idx="0">
                  <c:v>Suma de Alumnos inscritos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Hoja5!$A$2</c:f>
              <c:numCache>
                <c:formatCode>General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2-4B6B-9B49-5959BB72F007}"/>
            </c:ext>
          </c:extLst>
        </c:ser>
        <c:ser>
          <c:idx val="1"/>
          <c:order val="1"/>
          <c:tx>
            <c:strRef>
              <c:f>Hoja5!$B$1</c:f>
              <c:strCache>
                <c:ptCount val="1"/>
                <c:pt idx="0">
                  <c:v>Suma de Alumnos graduados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Hoja5!$B$2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2-4B6B-9B49-5959BB72F007}"/>
            </c:ext>
          </c:extLst>
        </c:ser>
        <c:ser>
          <c:idx val="2"/>
          <c:order val="2"/>
          <c:tx>
            <c:strRef>
              <c:f>Hoja5!$C$1</c:f>
              <c:strCache>
                <c:ptCount val="1"/>
                <c:pt idx="0">
                  <c:v>Suma de Alumnos desertores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Hoja5!$C$2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2-4B6B-9B49-5959BB72F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863536"/>
        <c:axId val="1727863952"/>
      </c:barChart>
      <c:catAx>
        <c:axId val="17278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7863952"/>
        <c:crosses val="autoZero"/>
        <c:auto val="1"/>
        <c:lblAlgn val="ctr"/>
        <c:lblOffset val="100"/>
        <c:noMultiLvlLbl val="0"/>
      </c:catAx>
      <c:valAx>
        <c:axId val="17278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78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uiano" refreshedDate="44335.944865625002" createdVersion="6" refreshedVersion="6" minRefreshableVersion="3" recordCount="4">
  <cacheSource type="worksheet">
    <worksheetSource ref="K6:M10" sheet="Base de datos"/>
  </cacheSource>
  <cacheFields count="3">
    <cacheField name="Alumnos desertores por procedencia" numFmtId="0">
      <sharedItems count="4">
        <s v="Alumnos de la localidad"/>
        <s v="Alumnos de otras ciudades"/>
        <s v="Alumnos de otros estados"/>
        <s v="Alumnos internacionales"/>
      </sharedItems>
    </cacheField>
    <cacheField name="Porcentaje" numFmtId="9">
      <sharedItems containsSemiMixedTypes="0" containsString="0" containsNumber="1" minValue="0.01" maxValue="0.45"/>
    </cacheField>
    <cacheField name="Cantidad de alumnos" numFmtId="1">
      <sharedItems containsSemiMixedTypes="0" containsString="0" containsNumber="1" containsInteger="1" minValue="1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guiano" refreshedDate="44335.966048379632" createdVersion="6" refreshedVersion="6" minRefreshableVersion="3" recordCount="5">
  <cacheSource type="worksheet">
    <worksheetSource ref="K22:M27" sheet="Base de datos"/>
  </cacheSource>
  <cacheFields count="3">
    <cacheField name="Genero de los alumnos / porcentaje" numFmtId="0">
      <sharedItems count="3">
        <s v="Hombres"/>
        <s v="Mujeres"/>
        <s v="Cantidad de alumnos"/>
      </sharedItems>
    </cacheField>
    <cacheField name="Inscritos" numFmtId="0">
      <sharedItems containsString="0" containsBlank="1" containsNumber="1" containsInteger="1" minValue="18" maxValue="130" count="5">
        <n v="82"/>
        <n v="18"/>
        <m/>
        <n v="130"/>
        <n v="29"/>
      </sharedItems>
    </cacheField>
    <cacheField name="Desertores" numFmtId="0">
      <sharedItems containsString="0" containsBlank="1" containsNumber="1" containsInteger="1" minValue="9" maxValue="91" count="5">
        <n v="91"/>
        <n v="9"/>
        <m/>
        <n v="66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guiano" refreshedDate="44335.968380671293" createdVersion="6" refreshedVersion="6" minRefreshableVersion="3" recordCount="4">
  <cacheSource type="worksheet">
    <worksheetSource ref="K14:L18" sheet="Base de datos"/>
  </cacheSource>
  <cacheFields count="2">
    <cacheField name="Alumnos inscritos" numFmtId="0">
      <sharedItems count="2">
        <s v="Alumnos graduados"/>
        <s v="Alumnos desertores"/>
      </sharedItems>
    </cacheField>
    <cacheField name="159" numFmtId="0">
      <sharedItems containsSemiMixedTypes="0" containsString="0" containsNumber="1" minValue="49.69" maxValue="80" count="4">
        <n v="79"/>
        <n v="80"/>
        <n v="49.69"/>
        <n v="50.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guiano" refreshedDate="44336.012497222226" createdVersion="6" refreshedVersion="6" minRefreshableVersion="3" recordCount="4">
  <cacheSource type="worksheet">
    <worksheetSource ref="E1:F5" sheet="Base de datos"/>
  </cacheSource>
  <cacheFields count="2">
    <cacheField name="Alumnos desertores por procedencia" numFmtId="0">
      <sharedItems count="4">
        <s v="Alumnos de la localidad"/>
        <s v="Alumnos de otras ciudades"/>
        <s v="Alumnos de otros estados"/>
        <s v="Alumnos internacionales"/>
      </sharedItems>
    </cacheField>
    <cacheField name="Porcentaje" numFmtId="9">
      <sharedItems containsSemiMixedTypes="0" containsString="0" containsNumber="1" minValue="0.01" maxValue="0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guiano" refreshedDate="44336.013658796299" createdVersion="6" refreshedVersion="6" minRefreshableVersion="3" recordCount="2">
  <cacheSource type="worksheet">
    <worksheetSource ref="E10:G12" sheet="Base de datos"/>
  </cacheSource>
  <cacheFields count="3">
    <cacheField name="Genero de los alumnos / porcentaje" numFmtId="0">
      <sharedItems count="2">
        <s v="Hombres"/>
        <s v="Mujeres"/>
      </sharedItems>
    </cacheField>
    <cacheField name="Inscritos" numFmtId="9">
      <sharedItems containsSemiMixedTypes="0" containsString="0" containsNumber="1" minValue="0.18" maxValue="0.82"/>
    </cacheField>
    <cacheField name="Desertores" numFmtId="9">
      <sharedItems containsSemiMixedTypes="0" containsString="0" containsNumber="1" minValue="0.09" maxValue="0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guiano" refreshedDate="44336.015289236107" createdVersion="6" refreshedVersion="6" minRefreshableVersion="3" recordCount="1">
  <cacheSource type="worksheet">
    <worksheetSource ref="K13:M14" sheet="Base de datos"/>
  </cacheSource>
  <cacheFields count="3">
    <cacheField name="Alumnos inscritos" numFmtId="0">
      <sharedItems containsSemiMixedTypes="0" containsString="0" containsNumber="1" containsInteger="1" minValue="159" maxValue="159"/>
    </cacheField>
    <cacheField name="Alumnos graduados" numFmtId="0">
      <sharedItems containsSemiMixedTypes="0" containsString="0" containsNumber="1" containsInteger="1" minValue="79" maxValue="79"/>
    </cacheField>
    <cacheField name="Alumnos desertores" numFmtId="0">
      <sharedItems containsSemiMixedTypes="0" containsString="0" containsNumber="1" containsInteger="1" minValue="8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0.45"/>
    <n v="36"/>
  </r>
  <r>
    <x v="1"/>
    <n v="0.41"/>
    <n v="33"/>
  </r>
  <r>
    <x v="2"/>
    <n v="0.13"/>
    <n v="10"/>
  </r>
  <r>
    <x v="3"/>
    <n v="0.0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x v="0"/>
  </r>
  <r>
    <x v="1"/>
    <x v="1"/>
    <x v="1"/>
  </r>
  <r>
    <x v="2"/>
    <x v="2"/>
    <x v="2"/>
  </r>
  <r>
    <x v="0"/>
    <x v="3"/>
    <x v="3"/>
  </r>
  <r>
    <x v="1"/>
    <x v="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1"/>
  </r>
  <r>
    <x v="0"/>
    <x v="2"/>
  </r>
  <r>
    <x v="1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n v="0.45"/>
  </r>
  <r>
    <x v="1"/>
    <n v="0.41"/>
  </r>
  <r>
    <x v="2"/>
    <n v="0.13"/>
  </r>
  <r>
    <x v="3"/>
    <n v="0.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">
  <r>
    <x v="0"/>
    <n v="0.82"/>
    <n v="0.91"/>
  </r>
  <r>
    <x v="1"/>
    <n v="0.18"/>
    <n v="0.0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">
  <r>
    <n v="159"/>
    <n v="79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orcentaje" fld="1" baseField="0" baseItem="0"/>
  </dataFields>
  <formats count="7">
    <format dxfId="9">
      <pivotArea collapsedLevelsAreSubtotals="1" fieldPosition="0">
        <references count="1">
          <reference field="0" count="0"/>
        </references>
      </pivotArea>
    </format>
    <format dxfId="8">
      <pivotArea collapsedLevelsAreSubtotals="1" fieldPosition="0">
        <references count="1">
          <reference field="0" count="0"/>
        </references>
      </pivotArea>
    </format>
    <format dxfId="7">
      <pivotArea collapsedLevelsAreSubtotals="1" fieldPosition="0">
        <references count="1">
          <reference field="0" count="0"/>
        </references>
      </pivotArea>
    </format>
    <format dxfId="6">
      <pivotArea collapsedLevelsAreSubtotals="1" fieldPosition="0">
        <references count="1">
          <reference field="0" count="0"/>
        </references>
      </pivotArea>
    </format>
    <format dxfId="5">
      <pivotArea collapsedLevelsAreSubtotals="1" fieldPosition="0">
        <references count="1">
          <reference field="0" count="0"/>
        </references>
      </pivotArea>
    </format>
    <format dxfId="4">
      <pivotArea collapsedLevelsAreSubtotals="1" fieldPosition="0">
        <references count="1">
          <reference field="0" count="0"/>
        </references>
      </pivotArea>
    </format>
    <format dxfId="3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3">
    <pivotField axis="axisRow" showAll="0">
      <items count="3">
        <item x="0"/>
        <item x="1"/>
        <item t="default"/>
      </items>
    </pivotField>
    <pivotField dataField="1" numFmtId="9" showAll="0"/>
    <pivotField dataField="1"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scritos" fld="1" baseField="0" baseItem="0"/>
    <dataField name="Suma de Desertores" fld="2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C2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Alumnos inscritos" fld="0" baseField="0" baseItem="0"/>
    <dataField name="Suma de Alumnos graduados" fld="1" baseField="0" baseItem="0"/>
    <dataField name="Suma de Alumnos desertore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8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orcentaje" fld="1" baseField="0" baseItem="0"/>
    <dataField name="Suma de Cantidad de alumnos" fld="2" baseField="0" baseItem="0"/>
  </dataFields>
  <formats count="2">
    <format dxfId="2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8" firstHeaderRow="1" firstDataRow="2" firstDataCol="1"/>
  <pivotFields count="3">
    <pivotField axis="axisRow" showAll="0">
      <items count="4">
        <item x="2"/>
        <item x="0"/>
        <item x="1"/>
        <item t="default"/>
      </items>
    </pivotField>
    <pivotField axis="axisCol" showAll="0">
      <items count="6">
        <item x="1"/>
        <item x="4"/>
        <item x="0"/>
        <item x="3"/>
        <item x="2"/>
        <item t="default"/>
      </items>
    </pivotField>
    <pivotField dataField="1" showAll="0">
      <items count="6">
        <item x="1"/>
        <item x="4"/>
        <item x="3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Desertor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0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>
      <items count="5">
        <item x="2"/>
        <item x="3"/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159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K13" sqref="K13:M14"/>
    </sheetView>
  </sheetViews>
  <sheetFormatPr baseColWidth="10" defaultRowHeight="15" x14ac:dyDescent="0.25"/>
  <cols>
    <col min="1" max="1" width="19" bestFit="1" customWidth="1"/>
    <col min="2" max="2" width="13.140625" bestFit="1" customWidth="1"/>
    <col min="3" max="3" width="2.5703125" bestFit="1" customWidth="1"/>
    <col min="4" max="4" width="13.140625" customWidth="1"/>
    <col min="5" max="5" width="34.140625" bestFit="1" customWidth="1"/>
    <col min="6" max="6" width="10.5703125" bestFit="1" customWidth="1"/>
    <col min="7" max="8" width="19.7109375" bestFit="1" customWidth="1"/>
  </cols>
  <sheetData>
    <row r="1" spans="1:13" x14ac:dyDescent="0.25">
      <c r="A1" s="2" t="s">
        <v>0</v>
      </c>
      <c r="B1" s="3">
        <v>159</v>
      </c>
      <c r="E1" s="6" t="s">
        <v>12</v>
      </c>
      <c r="F1" s="10" t="s">
        <v>11</v>
      </c>
      <c r="G1" s="10" t="s">
        <v>10</v>
      </c>
    </row>
    <row r="2" spans="1:13" x14ac:dyDescent="0.25">
      <c r="A2" s="2" t="s">
        <v>1</v>
      </c>
      <c r="B2" s="3">
        <v>79</v>
      </c>
      <c r="E2" s="1" t="s">
        <v>3</v>
      </c>
      <c r="F2" s="8">
        <v>0.45</v>
      </c>
      <c r="G2" s="11">
        <f>Alumnos_de_la_localidad * Alumnos_desertores</f>
        <v>36</v>
      </c>
    </row>
    <row r="3" spans="1:13" x14ac:dyDescent="0.25">
      <c r="A3" s="7" t="s">
        <v>2</v>
      </c>
      <c r="B3" s="3">
        <v>80</v>
      </c>
      <c r="E3" s="1" t="s">
        <v>4</v>
      </c>
      <c r="F3" s="8">
        <v>0.41</v>
      </c>
      <c r="G3" s="11">
        <f>Alumnos_de_otras_ciudades * Alumnos_desertores</f>
        <v>32.799999999999997</v>
      </c>
    </row>
    <row r="4" spans="1:13" x14ac:dyDescent="0.25">
      <c r="E4" s="1" t="s">
        <v>5</v>
      </c>
      <c r="F4" s="8">
        <v>0.13</v>
      </c>
      <c r="G4" s="11">
        <f>Alumnos_de_otros_estados * Alumnos_desertores</f>
        <v>10.4</v>
      </c>
    </row>
    <row r="5" spans="1:13" x14ac:dyDescent="0.25">
      <c r="A5" s="5" t="s">
        <v>9</v>
      </c>
      <c r="E5" s="1" t="s">
        <v>6</v>
      </c>
      <c r="F5" s="8">
        <v>0.01</v>
      </c>
      <c r="G5" s="11">
        <f>Alumnos_internacionales * Alumnos_desertores</f>
        <v>0.8</v>
      </c>
    </row>
    <row r="6" spans="1:13" x14ac:dyDescent="0.25">
      <c r="A6" s="2" t="s">
        <v>1</v>
      </c>
      <c r="B6" s="4">
        <f>Alumnos_graduados / Alumnos_inscritos * 100</f>
        <v>49.685534591194966</v>
      </c>
      <c r="C6" t="s">
        <v>8</v>
      </c>
      <c r="K6" s="6" t="s">
        <v>12</v>
      </c>
      <c r="L6" s="10" t="s">
        <v>11</v>
      </c>
      <c r="M6" s="10" t="s">
        <v>10</v>
      </c>
    </row>
    <row r="7" spans="1:13" x14ac:dyDescent="0.25">
      <c r="A7" s="2" t="s">
        <v>2</v>
      </c>
      <c r="B7" s="4">
        <f>Alumnos_desertores / Alumnos_inscritos * 100</f>
        <v>50.314465408805034</v>
      </c>
      <c r="C7" t="s">
        <v>8</v>
      </c>
      <c r="E7" s="1" t="s">
        <v>7</v>
      </c>
      <c r="F7" s="8">
        <f>SUM(F3:F5)</f>
        <v>0.55000000000000004</v>
      </c>
      <c r="G7" s="9">
        <f>Alumnos_foraneos * Alumnos_desertores</f>
        <v>44</v>
      </c>
      <c r="K7" s="1" t="s">
        <v>3</v>
      </c>
      <c r="L7" s="8">
        <v>0.45</v>
      </c>
      <c r="M7" s="11">
        <v>36</v>
      </c>
    </row>
    <row r="8" spans="1:13" x14ac:dyDescent="0.25">
      <c r="K8" s="1" t="s">
        <v>4</v>
      </c>
      <c r="L8" s="8">
        <v>0.41</v>
      </c>
      <c r="M8" s="11">
        <v>33</v>
      </c>
    </row>
    <row r="9" spans="1:13" x14ac:dyDescent="0.25">
      <c r="K9" s="1" t="s">
        <v>5</v>
      </c>
      <c r="L9" s="8">
        <v>0.13</v>
      </c>
      <c r="M9" s="11">
        <v>10</v>
      </c>
    </row>
    <row r="10" spans="1:13" x14ac:dyDescent="0.25">
      <c r="E10" s="12" t="s">
        <v>17</v>
      </c>
      <c r="F10" s="12" t="s">
        <v>18</v>
      </c>
      <c r="G10" s="12" t="s">
        <v>19</v>
      </c>
      <c r="K10" s="1" t="s">
        <v>6</v>
      </c>
      <c r="L10" s="8">
        <v>0.01</v>
      </c>
      <c r="M10" s="11">
        <v>1</v>
      </c>
    </row>
    <row r="11" spans="1:13" x14ac:dyDescent="0.25">
      <c r="E11" s="13" t="s">
        <v>14</v>
      </c>
      <c r="F11" s="14">
        <v>0.82</v>
      </c>
      <c r="G11" s="14">
        <v>0.91</v>
      </c>
      <c r="K11" s="1"/>
      <c r="L11" s="8">
        <v>0.55000000000000004</v>
      </c>
      <c r="M11" s="9"/>
    </row>
    <row r="12" spans="1:13" x14ac:dyDescent="0.25">
      <c r="E12" s="13" t="s">
        <v>13</v>
      </c>
      <c r="F12" s="14">
        <v>0.18</v>
      </c>
      <c r="G12" s="14">
        <v>0.09</v>
      </c>
    </row>
    <row r="13" spans="1:13" x14ac:dyDescent="0.25">
      <c r="E13" s="12" t="s">
        <v>10</v>
      </c>
      <c r="F13" s="15"/>
      <c r="G13" s="15"/>
      <c r="K13" s="2" t="s">
        <v>0</v>
      </c>
      <c r="L13" s="2" t="s">
        <v>1</v>
      </c>
      <c r="M13" s="7" t="s">
        <v>2</v>
      </c>
    </row>
    <row r="14" spans="1:13" x14ac:dyDescent="0.25">
      <c r="E14" s="13" t="s">
        <v>14</v>
      </c>
      <c r="F14" s="16">
        <f>82% * Alumnos_inscritos</f>
        <v>130.38</v>
      </c>
      <c r="G14" s="16">
        <f>82% * Alumnos_desertores</f>
        <v>65.599999999999994</v>
      </c>
      <c r="K14" s="3">
        <v>159</v>
      </c>
      <c r="L14" s="3">
        <v>79</v>
      </c>
      <c r="M14" s="3">
        <v>80</v>
      </c>
    </row>
    <row r="15" spans="1:13" x14ac:dyDescent="0.25">
      <c r="E15" s="13" t="s">
        <v>13</v>
      </c>
      <c r="F15" s="16">
        <f>18% * Alumnos_inscritos</f>
        <v>28.619999999999997</v>
      </c>
      <c r="G15" s="16">
        <f>18% * Alumnos_desertores</f>
        <v>14.399999999999999</v>
      </c>
    </row>
    <row r="16" spans="1:13" x14ac:dyDescent="0.25">
      <c r="E16" t="s">
        <v>15</v>
      </c>
    </row>
    <row r="17" spans="5:13" x14ac:dyDescent="0.25">
      <c r="E17" t="s">
        <v>16</v>
      </c>
    </row>
    <row r="22" spans="5:13" x14ac:dyDescent="0.25">
      <c r="K22" s="12" t="s">
        <v>17</v>
      </c>
      <c r="L22" s="12" t="s">
        <v>18</v>
      </c>
      <c r="M22" s="12" t="s">
        <v>19</v>
      </c>
    </row>
    <row r="23" spans="5:13" x14ac:dyDescent="0.25">
      <c r="K23" s="13" t="s">
        <v>14</v>
      </c>
      <c r="L23" s="20">
        <v>82</v>
      </c>
      <c r="M23" s="20">
        <v>91</v>
      </c>
    </row>
    <row r="24" spans="5:13" x14ac:dyDescent="0.25">
      <c r="K24" s="13" t="s">
        <v>13</v>
      </c>
      <c r="L24" s="20">
        <v>18</v>
      </c>
      <c r="M24" s="20">
        <v>9</v>
      </c>
    </row>
    <row r="25" spans="5:13" x14ac:dyDescent="0.25">
      <c r="K25" s="12" t="s">
        <v>10</v>
      </c>
      <c r="L25" s="15"/>
      <c r="M25" s="15"/>
    </row>
    <row r="26" spans="5:13" x14ac:dyDescent="0.25">
      <c r="K26" s="13" t="s">
        <v>14</v>
      </c>
      <c r="L26" s="16">
        <v>130</v>
      </c>
      <c r="M26" s="16">
        <v>66</v>
      </c>
    </row>
    <row r="27" spans="5:13" x14ac:dyDescent="0.25">
      <c r="K27" s="13" t="s">
        <v>13</v>
      </c>
      <c r="L27" s="16">
        <v>29</v>
      </c>
      <c r="M27" s="16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B2:B5"/>
    </sheetView>
  </sheetViews>
  <sheetFormatPr baseColWidth="10" defaultRowHeight="15" x14ac:dyDescent="0.25"/>
  <cols>
    <col min="1" max="1" width="25" bestFit="1" customWidth="1"/>
    <col min="2" max="2" width="18.7109375" bestFit="1" customWidth="1"/>
  </cols>
  <sheetData>
    <row r="1" spans="1:2" x14ac:dyDescent="0.25">
      <c r="A1" s="17" t="s">
        <v>20</v>
      </c>
      <c r="B1" t="s">
        <v>24</v>
      </c>
    </row>
    <row r="2" spans="1:2" x14ac:dyDescent="0.25">
      <c r="A2" s="18" t="s">
        <v>3</v>
      </c>
      <c r="B2" s="21">
        <v>0.45</v>
      </c>
    </row>
    <row r="3" spans="1:2" x14ac:dyDescent="0.25">
      <c r="A3" s="18" t="s">
        <v>4</v>
      </c>
      <c r="B3" s="21">
        <v>0.41</v>
      </c>
    </row>
    <row r="4" spans="1:2" x14ac:dyDescent="0.25">
      <c r="A4" s="18" t="s">
        <v>5</v>
      </c>
      <c r="B4" s="21">
        <v>0.13</v>
      </c>
    </row>
    <row r="5" spans="1:2" x14ac:dyDescent="0.25">
      <c r="A5" s="18" t="s">
        <v>6</v>
      </c>
      <c r="B5" s="21">
        <v>0.01</v>
      </c>
    </row>
    <row r="6" spans="1:2" x14ac:dyDescent="0.25">
      <c r="A6" s="18" t="s">
        <v>22</v>
      </c>
      <c r="B6" s="1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2" sqref="D12"/>
    </sheetView>
  </sheetViews>
  <sheetFormatPr baseColWidth="10" defaultRowHeight="15" x14ac:dyDescent="0.25"/>
  <cols>
    <col min="1" max="1" width="17.5703125" bestFit="1" customWidth="1"/>
    <col min="2" max="2" width="16.5703125" bestFit="1" customWidth="1"/>
    <col min="3" max="3" width="18.85546875" bestFit="1" customWidth="1"/>
  </cols>
  <sheetData>
    <row r="1" spans="1:3" x14ac:dyDescent="0.25">
      <c r="A1" s="17" t="s">
        <v>20</v>
      </c>
      <c r="B1" t="s">
        <v>28</v>
      </c>
      <c r="C1" t="s">
        <v>29</v>
      </c>
    </row>
    <row r="2" spans="1:3" x14ac:dyDescent="0.25">
      <c r="A2" s="18" t="s">
        <v>14</v>
      </c>
      <c r="B2" s="21">
        <v>0.82</v>
      </c>
      <c r="C2" s="21">
        <v>0.91</v>
      </c>
    </row>
    <row r="3" spans="1:3" x14ac:dyDescent="0.25">
      <c r="A3" s="18" t="s">
        <v>13</v>
      </c>
      <c r="B3" s="21">
        <v>0.18</v>
      </c>
      <c r="C3" s="21">
        <v>0.09</v>
      </c>
    </row>
    <row r="4" spans="1:3" x14ac:dyDescent="0.25">
      <c r="A4" s="18" t="s">
        <v>22</v>
      </c>
      <c r="B4" s="19">
        <v>1</v>
      </c>
      <c r="C4" s="19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baseColWidth="10" defaultRowHeight="15" x14ac:dyDescent="0.25"/>
  <cols>
    <col min="1" max="1" width="25" bestFit="1" customWidth="1"/>
    <col min="2" max="2" width="26.85546875" bestFit="1" customWidth="1"/>
    <col min="3" max="3" width="27.28515625" bestFit="1" customWidth="1"/>
  </cols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 s="19">
        <v>159</v>
      </c>
      <c r="B2" s="19">
        <v>79</v>
      </c>
      <c r="C2" s="19">
        <v>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4" sqref="B4:B7"/>
    </sheetView>
  </sheetViews>
  <sheetFormatPr baseColWidth="10" defaultRowHeight="15" x14ac:dyDescent="0.25"/>
  <cols>
    <col min="1" max="1" width="25" bestFit="1" customWidth="1"/>
    <col min="2" max="2" width="18.7109375" bestFit="1" customWidth="1"/>
    <col min="3" max="3" width="28" bestFit="1" customWidth="1"/>
  </cols>
  <sheetData>
    <row r="3" spans="1:3" x14ac:dyDescent="0.25">
      <c r="A3" s="17" t="s">
        <v>20</v>
      </c>
      <c r="B3" t="s">
        <v>24</v>
      </c>
      <c r="C3" t="s">
        <v>25</v>
      </c>
    </row>
    <row r="4" spans="1:3" x14ac:dyDescent="0.25">
      <c r="A4" s="18" t="s">
        <v>3</v>
      </c>
      <c r="B4" s="21">
        <v>0.45</v>
      </c>
      <c r="C4" s="19">
        <v>36</v>
      </c>
    </row>
    <row r="5" spans="1:3" x14ac:dyDescent="0.25">
      <c r="A5" s="18" t="s">
        <v>4</v>
      </c>
      <c r="B5" s="21">
        <v>0.41</v>
      </c>
      <c r="C5" s="19">
        <v>33</v>
      </c>
    </row>
    <row r="6" spans="1:3" x14ac:dyDescent="0.25">
      <c r="A6" s="18" t="s">
        <v>5</v>
      </c>
      <c r="B6" s="21">
        <v>0.13</v>
      </c>
      <c r="C6" s="19">
        <v>10</v>
      </c>
    </row>
    <row r="7" spans="1:3" x14ac:dyDescent="0.25">
      <c r="A7" s="18" t="s">
        <v>6</v>
      </c>
      <c r="B7" s="21">
        <v>0.01</v>
      </c>
      <c r="C7" s="19">
        <v>1</v>
      </c>
    </row>
    <row r="8" spans="1:3" x14ac:dyDescent="0.25">
      <c r="A8" s="18" t="s">
        <v>22</v>
      </c>
      <c r="B8" s="19">
        <v>1</v>
      </c>
      <c r="C8" s="19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4" sqref="B4:B8"/>
      <pivotSelection pane="bottomRight" showHeader="1" extendable="1" axis="axisCol" max="6" activeRow="3" activeCol="1" previousRow="3" previousCol="1" click="1" r:id="rId1">
        <pivotArea dataOnly="0" outline="0" fieldPosition="0">
          <references count="1">
            <reference field="1" count="1">
              <x v="0"/>
            </reference>
          </references>
        </pivotArea>
      </pivotSelection>
    </sheetView>
  </sheetViews>
  <sheetFormatPr baseColWidth="10" defaultRowHeight="15" x14ac:dyDescent="0.25"/>
  <cols>
    <col min="1" max="1" width="20.28515625" customWidth="1"/>
    <col min="2" max="2" width="22.42578125" customWidth="1"/>
    <col min="3" max="4" width="3" customWidth="1"/>
    <col min="5" max="5" width="4" customWidth="1"/>
    <col min="6" max="6" width="11" customWidth="1"/>
    <col min="7" max="7" width="12.5703125" customWidth="1"/>
    <col min="8" max="8" width="13.28515625" customWidth="1"/>
    <col min="9" max="10" width="12.5703125" customWidth="1"/>
    <col min="11" max="11" width="15.85546875" bestFit="1" customWidth="1"/>
    <col min="12" max="12" width="12.5703125" bestFit="1" customWidth="1"/>
  </cols>
  <sheetData>
    <row r="3" spans="1:7" x14ac:dyDescent="0.25">
      <c r="A3" s="17" t="s">
        <v>26</v>
      </c>
      <c r="B3" s="17" t="s">
        <v>23</v>
      </c>
    </row>
    <row r="4" spans="1:7" x14ac:dyDescent="0.25">
      <c r="A4" s="17" t="s">
        <v>20</v>
      </c>
      <c r="B4">
        <v>18</v>
      </c>
      <c r="C4">
        <v>29</v>
      </c>
      <c r="D4">
        <v>82</v>
      </c>
      <c r="E4">
        <v>130</v>
      </c>
      <c r="F4" t="s">
        <v>21</v>
      </c>
      <c r="G4" t="s">
        <v>22</v>
      </c>
    </row>
    <row r="5" spans="1:7" x14ac:dyDescent="0.25">
      <c r="A5" s="18" t="s">
        <v>10</v>
      </c>
      <c r="B5" s="19"/>
      <c r="C5" s="19"/>
      <c r="D5" s="19"/>
      <c r="E5" s="19"/>
      <c r="F5" s="19"/>
      <c r="G5" s="19"/>
    </row>
    <row r="6" spans="1:7" x14ac:dyDescent="0.25">
      <c r="A6" s="18" t="s">
        <v>14</v>
      </c>
      <c r="B6" s="19"/>
      <c r="C6" s="19"/>
      <c r="D6" s="19">
        <v>1</v>
      </c>
      <c r="E6" s="19">
        <v>1</v>
      </c>
      <c r="F6" s="19"/>
      <c r="G6" s="19">
        <v>2</v>
      </c>
    </row>
    <row r="7" spans="1:7" x14ac:dyDescent="0.25">
      <c r="A7" s="18" t="s">
        <v>13</v>
      </c>
      <c r="B7" s="19">
        <v>1</v>
      </c>
      <c r="C7" s="19">
        <v>1</v>
      </c>
      <c r="D7" s="19"/>
      <c r="E7" s="19"/>
      <c r="F7" s="19"/>
      <c r="G7" s="19">
        <v>2</v>
      </c>
    </row>
    <row r="8" spans="1:7" x14ac:dyDescent="0.25">
      <c r="A8" s="18" t="s">
        <v>22</v>
      </c>
      <c r="B8" s="19">
        <v>1</v>
      </c>
      <c r="C8" s="19">
        <v>1</v>
      </c>
      <c r="D8" s="19">
        <v>1</v>
      </c>
      <c r="E8" s="19">
        <v>1</v>
      </c>
      <c r="F8" s="19"/>
      <c r="G8" s="19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baseColWidth="10" defaultRowHeight="15" x14ac:dyDescent="0.25"/>
  <cols>
    <col min="1" max="1" width="19" customWidth="1"/>
    <col min="2" max="2" width="12" customWidth="1"/>
    <col min="3" max="3" width="6" customWidth="1"/>
    <col min="4" max="5" width="3" customWidth="1"/>
    <col min="6" max="7" width="12.5703125" customWidth="1"/>
    <col min="8" max="8" width="7.85546875" customWidth="1"/>
    <col min="9" max="9" width="12.5703125" bestFit="1" customWidth="1"/>
  </cols>
  <sheetData>
    <row r="3" spans="1:2" x14ac:dyDescent="0.25">
      <c r="A3" s="17" t="s">
        <v>20</v>
      </c>
      <c r="B3" t="s">
        <v>27</v>
      </c>
    </row>
    <row r="4" spans="1:2" x14ac:dyDescent="0.25">
      <c r="A4" s="18" t="s">
        <v>2</v>
      </c>
      <c r="B4" s="19">
        <v>130.31</v>
      </c>
    </row>
    <row r="5" spans="1:2" x14ac:dyDescent="0.25">
      <c r="A5" s="18" t="s">
        <v>1</v>
      </c>
      <c r="B5" s="19">
        <v>128.69</v>
      </c>
    </row>
    <row r="6" spans="1:2" x14ac:dyDescent="0.25">
      <c r="A6" s="18" t="s">
        <v>22</v>
      </c>
      <c r="B6" s="19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Base de datos</vt:lpstr>
      <vt:lpstr>Hoja1</vt:lpstr>
      <vt:lpstr>Hoja2</vt:lpstr>
      <vt:lpstr>Hoja5</vt:lpstr>
      <vt:lpstr>Alumnos por procedencia</vt:lpstr>
      <vt:lpstr>Alumnos por genero</vt:lpstr>
      <vt:lpstr>Cantidades de alumnos</vt:lpstr>
      <vt:lpstr>Alumnos_de_la_localidad</vt:lpstr>
      <vt:lpstr>Alumnos_de_otras_ciudades</vt:lpstr>
      <vt:lpstr>Alumnos_de_otros_estados</vt:lpstr>
      <vt:lpstr>Alumnos_desertores</vt:lpstr>
      <vt:lpstr>Alumnos_foraneos</vt:lpstr>
      <vt:lpstr>Alumnos_graduados</vt:lpstr>
      <vt:lpstr>Alumnos_inscritos</vt:lpstr>
      <vt:lpstr>Alumnos_internacionales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Anguiano</dc:creator>
  <cp:lastModifiedBy>Anguiano</cp:lastModifiedBy>
  <dcterms:created xsi:type="dcterms:W3CDTF">2021-05-20T01:27:47Z</dcterms:created>
  <dcterms:modified xsi:type="dcterms:W3CDTF">2021-05-20T05:23:18Z</dcterms:modified>
</cp:coreProperties>
</file>