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os\Universidad\"/>
    </mc:Choice>
  </mc:AlternateContent>
  <xr:revisionPtr revIDLastSave="0" documentId="8_{3D591340-C557-4283-B42B-9C0ED6731CB3}" xr6:coauthVersionLast="47" xr6:coauthVersionMax="47" xr10:uidLastSave="{00000000-0000-0000-0000-000000000000}"/>
  <bookViews>
    <workbookView xWindow="-120" yWindow="-120" windowWidth="29040" windowHeight="15840" xr2:uid="{316DA4A5-8072-4BCD-948F-8F4E8F1DC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L7" i="1" s="1"/>
  <c r="I7" i="1"/>
  <c r="G8" i="1"/>
  <c r="J8" i="1" s="1"/>
  <c r="I8" i="1"/>
  <c r="K8" i="1"/>
  <c r="N8" i="1" s="1"/>
  <c r="L8" i="1"/>
  <c r="G9" i="1"/>
  <c r="K9" i="1" s="1"/>
  <c r="I9" i="1"/>
  <c r="J9" i="1"/>
  <c r="G10" i="1"/>
  <c r="I10" i="1"/>
  <c r="J10" i="1" s="1"/>
  <c r="K10" i="1"/>
  <c r="N10" i="1" s="1"/>
  <c r="L10" i="1"/>
  <c r="G11" i="1"/>
  <c r="K11" i="1" s="1"/>
  <c r="I11" i="1"/>
  <c r="J11" i="1"/>
  <c r="G12" i="1"/>
  <c r="I12" i="1"/>
  <c r="J12" i="1" s="1"/>
  <c r="K12" i="1"/>
  <c r="N12" i="1" s="1"/>
  <c r="L12" i="1"/>
  <c r="G13" i="1"/>
  <c r="K13" i="1" s="1"/>
  <c r="I13" i="1"/>
  <c r="J13" i="1"/>
  <c r="G14" i="1"/>
  <c r="I14" i="1"/>
  <c r="J14" i="1" s="1"/>
  <c r="K14" i="1"/>
  <c r="L14" i="1"/>
  <c r="N14" i="1" s="1"/>
  <c r="O10" i="1" l="1"/>
  <c r="O8" i="1"/>
  <c r="L13" i="1"/>
  <c r="N13" i="1" s="1"/>
  <c r="O13" i="1" s="1"/>
  <c r="L11" i="1"/>
  <c r="N11" i="1" s="1"/>
  <c r="O11" i="1" s="1"/>
  <c r="L9" i="1"/>
  <c r="N9" i="1" s="1"/>
  <c r="J7" i="1"/>
  <c r="K7" i="1"/>
  <c r="N7" i="1" s="1"/>
  <c r="O12" i="1"/>
  <c r="O14" i="1" l="1"/>
  <c r="O7" i="1"/>
  <c r="O9" i="1"/>
</calcChain>
</file>

<file path=xl/sharedStrings.xml><?xml version="1.0" encoding="utf-8"?>
<sst xmlns="http://schemas.openxmlformats.org/spreadsheetml/2006/main" count="23" uniqueCount="22">
  <si>
    <t>DOCUMENTO</t>
  </si>
  <si>
    <t>NOMBRE DEL EMPLEADO</t>
  </si>
  <si>
    <t>BASICO</t>
  </si>
  <si>
    <t>DIAS SALAR</t>
  </si>
  <si>
    <t>DIAS AUX T</t>
  </si>
  <si>
    <t>AUXILIO TRANS</t>
  </si>
  <si>
    <t>TOTAL DEVENGADO</t>
  </si>
  <si>
    <t>SALUD</t>
  </si>
  <si>
    <t>PENSION</t>
  </si>
  <si>
    <t>PRESTAMO</t>
  </si>
  <si>
    <t>TOTAL</t>
  </si>
  <si>
    <t>NETO</t>
  </si>
  <si>
    <t>YULIETH KARINA MEJIA MARTINEZ</t>
  </si>
  <si>
    <t>FERNANDO ARENAS DURAN</t>
  </si>
  <si>
    <t>LEYDI JOHANA DUQUE ARENAS</t>
  </si>
  <si>
    <t>LORENA JUDITH RUIZ CAVADIAZ</t>
  </si>
  <si>
    <t>ROBERTO MARTINEZ VANEGAS</t>
  </si>
  <si>
    <t>DIEGO ANDRES MEJIA VILORIA</t>
  </si>
  <si>
    <t>JOLMAN ISLEM DIAZ DIAZ</t>
  </si>
  <si>
    <t>PEDRO PABLO HERRERA SANTA</t>
  </si>
  <si>
    <t>Numero de cuenta</t>
  </si>
  <si>
    <t>Fecha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</si>
</sst>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2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vertical="center"/>
    </xf>
    <xf numFmtId="165" fontId="2" fillId="2" borderId="1" xfId="1" applyNumberFormat="1" applyFont="1" applyFill="1" applyBorder="1" applyAlignment="1">
      <alignment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vertical="center" wrapText="1"/>
    </xf>
    <xf numFmtId="165" fontId="3" fillId="0" borderId="1" xfId="1" applyNumberFormat="1" applyFont="1" applyBorder="1" applyAlignment="1">
      <alignment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14" fontId="0" fillId="0" borderId="2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8B06-AA6B-4514-A5BA-93EA754E873D}">
  <dimension ref="C6:Q17"/>
  <sheetViews>
    <sheetView tabSelected="1" workbookViewId="0">
      <selection activeCell="R27" sqref="R27"/>
    </sheetView>
  </sheetViews>
  <sheetFormatPr baseColWidth="10" defaultRowHeight="15" x14ac:dyDescent="0.25"/>
  <cols>
    <col min="3" max="3" width="15.5703125" bestFit="1" customWidth="1"/>
    <col min="4" max="4" width="35.42578125" bestFit="1" customWidth="1"/>
    <col min="10" max="10" width="11.5703125" bestFit="1" customWidth="1"/>
    <col min="16" max="16" width="19.5703125" bestFit="1" customWidth="1"/>
    <col min="17" max="17" width="13.140625" bestFit="1" customWidth="1"/>
  </cols>
  <sheetData>
    <row r="6" spans="3:17" ht="47.25" x14ac:dyDescent="0.25">
      <c r="C6" s="1" t="s">
        <v>0</v>
      </c>
      <c r="D6" s="2" t="s">
        <v>1</v>
      </c>
      <c r="E6" s="2" t="s">
        <v>2</v>
      </c>
      <c r="F6" s="3" t="s">
        <v>3</v>
      </c>
      <c r="G6" s="1" t="s">
        <v>2</v>
      </c>
      <c r="H6" s="3" t="s">
        <v>4</v>
      </c>
      <c r="I6" s="4" t="s">
        <v>5</v>
      </c>
      <c r="J6" s="3" t="s">
        <v>6</v>
      </c>
      <c r="K6" s="1" t="s">
        <v>7</v>
      </c>
      <c r="L6" s="1" t="s">
        <v>8</v>
      </c>
      <c r="M6" s="4" t="s">
        <v>9</v>
      </c>
      <c r="N6" s="1" t="s">
        <v>10</v>
      </c>
      <c r="O6" s="1" t="s">
        <v>11</v>
      </c>
      <c r="P6" s="1" t="s">
        <v>20</v>
      </c>
      <c r="Q6" s="1" t="s">
        <v>21</v>
      </c>
    </row>
    <row r="7" spans="3:17" ht="15.75" x14ac:dyDescent="0.25">
      <c r="C7" s="5">
        <v>111111</v>
      </c>
      <c r="D7" s="6" t="s">
        <v>12</v>
      </c>
      <c r="E7" s="7">
        <v>1300000</v>
      </c>
      <c r="F7" s="7">
        <v>30</v>
      </c>
      <c r="G7" s="7">
        <f t="shared" ref="G7:G11" si="0">E7/30*F7</f>
        <v>1300000</v>
      </c>
      <c r="H7" s="7">
        <v>30</v>
      </c>
      <c r="I7" s="5">
        <f>IF(E7&gt;(1300000*2),0,162000)/30*H7</f>
        <v>162000</v>
      </c>
      <c r="J7" s="7">
        <f t="shared" ref="J7:J11" si="1">+G7+I7</f>
        <v>1462000</v>
      </c>
      <c r="K7" s="7">
        <f t="shared" ref="K7:K11" si="2">G7*4%</f>
        <v>52000</v>
      </c>
      <c r="L7" s="7">
        <f t="shared" ref="L7:L11" si="3">G7*4%</f>
        <v>52000</v>
      </c>
      <c r="M7" s="7">
        <v>0</v>
      </c>
      <c r="N7" s="8">
        <f t="shared" ref="N7:N11" si="4">SUM(K7:M7)</f>
        <v>104000</v>
      </c>
      <c r="O7" s="9">
        <f t="shared" ref="O7:O11" si="5">+J7-N7</f>
        <v>1358000</v>
      </c>
      <c r="P7" s="11">
        <v>1000000001</v>
      </c>
      <c r="Q7" s="13">
        <v>45595</v>
      </c>
    </row>
    <row r="8" spans="3:17" ht="15.75" x14ac:dyDescent="0.25">
      <c r="C8" s="5">
        <v>111112</v>
      </c>
      <c r="D8" s="6" t="s">
        <v>13</v>
      </c>
      <c r="E8" s="7">
        <v>1300000</v>
      </c>
      <c r="F8" s="7">
        <v>30</v>
      </c>
      <c r="G8" s="7">
        <f t="shared" si="0"/>
        <v>1300000</v>
      </c>
      <c r="H8" s="7">
        <v>30</v>
      </c>
      <c r="I8" s="5">
        <f t="shared" ref="I8:I11" si="6">IF(E8&gt;(1300000*2),0,162000)/30*H8</f>
        <v>162000</v>
      </c>
      <c r="J8" s="7">
        <f t="shared" si="1"/>
        <v>1462000</v>
      </c>
      <c r="K8" s="7">
        <f t="shared" si="2"/>
        <v>52000</v>
      </c>
      <c r="L8" s="7">
        <f t="shared" si="3"/>
        <v>52000</v>
      </c>
      <c r="M8" s="7">
        <v>0</v>
      </c>
      <c r="N8" s="8">
        <f t="shared" si="4"/>
        <v>104000</v>
      </c>
      <c r="O8" s="9">
        <f t="shared" si="5"/>
        <v>1358000</v>
      </c>
      <c r="P8" s="11">
        <v>1000000002</v>
      </c>
      <c r="Q8" s="13">
        <v>45595</v>
      </c>
    </row>
    <row r="9" spans="3:17" ht="15.75" x14ac:dyDescent="0.25">
      <c r="C9" s="5">
        <v>111113</v>
      </c>
      <c r="D9" s="6" t="s">
        <v>14</v>
      </c>
      <c r="E9" s="7">
        <v>1300000</v>
      </c>
      <c r="F9" s="7">
        <v>30</v>
      </c>
      <c r="G9" s="7">
        <f t="shared" si="0"/>
        <v>1300000</v>
      </c>
      <c r="H9" s="7">
        <v>30</v>
      </c>
      <c r="I9" s="5">
        <f t="shared" si="6"/>
        <v>162000</v>
      </c>
      <c r="J9" s="7">
        <f t="shared" si="1"/>
        <v>1462000</v>
      </c>
      <c r="K9" s="7">
        <f t="shared" si="2"/>
        <v>52000</v>
      </c>
      <c r="L9" s="7">
        <f t="shared" si="3"/>
        <v>52000</v>
      </c>
      <c r="M9" s="7">
        <v>0</v>
      </c>
      <c r="N9" s="8">
        <f t="shared" si="4"/>
        <v>104000</v>
      </c>
      <c r="O9" s="9">
        <f t="shared" si="5"/>
        <v>1358000</v>
      </c>
      <c r="P9" s="11">
        <v>1000000003</v>
      </c>
      <c r="Q9" s="13">
        <v>45595</v>
      </c>
    </row>
    <row r="10" spans="3:17" ht="15.75" x14ac:dyDescent="0.25">
      <c r="C10" s="5">
        <v>111114</v>
      </c>
      <c r="D10" s="6" t="s">
        <v>15</v>
      </c>
      <c r="E10" s="7">
        <v>1300000</v>
      </c>
      <c r="F10" s="7">
        <v>30</v>
      </c>
      <c r="G10" s="7">
        <f t="shared" si="0"/>
        <v>1300000</v>
      </c>
      <c r="H10" s="7">
        <v>30</v>
      </c>
      <c r="I10" s="5">
        <f t="shared" si="6"/>
        <v>162000</v>
      </c>
      <c r="J10" s="7">
        <f t="shared" si="1"/>
        <v>1462000</v>
      </c>
      <c r="K10" s="7">
        <f t="shared" si="2"/>
        <v>52000</v>
      </c>
      <c r="L10" s="7">
        <f t="shared" si="3"/>
        <v>52000</v>
      </c>
      <c r="M10" s="7">
        <v>0</v>
      </c>
      <c r="N10" s="8">
        <f t="shared" si="4"/>
        <v>104000</v>
      </c>
      <c r="O10" s="9">
        <f t="shared" si="5"/>
        <v>1358000</v>
      </c>
      <c r="P10" s="11">
        <v>1000000004</v>
      </c>
      <c r="Q10" s="13">
        <v>45595</v>
      </c>
    </row>
    <row r="11" spans="3:17" ht="15.75" x14ac:dyDescent="0.25">
      <c r="C11" s="5">
        <v>111115</v>
      </c>
      <c r="D11" s="6" t="s">
        <v>16</v>
      </c>
      <c r="E11" s="7">
        <v>1300000</v>
      </c>
      <c r="F11" s="7">
        <v>30</v>
      </c>
      <c r="G11" s="7">
        <f t="shared" si="0"/>
        <v>1300000</v>
      </c>
      <c r="H11" s="7">
        <v>30</v>
      </c>
      <c r="I11" s="5">
        <f t="shared" si="6"/>
        <v>162000</v>
      </c>
      <c r="J11" s="7">
        <f t="shared" si="1"/>
        <v>1462000</v>
      </c>
      <c r="K11" s="7">
        <f t="shared" si="2"/>
        <v>52000</v>
      </c>
      <c r="L11" s="7">
        <f t="shared" si="3"/>
        <v>52000</v>
      </c>
      <c r="M11" s="7">
        <v>0</v>
      </c>
      <c r="N11" s="8">
        <f t="shared" si="4"/>
        <v>104000</v>
      </c>
      <c r="O11" s="9">
        <f t="shared" si="5"/>
        <v>1358000</v>
      </c>
      <c r="P11" s="11">
        <v>1000000005</v>
      </c>
      <c r="Q11" s="13">
        <v>45595</v>
      </c>
    </row>
    <row r="12" spans="3:17" ht="15.75" x14ac:dyDescent="0.25">
      <c r="C12" s="5">
        <v>111116</v>
      </c>
      <c r="D12" s="10" t="s">
        <v>17</v>
      </c>
      <c r="E12" s="7">
        <v>1300000</v>
      </c>
      <c r="F12" s="7">
        <v>30</v>
      </c>
      <c r="G12" s="7">
        <f>E12/30*F12</f>
        <v>1300000</v>
      </c>
      <c r="H12" s="7">
        <v>30</v>
      </c>
      <c r="I12" s="5">
        <f>IF(E12&gt;(1300000*2),0,162000)/30*H12</f>
        <v>162000</v>
      </c>
      <c r="J12" s="7">
        <f>+G12+I12</f>
        <v>1462000</v>
      </c>
      <c r="K12" s="7">
        <f>G12*4%</f>
        <v>52000</v>
      </c>
      <c r="L12" s="7">
        <f>G12*4%</f>
        <v>52000</v>
      </c>
      <c r="M12" s="7">
        <v>0</v>
      </c>
      <c r="N12" s="8">
        <f>SUM(K12:M12)</f>
        <v>104000</v>
      </c>
      <c r="O12" s="9">
        <f>+J12-N12</f>
        <v>1358000</v>
      </c>
      <c r="P12" s="11">
        <v>1000000006</v>
      </c>
      <c r="Q12" s="13">
        <v>45595</v>
      </c>
    </row>
    <row r="13" spans="3:17" ht="15.75" x14ac:dyDescent="0.25">
      <c r="C13" s="5">
        <v>111117</v>
      </c>
      <c r="D13" s="10" t="s">
        <v>18</v>
      </c>
      <c r="E13" s="7">
        <v>1300000</v>
      </c>
      <c r="F13" s="7">
        <v>30</v>
      </c>
      <c r="G13" s="7">
        <f>E13/30*F13</f>
        <v>1300000</v>
      </c>
      <c r="H13" s="7">
        <v>0</v>
      </c>
      <c r="I13" s="5">
        <f>IF(E13&gt;(1300000*2),0,162000)/30*H13</f>
        <v>0</v>
      </c>
      <c r="J13" s="7">
        <f>+G13+I13</f>
        <v>1300000</v>
      </c>
      <c r="K13" s="7">
        <f>G13*4%</f>
        <v>52000</v>
      </c>
      <c r="L13" s="7">
        <f>G13*4%</f>
        <v>52000</v>
      </c>
      <c r="M13" s="7">
        <v>0</v>
      </c>
      <c r="N13" s="8">
        <f>SUM(K13:M13)</f>
        <v>104000</v>
      </c>
      <c r="O13" s="9">
        <f>+J13-N13</f>
        <v>1196000</v>
      </c>
      <c r="P13" s="11">
        <v>1000000007</v>
      </c>
      <c r="Q13" s="13">
        <v>45595</v>
      </c>
    </row>
    <row r="14" spans="3:17" ht="15.75" x14ac:dyDescent="0.25">
      <c r="C14" s="5">
        <v>111118</v>
      </c>
      <c r="D14" s="10" t="s">
        <v>19</v>
      </c>
      <c r="E14" s="7">
        <v>1300000</v>
      </c>
      <c r="F14" s="7">
        <v>3</v>
      </c>
      <c r="G14" s="7">
        <f>E14/30*F14</f>
        <v>130000</v>
      </c>
      <c r="H14" s="7">
        <v>3</v>
      </c>
      <c r="I14" s="5">
        <f>IF(E14&gt;(1300000*2),0,162000)/30*H14</f>
        <v>16200</v>
      </c>
      <c r="J14" s="7">
        <f>+G14+I14</f>
        <v>146200</v>
      </c>
      <c r="K14" s="7">
        <f>G14*4%</f>
        <v>5200</v>
      </c>
      <c r="L14" s="7">
        <f>G14*4%</f>
        <v>5200</v>
      </c>
      <c r="M14" s="7">
        <v>0</v>
      </c>
      <c r="N14" s="8">
        <f>SUM(K14:M14)</f>
        <v>10400</v>
      </c>
      <c r="O14" s="9">
        <f>+J14-N14</f>
        <v>135800</v>
      </c>
      <c r="P14" s="11">
        <v>1000000008</v>
      </c>
      <c r="Q14" s="13">
        <v>45595</v>
      </c>
    </row>
    <row r="15" spans="3:17" ht="15.75" x14ac:dyDescent="0.25">
      <c r="C15" s="5"/>
      <c r="D15" s="10"/>
      <c r="E15" s="7"/>
      <c r="F15" s="7"/>
      <c r="G15" s="7"/>
      <c r="H15" s="7"/>
      <c r="I15" s="5"/>
      <c r="J15" s="7"/>
      <c r="K15" s="7"/>
      <c r="L15" s="7"/>
      <c r="M15" s="7"/>
      <c r="N15" s="8"/>
      <c r="O15" s="9"/>
      <c r="P15" s="11"/>
      <c r="Q15" s="11"/>
    </row>
    <row r="16" spans="3:17" ht="15.75" x14ac:dyDescent="0.25">
      <c r="C16" s="5"/>
      <c r="D16" s="10"/>
      <c r="E16" s="7"/>
      <c r="F16" s="7"/>
      <c r="G16" s="7"/>
      <c r="H16" s="7"/>
      <c r="I16" s="5"/>
      <c r="J16" s="7"/>
      <c r="K16" s="7"/>
      <c r="L16" s="7"/>
      <c r="M16" s="7"/>
      <c r="N16" s="8"/>
      <c r="O16" s="9"/>
      <c r="P16" s="11"/>
      <c r="Q16" s="11"/>
    </row>
    <row r="17" spans="3:17" ht="15.75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2"/>
      <c r="Q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Guarnizo Salazar</dc:creator>
  <cp:lastModifiedBy>Miguel Angel Guarnizo Salazar</cp:lastModifiedBy>
  <dcterms:created xsi:type="dcterms:W3CDTF">2024-11-05T23:41:38Z</dcterms:created>
  <dcterms:modified xsi:type="dcterms:W3CDTF">2024-11-05T23:46:05Z</dcterms:modified>
</cp:coreProperties>
</file>