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c3f5cca6efa940/Documentos/SEMESTRE 5/PROGRA DE MICROS S5/"/>
    </mc:Choice>
  </mc:AlternateContent>
  <xr:revisionPtr revIDLastSave="107" documentId="8_{932281F0-FC5F-4C40-B954-71A8EA96F223}" xr6:coauthVersionLast="47" xr6:coauthVersionMax="47" xr10:uidLastSave="{D68F424A-E54B-40A1-844F-276C5096B98E}"/>
  <bookViews>
    <workbookView xWindow="-108" yWindow="-108" windowWidth="23256" windowHeight="12456" xr2:uid="{0ED0DF92-D1FB-49FB-B547-CA8315B93890}"/>
  </bookViews>
  <sheets>
    <sheet name="Display de 7 segmentos" sheetId="1" r:id="rId1"/>
    <sheet name="timer 0,2" sheetId="2" r:id="rId2"/>
    <sheet name="timer 1" sheetId="3" r:id="rId3"/>
  </sheets>
  <definedNames>
    <definedName name="_xlnm._FilterDatabase" localSheetId="1" hidden="1">'timer 0,2'!$A$1:$B$6</definedName>
    <definedName name="_xlnm._FilterDatabase" localSheetId="2" hidden="1">'timer 1'!$A$1:$B$6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 a="1"/>
  <c r="M2" i="2" s="1"/>
  <c r="B10" i="2"/>
  <c r="B11" i="3"/>
  <c r="B13" i="3"/>
  <c r="B4" i="3"/>
  <c r="B4" i="2"/>
  <c r="B14" i="2" s="1"/>
  <c r="G2" i="2" a="1"/>
  <c r="G2" i="2" s="1"/>
  <c r="D5" i="2" a="1"/>
  <c r="D5" i="2" s="1"/>
  <c r="N2" i="2" a="1"/>
  <c r="N2" i="2" s="1"/>
  <c r="L2" i="2" a="1"/>
  <c r="L2" i="2" s="1"/>
  <c r="F2" i="3" a="1"/>
  <c r="F2" i="3" s="1"/>
  <c r="F2" i="2" a="1"/>
  <c r="F2" i="2" s="1"/>
  <c r="B14" i="3"/>
  <c r="B10" i="3"/>
  <c r="G2" i="3" a="1"/>
  <c r="G2" i="3" s="1"/>
  <c r="E2" i="3" a="1"/>
  <c r="E2" i="3" s="1"/>
  <c r="E2" i="2" a="1"/>
  <c r="E2" i="2" s="1"/>
  <c r="B11" i="2" l="1"/>
  <c r="B13" i="2"/>
  <c r="B8" i="2"/>
  <c r="B9" i="2" s="1"/>
  <c r="B8" i="3"/>
  <c r="B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<sst xmlns="http://schemas.openxmlformats.org/spreadsheetml/2006/main" count="86" uniqueCount="60">
  <si>
    <t>A</t>
  </si>
  <si>
    <t>B</t>
  </si>
  <si>
    <t>C</t>
  </si>
  <si>
    <t>D</t>
  </si>
  <si>
    <t>E</t>
  </si>
  <si>
    <t>F</t>
  </si>
  <si>
    <t>G</t>
  </si>
  <si>
    <t>Hexadecimal</t>
  </si>
  <si>
    <t>Binario</t>
  </si>
  <si>
    <t>01111110</t>
  </si>
  <si>
    <t>00110000</t>
  </si>
  <si>
    <t>01101101</t>
  </si>
  <si>
    <t>01111001</t>
  </si>
  <si>
    <t>00110011</t>
  </si>
  <si>
    <t>01011011</t>
  </si>
  <si>
    <t>01011111</t>
  </si>
  <si>
    <t>01110000</t>
  </si>
  <si>
    <t>01111111</t>
  </si>
  <si>
    <t>01111011</t>
  </si>
  <si>
    <t>01110111</t>
  </si>
  <si>
    <t>00011111</t>
  </si>
  <si>
    <t>01001110</t>
  </si>
  <si>
    <t>00111101</t>
  </si>
  <si>
    <t>01001111</t>
  </si>
  <si>
    <t>01000111</t>
  </si>
  <si>
    <t>0x7E</t>
  </si>
  <si>
    <t>0x30</t>
  </si>
  <si>
    <t>0x6D</t>
  </si>
  <si>
    <t>0x79</t>
  </si>
  <si>
    <t>0x33</t>
  </si>
  <si>
    <t>0x5B</t>
  </si>
  <si>
    <t>0x5F</t>
  </si>
  <si>
    <t>0x70</t>
  </si>
  <si>
    <t>0x7F</t>
  </si>
  <si>
    <t>0x7B</t>
  </si>
  <si>
    <t>0x77</t>
  </si>
  <si>
    <t>0x1F</t>
  </si>
  <si>
    <t>0x4E</t>
  </si>
  <si>
    <t>0x3D</t>
  </si>
  <si>
    <t>0x4F</t>
  </si>
  <si>
    <t>0x47</t>
  </si>
  <si>
    <t>Timer size (bits)</t>
  </si>
  <si>
    <t>System Clock Frequency (Hz)</t>
  </si>
  <si>
    <t>System clock prescaler</t>
  </si>
  <si>
    <t>Clock I/O Frequency</t>
  </si>
  <si>
    <t>Clock I/O Prescaler</t>
  </si>
  <si>
    <t>Desired delay (s)</t>
  </si>
  <si>
    <t>Timer Frecuency(Hz)</t>
  </si>
  <si>
    <t>Ticks (s)</t>
  </si>
  <si>
    <t>Maximum time (s)</t>
  </si>
  <si>
    <t>Minimum precaler needed</t>
  </si>
  <si>
    <t>CSn2</t>
  </si>
  <si>
    <t>CSn1</t>
  </si>
  <si>
    <t>CSn0</t>
  </si>
  <si>
    <t>OCR0A</t>
  </si>
  <si>
    <t>TNCT0</t>
  </si>
  <si>
    <t>CTC MODE</t>
  </si>
  <si>
    <t>Normal Mode</t>
  </si>
  <si>
    <t>Timer 2</t>
  </si>
  <si>
    <t xml:space="preserve">       table7seg:    .db 0x3F,0x06,0x5B,0x4F,0x66,0x6D,0x7D,0x07,0x7F,0x6F,0x77,0x7C,0x39,0x5E,0x79,0x71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</si>
</sst>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165" fontId="0" fillId="0" borderId="1" xfId="0" applyNumberFormat="1" applyBorder="1"/>
    <xf numFmtId="165" fontId="0" fillId="0" borderId="0" xfId="0" applyNumberFormat="1"/>
    <xf numFmtId="0" fontId="0" fillId="3" borderId="0" xfId="0" applyFill="1"/>
    <xf numFmtId="164" fontId="1" fillId="0" borderId="1" xfId="0" applyNumberFormat="1" applyFont="1" applyBorder="1"/>
    <xf numFmtId="0" fontId="0" fillId="0" borderId="1" xfId="0" applyBorder="1" applyAlignme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56515</xdr:colOff>
      <xdr:row>2</xdr:row>
      <xdr:rowOff>123824</xdr:rowOff>
    </xdr:from>
    <xdr:to>
      <xdr:col>16</xdr:col>
      <xdr:colOff>340117</xdr:colOff>
      <xdr:row>16</xdr:row>
      <xdr:rowOff>38099</xdr:rowOff>
    </xdr:to>
    <xdr:pic>
      <xdr:nvPicPr>
        <xdr:cNvPr id="2" name="Picture 1" descr="Hola en display 7 segmentos">
          <a:extLst>
            <a:ext uri="{FF2B5EF4-FFF2-40B4-BE49-F238E27FC236}">
              <a16:creationId xmlns:a16="http://schemas.microsoft.com/office/drawing/2014/main" id="{2D574C1B-8A3E-E761-CA48-0E4840A41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4515" y="497204"/>
          <a:ext cx="3331602" cy="2474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26842</xdr:colOff>
      <xdr:row>2</xdr:row>
      <xdr:rowOff>60959</xdr:rowOff>
    </xdr:from>
    <xdr:to>
      <xdr:col>9</xdr:col>
      <xdr:colOff>336214</xdr:colOff>
      <xdr:row>15</xdr:row>
      <xdr:rowOff>102230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A18CC3-3FFC-726C-081C-810AC048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2062" y="426719"/>
          <a:ext cx="3334512" cy="2418711"/>
        </a:xfrm>
        <a:prstGeom prst="rect">
          <a:avLst/>
        </a:prstGeom>
      </xdr:spPr>
    </xdr:pic>
    <xdr:clientData/>
  </xdr:twoCellAnchor>
  <xdr:twoCellAnchor editAs="oneCell">
    <xdr:from>
      <xdr:col>9</xdr:col>
      <xdr:colOff>593091</xdr:colOff>
      <xdr:row>2</xdr:row>
      <xdr:rowOff>0</xdr:rowOff>
    </xdr:from>
    <xdr:to>
      <xdr:col>16</xdr:col>
      <xdr:colOff>292173</xdr:colOff>
      <xdr:row>7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C8A3C-9047-2706-61E5-831CC9C0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3451" y="365760"/>
          <a:ext cx="3966282" cy="944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164002</xdr:colOff>
      <xdr:row>0</xdr:row>
      <xdr:rowOff>15875</xdr:rowOff>
    </xdr:from>
    <xdr:to>
      <xdr:col>13</xdr:col>
      <xdr:colOff>585906</xdr:colOff>
      <xdr:row>6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30174-ADCF-4771-8BCF-50E8491B3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127"/>
        <a:stretch>
          <a:fillRect/>
        </a:stretch>
      </xdr:blipFill>
      <xdr:spPr>
        <a:xfrm>
          <a:off x="5685327" y="15875"/>
          <a:ext cx="4079504" cy="1177925"/>
        </a:xfrm>
        <a:prstGeom prst="rect">
          <a:avLst/>
        </a:prstGeom>
      </xdr:spPr>
    </xdr:pic>
    <xdr:clientData/>
  </xdr:twoCellAnchor>
  <xdr:twoCellAnchor editAs="oneCell">
    <xdr:from>
      <xdr:col>7</xdr:col>
      <xdr:colOff>365125</xdr:colOff>
      <xdr:row>7</xdr:row>
      <xdr:rowOff>3561</xdr:rowOff>
    </xdr:from>
    <xdr:to>
      <xdr:col>13</xdr:col>
      <xdr:colOff>294234</xdr:colOff>
      <xdr:row>17</xdr:row>
      <xdr:rowOff>7467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1EB629-F9BA-2E9C-C83E-8F42697DB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1314836"/>
          <a:ext cx="3586709" cy="18771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FF8C-01C0-4448-8D8A-4E6FA2FEFBD0}">
  <dimension ref="A1:J19"/>
  <sheetViews>
    <sheetView tabSelected="1" workbookViewId="0">
      <selection activeCell="R18" sqref="R18"/>
    </sheetView>
  </sheetViews>
  <sheetFormatPr defaultRowHeight="14.4" x14ac:dyDescent="0.3"/>
  <cols>
    <col min="9" max="9" width="11.109375" bestFit="1" customWidth="1"/>
  </cols>
  <sheetData>
    <row r="1" spans="1:10" ht="15" thickBot="1" x14ac:dyDescent="0.35"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12" t="s">
        <v>8</v>
      </c>
    </row>
    <row r="2" spans="1:10" x14ac:dyDescent="0.3">
      <c r="A2" s="3">
        <v>0</v>
      </c>
      <c r="B2" s="7">
        <v>1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0</v>
      </c>
      <c r="I2" s="8" t="s">
        <v>25</v>
      </c>
      <c r="J2" s="8" t="s">
        <v>9</v>
      </c>
    </row>
    <row r="3" spans="1:10" x14ac:dyDescent="0.3">
      <c r="A3" s="4">
        <v>1</v>
      </c>
      <c r="B3" s="2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 t="s">
        <v>26</v>
      </c>
      <c r="J3" s="1" t="s">
        <v>10</v>
      </c>
    </row>
    <row r="4" spans="1:10" x14ac:dyDescent="0.3">
      <c r="A4" s="4">
        <v>2</v>
      </c>
      <c r="B4" s="2">
        <v>1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1</v>
      </c>
      <c r="I4" s="1" t="s">
        <v>27</v>
      </c>
      <c r="J4" s="1" t="s">
        <v>11</v>
      </c>
    </row>
    <row r="5" spans="1:10" x14ac:dyDescent="0.3">
      <c r="A5" s="4">
        <v>3</v>
      </c>
      <c r="B5" s="2">
        <v>1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 t="s">
        <v>28</v>
      </c>
      <c r="J5" s="1" t="s">
        <v>12</v>
      </c>
    </row>
    <row r="6" spans="1:10" x14ac:dyDescent="0.3">
      <c r="A6" s="4">
        <v>4</v>
      </c>
      <c r="B6" s="2">
        <v>0</v>
      </c>
      <c r="C6" s="1">
        <v>1</v>
      </c>
      <c r="D6" s="1">
        <v>1</v>
      </c>
      <c r="E6" s="1">
        <v>0</v>
      </c>
      <c r="F6" s="1">
        <v>0</v>
      </c>
      <c r="G6" s="1">
        <v>1</v>
      </c>
      <c r="H6" s="1">
        <v>1</v>
      </c>
      <c r="I6" s="1" t="s">
        <v>29</v>
      </c>
      <c r="J6" s="1" t="s">
        <v>13</v>
      </c>
    </row>
    <row r="7" spans="1:10" x14ac:dyDescent="0.3">
      <c r="A7" s="4">
        <v>5</v>
      </c>
      <c r="B7" s="2">
        <v>1</v>
      </c>
      <c r="C7" s="1">
        <v>0</v>
      </c>
      <c r="D7" s="1">
        <v>1</v>
      </c>
      <c r="E7" s="1">
        <v>1</v>
      </c>
      <c r="F7" s="1">
        <v>0</v>
      </c>
      <c r="G7" s="1">
        <v>1</v>
      </c>
      <c r="H7" s="1">
        <v>1</v>
      </c>
      <c r="I7" s="1" t="s">
        <v>30</v>
      </c>
      <c r="J7" s="1" t="s">
        <v>14</v>
      </c>
    </row>
    <row r="8" spans="1:10" x14ac:dyDescent="0.3">
      <c r="A8" s="4">
        <v>6</v>
      </c>
      <c r="B8" s="2">
        <v>1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 t="s">
        <v>31</v>
      </c>
      <c r="J8" s="1" t="s">
        <v>15</v>
      </c>
    </row>
    <row r="9" spans="1:10" x14ac:dyDescent="0.3">
      <c r="A9" s="4">
        <v>7</v>
      </c>
      <c r="B9" s="2">
        <v>1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 t="s">
        <v>32</v>
      </c>
      <c r="J9" s="1" t="s">
        <v>16</v>
      </c>
    </row>
    <row r="10" spans="1:10" x14ac:dyDescent="0.3">
      <c r="A10" s="4">
        <v>8</v>
      </c>
      <c r="B10" s="2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 t="s">
        <v>33</v>
      </c>
      <c r="J10" s="1" t="s">
        <v>17</v>
      </c>
    </row>
    <row r="11" spans="1:10" x14ac:dyDescent="0.3">
      <c r="A11" s="5">
        <v>9</v>
      </c>
      <c r="B11" s="2">
        <v>1</v>
      </c>
      <c r="C11" s="1">
        <v>1</v>
      </c>
      <c r="D11" s="1">
        <v>1</v>
      </c>
      <c r="E11" s="1">
        <v>1</v>
      </c>
      <c r="F11" s="1">
        <v>0</v>
      </c>
      <c r="G11" s="1">
        <v>1</v>
      </c>
      <c r="H11" s="1">
        <v>1</v>
      </c>
      <c r="I11" s="1" t="s">
        <v>34</v>
      </c>
      <c r="J11" s="1" t="s">
        <v>18</v>
      </c>
    </row>
    <row r="12" spans="1:10" x14ac:dyDescent="0.3">
      <c r="A12" s="5" t="s">
        <v>0</v>
      </c>
      <c r="B12" s="2">
        <v>1</v>
      </c>
      <c r="C12" s="1">
        <v>1</v>
      </c>
      <c r="D12" s="1">
        <v>1</v>
      </c>
      <c r="E12" s="1">
        <v>0</v>
      </c>
      <c r="F12" s="1">
        <v>1</v>
      </c>
      <c r="G12" s="1">
        <v>1</v>
      </c>
      <c r="H12" s="1">
        <v>1</v>
      </c>
      <c r="I12" s="1" t="s">
        <v>35</v>
      </c>
      <c r="J12" s="1" t="s">
        <v>19</v>
      </c>
    </row>
    <row r="13" spans="1:10" x14ac:dyDescent="0.3">
      <c r="A13" s="5" t="s">
        <v>1</v>
      </c>
      <c r="B13" s="2">
        <v>0</v>
      </c>
      <c r="C13" s="1">
        <v>0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 t="s">
        <v>36</v>
      </c>
      <c r="J13" s="1" t="s">
        <v>20</v>
      </c>
    </row>
    <row r="14" spans="1:10" x14ac:dyDescent="0.3">
      <c r="A14" s="5" t="s">
        <v>2</v>
      </c>
      <c r="B14" s="2">
        <v>1</v>
      </c>
      <c r="C14" s="1">
        <v>0</v>
      </c>
      <c r="D14" s="1">
        <v>0</v>
      </c>
      <c r="E14" s="1">
        <v>1</v>
      </c>
      <c r="F14" s="1">
        <v>1</v>
      </c>
      <c r="G14" s="1">
        <v>1</v>
      </c>
      <c r="H14" s="1">
        <v>0</v>
      </c>
      <c r="I14" s="1" t="s">
        <v>37</v>
      </c>
      <c r="J14" s="1" t="s">
        <v>21</v>
      </c>
    </row>
    <row r="15" spans="1:10" x14ac:dyDescent="0.3">
      <c r="A15" s="5" t="s">
        <v>3</v>
      </c>
      <c r="B15" s="2">
        <v>0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1</v>
      </c>
      <c r="I15" s="1" t="s">
        <v>38</v>
      </c>
      <c r="J15" s="1" t="s">
        <v>22</v>
      </c>
    </row>
    <row r="16" spans="1:10" x14ac:dyDescent="0.3">
      <c r="A16" s="5" t="s">
        <v>4</v>
      </c>
      <c r="B16" s="2">
        <v>1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 t="s">
        <v>39</v>
      </c>
      <c r="J16" s="1" t="s">
        <v>23</v>
      </c>
    </row>
    <row r="17" spans="1:10" ht="15" thickBot="1" x14ac:dyDescent="0.35">
      <c r="A17" s="6" t="s">
        <v>5</v>
      </c>
      <c r="B17" s="2">
        <v>1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1</v>
      </c>
      <c r="I17" s="1" t="s">
        <v>40</v>
      </c>
      <c r="J17" s="1" t="s">
        <v>24</v>
      </c>
    </row>
    <row r="19" spans="1:10" x14ac:dyDescent="0.3">
      <c r="A19" s="21" t="s">
        <v>59</v>
      </c>
      <c r="B19" s="21"/>
      <c r="C19" s="21"/>
      <c r="D19" s="21"/>
      <c r="E19" s="21"/>
      <c r="F19" s="21"/>
      <c r="G19" s="21"/>
      <c r="H19" s="21"/>
      <c r="I19" s="21"/>
      <c r="J1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9F46-C41F-4C9B-AB55-7BE0D765BD74}">
  <dimension ref="A1:N14"/>
  <sheetViews>
    <sheetView zoomScaleNormal="100" workbookViewId="0">
      <selection activeCell="B6" sqref="B6"/>
    </sheetView>
  </sheetViews>
  <sheetFormatPr defaultRowHeight="14.4" x14ac:dyDescent="0.3"/>
  <cols>
    <col min="1" max="1" width="24.33203125" bestFit="1" customWidth="1"/>
    <col min="2" max="2" width="9.109375" bestFit="1" customWidth="1"/>
    <col min="3" max="3" width="12.109375" bestFit="1" customWidth="1"/>
    <col min="4" max="4" width="9.5546875" customWidth="1"/>
    <col min="5" max="7" width="8.77734375" bestFit="1" customWidth="1"/>
    <col min="17" max="18" width="8.77734375" bestFit="1" customWidth="1"/>
  </cols>
  <sheetData>
    <row r="1" spans="1:14" x14ac:dyDescent="0.3">
      <c r="A1" s="1" t="s">
        <v>41</v>
      </c>
      <c r="B1" s="14">
        <v>8</v>
      </c>
      <c r="E1" s="13" t="s">
        <v>51</v>
      </c>
      <c r="F1" s="13" t="s">
        <v>52</v>
      </c>
      <c r="G1" s="13" t="s">
        <v>53</v>
      </c>
      <c r="K1" s="1" t="s">
        <v>58</v>
      </c>
      <c r="L1" s="13" t="s">
        <v>51</v>
      </c>
      <c r="M1" s="13" t="s">
        <v>52</v>
      </c>
      <c r="N1" s="13" t="s">
        <v>53</v>
      </c>
    </row>
    <row r="2" spans="1:14" x14ac:dyDescent="0.3">
      <c r="A2" s="1" t="s">
        <v>42</v>
      </c>
      <c r="B2" s="14">
        <v>16000000</v>
      </c>
      <c r="E2" s="1" cm="1">
        <f t="array" ref="E2">_xlfn.IFS(B5=1,0,B5=8,0,B5=64,0,B5=256,1,B5=1024,1)</f>
        <v>0</v>
      </c>
      <c r="F2" s="1" cm="1">
        <f t="array" ref="F2">_xlfn.IFS(B5=1,0,B5=8,1,B5=64,1,B5=256,0,B5=1024,0)</f>
        <v>1</v>
      </c>
      <c r="G2" s="1" cm="1">
        <f t="array" ref="G2">_xlfn.IFS(B5=1,1,B5=8,0,B5=64,1,B5=256,0,B5=1024,1)</f>
        <v>1</v>
      </c>
      <c r="K2" s="1"/>
      <c r="L2" s="1" cm="1">
        <f t="array" ref="L2">_xlfn.IFS(B5=1,0,B5=8,0,B5=32,0,B5=64,1,B5=128,1,B5=256,1,B5=1024,1)</f>
        <v>1</v>
      </c>
      <c r="M2" s="1" cm="1">
        <f t="array" ref="M2">_xlfn.IFS(B5=1,0,B5=8,1,B5=32,1,B5=64,0,B5=128,0,B5=256,1,B5=1024,1)</f>
        <v>0</v>
      </c>
      <c r="N2" s="1" cm="1">
        <f t="array" ref="N2">_xlfn.IFS(B5=1,1,B5=8,0,B5=32,1,B5=64,0,B5=128,1,B5=256,0,B5=1024,1)</f>
        <v>0</v>
      </c>
    </row>
    <row r="3" spans="1:14" x14ac:dyDescent="0.3">
      <c r="A3" s="1" t="s">
        <v>43</v>
      </c>
      <c r="B3" s="14">
        <v>1</v>
      </c>
    </row>
    <row r="4" spans="1:14" x14ac:dyDescent="0.3">
      <c r="A4" s="1" t="s">
        <v>44</v>
      </c>
      <c r="B4" s="14">
        <f>B2/B3</f>
        <v>16000000</v>
      </c>
    </row>
    <row r="5" spans="1:14" x14ac:dyDescent="0.3">
      <c r="A5" s="1" t="s">
        <v>45</v>
      </c>
      <c r="B5" s="14">
        <v>64</v>
      </c>
      <c r="D5" s="19" t="str" cm="1">
        <f t="array" ref="D5">_xlfn.IFS(B5=32,"TIMER 2",B5=128,"TIMER 2",B5=1,"ANY",B5=8,"ANY",B5=64,"ANY",B5=256,"ANY",B5=1024,"ANY")</f>
        <v>ANY</v>
      </c>
    </row>
    <row r="6" spans="1:14" x14ac:dyDescent="0.3">
      <c r="A6" s="1" t="s">
        <v>46</v>
      </c>
      <c r="B6" s="20">
        <v>1E-3</v>
      </c>
    </row>
    <row r="7" spans="1:14" x14ac:dyDescent="0.3">
      <c r="A7" s="1"/>
      <c r="B7" s="1"/>
    </row>
    <row r="8" spans="1:14" x14ac:dyDescent="0.3">
      <c r="A8" s="1" t="s">
        <v>47</v>
      </c>
      <c r="B8" s="1">
        <f>B4/B5</f>
        <v>250000</v>
      </c>
    </row>
    <row r="9" spans="1:14" x14ac:dyDescent="0.3">
      <c r="A9" s="1" t="s">
        <v>48</v>
      </c>
      <c r="B9" s="1">
        <f>1/B8</f>
        <v>3.9999999999999998E-6</v>
      </c>
    </row>
    <row r="10" spans="1:14" x14ac:dyDescent="0.3">
      <c r="A10" s="1" t="s">
        <v>49</v>
      </c>
      <c r="B10" s="1">
        <f>((2^8)*B5)/B4</f>
        <v>1.024E-3</v>
      </c>
    </row>
    <row r="11" spans="1:14" x14ac:dyDescent="0.3">
      <c r="A11" s="1" t="s">
        <v>50</v>
      </c>
      <c r="B11" s="1">
        <f>(B6*B4)/2^8</f>
        <v>62.5</v>
      </c>
    </row>
    <row r="13" spans="1:14" x14ac:dyDescent="0.3">
      <c r="A13" s="14" t="s">
        <v>54</v>
      </c>
      <c r="B13" s="17">
        <f>(B4*B6)/B5</f>
        <v>250</v>
      </c>
      <c r="C13" s="14" t="s">
        <v>56</v>
      </c>
    </row>
    <row r="14" spans="1:14" x14ac:dyDescent="0.3">
      <c r="A14" s="14" t="s">
        <v>55</v>
      </c>
      <c r="B14" s="17">
        <f>256-(B4*B6)/B5</f>
        <v>6</v>
      </c>
      <c r="C14" s="14" t="s">
        <v>57</v>
      </c>
    </row>
  </sheetData>
  <conditionalFormatting sqref="B11">
    <cfRule type="cellIs" dxfId="3" priority="1" operator="lessThan">
      <formula>1024</formula>
    </cfRule>
    <cfRule type="cellIs" dxfId="2" priority="2" operator="greaterThan">
      <formula>1024</formula>
    </cfRule>
  </conditionalFormatting>
  <dataValidations count="2">
    <dataValidation type="list" allowBlank="1" showInputMessage="1" showErrorMessage="1" sqref="B5" xr:uid="{0FA102FC-3802-4438-86A5-0F3AF861C9EA}">
      <formula1>"1,8,32,64,128,256,1024"</formula1>
    </dataValidation>
    <dataValidation type="list" allowBlank="1" showInputMessage="1" showErrorMessage="1" sqref="B3" xr:uid="{90490C12-8236-4AF8-9248-68C195A97EDA}">
      <formula1>"1,2,4,6,8,16,32,64,128,256"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02C1-A138-46B3-BE9D-6B6208312F9A}">
  <dimension ref="A1:G15"/>
  <sheetViews>
    <sheetView workbookViewId="0">
      <selection activeCell="B13" sqref="B13"/>
    </sheetView>
  </sheetViews>
  <sheetFormatPr defaultRowHeight="14.4" x14ac:dyDescent="0.3"/>
  <cols>
    <col min="1" max="1" width="24" bestFit="1" customWidth="1"/>
    <col min="2" max="2" width="9" bestFit="1" customWidth="1"/>
    <col min="3" max="3" width="11.44140625" bestFit="1" customWidth="1"/>
  </cols>
  <sheetData>
    <row r="1" spans="1:7" x14ac:dyDescent="0.3">
      <c r="A1" t="s">
        <v>41</v>
      </c>
      <c r="B1" s="15">
        <v>16</v>
      </c>
      <c r="E1" s="13" t="s">
        <v>51</v>
      </c>
      <c r="F1" s="13" t="s">
        <v>52</v>
      </c>
      <c r="G1" s="13" t="s">
        <v>53</v>
      </c>
    </row>
    <row r="2" spans="1:7" x14ac:dyDescent="0.3">
      <c r="A2" t="s">
        <v>42</v>
      </c>
      <c r="B2" s="15">
        <v>16000000</v>
      </c>
      <c r="E2" s="1" cm="1">
        <f t="array" ref="E2">_xlfn.IFS(B5=1,0,B5=8,0,B5=64,0,B5=256,1,B5=1024,1)</f>
        <v>0</v>
      </c>
      <c r="F2" s="1" cm="1">
        <f t="array" ref="F2">_xlfn.IFS(B5=1,0,B5=8,1,B5=64,1,B5=256,0,B5=1024,0)</f>
        <v>1</v>
      </c>
      <c r="G2" s="1" cm="1">
        <f t="array" ref="G2">_xlfn.IFS(B5=1,1,B5=8,0,B5=64,1,B5=256,0,B5=1024,1)</f>
        <v>1</v>
      </c>
    </row>
    <row r="3" spans="1:7" x14ac:dyDescent="0.3">
      <c r="A3" t="s">
        <v>43</v>
      </c>
      <c r="B3" s="15">
        <v>16</v>
      </c>
    </row>
    <row r="4" spans="1:7" x14ac:dyDescent="0.3">
      <c r="A4" t="s">
        <v>44</v>
      </c>
      <c r="B4" s="15">
        <f>B2/B3</f>
        <v>1000000</v>
      </c>
    </row>
    <row r="5" spans="1:7" x14ac:dyDescent="0.3">
      <c r="A5" t="s">
        <v>45</v>
      </c>
      <c r="B5" s="15">
        <v>64</v>
      </c>
    </row>
    <row r="6" spans="1:7" x14ac:dyDescent="0.3">
      <c r="A6" t="s">
        <v>46</v>
      </c>
      <c r="B6" s="16">
        <v>1</v>
      </c>
    </row>
    <row r="8" spans="1:7" x14ac:dyDescent="0.3">
      <c r="A8" t="s">
        <v>47</v>
      </c>
      <c r="B8">
        <f>B4/B5</f>
        <v>15625</v>
      </c>
    </row>
    <row r="9" spans="1:7" x14ac:dyDescent="0.3">
      <c r="A9" t="s">
        <v>48</v>
      </c>
      <c r="B9">
        <f>1/B8</f>
        <v>6.3999999999999997E-5</v>
      </c>
    </row>
    <row r="10" spans="1:7" x14ac:dyDescent="0.3">
      <c r="A10" t="s">
        <v>49</v>
      </c>
      <c r="B10">
        <f>((2^16)*B5)/B4</f>
        <v>4.1943039999999998</v>
      </c>
    </row>
    <row r="11" spans="1:7" x14ac:dyDescent="0.3">
      <c r="A11" t="s">
        <v>50</v>
      </c>
      <c r="B11">
        <f>(B6*B4)/2^16</f>
        <v>15.2587890625</v>
      </c>
    </row>
    <row r="13" spans="1:7" x14ac:dyDescent="0.3">
      <c r="A13" s="14" t="s">
        <v>54</v>
      </c>
      <c r="B13" s="17">
        <f>(B4*B6)/B5</f>
        <v>15625</v>
      </c>
      <c r="C13" s="14" t="s">
        <v>56</v>
      </c>
    </row>
    <row r="14" spans="1:7" x14ac:dyDescent="0.3">
      <c r="A14" s="14" t="s">
        <v>55</v>
      </c>
      <c r="B14" s="17">
        <f>65536-(B4*B6)/B5</f>
        <v>49911</v>
      </c>
      <c r="C14" s="14" t="s">
        <v>57</v>
      </c>
    </row>
    <row r="15" spans="1:7" x14ac:dyDescent="0.3">
      <c r="B15" s="18"/>
    </row>
  </sheetData>
  <conditionalFormatting sqref="B11">
    <cfRule type="cellIs" dxfId="1" priority="1" operator="lessThan">
      <formula>1024</formula>
    </cfRule>
    <cfRule type="cellIs" dxfId="0" priority="2" operator="greaterThan">
      <formula>1024</formula>
    </cfRule>
  </conditionalFormatting>
  <dataValidations count="2">
    <dataValidation type="list" allowBlank="1" showInputMessage="1" showErrorMessage="1" sqref="B3" xr:uid="{614F4E0B-6DF6-4236-B668-E9AD87A7D5B2}">
      <formula1>"1,2,4,6,8,16,32,64,128,256"</formula1>
    </dataValidation>
    <dataValidation type="list" allowBlank="1" showInputMessage="1" showErrorMessage="1" sqref="B5" xr:uid="{8200BC42-688E-4B33-B5D7-574A0750D386}">
      <formula1>"1,8,64,256,1024"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Display de 7 segmentos</vt:lpstr>
      <vt:lpstr>timer 0,2</vt:lpstr>
      <vt:lpstr>timer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Samayoa</dc:creator>
  <cp:lastModifiedBy>Jose Martinez</cp:lastModifiedBy>
  <dcterms:created xsi:type="dcterms:W3CDTF">2026-02-10T21:12:18Z</dcterms:created>
  <dcterms:modified xsi:type="dcterms:W3CDTF">2026-03-15T05:48:40Z</dcterms:modified>
</cp:coreProperties>
</file>