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H75" i="24"/>
  <c r="K75" i="24" s="1"/>
  <c r="G75" i="24"/>
  <c r="F75" i="24"/>
  <c r="E75" i="24"/>
  <c r="L74" i="24"/>
  <c r="J74" i="24"/>
  <c r="H74" i="24"/>
  <c r="K74" i="24" s="1"/>
  <c r="G74" i="24"/>
  <c r="F74" i="24"/>
  <c r="E74" i="24"/>
  <c r="L73" i="24"/>
  <c r="J73" i="24"/>
  <c r="H73" i="24"/>
  <c r="G73" i="24"/>
  <c r="F73" i="24"/>
  <c r="E73" i="24"/>
  <c r="L72" i="24"/>
  <c r="H72" i="24"/>
  <c r="G72" i="24"/>
  <c r="F72" i="24"/>
  <c r="E72" i="24"/>
  <c r="L71" i="24"/>
  <c r="J71" i="24"/>
  <c r="H71" i="24"/>
  <c r="G71" i="24"/>
  <c r="F71" i="24"/>
  <c r="E71" i="24"/>
  <c r="L70" i="24"/>
  <c r="J70" i="24"/>
  <c r="H70" i="24"/>
  <c r="G70" i="24"/>
  <c r="F70" i="24"/>
  <c r="E70" i="24"/>
  <c r="L69" i="24"/>
  <c r="J69" i="24"/>
  <c r="H69" i="24"/>
  <c r="G69" i="24"/>
  <c r="F69" i="24"/>
  <c r="E69" i="24"/>
  <c r="L68" i="24"/>
  <c r="H68" i="24"/>
  <c r="G68" i="24"/>
  <c r="F68" i="24"/>
  <c r="E68" i="24"/>
  <c r="L67" i="24"/>
  <c r="J67" i="24"/>
  <c r="H67" i="24"/>
  <c r="G67" i="24"/>
  <c r="F67" i="24"/>
  <c r="E67" i="24"/>
  <c r="L66" i="24"/>
  <c r="J66" i="24"/>
  <c r="H66" i="24"/>
  <c r="G66" i="24"/>
  <c r="F66" i="24"/>
  <c r="E66" i="24"/>
  <c r="L65" i="24"/>
  <c r="J65" i="24"/>
  <c r="H65" i="24"/>
  <c r="G65" i="24"/>
  <c r="F65" i="24"/>
  <c r="E65" i="24"/>
  <c r="L64" i="24"/>
  <c r="H64" i="24"/>
  <c r="G64" i="24"/>
  <c r="F64" i="24"/>
  <c r="E64" i="24"/>
  <c r="L63" i="24"/>
  <c r="J63" i="24"/>
  <c r="H63" i="24"/>
  <c r="G63" i="24"/>
  <c r="F63" i="24"/>
  <c r="E63" i="24"/>
  <c r="L62" i="24"/>
  <c r="J62" i="24"/>
  <c r="H62" i="24"/>
  <c r="G62" i="24"/>
  <c r="F62" i="24"/>
  <c r="E62" i="24"/>
  <c r="L61" i="24"/>
  <c r="J61" i="24"/>
  <c r="H61" i="24"/>
  <c r="G61" i="24"/>
  <c r="F61" i="24"/>
  <c r="E61" i="24"/>
  <c r="L60" i="24"/>
  <c r="H60" i="24" s="1"/>
  <c r="G60" i="24"/>
  <c r="F60" i="24"/>
  <c r="E60" i="24"/>
  <c r="L59" i="24"/>
  <c r="H59" i="24" s="1"/>
  <c r="G59" i="24"/>
  <c r="F59" i="24"/>
  <c r="E59" i="24"/>
  <c r="L58" i="24"/>
  <c r="H58" i="24"/>
  <c r="G58" i="24"/>
  <c r="F58" i="24"/>
  <c r="E58" i="24"/>
  <c r="L57" i="24"/>
  <c r="H57" i="24" s="1"/>
  <c r="J57" i="24" s="1"/>
  <c r="G57" i="24"/>
  <c r="F57" i="24"/>
  <c r="E57" i="24"/>
  <c r="L56" i="24"/>
  <c r="H56" i="24" s="1"/>
  <c r="G56" i="24"/>
  <c r="F56" i="24"/>
  <c r="E56" i="24"/>
  <c r="L55" i="24"/>
  <c r="H55" i="24" s="1"/>
  <c r="G55" i="24"/>
  <c r="F55" i="24"/>
  <c r="E55" i="24"/>
  <c r="L54" i="24"/>
  <c r="H54" i="24"/>
  <c r="G54" i="24"/>
  <c r="F54" i="24"/>
  <c r="E54" i="24"/>
  <c r="L53" i="24"/>
  <c r="H53" i="24" s="1"/>
  <c r="J53" i="24"/>
  <c r="G53" i="24"/>
  <c r="F53" i="24"/>
  <c r="E53" i="24"/>
  <c r="L52" i="24"/>
  <c r="H52" i="24" s="1"/>
  <c r="G52" i="24"/>
  <c r="F52" i="24"/>
  <c r="E52" i="24"/>
  <c r="L51" i="24"/>
  <c r="H51" i="24" s="1"/>
  <c r="G51" i="24"/>
  <c r="F51" i="24"/>
  <c r="E51" i="24"/>
  <c r="M44" i="24"/>
  <c r="K44" i="24"/>
  <c r="I44" i="24"/>
  <c r="G44" i="24"/>
  <c r="E44" i="24"/>
  <c r="C44" i="24"/>
  <c r="L44" i="24" s="1"/>
  <c r="B44" i="24"/>
  <c r="D44" i="24" s="1"/>
  <c r="K43" i="24"/>
  <c r="H43" i="24"/>
  <c r="F43" i="24"/>
  <c r="C43" i="24"/>
  <c r="M43" i="24" s="1"/>
  <c r="B43" i="24"/>
  <c r="D43" i="24" s="1"/>
  <c r="M42" i="24"/>
  <c r="K42" i="24"/>
  <c r="I42" i="24"/>
  <c r="G42" i="24"/>
  <c r="E42" i="24"/>
  <c r="C42" i="24"/>
  <c r="L42" i="24" s="1"/>
  <c r="B42" i="24"/>
  <c r="D42" i="24" s="1"/>
  <c r="K41" i="24"/>
  <c r="H41" i="24"/>
  <c r="F41" i="24"/>
  <c r="C41" i="24"/>
  <c r="M41" i="24" s="1"/>
  <c r="B41" i="24"/>
  <c r="D41" i="24" s="1"/>
  <c r="M40" i="24"/>
  <c r="K40" i="24"/>
  <c r="I40" i="24"/>
  <c r="G40" i="24"/>
  <c r="E40" i="24"/>
  <c r="C40" i="24"/>
  <c r="L40" i="24" s="1"/>
  <c r="B40" i="24"/>
  <c r="D40" i="24" s="1"/>
  <c r="M36" i="24"/>
  <c r="L36" i="24"/>
  <c r="K36" i="24"/>
  <c r="J36" i="24"/>
  <c r="I36" i="24"/>
  <c r="H36" i="24"/>
  <c r="G36" i="24"/>
  <c r="F36" i="24"/>
  <c r="E36" i="24"/>
  <c r="D36" i="24"/>
  <c r="C27" i="24"/>
  <c r="C19" i="24"/>
  <c r="C7" i="24"/>
  <c r="C38" i="24"/>
  <c r="C37" i="24"/>
  <c r="C35" i="24"/>
  <c r="C34" i="24"/>
  <c r="C33" i="24"/>
  <c r="C32" i="24"/>
  <c r="C31" i="24"/>
  <c r="C30" i="24"/>
  <c r="C29" i="24"/>
  <c r="C28" i="24"/>
  <c r="C26" i="24"/>
  <c r="C25" i="24"/>
  <c r="C24" i="24"/>
  <c r="G24" i="24" s="1"/>
  <c r="C23" i="24"/>
  <c r="C22" i="24"/>
  <c r="C21" i="24"/>
  <c r="C20" i="24"/>
  <c r="C18" i="24"/>
  <c r="C17" i="24"/>
  <c r="C16" i="24"/>
  <c r="G16" i="24" s="1"/>
  <c r="C15" i="24"/>
  <c r="C9" i="24"/>
  <c r="C8" i="24"/>
  <c r="G8" i="24" s="1"/>
  <c r="B38" i="24"/>
  <c r="B37" i="24"/>
  <c r="B35" i="24"/>
  <c r="B34" i="24"/>
  <c r="B33" i="24"/>
  <c r="K33" i="24" s="1"/>
  <c r="B32" i="24"/>
  <c r="B31" i="24"/>
  <c r="B30" i="24"/>
  <c r="B29" i="24"/>
  <c r="B28" i="24"/>
  <c r="B27" i="24"/>
  <c r="B26" i="24"/>
  <c r="B25" i="24"/>
  <c r="B24" i="24"/>
  <c r="B23" i="24"/>
  <c r="B22" i="24"/>
  <c r="B21" i="24"/>
  <c r="B20" i="24"/>
  <c r="B19" i="24"/>
  <c r="B18" i="24"/>
  <c r="B17" i="24"/>
  <c r="K17" i="24" s="1"/>
  <c r="B16" i="24"/>
  <c r="B15" i="24"/>
  <c r="B9" i="24"/>
  <c r="B8" i="24"/>
  <c r="B7" i="24"/>
  <c r="L23" i="24" l="1"/>
  <c r="M23" i="24"/>
  <c r="I23" i="24"/>
  <c r="G23" i="24"/>
  <c r="E23" i="24"/>
  <c r="F7" i="24"/>
  <c r="D7" i="24"/>
  <c r="J7" i="24"/>
  <c r="H7" i="24"/>
  <c r="K7" i="24"/>
  <c r="F9" i="24"/>
  <c r="D9" i="24"/>
  <c r="J9" i="24"/>
  <c r="H9" i="24"/>
  <c r="K9" i="24"/>
  <c r="J24" i="24"/>
  <c r="H24" i="24"/>
  <c r="F24" i="24"/>
  <c r="D24" i="24"/>
  <c r="K24" i="24"/>
  <c r="L31" i="24"/>
  <c r="M31" i="24"/>
  <c r="I31" i="24"/>
  <c r="G31" i="24"/>
  <c r="E31" i="24"/>
  <c r="F25" i="24"/>
  <c r="D25" i="24"/>
  <c r="J25" i="24"/>
  <c r="H25" i="24"/>
  <c r="K25" i="24"/>
  <c r="L15" i="24"/>
  <c r="M15" i="24"/>
  <c r="I15" i="24"/>
  <c r="G15" i="24"/>
  <c r="E15" i="24"/>
  <c r="F29" i="24"/>
  <c r="D29" i="24"/>
  <c r="J29" i="24"/>
  <c r="H29" i="24"/>
  <c r="K29" i="24"/>
  <c r="B45" i="24"/>
  <c r="B39" i="24"/>
  <c r="G37" i="24"/>
  <c r="L37" i="24"/>
  <c r="M37" i="24"/>
  <c r="I37" i="24"/>
  <c r="E37" i="24"/>
  <c r="B14" i="24"/>
  <c r="B6" i="24"/>
  <c r="J26" i="24"/>
  <c r="H26" i="24"/>
  <c r="F26" i="24"/>
  <c r="D26" i="24"/>
  <c r="K26" i="24"/>
  <c r="F35" i="24"/>
  <c r="D35" i="24"/>
  <c r="J35" i="24"/>
  <c r="H35" i="24"/>
  <c r="K35" i="24"/>
  <c r="J18" i="24"/>
  <c r="H18" i="24"/>
  <c r="F18" i="24"/>
  <c r="D18" i="24"/>
  <c r="K18" i="24"/>
  <c r="K51" i="24"/>
  <c r="I51" i="24"/>
  <c r="J51" i="24"/>
  <c r="K60" i="24"/>
  <c r="I60" i="24"/>
  <c r="J60" i="24"/>
  <c r="L17" i="24"/>
  <c r="G17" i="24"/>
  <c r="E17" i="24"/>
  <c r="M17" i="24"/>
  <c r="I17" i="24"/>
  <c r="L30" i="24"/>
  <c r="I30" i="24"/>
  <c r="G30" i="24"/>
  <c r="E30" i="24"/>
  <c r="M30" i="24"/>
  <c r="L34" i="24"/>
  <c r="I34" i="24"/>
  <c r="G34" i="24"/>
  <c r="E34" i="24"/>
  <c r="M34" i="24"/>
  <c r="L38" i="24"/>
  <c r="G38" i="24"/>
  <c r="E38" i="24"/>
  <c r="I38" i="24"/>
  <c r="L35" i="24"/>
  <c r="M35" i="24"/>
  <c r="I35" i="24"/>
  <c r="G35" i="24"/>
  <c r="E35" i="24"/>
  <c r="K53" i="24"/>
  <c r="I53" i="24"/>
  <c r="J16" i="24"/>
  <c r="H16" i="24"/>
  <c r="F16" i="24"/>
  <c r="D16" i="24"/>
  <c r="K16" i="24"/>
  <c r="F27" i="24"/>
  <c r="D27" i="24"/>
  <c r="J27" i="24"/>
  <c r="H27" i="24"/>
  <c r="K27" i="24"/>
  <c r="J30" i="24"/>
  <c r="H30" i="24"/>
  <c r="F30" i="24"/>
  <c r="D30" i="24"/>
  <c r="K30" i="24"/>
  <c r="L24" i="24"/>
  <c r="M24" i="24"/>
  <c r="I24" i="24"/>
  <c r="E24" i="24"/>
  <c r="K55" i="24"/>
  <c r="I55" i="24"/>
  <c r="J55" i="24"/>
  <c r="F19" i="24"/>
  <c r="D19" i="24"/>
  <c r="J19" i="24"/>
  <c r="H19" i="24"/>
  <c r="K19" i="24"/>
  <c r="J22" i="24"/>
  <c r="H22" i="24"/>
  <c r="F22" i="24"/>
  <c r="D22" i="24"/>
  <c r="K22" i="24"/>
  <c r="F33" i="24"/>
  <c r="D33" i="24"/>
  <c r="J33" i="24"/>
  <c r="H33" i="24"/>
  <c r="H37" i="24"/>
  <c r="F37" i="24"/>
  <c r="D37" i="24"/>
  <c r="J37" i="24"/>
  <c r="K37" i="24"/>
  <c r="C14" i="24"/>
  <c r="C6" i="24"/>
  <c r="L18" i="24"/>
  <c r="I18" i="24"/>
  <c r="G18" i="24"/>
  <c r="E18" i="24"/>
  <c r="M18" i="24"/>
  <c r="L21" i="24"/>
  <c r="G21" i="24"/>
  <c r="E21" i="24"/>
  <c r="M21" i="24"/>
  <c r="I21" i="24"/>
  <c r="L28" i="24"/>
  <c r="M28" i="24"/>
  <c r="I28" i="24"/>
  <c r="E28" i="24"/>
  <c r="L27" i="24"/>
  <c r="M27" i="24"/>
  <c r="I27" i="24"/>
  <c r="G27" i="24"/>
  <c r="E27" i="24"/>
  <c r="K57" i="24"/>
  <c r="I57" i="24"/>
  <c r="J28" i="24"/>
  <c r="H28" i="24"/>
  <c r="F28" i="24"/>
  <c r="D28" i="24"/>
  <c r="K28" i="24"/>
  <c r="L25" i="24"/>
  <c r="G25" i="24"/>
  <c r="E25" i="24"/>
  <c r="M25" i="24"/>
  <c r="I25" i="24"/>
  <c r="C45" i="24"/>
  <c r="C39" i="24"/>
  <c r="G28" i="24"/>
  <c r="K52" i="24"/>
  <c r="I52" i="24"/>
  <c r="J52" i="24"/>
  <c r="K59" i="24"/>
  <c r="I59" i="24"/>
  <c r="J59" i="24"/>
  <c r="F21" i="24"/>
  <c r="D21" i="24"/>
  <c r="J21" i="24"/>
  <c r="H21" i="24"/>
  <c r="L20" i="24"/>
  <c r="M20" i="24"/>
  <c r="I20" i="24"/>
  <c r="E20" i="24"/>
  <c r="F17" i="24"/>
  <c r="D17" i="24"/>
  <c r="J17" i="24"/>
  <c r="H17" i="24"/>
  <c r="J20" i="24"/>
  <c r="H20" i="24"/>
  <c r="F20" i="24"/>
  <c r="D20" i="24"/>
  <c r="K20" i="24"/>
  <c r="F31" i="24"/>
  <c r="D31" i="24"/>
  <c r="J31" i="24"/>
  <c r="H31" i="24"/>
  <c r="K31" i="24"/>
  <c r="L8" i="24"/>
  <c r="M8" i="24"/>
  <c r="I8" i="24"/>
  <c r="E8" i="24"/>
  <c r="L9" i="24"/>
  <c r="G9" i="24"/>
  <c r="E9" i="24"/>
  <c r="M9" i="24"/>
  <c r="I9" i="24"/>
  <c r="L32" i="24"/>
  <c r="M32" i="24"/>
  <c r="I32" i="24"/>
  <c r="E32" i="24"/>
  <c r="L19" i="24"/>
  <c r="M19" i="24"/>
  <c r="I19" i="24"/>
  <c r="G19" i="24"/>
  <c r="E19" i="24"/>
  <c r="M38" i="24"/>
  <c r="F23" i="24"/>
  <c r="D23" i="24"/>
  <c r="J23" i="24"/>
  <c r="H23" i="24"/>
  <c r="K23" i="24"/>
  <c r="J34" i="24"/>
  <c r="H34" i="24"/>
  <c r="F34" i="24"/>
  <c r="D34" i="24"/>
  <c r="K34" i="24"/>
  <c r="D38" i="24"/>
  <c r="K38" i="24"/>
  <c r="J38" i="24"/>
  <c r="H38" i="24"/>
  <c r="F38" i="24"/>
  <c r="L22" i="24"/>
  <c r="I22" i="24"/>
  <c r="G22" i="24"/>
  <c r="E22" i="24"/>
  <c r="M22" i="24"/>
  <c r="L26" i="24"/>
  <c r="I26" i="24"/>
  <c r="G26" i="24"/>
  <c r="E26" i="24"/>
  <c r="M26" i="24"/>
  <c r="L29" i="24"/>
  <c r="G29" i="24"/>
  <c r="E29" i="24"/>
  <c r="M29" i="24"/>
  <c r="I29" i="24"/>
  <c r="G20" i="24"/>
  <c r="K56" i="24"/>
  <c r="I56" i="24"/>
  <c r="J56" i="24"/>
  <c r="J32" i="24"/>
  <c r="H32" i="24"/>
  <c r="F32" i="24"/>
  <c r="D32" i="24"/>
  <c r="K32" i="24"/>
  <c r="J8" i="24"/>
  <c r="H8" i="24"/>
  <c r="F8" i="24"/>
  <c r="D8" i="24"/>
  <c r="K8" i="24"/>
  <c r="F15" i="24"/>
  <c r="D15" i="24"/>
  <c r="J15" i="24"/>
  <c r="H15" i="24"/>
  <c r="K15" i="24"/>
  <c r="L16" i="24"/>
  <c r="M16" i="24"/>
  <c r="I16" i="24"/>
  <c r="E16" i="24"/>
  <c r="L33" i="24"/>
  <c r="G33" i="24"/>
  <c r="E33" i="24"/>
  <c r="M33" i="24"/>
  <c r="I33" i="24"/>
  <c r="L7" i="24"/>
  <c r="M7" i="24"/>
  <c r="I7" i="24"/>
  <c r="G7" i="24"/>
  <c r="E7" i="24"/>
  <c r="K21" i="24"/>
  <c r="G32" i="24"/>
  <c r="E41" i="24"/>
  <c r="K61" i="24"/>
  <c r="I61" i="24"/>
  <c r="K65" i="24"/>
  <c r="I65" i="24"/>
  <c r="K69" i="24"/>
  <c r="I69" i="24"/>
  <c r="K73" i="24"/>
  <c r="I73" i="24"/>
  <c r="I43" i="24"/>
  <c r="K64" i="24"/>
  <c r="I64" i="24"/>
  <c r="K68" i="24"/>
  <c r="I68" i="24"/>
  <c r="K72" i="24"/>
  <c r="I72" i="24"/>
  <c r="I41" i="24"/>
  <c r="J64" i="24"/>
  <c r="J68" i="24"/>
  <c r="J72" i="24"/>
  <c r="K63" i="24"/>
  <c r="I63" i="24"/>
  <c r="K67" i="24"/>
  <c r="I67" i="24"/>
  <c r="K71" i="24"/>
  <c r="I71" i="24"/>
  <c r="K77" i="24"/>
  <c r="J77" i="24"/>
  <c r="G43" i="24"/>
  <c r="L43" i="24"/>
  <c r="K54" i="24"/>
  <c r="I54" i="24"/>
  <c r="K58" i="24"/>
  <c r="I58" i="24"/>
  <c r="K62" i="24"/>
  <c r="I62" i="24"/>
  <c r="K66" i="24"/>
  <c r="I66" i="24"/>
  <c r="K70" i="24"/>
  <c r="I70" i="24"/>
  <c r="G41" i="24"/>
  <c r="L41" i="24"/>
  <c r="E43" i="24"/>
  <c r="J54" i="24"/>
  <c r="J58" i="24"/>
  <c r="F40" i="24"/>
  <c r="J41" i="24"/>
  <c r="F42" i="24"/>
  <c r="J43" i="24"/>
  <c r="F44" i="24"/>
  <c r="I74" i="24"/>
  <c r="I75" i="24"/>
  <c r="I77" i="24" s="1"/>
  <c r="H40" i="24"/>
  <c r="H42" i="24"/>
  <c r="H44" i="24"/>
  <c r="J40" i="24"/>
  <c r="J42" i="24"/>
  <c r="J44" i="24"/>
  <c r="J14" i="24" l="1"/>
  <c r="H14" i="24"/>
  <c r="F14" i="24"/>
  <c r="D14" i="24"/>
  <c r="K14" i="24"/>
  <c r="I78" i="24"/>
  <c r="I79" i="24"/>
  <c r="K79" i="24"/>
  <c r="K78" i="24"/>
  <c r="G39" i="24"/>
  <c r="L39" i="24"/>
  <c r="M39" i="24"/>
  <c r="I39" i="24"/>
  <c r="E39" i="24"/>
  <c r="J79" i="24"/>
  <c r="J78" i="24"/>
  <c r="G45" i="24"/>
  <c r="L45" i="24"/>
  <c r="I45" i="24"/>
  <c r="E45" i="24"/>
  <c r="M45" i="24"/>
  <c r="L6" i="24"/>
  <c r="I6" i="24"/>
  <c r="G6" i="24"/>
  <c r="E6" i="24"/>
  <c r="M6" i="24"/>
  <c r="L14" i="24"/>
  <c r="I14" i="24"/>
  <c r="G14" i="24"/>
  <c r="E14" i="24"/>
  <c r="M14" i="24"/>
  <c r="H39" i="24"/>
  <c r="F39" i="24"/>
  <c r="D39" i="24"/>
  <c r="J39" i="24"/>
  <c r="K39" i="24"/>
  <c r="J6" i="24"/>
  <c r="H6" i="24"/>
  <c r="F6" i="24"/>
  <c r="D6" i="24"/>
  <c r="K6" i="24"/>
  <c r="H45" i="24"/>
  <c r="F45" i="24"/>
  <c r="D45" i="24"/>
  <c r="J45" i="24"/>
  <c r="K45" i="24"/>
  <c r="I83" i="24" l="1"/>
  <c r="I82" i="24"/>
  <c r="I81" i="24"/>
</calcChain>
</file>

<file path=xl/sharedStrings.xml><?xml version="1.0" encoding="utf-8"?>
<sst xmlns="http://schemas.openxmlformats.org/spreadsheetml/2006/main" count="1803" uniqueCount="520">
  <si>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</si>
  <si>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</si>
  <si>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</si>
  <si>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</si>
  <si>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</si>
  <si>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</si>
  <si>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</si>
  <si>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</si>
  <si>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</si>
  <si>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</si>
  <si>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</si>
  <si>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</si>
  <si>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</si>
  <si>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Flensburg, Stadt (01001)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</si>
  <si>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</si>
  <si>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</si>
  <si>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</si>
  <si>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</si>
  <si>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</si>
  <si>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</si>
  <si>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</si>
  <si>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</si>
  <si>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</si>
  <si>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</si>
  <si>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</si>
  <si>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</si>
  <si>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</si>
  <si>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</si>
  <si>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</si>
  <si>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</si>
  <si>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</si>
  <si>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</si>
  <si>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</si>
  <si>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</si>
  <si>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</si>
  <si>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</si>
  <si>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</si>
  <si>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</si>
  <si>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</si>
  <si>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</si>
  <si>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</si>
  <si>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</si>
  <si>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</si>
  <si>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</si>
  <si>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</si>
  <si>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</si>
  <si>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</si>
  <si>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</si>
  <si>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</si>
  <si>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</si>
  <si>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</si>
  <si>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</si>
  <si>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</si>
  <si>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</si>
  <si>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</si>
  <si>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</si>
  <si>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</si>
  <si>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</si>
  <si>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</si>
  <si>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</si>
  <si>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</si>
  <si>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</si>
  <si>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</si>
  <si>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</si>
  <si>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</si>
  <si>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</si>
  <si>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</si>
  <si>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</si>
  <si>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</si>
  <si>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</si>
  <si>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</si>
  <si>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</si>
  <si>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</si>
  <si>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</si>
  <si>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</si>
  <si>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</si>
  <si>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</si>
  <si>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</si>
  <si>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</si>
  <si>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</si>
  <si>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</si>
  <si>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</si>
  <si>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</si>
  <si>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</si>
  <si>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</si>
  <si>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</si>
  <si>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</si>
  <si>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</si>
  <si>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</si>
  <si>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</si>
  <si>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</si>
  <si>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</si>
  <si>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Flensburg, Stadt (01001);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</si>
  <si>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</si>
  <si>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</si>
  <si>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</si>
  <si>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</si>
  <si>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</si>
  <si>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</si>
  <si>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</si>
  <si>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</si>
  <si>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</si>
  <si>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</si>
  <si>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</si>
  <si>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</si>
  <si>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</si>
  <si>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</si>
  <si>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</si>
  <si>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</si>
  <si>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</si>
  <si>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</si>
  <si>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</si>
  <si>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</si>
  <si>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</si>
  <si>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</si>
  <si>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</si>
  <si>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</si>
  <si>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</si>
  <si>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</si>
  <si>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</si>
  <si>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</si>
  <si>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</si>
  <si>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</si>
  <si>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</si>
  <si>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</si>
  <si>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</si>
  <si>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</si>
  <si>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</si>
  <si>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</si>
  <si>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Schleswig-Holstein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</si>
  <si>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</si>
  <si>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</si>
  <si>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</si>
  <si>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</si>
  <si>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</si>
  <si>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</si>
  <si>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</si>
  <si>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</si>
  <si>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</si>
  <si>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</si>
  <si>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</si>
  <si>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</si>
  <si>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</si>
  <si>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</si>
  <si>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</si>
  <si>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</si>
  <si>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</si>
  <si>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</si>
  <si>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</si>
  <si>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</si>
  <si>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</si>
  <si>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</si>
  <si>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</si>
  <si>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</si>
  <si>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</si>
  <si>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</si>
  <si>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</si>
  <si>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</si>
  <si>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</si>
  <si>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</si>
  <si>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</si>
  <si>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</si>
  <si>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</si>
  <si>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</si>
  <si>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</si>
  <si>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</si>
  <si>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</si>
  <si>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</si>
  <si>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</si>
  <si>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</si>
  <si>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</si>
  <si>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</si>
  <si>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</si>
  <si>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</si>
  <si>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</si>
  <si>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</si>
  <si>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</si>
  <si>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</si>
  <si>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</si>
  <si>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</si>
  <si>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</si>
  <si>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</si>
  <si>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</si>
  <si>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Flensburg, Stadt (01001)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</si>
  <si>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</si>
  <si>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</si>
  <si>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</si>
  <si>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</si>
  <si>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</si>
  <si>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</si>
  <si>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</si>
  <si>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</si>
  <si>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</si>
  <si>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</si>
  <si>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</si>
  <si>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</si>
  <si>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</si>
  <si>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</si>
  <si>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</si>
  <si>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</si>
  <si>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</si>
  <si>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</si>
  <si>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</si>
  <si>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</si>
  <si>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</si>
  <si>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</si>
  <si>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</si>
  <si>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</si>
  <si>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</si>
  <si>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</si>
  <si>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</si>
  <si>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</si>
  <si>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</si>
  <si>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</si>
  <si>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</si>
  <si>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</si>
  <si>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</si>
  <si>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</si>
  <si>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</si>
  <si>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</si>
  <si>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</si>
  <si>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</si>
  <si>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</si>
  <si>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</si>
  <si>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</si>
  <si>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</si>
  <si>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</si>
  <si>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</si>
  <si>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</si>
  <si>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</si>
  <si>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</si>
  <si>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</si>
  <si>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</si>
  <si>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</si>
  <si>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</si>
  <si>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</si>
  <si>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</si>
  <si>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</si>
  <si>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</si>
  <si>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</si>
  <si>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</si>
  <si>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</si>
  <si>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</si>
  <si>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</si>
  <si>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</si>
  <si>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</si>
  <si>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</si>
  <si>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</si>
  <si>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</si>
  <si>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</si>
  <si>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</si>
  <si>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</si>
  <si>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</si>
  <si>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</si>
  <si>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</si>
  <si>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</si>
  <si>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</si>
  <si>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</si>
  <si>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</si>
  <si>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</si>
  <si>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</si>
  <si>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</si>
  <si>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</si>
  <si>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</si>
  <si>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</si>
  <si>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</si>
  <si>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</si>
  <si>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</si>
  <si>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</si>
  <si>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</si>
  <si>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</si>
  <si>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</si>
  <si>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</si>
  <si>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</si>
  <si>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</si>
  <si>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</si>
  <si>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</si>
  <si>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</si>
  <si>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</si>
  <si>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</si>
  <si>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</si>
  <si>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</si>
  <si>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</si>
  <si>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</si>
  <si>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</si>
  <si>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</si>
  <si>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</si>
  <si>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</si>
  <si>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</si>
  <si>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</si>
  <si>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</si>
  <si>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</si>
  <si>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</si>
  <si>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</si>
  <si>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</si>
  <si>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</si>
  <si>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</si>
  <si>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</si>
  <si>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</si>
  <si>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</si>
  <si>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</si>
  <si>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</si>
  <si>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</si>
  <si>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</si>
  <si>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</si>
  <si>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</si>
  <si>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</si>
  <si>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</si>
  <si>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</si>
  <si>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</si>
  <si>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</si>
  <si>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</si>
  <si>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</si>
  <si>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</si>
  <si>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</si>
  <si>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</si>
  <si>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</si>
  <si>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</si>
  <si>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</si>
  <si>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</si>
  <si>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</si>
  <si>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</si>
  <si>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</si>
  <si>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</si>
  <si>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</si>
  <si>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</si>
  <si>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</si>
  <si>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</si>
  <si>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</si>
  <si>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</si>
  <si>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</si>
  <si>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</si>
  <si>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</si>
  <si>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</si>
  <si>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</si>
  <si>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</si>
  <si>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</si>
  <si>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</si>
  <si>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</si>
  <si>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</si>
  <si>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</si>
  <si>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</si>
  <si>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</si>
  <si>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</si>
  <si>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</si>
  <si>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</si>
  <si>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</si>
  <si>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</si>
  <si>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</si>
  <si>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</si>
  <si>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</si>
  <si>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</si>
  <si>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</si>
  <si>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</si>
  <si>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</si>
  <si>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</si>
  <si>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</si>
  <si>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</si>
  <si>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</si>
  <si>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</si>
  <si>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</si>
  <si>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</si>
  <si>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</si>
  <si>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</si>
  <si>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</si>
  <si>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</si>
  <si>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</si>
  <si>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</si>
  <si>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</si>
  <si>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</si>
  <si>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</si>
  <si>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</si>
  <si>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</si>
  <si>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Flensburg, Stadt (01001);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</si>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</sst>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{BEDD1498-C800-4A02-AD97-520B690A6310}</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F0A9-44A7-BF14-A48953E30A21}"/>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{48F3EBDF-5FD1-48CE-BB39-1AD9FE2D2649}</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F0A9-44A7-BF14-A48953E30A2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{5EFD5328-E7CD-4E62-A709-3F4654799038}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F0A9-44A7-BF14-A48953E30A2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{91216A2C-1104-455A-9089-472F80FE8120}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F0A9-44A7-BF14-A48953E30A2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0.16796936238830038</c:v>
                </c:pt>
                <c:pt idx="1">
                  <c:v>1.4790279868316203</c:v>
                </c:pt>
                <c:pt idx="2">
                  <c:v>1.1186464311118853</c:v>
                </c:pt>
                <c:pt idx="3">
                  <c:v>1.0875687030768</c:v>
                </c:pt>
              </c:numCache>
            </c:numRef>
          </c:val>
          <c:extLst>
            <c:ext xmlns:c16="http://schemas.microsoft.com/office/drawing/2014/chart" uri="{C3380CC4-5D6E-409C-BE32-E72D297353CC}">
              <c16:uniqueId val="{00000004-F0A9-44A7-BF14-A48953E30A2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{1FDA9C7C-4234-4DB0-9E45-BFBE05556E99}</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F0A9-44A7-BF14-A48953E30A2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{592251ED-B37E-49F2-9A6F-90CD3E9BBD2F}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F0A9-44A7-BF14-A48953E30A2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{D37BA885-8D78-4622-BD8C-03107F0B320C}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F0A9-44A7-BF14-A48953E30A2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{F1C390CA-C6B6-4EF3-9565-A86B3E0D3213}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F0A9-44A7-BF14-A48953E30A2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F0A9-44A7-BF14-A48953E30A2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0A9-44A7-BF14-A48953E30A2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{43DBC94A-4B84-44CC-AE77-28079BFE9512}</c15:txfldGUID>
                      <c15:f>Daten_Diagramme!$E$6</c15:f>
                      <c15:dlblFieldTableCache>
                        <c:ptCount val="1"/>
                        <c:pt idx="0">
                          <c:v>-4.8</c:v>
                        </c:pt>
                      </c15:dlblFieldTableCache>
                    </c15:dlblFTEntry>
                  </c15:dlblFieldTable>
                  <c15:showDataLabelsRange val="0"/>
                </c:ext>
                <c:ext xmlns:c16="http://schemas.microsoft.com/office/drawing/2014/chart" uri="{C3380CC4-5D6E-409C-BE32-E72D297353CC}">
                  <c16:uniqueId val="{00000000-56AB-4EF6-8D57-3CF867F1A33C}"/>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{37430F8E-2C94-4F33-9ABA-8862CAA9A7E8}</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56AB-4EF6-8D57-3CF867F1A33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{30D347B4-94EF-406C-9A04-100E3EAAFA6D}</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6AB-4EF6-8D57-3CF867F1A33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{2B881806-AC98-4A9B-987D-87AD8F1CB4D5}</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6AB-4EF6-8D57-3CF867F1A3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-4.8338072360035298</c:v>
                </c:pt>
                <c:pt idx="1">
                  <c:v>-3.3674488838723948</c:v>
                </c:pt>
                <c:pt idx="2">
                  <c:v>-2.7637010795899166</c:v>
                </c:pt>
                <c:pt idx="3">
                  <c:v>-2.8655893304673015</c:v>
                </c:pt>
              </c:numCache>
            </c:numRef>
          </c:val>
          <c:extLst>
            <c:ext xmlns:c16="http://schemas.microsoft.com/office/drawing/2014/chart" uri="{C3380CC4-5D6E-409C-BE32-E72D297353CC}">
              <c16:uniqueId val="{00000004-56AB-4EF6-8D57-3CF867F1A33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{45A72F0B-837B-492C-8AB5-69019BE7379B}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6AB-4EF6-8D57-3CF867F1A33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{F98544CB-1282-4D77-8419-41042492E224}</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6AB-4EF6-8D57-3CF867F1A33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{F6AE1A9B-4B7C-4232-B9C0-A852E5C80EA2}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6AB-4EF6-8D57-3CF867F1A33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{49F1EB70-0DDC-4D4B-A5D9-5533A652BF5B}</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6AB-4EF6-8D57-3CF867F1A33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6AB-4EF6-8D57-3CF867F1A33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6AB-4EF6-8D57-3CF867F1A33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{FE5ECDDE-BF1B-4DD8-9D4C-4313DB739810}</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1E98-4624-B4FE-EAD79FB4CDF0}"/>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{19080143-D6B0-4C91-9F40-CAE09E4E19E8}</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1E98-4624-B4FE-EAD79FB4CDF0}"/>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{6F8D2FA9-8267-471A-BCE2-58B62ACA49E0}</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1E98-4624-B4FE-EAD79FB4CDF0}"/>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{AFD79024-73A1-437C-A03E-76E5E159DED6}</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1E98-4624-B4FE-EAD79FB4CDF0}"/>
                </c:ext>
              </c:extLst>
            </c:dLbl>
            <c:dLbl>
              <c:idx val="4"/>
              <c:tx>
                <c:strRef>
                  <c:f>Daten_Diagramme!$D$18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{4ECCACAE-20D8-4242-812C-784E58EA24E7}</c15:txfldGUID>
                      <c15:f>Daten_Diagramme!$D$18</c15:f>
                      <c15:dlblFieldTableCache>
                        <c:ptCount val="1"/>
                        <c:pt idx="0">
                          <c:v>1.6</c:v>
                        </c:pt>
                      </c15:dlblFieldTableCache>
                    </c15:dlblFTEntry>
                  </c15:dlblFieldTable>
                  <c15:showDataLabelsRange val="0"/>
                </c:ext>
                <c:ext xmlns:c16="http://schemas.microsoft.com/office/drawing/2014/chart" uri="{C3380CC4-5D6E-409C-BE32-E72D297353CC}">
                  <c16:uniqueId val="{00000004-1E98-4624-B4FE-EAD79FB4CDF0}"/>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{350E5B84-B62E-45A0-B55D-6341A3B0687E}</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1E98-4624-B4FE-EAD79FB4CDF0}"/>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{8145EA35-284E-40C9-B183-A39356BFEFF3}</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1E98-4624-B4FE-EAD79FB4CDF0}"/>
                </c:ext>
              </c:extLst>
            </c:dLbl>
            <c:dLbl>
              <c:idx val="7"/>
              <c:tx>
                <c:strRef>
                  <c:f>Daten_Diagramme!$D$21</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{AC4EBF9C-CC67-4061-8BB7-6398C49A83EE}</c15:txfldGUID>
                      <c15:f>Daten_Diagramme!$D$21</c15:f>
                      <c15:dlblFieldTableCache>
                        <c:ptCount val="1"/>
                        <c:pt idx="0">
                          <c:v>5.0</c:v>
                        </c:pt>
                      </c15:dlblFieldTableCache>
                    </c15:dlblFTEntry>
                  </c15:dlblFieldTable>
                  <c15:showDataLabelsRange val="0"/>
                </c:ext>
                <c:ext xmlns:c16="http://schemas.microsoft.com/office/drawing/2014/chart" uri="{C3380CC4-5D6E-409C-BE32-E72D297353CC}">
                  <c16:uniqueId val="{00000007-1E98-4624-B4FE-EAD79FB4CDF0}"/>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{5BD65282-D53A-417C-8F52-7F6699746DB1}</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1E98-4624-B4FE-EAD79FB4CDF0}"/>
                </c:ext>
              </c:extLst>
            </c:dLbl>
            <c:dLbl>
              <c:idx val="9"/>
              <c:tx>
                <c:strRef>
                  <c:f>Daten_Diagramme!$D$23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{09ADD4EA-5C55-4002-8849-2C0B31157DC7}</c15:txfldGUID>
                      <c15:f>Daten_Diagramme!$D$23</c15:f>
                      <c15:dlblFieldTableCache>
                        <c:ptCount val="1"/>
                        <c:pt idx="0">
                          <c:v>-4.6</c:v>
                        </c:pt>
                      </c15:dlblFieldTableCache>
                    </c15:dlblFTEntry>
                  </c15:dlblFieldTable>
                  <c15:showDataLabelsRange val="0"/>
                </c:ext>
                <c:ext xmlns:c16="http://schemas.microsoft.com/office/drawing/2014/chart" uri="{C3380CC4-5D6E-409C-BE32-E72D297353CC}">
                  <c16:uniqueId val="{00000009-1E98-4624-B4FE-EAD79FB4CDF0}"/>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{E73E3D2A-0017-4C26-807E-B7B204E2DE61}</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1E98-4624-B4FE-EAD79FB4CDF0}"/>
                </c:ext>
              </c:extLst>
            </c:dLbl>
            <c:dLbl>
              <c:idx val="11"/>
              <c:tx>
                <c:strRef>
                  <c:f>Daten_Diagramme!$D$25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{EF532204-6281-479A-BF79-D344F4112F1F}</c15:txfldGUID>
                      <c15:f>Daten_Diagramme!$D$25</c15:f>
                      <c15:dlblFieldTableCache>
                        <c:ptCount val="1"/>
                        <c:pt idx="0">
                          <c:v>7.3</c:v>
                        </c:pt>
                      </c15:dlblFieldTableCache>
                    </c15:dlblFTEntry>
                  </c15:dlblFieldTable>
                  <c15:showDataLabelsRange val="0"/>
                </c:ext>
                <c:ext xmlns:c16="http://schemas.microsoft.com/office/drawing/2014/chart" uri="{C3380CC4-5D6E-409C-BE32-E72D297353CC}">
                  <c16:uniqueId val="{0000000B-1E98-4624-B4FE-EAD79FB4CDF0}"/>
                </c:ext>
              </c:extLst>
            </c:dLbl>
            <c:dLbl>
              <c:idx val="12"/>
              <c:tx>
                <c:strRef>
                  <c:f>Daten_Diagramme!$D$26</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{4CDDF342-A82D-44A5-80D4-036710F39ACF}</c15:txfldGUID>
                      <c15:f>Daten_Diagramme!$D$26</c15:f>
                      <c15:dlblFieldTableCache>
                        <c:ptCount val="1"/>
                        <c:pt idx="0">
                          <c:v>5.4</c:v>
                        </c:pt>
                      </c15:dlblFieldTableCache>
                    </c15:dlblFTEntry>
                  </c15:dlblFieldTable>
                  <c15:showDataLabelsRange val="0"/>
                </c:ext>
                <c:ext xmlns:c16="http://schemas.microsoft.com/office/drawing/2014/chart" uri="{C3380CC4-5D6E-409C-BE32-E72D297353CC}">
                  <c16:uniqueId val="{0000000C-1E98-4624-B4FE-EAD79FB4CDF0}"/>
                </c:ext>
              </c:extLst>
            </c:dLbl>
            <c:dLbl>
              <c:idx val="13"/>
              <c:tx>
                <c:strRef>
                  <c:f>Daten_Diagramme!$D$27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{CDC6F362-C18C-4A2B-8DDA-CF2B174CB9CA}</c15:txfldGUID>
                      <c15:f>Daten_Diagramme!$D$27</c15:f>
                      <c15:dlblFieldTableCache>
                        <c:ptCount val="1"/>
                        <c:pt idx="0">
                          <c:v>2.3</c:v>
                        </c:pt>
                      </c15:dlblFieldTableCache>
                    </c15:dlblFTEntry>
                  </c15:dlblFieldTable>
                  <c15:showDataLabelsRange val="0"/>
                </c:ext>
                <c:ext xmlns:c16="http://schemas.microsoft.com/office/drawing/2014/chart" uri="{C3380CC4-5D6E-409C-BE32-E72D297353CC}">
                  <c16:uniqueId val="{0000000D-1E98-4624-B4FE-EAD79FB4CDF0}"/>
                </c:ext>
              </c:extLst>
            </c:dLbl>
            <c:dLbl>
              <c:idx val="14"/>
              <c:tx>
                <c:strRef>
                  <c:f>Daten_Diagramme!$D$28</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{734E3AF2-C8EE-4E0F-AC09-116B2FCE2830}</c15:txfldGUID>
                      <c15:f>Daten_Diagramme!$D$28</c15:f>
                      <c15:dlblFieldTableCache>
                        <c:ptCount val="1"/>
                        <c:pt idx="0">
                          <c:v>-7.8</c:v>
                        </c:pt>
                      </c15:dlblFieldTableCache>
                    </c15:dlblFTEntry>
                  </c15:dlblFieldTable>
                  <c15:showDataLabelsRange val="0"/>
                </c:ext>
                <c:ext xmlns:c16="http://schemas.microsoft.com/office/drawing/2014/chart" uri="{C3380CC4-5D6E-409C-BE32-E72D297353CC}">
                  <c16:uniqueId val="{0000000E-1E98-4624-B4FE-EAD79FB4CDF0}"/>
                </c:ext>
              </c:extLst>
            </c:dLbl>
            <c:dLbl>
              <c:idx val="15"/>
              <c:tx>
                <c:strRef>
                  <c:f>Daten_Diagramme!$D$29</c:f>
                  <c:strCache>
                    <c:ptCount val="1"/>
                    <c:pt idx="0">
                      <c:v>-10.3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{830A81B2-36F2-4F28-B2FB-458896A1B830}</c15:txfldGUID>
                      <c15:f>Daten_Diagramme!$D$29</c15:f>
                      <c15:dlblFieldTableCache>
                        <c:ptCount val="1"/>
                        <c:pt idx="0">
                          <c:v>-10.3</c:v>
                        </c:pt>
                      </c15:dlblFieldTableCache>
                    </c15:dlblFTEntry>
                  </c15:dlblFieldTable>
                  <c15:showDataLabelsRange val="0"/>
                </c:ext>
                <c:ext xmlns:c16="http://schemas.microsoft.com/office/drawing/2014/chart" uri="{C3380CC4-5D6E-409C-BE32-E72D297353CC}">
                  <c16:uniqueId val="{0000000F-1E98-4624-B4FE-EAD79FB4CDF0}"/>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{4C33FE8C-883C-40CA-99AC-A4B9F5D3BA57}</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1E98-4624-B4FE-EAD79FB4CDF0}"/>
                </c:ext>
              </c:extLst>
            </c:dLbl>
            <c:dLbl>
              <c:idx val="17"/>
              <c:tx>
                <c:strRef>
                  <c:f>Daten_Diagramme!$D$31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{8D5205DB-52F7-424E-9733-5164A0B690D8}</c15:txfldGUID>
                      <c15:f>Daten_Diagramme!$D$31</c15:f>
                      <c15:dlblFieldTableCache>
                        <c:ptCount val="1"/>
                        <c:pt idx="0">
                          <c:v>1.3</c:v>
                        </c:pt>
                      </c15:dlblFieldTableCache>
                    </c15:dlblFTEntry>
                  </c15:dlblFieldTable>
                  <c15:showDataLabelsRange val="0"/>
                </c:ext>
                <c:ext xmlns:c16="http://schemas.microsoft.com/office/drawing/2014/chart" uri="{C3380CC4-5D6E-409C-BE32-E72D297353CC}">
                  <c16:uniqueId val="{00000011-1E98-4624-B4FE-EAD79FB4CDF0}"/>
                </c:ext>
              </c:extLst>
            </c:dLbl>
            <c:dLbl>
              <c:idx val="18"/>
              <c:tx>
                <c:strRef>
                  <c:f>Daten_Diagramme!$D$32</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{BFDD6D3A-69BF-4DE5-97BB-14CEB97B7756}</c15:txfldGUID>
                      <c15:f>Daten_Diagramme!$D$32</c15:f>
                      <c15:dlblFieldTableCache>
                        <c:ptCount val="1"/>
                        <c:pt idx="0">
                          <c:v>3.9</c:v>
                        </c:pt>
                      </c15:dlblFieldTableCache>
                    </c15:dlblFTEntry>
                  </c15:dlblFieldTable>
                  <c15:showDataLabelsRange val="0"/>
                </c:ext>
                <c:ext xmlns:c16="http://schemas.microsoft.com/office/drawing/2014/chart" uri="{C3380CC4-5D6E-409C-BE32-E72D297353CC}">
                  <c16:uniqueId val="{00000012-1E98-4624-B4FE-EAD79FB4CDF0}"/>
                </c:ext>
              </c:extLst>
            </c:dLbl>
            <c:dLbl>
              <c:idx val="19"/>
              <c:tx>
                <c:strRef>
                  <c:f>Daten_Diagramme!$D$33</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{F67287CA-116A-4AB1-A865-65143482DF69}</c15:txfldGUID>
                      <c15:f>Daten_Diagramme!$D$33</c15:f>
                      <c15:dlblFieldTableCache>
                        <c:ptCount val="1"/>
                        <c:pt idx="0">
                          <c:v>3.2</c:v>
                        </c:pt>
                      </c15:dlblFieldTableCache>
                    </c15:dlblFTEntry>
                  </c15:dlblFieldTable>
                  <c15:showDataLabelsRange val="0"/>
                </c:ext>
                <c:ext xmlns:c16="http://schemas.microsoft.com/office/drawing/2014/chart" uri="{C3380CC4-5D6E-409C-BE32-E72D297353CC}">
                  <c16:uniqueId val="{00000013-1E98-4624-B4FE-EAD79FB4CDF0}"/>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{FE3614A3-0BE5-4C0E-9E9F-0E2940AD0D7C}</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1E98-4624-B4FE-EAD79FB4CDF0}"/>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{0A044EF9-FD9E-4DC1-A27B-364690A164DD}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1E98-4624-B4FE-EAD79FB4CD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{A8CB6EAF-1F60-4C84-A9DF-C87CBE4A8E64}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E98-4624-B4FE-EAD79FB4CDF0}"/>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{DE2E870E-C78D-441C-8BF0-D3752DCD9EBF}</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1E98-4624-B4FE-EAD79FB4CDF0}"/>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{8D655616-F7AD-43F7-8C5F-FB574725B3DA}</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1E98-4624-B4FE-EAD79FB4CDF0}"/>
                </c:ext>
              </c:extLst>
            </c:dLbl>
            <c:dLbl>
              <c:idx val="25"/>
              <c:tx>
                <c:strRef>
                  <c:f>Daten_Diagramme!$D$39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{B689A3A8-0CFC-4F61-909E-53FE6B48AF48}</c15:txfldGUID>
                      <c15:f>Daten_Diagramme!$D$39</c15:f>
                      <c15:dlblFieldTableCache>
                        <c:ptCount val="1"/>
                        <c:pt idx="0">
                          <c:v>0.0</c:v>
                        </c:pt>
                      </c15:dlblFieldTableCache>
                    </c15:dlblFTEntry>
                  </c15:dlblFieldTable>
                  <c15:showDataLabelsRange val="0"/>
                </c:ext>
                <c:ext xmlns:c16="http://schemas.microsoft.com/office/drawing/2014/chart" uri="{C3380CC4-5D6E-409C-BE32-E72D297353CC}">
                  <c16:uniqueId val="{00000019-1E98-4624-B4FE-EAD79FB4CD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{65864F5F-0FEF-4CB6-A614-FCC8939922CB}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E98-4624-B4FE-EAD79FB4CD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{45A71223-2A41-4E49-817A-EFEB6EE251F9}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E98-4624-B4FE-EAD79FB4CD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{4B3FF319-9F82-40E9-A40D-8398B5F787AD}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E98-4624-B4FE-EAD79FB4CD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{FCFAA10D-3E78-4E03-AC61-6B4FB3899770}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E98-4624-B4FE-EAD79FB4CD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{EBD2B9CA-6277-41FF-9D60-86BAAB9EAA3F}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E98-4624-B4FE-EAD79FB4CDF0}"/>
                </c:ext>
              </c:extLst>
            </c:dLbl>
            <c:dLbl>
              <c:idx val="31"/>
              <c:tx>
                <c:strRef>
                  <c:f>Daten_Diagramme!$D$45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{B000CCA4-4F82-404E-AE2F-D2FAE3E87200}</c15:txfldGUID>
                      <c15:f>Daten_Diagramme!$D$45</c15:f>
                      <c15:dlblFieldTableCache>
                        <c:ptCount val="1"/>
                        <c:pt idx="0">
                          <c:v>0.0</c:v>
                        </c:pt>
                      </c15:dlblFieldTableCache>
                    </c15:dlblFTEntry>
                  </c15:dlblFieldTable>
                  <c15:showDataLabelsRange val="0"/>
                </c:ext>
                <c:ext xmlns:c16="http://schemas.microsoft.com/office/drawing/2014/chart" uri="{C3380CC4-5D6E-409C-BE32-E72D297353CC}">
                  <c16:uniqueId val="{0000001F-1E98-4624-B4FE-EAD79FB4CD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0.16796936238830038</c:v>
                </c:pt>
                <c:pt idx="1">
                  <c:v>0</c:v>
                </c:pt>
                <c:pt idx="2">
                  <c:v>0</c:v>
                </c:pt>
                <c:pt idx="3">
                  <c:v>0.9664694280078896</c:v>
                </c:pt>
                <c:pt idx="4">
                  <c:v>1.6344725111441307</c:v>
                </c:pt>
                <c:pt idx="5">
                  <c:v>1.2939001848428835</c:v>
                </c:pt>
                <c:pt idx="6">
                  <c:v>-1.8032786885245902</c:v>
                </c:pt>
                <c:pt idx="7">
                  <c:v>4.9645390070921982</c:v>
                </c:pt>
                <c:pt idx="8">
                  <c:v>-1.5672016048144433</c:v>
                </c:pt>
                <c:pt idx="9">
                  <c:v>-4.6332046332046328</c:v>
                </c:pt>
                <c:pt idx="10">
                  <c:v>1.1204481792717087</c:v>
                </c:pt>
                <c:pt idx="11">
                  <c:v>7.258064516129032</c:v>
                </c:pt>
                <c:pt idx="12">
                  <c:v>5.4411764705882355</c:v>
                </c:pt>
                <c:pt idx="13">
                  <c:v>2.3305084745762712</c:v>
                </c:pt>
                <c:pt idx="14">
                  <c:v>-7.7994428969359335</c:v>
                </c:pt>
                <c:pt idx="15">
                  <c:v>-10.32008830022075</c:v>
                </c:pt>
                <c:pt idx="16">
                  <c:v>1.9403347077370847</c:v>
                </c:pt>
                <c:pt idx="17">
                  <c:v>1.2948575656677765</c:v>
                </c:pt>
                <c:pt idx="18">
                  <c:v>3.88903292714545</c:v>
                </c:pt>
                <c:pt idx="19">
                  <c:v>3.2236985406229581</c:v>
                </c:pt>
                <c:pt idx="20">
                  <c:v>-1.486097794822627</c:v>
                </c:pt>
                <c:pt idx="21">
                  <c:v>0</c:v>
                </c:pt>
                <c:pt idx="23">
                  <c:v>0</c:v>
                </c:pt>
                <c:pt idx="24">
                  <c:v>0</c:v>
                </c:pt>
                <c:pt idx="25">
                  <c:v>-3.993078663649674E-2</c:v>
                </c:pt>
              </c:numCache>
            </c:numRef>
          </c:val>
          <c:extLst>
            <c:ext xmlns:c16="http://schemas.microsoft.com/office/drawing/2014/chart" uri="{C3380CC4-5D6E-409C-BE32-E72D297353CC}">
              <c16:uniqueId val="{00000020-1E98-4624-B4FE-EAD79FB4CD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{9C8A111A-660E-4E66-AA15-3BE54C1805F3}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E98-4624-B4FE-EAD79FB4CD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{F9DF6050-09C9-4601-8F92-559D3D996D0B}</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E98-4624-B4FE-EAD79FB4CD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{1F93EAE0-15C4-47FE-940E-7080E4F29D40}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E98-4624-B4FE-EAD79FB4CD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{F86398A0-4AF6-46A0-9FF1-7E55A432509B}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E98-4624-B4FE-EAD79FB4CD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{5E887C33-6218-484D-A4A6-55FAFE2A4B24}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E98-4624-B4FE-EAD79FB4CD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{4B3A7957-5DEE-4A56-8830-8B7F68262E78}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E98-4624-B4FE-EAD79FB4CD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{6F6ADA48-1AD1-4FCB-B058-90E780EA209D}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E98-4624-B4FE-EAD79FB4CD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{4BCAD925-EE18-4024-9BD1-C0D5118CFE55}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E98-4624-B4FE-EAD79FB4CD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{1E94996B-F038-4BD7-B76B-0A7180539FCB}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E98-4624-B4FE-EAD79FB4CD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{0DF68794-5FA1-4A4C-9838-FBB0AB8DC96E}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E98-4624-B4FE-EAD79FB4CD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{F1346568-DD6D-4343-975B-E818710A3B4E}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E98-4624-B4FE-EAD79FB4CD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{9DE14A28-13BA-46B0-91D1-899A002EB30F}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E98-4624-B4FE-EAD79FB4CD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{AB8796C7-8A23-4BDF-8AF9-C611D44EF22F}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E98-4624-B4FE-EAD79FB4CD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{B7C4D738-EDE0-4D35-8DF1-7A307F784AF3}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E98-4624-B4FE-EAD79FB4CD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{461DC0FC-8049-4AC3-9098-D6B5536AF1F4}</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E98-4624-B4FE-EAD79FB4CD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{A918B4FF-5605-433B-953B-FDA29339DC75}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E98-4624-B4FE-EAD79FB4CD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{8CB20510-83B6-4C2C-A9B6-6451C54ABB53}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E98-4624-B4FE-EAD79FB4CD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{BF21B6D9-6E31-4F3B-944D-85C4C9544BD0}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E98-4624-B4FE-EAD79FB4CD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{4BE3942B-B185-4A2A-8F01-794C720C18A6}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E98-4624-B4FE-EAD79FB4CD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{C176C6DE-9101-4140-9DFE-84CDB35E5333}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E98-4624-B4FE-EAD79FB4CD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{9A7E1EC2-3890-4412-9491-23EB5D119D7D}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E98-4624-B4FE-EAD79FB4CD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{FAD21656-0244-4091-94CC-D56DD6CF92B8}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E98-4624-B4FE-EAD79FB4CD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{3B55811E-2271-426D-BB4C-D3F23825A715}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E98-4624-B4FE-EAD79FB4CD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{108C8371-5435-4845-99C5-E268297F1F2E}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E98-4624-B4FE-EAD79FB4CD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{66146B09-5D92-440D-82EB-97C8A54D25E8}</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E98-4624-B4FE-EAD79FB4CD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{99989E2F-0D2E-4E93-A440-58CA7AFCC04A}</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E98-4624-B4FE-EAD79FB4CD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{4DF8CE89-B812-41F7-9B4F-88D40A3D2202}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E98-4624-B4FE-EAD79FB4CD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{F8354F61-62F6-4A22-A4BF-3BA8D3EC7D75}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E98-4624-B4FE-EAD79FB4CD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{1CF5B97F-1262-41F6-8903-C8CB9F7754C2}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E98-4624-B4FE-EAD79FB4CD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{9B12AE0C-CA94-4BD9-9FB5-9F0C13C98F18}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E98-4624-B4FE-EAD79FB4CD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{37A44E19-BA00-43F2-8F35-9C74DAC94C59}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E98-4624-B4FE-EAD79FB4CD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{995A03DA-68D2-4105-807F-0741486DA29F}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E98-4624-B4FE-EAD79FB4CD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1E98-4624-B4FE-EAD79FB4CD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1E98-4624-B4FE-EAD79FB4CD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{50EC9EAB-F6FA-4324-A9FA-992E26F139B5}</c15:txfldGUID>
                      <c15:f>Daten_Diagramme!$E$14</c15:f>
                      <c15:dlblFieldTableCache>
                        <c:ptCount val="1"/>
                        <c:pt idx="0">
                          <c:v>-4.8</c:v>
                        </c:pt>
                      </c15:dlblFieldTableCache>
                    </c15:dlblFTEntry>
                  </c15:dlblFieldTable>
                  <c15:showDataLabelsRange val="0"/>
                </c:ext>
                <c:ext xmlns:c16="http://schemas.microsoft.com/office/drawing/2014/chart" uri="{C3380CC4-5D6E-409C-BE32-E72D297353CC}">
                  <c16:uniqueId val="{00000000-E32E-40F0-9DAC-3565F0C7DFA4}"/>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{9DDB2579-8C83-41B5-B3EC-7AA098213F57}</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E32E-40F0-9DAC-3565F0C7DFA4}"/>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{AB48C93E-D3BF-4F1B-A848-222D9A3E2A10}</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E32E-40F0-9DAC-3565F0C7DFA4}"/>
                </c:ext>
              </c:extLst>
            </c:dLbl>
            <c:dLbl>
              <c:idx val="3"/>
              <c:tx>
                <c:strRef>
                  <c:f>Daten_Diagramme!$E$17</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{9FF06D4F-2EE3-400F-9575-D190F526DC0F}</c15:txfldGUID>
                      <c15:f>Daten_Diagramme!$E$17</c15:f>
                      <c15:dlblFieldTableCache>
                        <c:ptCount val="1"/>
                        <c:pt idx="0">
                          <c:v>-15.0</c:v>
                        </c:pt>
                      </c15:dlblFieldTableCache>
                    </c15:dlblFTEntry>
                  </c15:dlblFieldTable>
                  <c15:showDataLabelsRange val="0"/>
                </c:ext>
                <c:ext xmlns:c16="http://schemas.microsoft.com/office/drawing/2014/chart" uri="{C3380CC4-5D6E-409C-BE32-E72D297353CC}">
                  <c16:uniqueId val="{00000003-E32E-40F0-9DAC-3565F0C7DFA4}"/>
                </c:ext>
              </c:extLst>
            </c:dLbl>
            <c:dLbl>
              <c:idx val="4"/>
              <c:tx>
                <c:strRef>
                  <c:f>Daten_Diagramme!$E$18</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{9AFD6A14-4F2C-4457-9E18-4DF2DBCA02B1}</c15:txfldGUID>
                      <c15:f>Daten_Diagramme!$E$18</c15:f>
                      <c15:dlblFieldTableCache>
                        <c:ptCount val="1"/>
                        <c:pt idx="0">
                          <c:v>-14.4</c:v>
                        </c:pt>
                      </c15:dlblFieldTableCache>
                    </c15:dlblFTEntry>
                  </c15:dlblFieldTable>
                  <c15:showDataLabelsRange val="0"/>
                </c:ext>
                <c:ext xmlns:c16="http://schemas.microsoft.com/office/drawing/2014/chart" uri="{C3380CC4-5D6E-409C-BE32-E72D297353CC}">
                  <c16:uniqueId val="{00000004-E32E-40F0-9DAC-3565F0C7DFA4}"/>
                </c:ext>
              </c:extLst>
            </c:dLbl>
            <c:dLbl>
              <c:idx val="5"/>
              <c:tx>
                <c:strRef>
                  <c:f>Daten_Diagramme!$E$19</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{2257AE9D-A84E-43ED-9007-A251C4A36F2C}</c15:txfldGUID>
                      <c15:f>Daten_Diagramme!$E$19</c15:f>
                      <c15:dlblFieldTableCache>
                        <c:ptCount val="1"/>
                        <c:pt idx="0">
                          <c:v>-14.5</c:v>
                        </c:pt>
                      </c15:dlblFieldTableCache>
                    </c15:dlblFTEntry>
                  </c15:dlblFieldTable>
                  <c15:showDataLabelsRange val="0"/>
                </c:ext>
                <c:ext xmlns:c16="http://schemas.microsoft.com/office/drawing/2014/chart" uri="{C3380CC4-5D6E-409C-BE32-E72D297353CC}">
                  <c16:uniqueId val="{00000005-E32E-40F0-9DAC-3565F0C7DFA4}"/>
                </c:ext>
              </c:extLst>
            </c:dLbl>
            <c:dLbl>
              <c:idx val="6"/>
              <c:tx>
                <c:strRef>
                  <c:f>Daten_Diagramme!$E$20</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{8E3EBA47-04F2-4942-9E5D-CC9050CD51C4}</c15:txfldGUID>
                      <c15:f>Daten_Diagramme!$E$20</c15:f>
                      <c15:dlblFieldTableCache>
                        <c:ptCount val="1"/>
                        <c:pt idx="0">
                          <c:v>-20.0</c:v>
                        </c:pt>
                      </c15:dlblFieldTableCache>
                    </c15:dlblFTEntry>
                  </c15:dlblFieldTable>
                  <c15:showDataLabelsRange val="0"/>
                </c:ext>
                <c:ext xmlns:c16="http://schemas.microsoft.com/office/drawing/2014/chart" uri="{C3380CC4-5D6E-409C-BE32-E72D297353CC}">
                  <c16:uniqueId val="{00000006-E32E-40F0-9DAC-3565F0C7DFA4}"/>
                </c:ext>
              </c:extLst>
            </c:dLbl>
            <c:dLbl>
              <c:idx val="7"/>
              <c:tx>
                <c:strRef>
                  <c:f>Daten_Diagramme!$E$21</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{9C4DD034-0FBC-4E44-A00C-44CB56F02E6F}</c15:txfldGUID>
                      <c15:f>Daten_Diagramme!$E$21</c15:f>
                      <c15:dlblFieldTableCache>
                        <c:ptCount val="1"/>
                        <c:pt idx="0">
                          <c:v>-12.1</c:v>
                        </c:pt>
                      </c15:dlblFieldTableCache>
                    </c15:dlblFTEntry>
                  </c15:dlblFieldTable>
                  <c15:showDataLabelsRange val="0"/>
                </c:ext>
                <c:ext xmlns:c16="http://schemas.microsoft.com/office/drawing/2014/chart" uri="{C3380CC4-5D6E-409C-BE32-E72D297353CC}">
                  <c16:uniqueId val="{00000007-E32E-40F0-9DAC-3565F0C7DFA4}"/>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{E775149A-C1E0-4243-8D43-A1D41CC2BC69}</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E32E-40F0-9DAC-3565F0C7DFA4}"/>
                </c:ext>
              </c:extLst>
            </c:dLbl>
            <c:dLbl>
              <c:idx val="9"/>
              <c:tx>
                <c:strRef>
                  <c:f>Daten_Diagramme!$E$23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{F3C62BCF-E88A-4568-81B0-5BD8E3C5102F}</c15:txfldGUID>
                      <c15:f>Daten_Diagramme!$E$23</c15:f>
                      <c15:dlblFieldTableCache>
                        <c:ptCount val="1"/>
                        <c:pt idx="0">
                          <c:v>0.0</c:v>
                        </c:pt>
                      </c15:dlblFieldTableCache>
                    </c15:dlblFTEntry>
                  </c15:dlblFieldTable>
                  <c15:showDataLabelsRange val="0"/>
                </c:ext>
                <c:ext xmlns:c16="http://schemas.microsoft.com/office/drawing/2014/chart" uri="{C3380CC4-5D6E-409C-BE32-E72D297353CC}">
                  <c16:uniqueId val="{00000009-E32E-40F0-9DAC-3565F0C7DFA4}"/>
                </c:ext>
              </c:extLst>
            </c:dLbl>
            <c:dLbl>
              <c:idx val="10"/>
              <c:tx>
                <c:strRef>
                  <c:f>Daten_Diagramme!$E$24</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{F61C6074-D223-4107-BF57-67F21F88615E}</c15:txfldGUID>
                      <c15:f>Daten_Diagramme!$E$24</c15:f>
                      <c15:dlblFieldTableCache>
                        <c:ptCount val="1"/>
                        <c:pt idx="0">
                          <c:v>-15.4</c:v>
                        </c:pt>
                      </c15:dlblFieldTableCache>
                    </c15:dlblFTEntry>
                  </c15:dlblFieldTable>
                  <c15:showDataLabelsRange val="0"/>
                </c:ext>
                <c:ext xmlns:c16="http://schemas.microsoft.com/office/drawing/2014/chart" uri="{C3380CC4-5D6E-409C-BE32-E72D297353CC}">
                  <c16:uniqueId val="{0000000A-E32E-40F0-9DAC-3565F0C7DFA4}"/>
                </c:ext>
              </c:extLst>
            </c:dLbl>
            <c:dLbl>
              <c:idx val="11"/>
              <c:tx>
                <c:strRef>
                  <c:f>Daten_Diagramme!$E$25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{7FF42832-4F2E-4E68-BD8D-BA60ED78843A}</c15:txfldGUID>
                      <c15:f>Daten_Diagramme!$E$25</c15:f>
                      <c15:dlblFieldTableCache>
                        <c:ptCount val="1"/>
                        <c:pt idx="0">
                          <c:v>-2.2</c:v>
                        </c:pt>
                      </c15:dlblFieldTableCache>
                    </c15:dlblFTEntry>
                  </c15:dlblFieldTable>
                  <c15:showDataLabelsRange val="0"/>
                </c:ext>
                <c:ext xmlns:c16="http://schemas.microsoft.com/office/drawing/2014/chart" uri="{C3380CC4-5D6E-409C-BE32-E72D297353CC}">
                  <c16:uniqueId val="{0000000B-E32E-40F0-9DAC-3565F0C7DFA4}"/>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{EC76EE3B-020E-47EC-AAF2-3C4D4B35561D}</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E32E-40F0-9DAC-3565F0C7DFA4}"/>
                </c:ext>
              </c:extLst>
            </c:dLbl>
            <c:dLbl>
              <c:idx val="13"/>
              <c:tx>
                <c:strRef>
                  <c:f>Daten_Diagramme!$E$27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{60671E2E-6BC2-482D-90F3-DCF7D1325942}</c15:txfldGUID>
                      <c15:f>Daten_Diagramme!$E$27</c15:f>
                      <c15:dlblFieldTableCache>
                        <c:ptCount val="1"/>
                        <c:pt idx="0">
                          <c:v>-4.8</c:v>
                        </c:pt>
                      </c15:dlblFieldTableCache>
                    </c15:dlblFTEntry>
                  </c15:dlblFieldTable>
                  <c15:showDataLabelsRange val="0"/>
                </c:ext>
                <c:ext xmlns:c16="http://schemas.microsoft.com/office/drawing/2014/chart" uri="{C3380CC4-5D6E-409C-BE32-E72D297353CC}">
                  <c16:uniqueId val="{0000000D-E32E-40F0-9DAC-3565F0C7DFA4}"/>
                </c:ext>
              </c:extLst>
            </c:dLbl>
            <c:dLbl>
              <c:idx val="14"/>
              <c:tx>
                <c:strRef>
                  <c:f>Daten_Diagramme!$E$28</c:f>
                  <c:strCache>
                    <c:ptCount val="1"/>
                    <c:pt idx="0">
                      <c:v>-11.9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{B94A60AE-D0FF-4436-820F-AF058D603478}</c15:txfldGUID>
                      <c15:f>Daten_Diagramme!$E$28</c15:f>
                      <c15:dlblFieldTableCache>
                        <c:ptCount val="1"/>
                        <c:pt idx="0">
                          <c:v>-11.9</c:v>
                        </c:pt>
                      </c15:dlblFieldTableCache>
                    </c15:dlblFTEntry>
                  </c15:dlblFieldTable>
                  <c15:showDataLabelsRange val="0"/>
                </c:ext>
                <c:ext xmlns:c16="http://schemas.microsoft.com/office/drawing/2014/chart" uri="{C3380CC4-5D6E-409C-BE32-E72D297353CC}">
                  <c16:uniqueId val="{0000000E-E32E-40F0-9DAC-3565F0C7DFA4}"/>
                </c:ext>
              </c:extLst>
            </c:dLbl>
            <c:dLbl>
              <c:idx val="15"/>
              <c:tx>
                <c:strRef>
                  <c:f>Daten_Diagramme!$E$29</c:f>
                  <c:strCache>
                    <c:ptCount val="1"/>
                    <c:pt idx="0">
                      <c:v>26.1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{5CF64D81-480E-4D14-A4AD-1ED440959E7A}</c15:txfldGUID>
                      <c15:f>Daten_Diagramme!$E$29</c15:f>
                      <c15:dlblFieldTableCache>
                        <c:ptCount val="1"/>
                        <c:pt idx="0">
                          <c:v>26.1</c:v>
                        </c:pt>
                      </c15:dlblFieldTableCache>
                    </c15:dlblFTEntry>
                  </c15:dlblFieldTable>
                  <c15:showDataLabelsRange val="0"/>
                </c:ext>
                <c:ext xmlns:c16="http://schemas.microsoft.com/office/drawing/2014/chart" uri="{C3380CC4-5D6E-409C-BE32-E72D297353CC}">
                  <c16:uniqueId val="{0000000F-E32E-40F0-9DAC-3565F0C7DFA4}"/>
                </c:ext>
              </c:extLst>
            </c:dLbl>
            <c:dLbl>
              <c:idx val="16"/>
              <c:tx>
                <c:strRef>
                  <c:f>Daten_Diagramme!$E$30</c:f>
                  <c:strCache>
                    <c:ptCount val="1"/>
                    <c:pt idx="0">
                      <c:v>31.3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{6C2565BB-F595-417A-96DB-74B9ED8F9143}</c15:txfldGUID>
                      <c15:f>Daten_Diagramme!$E$30</c15:f>
                      <c15:dlblFieldTableCache>
                        <c:ptCount val="1"/>
                        <c:pt idx="0">
                          <c:v>31.3</c:v>
                        </c:pt>
                      </c15:dlblFieldTableCache>
                    </c15:dlblFTEntry>
                  </c15:dlblFieldTable>
                  <c15:showDataLabelsRange val="0"/>
                </c:ext>
                <c:ext xmlns:c16="http://schemas.microsoft.com/office/drawing/2014/chart" uri="{C3380CC4-5D6E-409C-BE32-E72D297353CC}">
                  <c16:uniqueId val="{00000010-E32E-40F0-9DAC-3565F0C7DFA4}"/>
                </c:ext>
              </c:extLst>
            </c:dLbl>
            <c:dLbl>
              <c:idx val="17"/>
              <c:tx>
                <c:strRef>
                  <c:f>Daten_Diagramme!$E$31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{169DBDC2-FF07-4A34-82A0-4255C4DE539B}</c15:txfldGUID>
                      <c15:f>Daten_Diagramme!$E$31</c15:f>
                      <c15:dlblFieldTableCache>
                        <c:ptCount val="1"/>
                        <c:pt idx="0">
                          <c:v>-1.0</c:v>
                        </c:pt>
                      </c15:dlblFieldTableCache>
                    </c15:dlblFTEntry>
                  </c15:dlblFieldTable>
                  <c15:showDataLabelsRange val="0"/>
                </c:ext>
                <c:ext xmlns:c16="http://schemas.microsoft.com/office/drawing/2014/chart" uri="{C3380CC4-5D6E-409C-BE32-E72D297353CC}">
                  <c16:uniqueId val="{00000011-E32E-40F0-9DAC-3565F0C7DFA4}"/>
                </c:ext>
              </c:extLst>
            </c:dLbl>
            <c:dLbl>
              <c:idx val="18"/>
              <c:tx>
                <c:strRef>
                  <c:f>Daten_Diagramme!$E$32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{B4BCA89C-D860-4C6A-BEDE-D5AB64E489AB}</c15:txfldGUID>
                      <c15:f>Daten_Diagramme!$E$32</c15:f>
                      <c15:dlblFieldTableCache>
                        <c:ptCount val="1"/>
                        <c:pt idx="0">
                          <c:v>-5.1</c:v>
                        </c:pt>
                      </c15:dlblFieldTableCache>
                    </c15:dlblFTEntry>
                  </c15:dlblFieldTable>
                  <c15:showDataLabelsRange val="0"/>
                </c:ext>
                <c:ext xmlns:c16="http://schemas.microsoft.com/office/drawing/2014/chart" uri="{C3380CC4-5D6E-409C-BE32-E72D297353CC}">
                  <c16:uniqueId val="{00000012-E32E-40F0-9DAC-3565F0C7DFA4}"/>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{6D1CECB6-DEF0-4CBD-960B-286F3DDDE6BA}</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E32E-40F0-9DAC-3565F0C7DFA4}"/>
                </c:ext>
              </c:extLst>
            </c:dLbl>
            <c:dLbl>
              <c:idx val="20"/>
              <c:tx>
                <c:strRef>
                  <c:f>Daten_Diagramme!$E$34</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{04A43B5B-E772-41BB-AC3F-36906AE3E0F0}</c15:txfldGUID>
                      <c15:f>Daten_Diagramme!$E$34</c15:f>
                      <c15:dlblFieldTableCache>
                        <c:ptCount val="1"/>
                        <c:pt idx="0">
                          <c:v>3.9</c:v>
                        </c:pt>
                      </c15:dlblFieldTableCache>
                    </c15:dlblFTEntry>
                  </c15:dlblFieldTable>
                  <c15:showDataLabelsRange val="0"/>
                </c:ext>
                <c:ext xmlns:c16="http://schemas.microsoft.com/office/drawing/2014/chart" uri="{C3380CC4-5D6E-409C-BE32-E72D297353CC}">
                  <c16:uniqueId val="{00000014-E32E-40F0-9DAC-3565F0C7DFA4}"/>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{D1DDE8D9-9B35-4EEB-95D8-276E17BA671F}</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32E-40F0-9DAC-3565F0C7DFA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{A805DB92-2EBE-4DD9-ADEC-7F9BA63470FC}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32E-40F0-9DAC-3565F0C7DFA4}"/>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{B45B115B-2591-406A-B7B4-1659A3C341E5}</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E32E-40F0-9DAC-3565F0C7DFA4}"/>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{2BEB16B3-F27B-443E-B233-860589FD7D17}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E32E-40F0-9DAC-3565F0C7DFA4}"/>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{C72BDFD6-A031-4574-973A-2A19487CDFBF}</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E32E-40F0-9DAC-3565F0C7DFA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{FCC8B9C0-FC26-47B5-A085-C95971A1179C}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32E-40F0-9DAC-3565F0C7DFA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{7F496793-80C8-4A41-ABA7-634DC47E0463}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32E-40F0-9DAC-3565F0C7DFA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{1C428F25-4CF9-4D77-8E0C-23AABF0EA247}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32E-40F0-9DAC-3565F0C7DFA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{5C045724-6ED2-4C03-8B45-0529339B5425}</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32E-40F0-9DAC-3565F0C7DFA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{93D93792-221E-4C4D-9743-062E76C63367}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32E-40F0-9DAC-3565F0C7DFA4}"/>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{19399BA1-4C54-4736-92B0-972D31F0DA5C}</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E32E-40F0-9DAC-3565F0C7DF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-4.8338072360035298</c:v>
                </c:pt>
                <c:pt idx="1">
                  <c:v>0</c:v>
                </c:pt>
                <c:pt idx="2">
                  <c:v>0</c:v>
                </c:pt>
                <c:pt idx="3">
                  <c:v>-14.968152866242038</c:v>
                </c:pt>
                <c:pt idx="4">
                  <c:v>-14.383561643835616</c:v>
                </c:pt>
                <c:pt idx="5">
                  <c:v>-14.492753623188406</c:v>
                </c:pt>
                <c:pt idx="6">
                  <c:v>-20</c:v>
                </c:pt>
                <c:pt idx="7">
                  <c:v>-12.080536912751677</c:v>
                </c:pt>
                <c:pt idx="8">
                  <c:v>-1.9389238972370335</c:v>
                </c:pt>
                <c:pt idx="9">
                  <c:v>0</c:v>
                </c:pt>
                <c:pt idx="10">
                  <c:v>-15.444444444444445</c:v>
                </c:pt>
                <c:pt idx="11">
                  <c:v>-2.2471910112359552</c:v>
                </c:pt>
                <c:pt idx="12">
                  <c:v>0</c:v>
                </c:pt>
                <c:pt idx="13">
                  <c:v>-4.8327137546468402</c:v>
                </c:pt>
                <c:pt idx="14">
                  <c:v>-11.911764705882353</c:v>
                </c:pt>
                <c:pt idx="15">
                  <c:v>26.086956521739129</c:v>
                </c:pt>
                <c:pt idx="16">
                  <c:v>31.25</c:v>
                </c:pt>
                <c:pt idx="17">
                  <c:v>-0.967741935483871</c:v>
                </c:pt>
                <c:pt idx="18">
                  <c:v>-5.1470588235294121</c:v>
                </c:pt>
                <c:pt idx="19">
                  <c:v>-3.4420289855072466</c:v>
                </c:pt>
                <c:pt idx="20">
                  <c:v>3.8558256496227998</c:v>
                </c:pt>
                <c:pt idx="21">
                  <c:v>0</c:v>
                </c:pt>
                <c:pt idx="23">
                  <c:v>0</c:v>
                </c:pt>
                <c:pt idx="24">
                  <c:v>0</c:v>
                </c:pt>
                <c:pt idx="25">
                  <c:v>-4.3643849716932577</c:v>
                </c:pt>
              </c:numCache>
            </c:numRef>
          </c:val>
          <c:extLst>
            <c:ext xmlns:c16="http://schemas.microsoft.com/office/drawing/2014/chart" uri="{C3380CC4-5D6E-409C-BE32-E72D297353CC}">
              <c16:uniqueId val="{00000020-E32E-40F0-9DAC-3565F0C7DFA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{E9D420CD-F2EA-4CFD-840E-E50612936331}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32E-40F0-9DAC-3565F0C7DFA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{BCC94D46-E744-4113-9D1D-458691C7F44C}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32E-40F0-9DAC-3565F0C7DFA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{8738DC0F-D1D1-4E00-BB5C-26374A9A64D7}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32E-40F0-9DAC-3565F0C7DFA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{C448B644-B57F-4D25-8B0C-F6535BD6946C}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32E-40F0-9DAC-3565F0C7DFA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{EE6EA52C-19DE-4EB5-A257-0F1B20440AB8}</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32E-40F0-9DAC-3565F0C7DFA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{608771CD-9277-4C0B-8068-D412F67F17D2}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32E-40F0-9DAC-3565F0C7DFA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{6F37D50E-983E-4C41-8746-862E68A6548A}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32E-40F0-9DAC-3565F0C7DFA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{AC750109-5F66-46AF-8DFC-2CEB67DD7D51}</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32E-40F0-9DAC-3565F0C7DFA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{EDE1528E-9604-482E-A182-474C6EF91EA0}</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32E-40F0-9DAC-3565F0C7DFA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{33886B7C-4F5B-4990-8452-D5C3631AC0E3}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32E-40F0-9DAC-3565F0C7DFA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{40C8F073-9389-4110-9C94-F3FA1DEE35AE}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32E-40F0-9DAC-3565F0C7DFA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{42424986-7505-4686-9A49-D97D5ADDDAC2}</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32E-40F0-9DAC-3565F0C7DFA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{2C85FDA8-73C6-40ED-B6DA-1CB5249BBB85}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32E-40F0-9DAC-3565F0C7DFA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{CBA32FE8-D3AB-413C-B5BD-B517BA01E87C}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32E-40F0-9DAC-3565F0C7DFA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{0AAFBE82-10F9-46C1-AA61-B3283CEA21B7}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32E-40F0-9DAC-3565F0C7DFA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{8CFB6CE1-0DEC-4499-B2A0-2C0D81F48C36}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32E-40F0-9DAC-3565F0C7DFA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{EAAEE5AA-B539-4C5D-A54A-29504B15209E}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32E-40F0-9DAC-3565F0C7DFA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{785FDEAF-ABF3-4EB6-AF52-9976F580DBF7}</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32E-40F0-9DAC-3565F0C7DFA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{2A7F6273-B145-4757-A951-8B5FC9E6D04C}</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32E-40F0-9DAC-3565F0C7DFA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{248621CC-974B-485D-8F0C-D55711F0719B}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32E-40F0-9DAC-3565F0C7DFA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{749BA098-8647-45B3-8576-451EC1A1AD7C}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32E-40F0-9DAC-3565F0C7DFA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{F077668E-0E0C-4A12-AC0A-AEE653D297DC}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32E-40F0-9DAC-3565F0C7DFA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{1BA40B89-5ED1-4569-A793-B6A80BDCC736}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32E-40F0-9DAC-3565F0C7DFA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{77C5A451-3F19-4337-B228-B5FF2A910332}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32E-40F0-9DAC-3565F0C7DFA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{C56E3043-F91B-4F01-A9A2-53BA6114EFBF}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32E-40F0-9DAC-3565F0C7DFA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{54D8B41E-BBAC-45F5-AF6C-22A1584CFCCF}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32E-40F0-9DAC-3565F0C7DFA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{64088EF4-241B-43B8-992E-E33F06914CEF}</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32E-40F0-9DAC-3565F0C7DFA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{B1661A25-5B2E-40E0-B2AD-8ABD0F86A1DC}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32E-40F0-9DAC-3565F0C7DFA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{DC39FAF4-4911-4525-B2DB-7CE4DA1EC0B4}</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32E-40F0-9DAC-3565F0C7DFA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{7F0EC5F0-869E-4855-ABB9-D7514B7D75D4}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32E-40F0-9DAC-3565F0C7DFA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{26F86B1E-5E1C-46C1-B5EC-C85C6694078E}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32E-40F0-9DAC-3565F0C7DFA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{16B35818-5868-448E-B558-B08B315E3142}</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32E-40F0-9DAC-3565F0C7DFA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-0.75</c:v>
                </c:pt>
                <c:pt idx="24">
                  <c:v>-0.75</c:v>
                </c:pt>
                <c:pt idx="25">
                  <c:v>0</c:v>
                </c:pt>
              </c:numCache>
            </c:numRef>
          </c:val>
          <c:extLst>
            <c:ext xmlns:c16="http://schemas.microsoft.com/office/drawing/2014/chart" uri="{C3380CC4-5D6E-409C-BE32-E72D297353CC}">
              <c16:uniqueId val="{00000041-E32E-40F0-9DAC-3565F0C7DFA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242</c:v>
                </c:pt>
                <c:pt idx="24">
                  <c:v>253</c:v>
                </c:pt>
                <c:pt idx="25">
                  <c:v>#N/A</c:v>
                </c:pt>
              </c:numCache>
            </c:numRef>
          </c:yVal>
          <c:smooth val="0"/>
          <c:extLst>
            <c:ext xmlns:c16="http://schemas.microsoft.com/office/drawing/2014/chart" uri="{C3380CC4-5D6E-409C-BE32-E72D297353CC}">
              <c16:uniqueId val="{00000042-E32E-40F0-9DAC-3565F0C7DFA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{5153FF54-5D2B-4621-AA36-09B6B075F457}</c15:txfldGUID>
                      <c15:f>Diagramm!$I$46</c15:f>
                      <c15:dlblFieldTableCache>
                        <c:ptCount val="1"/>
                      </c15:dlblFieldTableCache>
                    </c15:dlblFTEntry>
                  </c15:dlblFieldTable>
                  <c15:showDataLabelsRange val="0"/>
                </c:ext>
                <c:ext xmlns:c16="http://schemas.microsoft.com/office/drawing/2014/chart" uri="{C3380CC4-5D6E-409C-BE32-E72D297353CC}">
                  <c16:uniqueId val="{00000000-1EAC-420A-A993-EB343FA868A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{F0972F14-D6DD-4100-AA79-BAD4BDB1D73A}</c15:txfldGUID>
                      <c15:f>Diagramm!$I$47</c15:f>
                      <c15:dlblFieldTableCache>
                        <c:ptCount val="1"/>
                      </c15:dlblFieldTableCache>
                    </c15:dlblFTEntry>
                  </c15:dlblFieldTable>
                  <c15:showDataLabelsRange val="0"/>
                </c:ext>
                <c:ext xmlns:c16="http://schemas.microsoft.com/office/drawing/2014/chart" uri="{C3380CC4-5D6E-409C-BE32-E72D297353CC}">
                  <c16:uniqueId val="{00000001-1EAC-420A-A993-EB343FA868A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{8BAF5AC9-AC29-40B3-8093-6B152F05CB2C}</c15:txfldGUID>
                      <c15:f>Diagramm!$I$48</c15:f>
                      <c15:dlblFieldTableCache>
                        <c:ptCount val="1"/>
                      </c15:dlblFieldTableCache>
                    </c15:dlblFTEntry>
                  </c15:dlblFieldTable>
                  <c15:showDataLabelsRange val="0"/>
                </c:ext>
                <c:ext xmlns:c16="http://schemas.microsoft.com/office/drawing/2014/chart" uri="{C3380CC4-5D6E-409C-BE32-E72D297353CC}">
                  <c16:uniqueId val="{00000002-1EAC-420A-A993-EB343FA868A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{804211DD-42C7-426E-9F53-B1DFAA94BC6D}</c15:txfldGUID>
                      <c15:f>Diagramm!$I$49</c15:f>
                      <c15:dlblFieldTableCache>
                        <c:ptCount val="1"/>
                      </c15:dlblFieldTableCache>
                    </c15:dlblFTEntry>
                  </c15:dlblFieldTable>
                  <c15:showDataLabelsRange val="0"/>
                </c:ext>
                <c:ext xmlns:c16="http://schemas.microsoft.com/office/drawing/2014/chart" uri="{C3380CC4-5D6E-409C-BE32-E72D297353CC}">
                  <c16:uniqueId val="{00000003-1EAC-420A-A993-EB343FA868A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{EF607CD4-83E8-4DFE-830A-4D254901C3C1}</c15:txfldGUID>
                      <c15:f>Diagramm!$I$50</c15:f>
                      <c15:dlblFieldTableCache>
                        <c:ptCount val="1"/>
                      </c15:dlblFieldTableCache>
                    </c15:dlblFTEntry>
                  </c15:dlblFieldTable>
                  <c15:showDataLabelsRange val="0"/>
                </c:ext>
                <c:ext xmlns:c16="http://schemas.microsoft.com/office/drawing/2014/chart" uri="{C3380CC4-5D6E-409C-BE32-E72D297353CC}">
                  <c16:uniqueId val="{00000004-1EAC-420A-A993-EB343FA868A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{BA920195-55E3-488C-8DE8-BA53305479E3}</c15:txfldGUID>
                      <c15:f>Diagramm!$I$51</c15:f>
                      <c15:dlblFieldTableCache>
                        <c:ptCount val="1"/>
                      </c15:dlblFieldTableCache>
                    </c15:dlblFTEntry>
                  </c15:dlblFieldTable>
                  <c15:showDataLabelsRange val="0"/>
                </c:ext>
                <c:ext xmlns:c16="http://schemas.microsoft.com/office/drawing/2014/chart" uri="{C3380CC4-5D6E-409C-BE32-E72D297353CC}">
                  <c16:uniqueId val="{00000005-1EAC-420A-A993-EB343FA868A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{0EF238C1-0E3E-4672-98C1-B10196447CF8}</c15:txfldGUID>
                      <c15:f>Diagramm!$I$52</c15:f>
                      <c15:dlblFieldTableCache>
                        <c:ptCount val="1"/>
                      </c15:dlblFieldTableCache>
                    </c15:dlblFTEntry>
                  </c15:dlblFieldTable>
                  <c15:showDataLabelsRange val="0"/>
                </c:ext>
                <c:ext xmlns:c16="http://schemas.microsoft.com/office/drawing/2014/chart" uri="{C3380CC4-5D6E-409C-BE32-E72D297353CC}">
                  <c16:uniqueId val="{00000006-1EAC-420A-A993-EB343FA868A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{EA9AEFAC-9F8A-46FF-9B06-CFE746925CB3}</c15:txfldGUID>
                      <c15:f>Diagramm!$I$53</c15:f>
                      <c15:dlblFieldTableCache>
                        <c:ptCount val="1"/>
                      </c15:dlblFieldTableCache>
                    </c15:dlblFTEntry>
                  </c15:dlblFieldTable>
                  <c15:showDataLabelsRange val="0"/>
                </c:ext>
                <c:ext xmlns:c16="http://schemas.microsoft.com/office/drawing/2014/chart" uri="{C3380CC4-5D6E-409C-BE32-E72D297353CC}">
                  <c16:uniqueId val="{00000007-1EAC-420A-A993-EB343FA868A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{F416A163-EE89-48DA-8BFB-49599E25CF27}</c15:txfldGUID>
                      <c15:f>Diagramm!$I$54</c15:f>
                      <c15:dlblFieldTableCache>
                        <c:ptCount val="1"/>
                      </c15:dlblFieldTableCache>
                    </c15:dlblFTEntry>
                  </c15:dlblFieldTable>
                  <c15:showDataLabelsRange val="0"/>
                </c:ext>
                <c:ext xmlns:c16="http://schemas.microsoft.com/office/drawing/2014/chart" uri="{C3380CC4-5D6E-409C-BE32-E72D297353CC}">
                  <c16:uniqueId val="{00000008-1EAC-420A-A993-EB343FA868A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{40F5E6B8-E2D3-4011-9018-0247CEDCA734}</c15:txfldGUID>
                      <c15:f>Diagramm!$I$55</c15:f>
                      <c15:dlblFieldTableCache>
                        <c:ptCount val="1"/>
                      </c15:dlblFieldTableCache>
                    </c15:dlblFTEntry>
                  </c15:dlblFieldTable>
                  <c15:showDataLabelsRange val="0"/>
                </c:ext>
                <c:ext xmlns:c16="http://schemas.microsoft.com/office/drawing/2014/chart" uri="{C3380CC4-5D6E-409C-BE32-E72D297353CC}">
                  <c16:uniqueId val="{00000009-1EAC-420A-A993-EB343FA868A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{1FF8B110-8F4A-49F4-B651-30965A5EF631}</c15:txfldGUID>
                      <c15:f>Diagramm!$I$56</c15:f>
                      <c15:dlblFieldTableCache>
                        <c:ptCount val="1"/>
                      </c15:dlblFieldTableCache>
                    </c15:dlblFTEntry>
                  </c15:dlblFieldTable>
                  <c15:showDataLabelsRange val="0"/>
                </c:ext>
                <c:ext xmlns:c16="http://schemas.microsoft.com/office/drawing/2014/chart" uri="{C3380CC4-5D6E-409C-BE32-E72D297353CC}">
                  <c16:uniqueId val="{0000000A-1EAC-420A-A993-EB343FA868A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{B7C9B9BF-1F17-45D1-BCAE-3E5A359F0AF3}</c15:txfldGUID>
                      <c15:f>Diagramm!$I$57</c15:f>
                      <c15:dlblFieldTableCache>
                        <c:ptCount val="1"/>
                      </c15:dlblFieldTableCache>
                    </c15:dlblFTEntry>
                  </c15:dlblFieldTable>
                  <c15:showDataLabelsRange val="0"/>
                </c:ext>
                <c:ext xmlns:c16="http://schemas.microsoft.com/office/drawing/2014/chart" uri="{C3380CC4-5D6E-409C-BE32-E72D297353CC}">
                  <c16:uniqueId val="{0000000B-1EAC-420A-A993-EB343FA868A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{B9060F9B-DEE9-433A-9E55-EB8C8DCB9E82}</c15:txfldGUID>
                      <c15:f>Diagramm!$I$58</c15:f>
                      <c15:dlblFieldTableCache>
                        <c:ptCount val="1"/>
                      </c15:dlblFieldTableCache>
                    </c15:dlblFTEntry>
                  </c15:dlblFieldTable>
                  <c15:showDataLabelsRange val="0"/>
                </c:ext>
                <c:ext xmlns:c16="http://schemas.microsoft.com/office/drawing/2014/chart" uri="{C3380CC4-5D6E-409C-BE32-E72D297353CC}">
                  <c16:uniqueId val="{0000000C-1EAC-420A-A993-EB343FA868A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{89D18071-9E93-475F-BE4D-2F3A2D5B64AB}</c15:txfldGUID>
                      <c15:f>Diagramm!$I$59</c15:f>
                      <c15:dlblFieldTableCache>
                        <c:ptCount val="1"/>
                      </c15:dlblFieldTableCache>
                    </c15:dlblFTEntry>
                  </c15:dlblFieldTable>
                  <c15:showDataLabelsRange val="0"/>
                </c:ext>
                <c:ext xmlns:c16="http://schemas.microsoft.com/office/drawing/2014/chart" uri="{C3380CC4-5D6E-409C-BE32-E72D297353CC}">
                  <c16:uniqueId val="{0000000D-1EAC-420A-A993-EB343FA868A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{DA3ED8E6-F7B6-4A24-9ECF-4207694F2F2E}</c15:txfldGUID>
                      <c15:f>Diagramm!$I$60</c15:f>
                      <c15:dlblFieldTableCache>
                        <c:ptCount val="1"/>
                      </c15:dlblFieldTableCache>
                    </c15:dlblFTEntry>
                  </c15:dlblFieldTable>
                  <c15:showDataLabelsRange val="0"/>
                </c:ext>
                <c:ext xmlns:c16="http://schemas.microsoft.com/office/drawing/2014/chart" uri="{C3380CC4-5D6E-409C-BE32-E72D297353CC}">
                  <c16:uniqueId val="{0000000E-1EAC-420A-A993-EB343FA868A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{23645204-A1D7-42B9-BC2F-26B2BF7D9B32}</c15:txfldGUID>
                      <c15:f>Diagramm!$I$61</c15:f>
                      <c15:dlblFieldTableCache>
                        <c:ptCount val="1"/>
                      </c15:dlblFieldTableCache>
                    </c15:dlblFTEntry>
                  </c15:dlblFieldTable>
                  <c15:showDataLabelsRange val="0"/>
                </c:ext>
                <c:ext xmlns:c16="http://schemas.microsoft.com/office/drawing/2014/chart" uri="{C3380CC4-5D6E-409C-BE32-E72D297353CC}">
                  <c16:uniqueId val="{0000000F-1EAC-420A-A993-EB343FA868A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{B29AD43B-DB32-482F-A771-C0F57FC15D47}</c15:txfldGUID>
                      <c15:f>Diagramm!$I$62</c15:f>
                      <c15:dlblFieldTableCache>
                        <c:ptCount val="1"/>
                      </c15:dlblFieldTableCache>
                    </c15:dlblFTEntry>
                  </c15:dlblFieldTable>
                  <c15:showDataLabelsRange val="0"/>
                </c:ext>
                <c:ext xmlns:c16="http://schemas.microsoft.com/office/drawing/2014/chart" uri="{C3380CC4-5D6E-409C-BE32-E72D297353CC}">
                  <c16:uniqueId val="{00000010-1EAC-420A-A993-EB343FA868A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{0FD2AF8E-1764-482F-9F67-AEE2A1BDE0C5}</c15:txfldGUID>
                      <c15:f>Diagramm!$I$63</c15:f>
                      <c15:dlblFieldTableCache>
                        <c:ptCount val="1"/>
                      </c15:dlblFieldTableCache>
                    </c15:dlblFTEntry>
                  </c15:dlblFieldTable>
                  <c15:showDataLabelsRange val="0"/>
                </c:ext>
                <c:ext xmlns:c16="http://schemas.microsoft.com/office/drawing/2014/chart" uri="{C3380CC4-5D6E-409C-BE32-E72D297353CC}">
                  <c16:uniqueId val="{00000011-1EAC-420A-A993-EB343FA868A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{3AA24E02-88E2-4794-8427-1A72ADC7F87A}</c15:txfldGUID>
                      <c15:f>Diagramm!$I$64</c15:f>
                      <c15:dlblFieldTableCache>
                        <c:ptCount val="1"/>
                      </c15:dlblFieldTableCache>
                    </c15:dlblFTEntry>
                  </c15:dlblFieldTable>
                  <c15:showDataLabelsRange val="0"/>
                </c:ext>
                <c:ext xmlns:c16="http://schemas.microsoft.com/office/drawing/2014/chart" uri="{C3380CC4-5D6E-409C-BE32-E72D297353CC}">
                  <c16:uniqueId val="{00000012-1EAC-420A-A993-EB343FA868A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{0DA5B6BB-7A1C-44D6-A2FE-9C4AA2171076}</c15:txfldGUID>
                      <c15:f>Diagramm!$I$65</c15:f>
                      <c15:dlblFieldTableCache>
                        <c:ptCount val="1"/>
                      </c15:dlblFieldTableCache>
                    </c15:dlblFTEntry>
                  </c15:dlblFieldTable>
                  <c15:showDataLabelsRange val="0"/>
                </c:ext>
                <c:ext xmlns:c16="http://schemas.microsoft.com/office/drawing/2014/chart" uri="{C3380CC4-5D6E-409C-BE32-E72D297353CC}">
                  <c16:uniqueId val="{00000013-1EAC-420A-A993-EB343FA868A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{798C87B0-644A-4CB1-AB81-F21343CC7F15}</c15:txfldGUID>
                      <c15:f>Diagramm!$I$66</c15:f>
                      <c15:dlblFieldTableCache>
                        <c:ptCount val="1"/>
                      </c15:dlblFieldTableCache>
                    </c15:dlblFTEntry>
                  </c15:dlblFieldTable>
                  <c15:showDataLabelsRange val="0"/>
                </c:ext>
                <c:ext xmlns:c16="http://schemas.microsoft.com/office/drawing/2014/chart" uri="{C3380CC4-5D6E-409C-BE32-E72D297353CC}">
                  <c16:uniqueId val="{00000014-1EAC-420A-A993-EB343FA868A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{8FC319F2-04F5-441F-A235-A8AC23EABFF7}</c15:txfldGUID>
                      <c15:f>Diagramm!$I$67</c15:f>
                      <c15:dlblFieldTableCache>
                        <c:ptCount val="1"/>
                      </c15:dlblFieldTableCache>
                    </c15:dlblFTEntry>
                  </c15:dlblFieldTable>
                  <c15:showDataLabelsRange val="0"/>
                </c:ext>
                <c:ext xmlns:c16="http://schemas.microsoft.com/office/drawing/2014/chart" uri="{C3380CC4-5D6E-409C-BE32-E72D297353CC}">
                  <c16:uniqueId val="{00000015-1EAC-420A-A993-EB343FA868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EAC-420A-A993-EB343FA868A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{5990CF44-7EB4-4AB1-9A55-42334683EEDC}</c15:txfldGUID>
                      <c15:f>Diagramm!$K$46</c15:f>
                      <c15:dlblFieldTableCache>
                        <c:ptCount val="1"/>
                      </c15:dlblFieldTableCache>
                    </c15:dlblFTEntry>
                  </c15:dlblFieldTable>
                  <c15:showDataLabelsRange val="0"/>
                </c:ext>
                <c:ext xmlns:c16="http://schemas.microsoft.com/office/drawing/2014/chart" uri="{C3380CC4-5D6E-409C-BE32-E72D297353CC}">
                  <c16:uniqueId val="{00000017-1EAC-420A-A993-EB343FA868A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{2E1B1923-F312-40BF-8145-64F79446FD28}</c15:txfldGUID>
                      <c15:f>Diagramm!$K$47</c15:f>
                      <c15:dlblFieldTableCache>
                        <c:ptCount val="1"/>
                      </c15:dlblFieldTableCache>
                    </c15:dlblFTEntry>
                  </c15:dlblFieldTable>
                  <c15:showDataLabelsRange val="0"/>
                </c:ext>
                <c:ext xmlns:c16="http://schemas.microsoft.com/office/drawing/2014/chart" uri="{C3380CC4-5D6E-409C-BE32-E72D297353CC}">
                  <c16:uniqueId val="{00000018-1EAC-420A-A993-EB343FA868A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{981F23B4-E780-4EB3-BA9D-7A64A4E4E6AA}</c15:txfldGUID>
                      <c15:f>Diagramm!$K$48</c15:f>
                      <c15:dlblFieldTableCache>
                        <c:ptCount val="1"/>
                      </c15:dlblFieldTableCache>
                    </c15:dlblFTEntry>
                  </c15:dlblFieldTable>
                  <c15:showDataLabelsRange val="0"/>
                </c:ext>
                <c:ext xmlns:c16="http://schemas.microsoft.com/office/drawing/2014/chart" uri="{C3380CC4-5D6E-409C-BE32-E72D297353CC}">
                  <c16:uniqueId val="{00000019-1EAC-420A-A993-EB343FA868A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{455751D1-887F-4119-9760-99CBB3D915B0}</c15:txfldGUID>
                      <c15:f>Diagramm!$K$49</c15:f>
                      <c15:dlblFieldTableCache>
                        <c:ptCount val="1"/>
                      </c15:dlblFieldTableCache>
                    </c15:dlblFTEntry>
                  </c15:dlblFieldTable>
                  <c15:showDataLabelsRange val="0"/>
                </c:ext>
                <c:ext xmlns:c16="http://schemas.microsoft.com/office/drawing/2014/chart" uri="{C3380CC4-5D6E-409C-BE32-E72D297353CC}">
                  <c16:uniqueId val="{0000001A-1EAC-420A-A993-EB343FA868A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{A0BFD6EC-7204-41D8-9B9C-FF0057074A42}</c15:txfldGUID>
                      <c15:f>Diagramm!$K$50</c15:f>
                      <c15:dlblFieldTableCache>
                        <c:ptCount val="1"/>
                      </c15:dlblFieldTableCache>
                    </c15:dlblFTEntry>
                  </c15:dlblFieldTable>
                  <c15:showDataLabelsRange val="0"/>
                </c:ext>
                <c:ext xmlns:c16="http://schemas.microsoft.com/office/drawing/2014/chart" uri="{C3380CC4-5D6E-409C-BE32-E72D297353CC}">
                  <c16:uniqueId val="{0000001B-1EAC-420A-A993-EB343FA868A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{BB7F38D4-03DC-415C-A55B-DACF9A57B265}</c15:txfldGUID>
                      <c15:f>Diagramm!$K$51</c15:f>
                      <c15:dlblFieldTableCache>
                        <c:ptCount val="1"/>
                      </c15:dlblFieldTableCache>
                    </c15:dlblFTEntry>
                  </c15:dlblFieldTable>
                  <c15:showDataLabelsRange val="0"/>
                </c:ext>
                <c:ext xmlns:c16="http://schemas.microsoft.com/office/drawing/2014/chart" uri="{C3380CC4-5D6E-409C-BE32-E72D297353CC}">
                  <c16:uniqueId val="{0000001C-1EAC-420A-A993-EB343FA868A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{FA44F72C-E5FE-4E75-A2AD-8AF1C7134EFA}</c15:txfldGUID>
                      <c15:f>Diagramm!$K$52</c15:f>
                      <c15:dlblFieldTableCache>
                        <c:ptCount val="1"/>
                      </c15:dlblFieldTableCache>
                    </c15:dlblFTEntry>
                  </c15:dlblFieldTable>
                  <c15:showDataLabelsRange val="0"/>
                </c:ext>
                <c:ext xmlns:c16="http://schemas.microsoft.com/office/drawing/2014/chart" uri="{C3380CC4-5D6E-409C-BE32-E72D297353CC}">
                  <c16:uniqueId val="{0000001D-1EAC-420A-A993-EB343FA868A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{BEE3519B-C65D-4EE4-8BF5-2CE535F50889}</c15:txfldGUID>
                      <c15:f>Diagramm!$K$53</c15:f>
                      <c15:dlblFieldTableCache>
                        <c:ptCount val="1"/>
                      </c15:dlblFieldTableCache>
                    </c15:dlblFTEntry>
                  </c15:dlblFieldTable>
                  <c15:showDataLabelsRange val="0"/>
                </c:ext>
                <c:ext xmlns:c16="http://schemas.microsoft.com/office/drawing/2014/chart" uri="{C3380CC4-5D6E-409C-BE32-E72D297353CC}">
                  <c16:uniqueId val="{0000001E-1EAC-420A-A993-EB343FA868A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{F1C004EB-A0E1-432D-9502-3C32BB05F07F}</c15:txfldGUID>
                      <c15:f>Diagramm!$K$54</c15:f>
                      <c15:dlblFieldTableCache>
                        <c:ptCount val="1"/>
                      </c15:dlblFieldTableCache>
                    </c15:dlblFTEntry>
                  </c15:dlblFieldTable>
                  <c15:showDataLabelsRange val="0"/>
                </c:ext>
                <c:ext xmlns:c16="http://schemas.microsoft.com/office/drawing/2014/chart" uri="{C3380CC4-5D6E-409C-BE32-E72D297353CC}">
                  <c16:uniqueId val="{0000001F-1EAC-420A-A993-EB343FA868A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{EF236AB3-19A7-424F-9981-A74D71E81D83}</c15:txfldGUID>
                      <c15:f>Diagramm!$K$55</c15:f>
                      <c15:dlblFieldTableCache>
                        <c:ptCount val="1"/>
                      </c15:dlblFieldTableCache>
                    </c15:dlblFTEntry>
                  </c15:dlblFieldTable>
                  <c15:showDataLabelsRange val="0"/>
                </c:ext>
                <c:ext xmlns:c16="http://schemas.microsoft.com/office/drawing/2014/chart" uri="{C3380CC4-5D6E-409C-BE32-E72D297353CC}">
                  <c16:uniqueId val="{00000020-1EAC-420A-A993-EB343FA868A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{3FC62294-C2EF-4F5F-8708-DB0EE3C98D18}</c15:txfldGUID>
                      <c15:f>Diagramm!$K$56</c15:f>
                      <c15:dlblFieldTableCache>
                        <c:ptCount val="1"/>
                      </c15:dlblFieldTableCache>
                    </c15:dlblFTEntry>
                  </c15:dlblFieldTable>
                  <c15:showDataLabelsRange val="0"/>
                </c:ext>
                <c:ext xmlns:c16="http://schemas.microsoft.com/office/drawing/2014/chart" uri="{C3380CC4-5D6E-409C-BE32-E72D297353CC}">
                  <c16:uniqueId val="{00000021-1EAC-420A-A993-EB343FA868A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{6D751744-25FC-4630-949D-6BFF95361809}</c15:txfldGUID>
                      <c15:f>Diagramm!$K$57</c15:f>
                      <c15:dlblFieldTableCache>
                        <c:ptCount val="1"/>
                      </c15:dlblFieldTableCache>
                    </c15:dlblFTEntry>
                  </c15:dlblFieldTable>
                  <c15:showDataLabelsRange val="0"/>
                </c:ext>
                <c:ext xmlns:c16="http://schemas.microsoft.com/office/drawing/2014/chart" uri="{C3380CC4-5D6E-409C-BE32-E72D297353CC}">
                  <c16:uniqueId val="{00000022-1EAC-420A-A993-EB343FA868A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{1CC13F49-6C91-47A0-836F-49CCA679EE13}</c15:txfldGUID>
                      <c15:f>Diagramm!$K$58</c15:f>
                      <c15:dlblFieldTableCache>
                        <c:ptCount val="1"/>
                      </c15:dlblFieldTableCache>
                    </c15:dlblFTEntry>
                  </c15:dlblFieldTable>
                  <c15:showDataLabelsRange val="0"/>
                </c:ext>
                <c:ext xmlns:c16="http://schemas.microsoft.com/office/drawing/2014/chart" uri="{C3380CC4-5D6E-409C-BE32-E72D297353CC}">
                  <c16:uniqueId val="{00000023-1EAC-420A-A993-EB343FA868A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{6F777316-93BB-4991-9EBE-5134F62EE8CF}</c15:txfldGUID>
                      <c15:f>Diagramm!$K$59</c15:f>
                      <c15:dlblFieldTableCache>
                        <c:ptCount val="1"/>
                      </c15:dlblFieldTableCache>
                    </c15:dlblFTEntry>
                  </c15:dlblFieldTable>
                  <c15:showDataLabelsRange val="0"/>
                </c:ext>
                <c:ext xmlns:c16="http://schemas.microsoft.com/office/drawing/2014/chart" uri="{C3380CC4-5D6E-409C-BE32-E72D297353CC}">
                  <c16:uniqueId val="{00000024-1EAC-420A-A993-EB343FA868A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{CCF34F81-19ED-494E-8CB2-FDA5654491FA}</c15:txfldGUID>
                      <c15:f>Diagramm!$K$60</c15:f>
                      <c15:dlblFieldTableCache>
                        <c:ptCount val="1"/>
                      </c15:dlblFieldTableCache>
                    </c15:dlblFTEntry>
                  </c15:dlblFieldTable>
                  <c15:showDataLabelsRange val="0"/>
                </c:ext>
                <c:ext xmlns:c16="http://schemas.microsoft.com/office/drawing/2014/chart" uri="{C3380CC4-5D6E-409C-BE32-E72D297353CC}">
                  <c16:uniqueId val="{00000025-1EAC-420A-A993-EB343FA868A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{274F3349-B265-4879-B807-80A1CA2A241A}</c15:txfldGUID>
                      <c15:f>Diagramm!$K$61</c15:f>
                      <c15:dlblFieldTableCache>
                        <c:ptCount val="1"/>
                      </c15:dlblFieldTableCache>
                    </c15:dlblFTEntry>
                  </c15:dlblFieldTable>
                  <c15:showDataLabelsRange val="0"/>
                </c:ext>
                <c:ext xmlns:c16="http://schemas.microsoft.com/office/drawing/2014/chart" uri="{C3380CC4-5D6E-409C-BE32-E72D297353CC}">
                  <c16:uniqueId val="{00000026-1EAC-420A-A993-EB343FA868A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{19C137B8-F8EC-4FA6-A9E8-E09140A03AD5}</c15:txfldGUID>
                      <c15:f>Diagramm!$K$62</c15:f>
                      <c15:dlblFieldTableCache>
                        <c:ptCount val="1"/>
                      </c15:dlblFieldTableCache>
                    </c15:dlblFTEntry>
                  </c15:dlblFieldTable>
                  <c15:showDataLabelsRange val="0"/>
                </c:ext>
                <c:ext xmlns:c16="http://schemas.microsoft.com/office/drawing/2014/chart" uri="{C3380CC4-5D6E-409C-BE32-E72D297353CC}">
                  <c16:uniqueId val="{00000027-1EAC-420A-A993-EB343FA868A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{3ACD9D7E-9F14-470D-862C-1D62DAEA0ECA}</c15:txfldGUID>
                      <c15:f>Diagramm!$K$63</c15:f>
                      <c15:dlblFieldTableCache>
                        <c:ptCount val="1"/>
                      </c15:dlblFieldTableCache>
                    </c15:dlblFTEntry>
                  </c15:dlblFieldTable>
                  <c15:showDataLabelsRange val="0"/>
                </c:ext>
                <c:ext xmlns:c16="http://schemas.microsoft.com/office/drawing/2014/chart" uri="{C3380CC4-5D6E-409C-BE32-E72D297353CC}">
                  <c16:uniqueId val="{00000028-1EAC-420A-A993-EB343FA868A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{98195853-019F-4F6A-B261-7634799E8983}</c15:txfldGUID>
                      <c15:f>Diagramm!$K$64</c15:f>
                      <c15:dlblFieldTableCache>
                        <c:ptCount val="1"/>
                      </c15:dlblFieldTableCache>
                    </c15:dlblFTEntry>
                  </c15:dlblFieldTable>
                  <c15:showDataLabelsRange val="0"/>
                </c:ext>
                <c:ext xmlns:c16="http://schemas.microsoft.com/office/drawing/2014/chart" uri="{C3380CC4-5D6E-409C-BE32-E72D297353CC}">
                  <c16:uniqueId val="{00000029-1EAC-420A-A993-EB343FA868A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{E6DEC8E0-AE52-4313-97E7-3652E8EF8D1A}</c15:txfldGUID>
                      <c15:f>Diagramm!$K$65</c15:f>
                      <c15:dlblFieldTableCache>
                        <c:ptCount val="1"/>
                      </c15:dlblFieldTableCache>
                    </c15:dlblFTEntry>
                  </c15:dlblFieldTable>
                  <c15:showDataLabelsRange val="0"/>
                </c:ext>
                <c:ext xmlns:c16="http://schemas.microsoft.com/office/drawing/2014/chart" uri="{C3380CC4-5D6E-409C-BE32-E72D297353CC}">
                  <c16:uniqueId val="{0000002A-1EAC-420A-A993-EB343FA868A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{330FB2C7-08C0-4F0E-831B-5C33F6BCCD76}</c15:txfldGUID>
                      <c15:f>Diagramm!$K$66</c15:f>
                      <c15:dlblFieldTableCache>
                        <c:ptCount val="1"/>
                      </c15:dlblFieldTableCache>
                    </c15:dlblFTEntry>
                  </c15:dlblFieldTable>
                  <c15:showDataLabelsRange val="0"/>
                </c:ext>
                <c:ext xmlns:c16="http://schemas.microsoft.com/office/drawing/2014/chart" uri="{C3380CC4-5D6E-409C-BE32-E72D297353CC}">
                  <c16:uniqueId val="{0000002B-1EAC-420A-A993-EB343FA868A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{C09B11FE-EDF8-42D8-A533-E8EC510BF998}</c15:txfldGUID>
                      <c15:f>Diagramm!$K$67</c15:f>
                      <c15:dlblFieldTableCache>
                        <c:ptCount val="1"/>
                      </c15:dlblFieldTableCache>
                    </c15:dlblFTEntry>
                  </c15:dlblFieldTable>
                  <c15:showDataLabelsRange val="0"/>
                </c:ext>
                <c:ext xmlns:c16="http://schemas.microsoft.com/office/drawing/2014/chart" uri="{C3380CC4-5D6E-409C-BE32-E72D297353CC}">
                  <c16:uniqueId val="{0000002C-1EAC-420A-A993-EB343FA868A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EAC-420A-A993-EB343FA868A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{E793F117-F65F-4A51-AC67-43B4BE76EEFF}</c15:txfldGUID>
                      <c15:f>Diagramm!$J$46</c15:f>
                      <c15:dlblFieldTableCache>
                        <c:ptCount val="1"/>
                      </c15:dlblFieldTableCache>
                    </c15:dlblFTEntry>
                  </c15:dlblFieldTable>
                  <c15:showDataLabelsRange val="0"/>
                </c:ext>
                <c:ext xmlns:c16="http://schemas.microsoft.com/office/drawing/2014/chart" uri="{C3380CC4-5D6E-409C-BE32-E72D297353CC}">
                  <c16:uniqueId val="{0000002E-1EAC-420A-A993-EB343FA868A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{4F0587C6-B29D-4FA1-9552-CF0E3E94418A}</c15:txfldGUID>
                      <c15:f>Diagramm!$J$47</c15:f>
                      <c15:dlblFieldTableCache>
                        <c:ptCount val="1"/>
                      </c15:dlblFieldTableCache>
                    </c15:dlblFTEntry>
                  </c15:dlblFieldTable>
                  <c15:showDataLabelsRange val="0"/>
                </c:ext>
                <c:ext xmlns:c16="http://schemas.microsoft.com/office/drawing/2014/chart" uri="{C3380CC4-5D6E-409C-BE32-E72D297353CC}">
                  <c16:uniqueId val="{0000002F-1EAC-420A-A993-EB343FA868A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{87C88FB2-082D-419C-BD15-111BC29EA3F4}</c15:txfldGUID>
                      <c15:f>Diagramm!$J$48</c15:f>
                      <c15:dlblFieldTableCache>
                        <c:ptCount val="1"/>
                      </c15:dlblFieldTableCache>
                    </c15:dlblFTEntry>
                  </c15:dlblFieldTable>
                  <c15:showDataLabelsRange val="0"/>
                </c:ext>
                <c:ext xmlns:c16="http://schemas.microsoft.com/office/drawing/2014/chart" uri="{C3380CC4-5D6E-409C-BE32-E72D297353CC}">
                  <c16:uniqueId val="{00000030-1EAC-420A-A993-EB343FA868A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{E8672029-4B9E-4DB9-9B6A-573F2B5D836B}</c15:txfldGUID>
                      <c15:f>Diagramm!$J$49</c15:f>
                      <c15:dlblFieldTableCache>
                        <c:ptCount val="1"/>
                      </c15:dlblFieldTableCache>
                    </c15:dlblFTEntry>
                  </c15:dlblFieldTable>
                  <c15:showDataLabelsRange val="0"/>
                </c:ext>
                <c:ext xmlns:c16="http://schemas.microsoft.com/office/drawing/2014/chart" uri="{C3380CC4-5D6E-409C-BE32-E72D297353CC}">
                  <c16:uniqueId val="{00000031-1EAC-420A-A993-EB343FA868A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{FDC075AC-A05C-4750-95B2-E84E9DD61FF2}</c15:txfldGUID>
                      <c15:f>Diagramm!$J$50</c15:f>
                      <c15:dlblFieldTableCache>
                        <c:ptCount val="1"/>
                      </c15:dlblFieldTableCache>
                    </c15:dlblFTEntry>
                  </c15:dlblFieldTable>
                  <c15:showDataLabelsRange val="0"/>
                </c:ext>
                <c:ext xmlns:c16="http://schemas.microsoft.com/office/drawing/2014/chart" uri="{C3380CC4-5D6E-409C-BE32-E72D297353CC}">
                  <c16:uniqueId val="{00000032-1EAC-420A-A993-EB343FA868A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{C1FCCB73-2DC9-4FBB-A1EE-C593FF9C66A5}</c15:txfldGUID>
                      <c15:f>Diagramm!$J$51</c15:f>
                      <c15:dlblFieldTableCache>
                        <c:ptCount val="1"/>
                      </c15:dlblFieldTableCache>
                    </c15:dlblFTEntry>
                  </c15:dlblFieldTable>
                  <c15:showDataLabelsRange val="0"/>
                </c:ext>
                <c:ext xmlns:c16="http://schemas.microsoft.com/office/drawing/2014/chart" uri="{C3380CC4-5D6E-409C-BE32-E72D297353CC}">
                  <c16:uniqueId val="{00000033-1EAC-420A-A993-EB343FA868A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{7316F62D-B57C-4E0E-840E-FDBC1BB7A339}</c15:txfldGUID>
                      <c15:f>Diagramm!$J$52</c15:f>
                      <c15:dlblFieldTableCache>
                        <c:ptCount val="1"/>
                      </c15:dlblFieldTableCache>
                    </c15:dlblFTEntry>
                  </c15:dlblFieldTable>
                  <c15:showDataLabelsRange val="0"/>
                </c:ext>
                <c:ext xmlns:c16="http://schemas.microsoft.com/office/drawing/2014/chart" uri="{C3380CC4-5D6E-409C-BE32-E72D297353CC}">
                  <c16:uniqueId val="{00000034-1EAC-420A-A993-EB343FA868A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{834AA389-7DEF-43A7-8834-BE24CD9FB778}</c15:txfldGUID>
                      <c15:f>Diagramm!$J$53</c15:f>
                      <c15:dlblFieldTableCache>
                        <c:ptCount val="1"/>
                      </c15:dlblFieldTableCache>
                    </c15:dlblFTEntry>
                  </c15:dlblFieldTable>
                  <c15:showDataLabelsRange val="0"/>
                </c:ext>
                <c:ext xmlns:c16="http://schemas.microsoft.com/office/drawing/2014/chart" uri="{C3380CC4-5D6E-409C-BE32-E72D297353CC}">
                  <c16:uniqueId val="{00000035-1EAC-420A-A993-EB343FA868A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{2CB7944D-8C49-433F-BC5B-A3305761814D}</c15:txfldGUID>
                      <c15:f>Diagramm!$J$54</c15:f>
                      <c15:dlblFieldTableCache>
                        <c:ptCount val="1"/>
                      </c15:dlblFieldTableCache>
                    </c15:dlblFTEntry>
                  </c15:dlblFieldTable>
                  <c15:showDataLabelsRange val="0"/>
                </c:ext>
                <c:ext xmlns:c16="http://schemas.microsoft.com/office/drawing/2014/chart" uri="{C3380CC4-5D6E-409C-BE32-E72D297353CC}">
                  <c16:uniqueId val="{00000036-1EAC-420A-A993-EB343FA868A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{1D6D4A81-B3CA-4630-830B-80A8AD5079F1}</c15:txfldGUID>
                      <c15:f>Diagramm!$J$55</c15:f>
                      <c15:dlblFieldTableCache>
                        <c:ptCount val="1"/>
                      </c15:dlblFieldTableCache>
                    </c15:dlblFTEntry>
                  </c15:dlblFieldTable>
                  <c15:showDataLabelsRange val="0"/>
                </c:ext>
                <c:ext xmlns:c16="http://schemas.microsoft.com/office/drawing/2014/chart" uri="{C3380CC4-5D6E-409C-BE32-E72D297353CC}">
                  <c16:uniqueId val="{00000037-1EAC-420A-A993-EB343FA868A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{62072048-3642-40B4-99CF-8BF0BD37CB78}</c15:txfldGUID>
                      <c15:f>Diagramm!$J$56</c15:f>
                      <c15:dlblFieldTableCache>
                        <c:ptCount val="1"/>
                      </c15:dlblFieldTableCache>
                    </c15:dlblFTEntry>
                  </c15:dlblFieldTable>
                  <c15:showDataLabelsRange val="0"/>
                </c:ext>
                <c:ext xmlns:c16="http://schemas.microsoft.com/office/drawing/2014/chart" uri="{C3380CC4-5D6E-409C-BE32-E72D297353CC}">
                  <c16:uniqueId val="{00000038-1EAC-420A-A993-EB343FA868A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{32572467-5CC1-4E75-91B3-6E9FF61F0CA8}</c15:txfldGUID>
                      <c15:f>Diagramm!$J$57</c15:f>
                      <c15:dlblFieldTableCache>
                        <c:ptCount val="1"/>
                      </c15:dlblFieldTableCache>
                    </c15:dlblFTEntry>
                  </c15:dlblFieldTable>
                  <c15:showDataLabelsRange val="0"/>
                </c:ext>
                <c:ext xmlns:c16="http://schemas.microsoft.com/office/drawing/2014/chart" uri="{C3380CC4-5D6E-409C-BE32-E72D297353CC}">
                  <c16:uniqueId val="{00000039-1EAC-420A-A993-EB343FA868A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{CCC05641-71BE-452F-A367-9952BFA7FDD1}</c15:txfldGUID>
                      <c15:f>Diagramm!$J$58</c15:f>
                      <c15:dlblFieldTableCache>
                        <c:ptCount val="1"/>
                      </c15:dlblFieldTableCache>
                    </c15:dlblFTEntry>
                  </c15:dlblFieldTable>
                  <c15:showDataLabelsRange val="0"/>
                </c:ext>
                <c:ext xmlns:c16="http://schemas.microsoft.com/office/drawing/2014/chart" uri="{C3380CC4-5D6E-409C-BE32-E72D297353CC}">
                  <c16:uniqueId val="{0000003A-1EAC-420A-A993-EB343FA868A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{AC303696-A4B0-47FD-A370-22B581BBCFCA}</c15:txfldGUID>
                      <c15:f>Diagramm!$J$59</c15:f>
                      <c15:dlblFieldTableCache>
                        <c:ptCount val="1"/>
                      </c15:dlblFieldTableCache>
                    </c15:dlblFTEntry>
                  </c15:dlblFieldTable>
                  <c15:showDataLabelsRange val="0"/>
                </c:ext>
                <c:ext xmlns:c16="http://schemas.microsoft.com/office/drawing/2014/chart" uri="{C3380CC4-5D6E-409C-BE32-E72D297353CC}">
                  <c16:uniqueId val="{0000003B-1EAC-420A-A993-EB343FA868A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{10F3DD7D-8ACE-490A-9B6D-5DAEB8983190}</c15:txfldGUID>
                      <c15:f>Diagramm!$J$60</c15:f>
                      <c15:dlblFieldTableCache>
                        <c:ptCount val="1"/>
                      </c15:dlblFieldTableCache>
                    </c15:dlblFTEntry>
                  </c15:dlblFieldTable>
                  <c15:showDataLabelsRange val="0"/>
                </c:ext>
                <c:ext xmlns:c16="http://schemas.microsoft.com/office/drawing/2014/chart" uri="{C3380CC4-5D6E-409C-BE32-E72D297353CC}">
                  <c16:uniqueId val="{0000003C-1EAC-420A-A993-EB343FA868A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{47A2916A-3BF2-4C0E-9DE7-260EA2FF56BD}</c15:txfldGUID>
                      <c15:f>Diagramm!$J$61</c15:f>
                      <c15:dlblFieldTableCache>
                        <c:ptCount val="1"/>
                      </c15:dlblFieldTableCache>
                    </c15:dlblFTEntry>
                  </c15:dlblFieldTable>
                  <c15:showDataLabelsRange val="0"/>
                </c:ext>
                <c:ext xmlns:c16="http://schemas.microsoft.com/office/drawing/2014/chart" uri="{C3380CC4-5D6E-409C-BE32-E72D297353CC}">
                  <c16:uniqueId val="{0000003D-1EAC-420A-A993-EB343FA868A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{ACA1E59F-10B3-49F2-B3F1-7DA2BA1C9B76}</c15:txfldGUID>
                      <c15:f>Diagramm!$J$62</c15:f>
                      <c15:dlblFieldTableCache>
                        <c:ptCount val="1"/>
                      </c15:dlblFieldTableCache>
                    </c15:dlblFTEntry>
                  </c15:dlblFieldTable>
                  <c15:showDataLabelsRange val="0"/>
                </c:ext>
                <c:ext xmlns:c16="http://schemas.microsoft.com/office/drawing/2014/chart" uri="{C3380CC4-5D6E-409C-BE32-E72D297353CC}">
                  <c16:uniqueId val="{0000003E-1EAC-420A-A993-EB343FA868A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{9C73B885-43E7-49ED-944D-4C1F36D9EB0B}</c15:txfldGUID>
                      <c15:f>Diagramm!$J$63</c15:f>
                      <c15:dlblFieldTableCache>
                        <c:ptCount val="1"/>
                      </c15:dlblFieldTableCache>
                    </c15:dlblFTEntry>
                  </c15:dlblFieldTable>
                  <c15:showDataLabelsRange val="0"/>
                </c:ext>
                <c:ext xmlns:c16="http://schemas.microsoft.com/office/drawing/2014/chart" uri="{C3380CC4-5D6E-409C-BE32-E72D297353CC}">
                  <c16:uniqueId val="{0000003F-1EAC-420A-A993-EB343FA868A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{249B0554-3BA4-490C-8342-EFC52649630D}</c15:txfldGUID>
                      <c15:f>Diagramm!$J$64</c15:f>
                      <c15:dlblFieldTableCache>
                        <c:ptCount val="1"/>
                      </c15:dlblFieldTableCache>
                    </c15:dlblFTEntry>
                  </c15:dlblFieldTable>
                  <c15:showDataLabelsRange val="0"/>
                </c:ext>
                <c:ext xmlns:c16="http://schemas.microsoft.com/office/drawing/2014/chart" uri="{C3380CC4-5D6E-409C-BE32-E72D297353CC}">
                  <c16:uniqueId val="{00000040-1EAC-420A-A993-EB343FA868A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{55EA4DD4-1AC2-4919-BFE5-6052FE6CEDCE}</c15:txfldGUID>
                      <c15:f>Diagramm!$J$65</c15:f>
                      <c15:dlblFieldTableCache>
                        <c:ptCount val="1"/>
                      </c15:dlblFieldTableCache>
                    </c15:dlblFTEntry>
                  </c15:dlblFieldTable>
                  <c15:showDataLabelsRange val="0"/>
                </c:ext>
                <c:ext xmlns:c16="http://schemas.microsoft.com/office/drawing/2014/chart" uri="{C3380CC4-5D6E-409C-BE32-E72D297353CC}">
                  <c16:uniqueId val="{00000041-1EAC-420A-A993-EB343FA868A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{3866D973-1E93-465F-B064-A6DD8AE20EE3}</c15:txfldGUID>
                      <c15:f>Diagramm!$J$66</c15:f>
                      <c15:dlblFieldTableCache>
                        <c:ptCount val="1"/>
                      </c15:dlblFieldTableCache>
                    </c15:dlblFTEntry>
                  </c15:dlblFieldTable>
                  <c15:showDataLabelsRange val="0"/>
                </c:ext>
                <c:ext xmlns:c16="http://schemas.microsoft.com/office/drawing/2014/chart" uri="{C3380CC4-5D6E-409C-BE32-E72D297353CC}">
                  <c16:uniqueId val="{00000042-1EAC-420A-A993-EB343FA868A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{91B1C040-B1B4-47D2-AA3E-0E1571344433}</c15:txfldGUID>
                      <c15:f>Diagramm!$J$67</c15:f>
                      <c15:dlblFieldTableCache>
                        <c:ptCount val="1"/>
                      </c15:dlblFieldTableCache>
                    </c15:dlblFTEntry>
                  </c15:dlblFieldTable>
                  <c15:showDataLabelsRange val="0"/>
                </c:ext>
                <c:ext xmlns:c16="http://schemas.microsoft.com/office/drawing/2014/chart" uri="{C3380CC4-5D6E-409C-BE32-E72D297353CC}">
                  <c16:uniqueId val="{00000043-1EAC-420A-A993-EB343FA868A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EAC-420A-A993-EB343FA868A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2D-468B-B621-5BFB216325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2D-468B-B621-5BFB216325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2D-468B-B621-5BFB216325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2D-468B-B621-5BFB216325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2D-468B-B621-5BFB216325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2D-468B-B621-5BFB216325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2D-468B-B621-5BFB216325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2D-468B-B621-5BFB216325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2D-468B-B621-5BFB216325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2D-468B-B621-5BFB216325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2D-468B-B621-5BFB216325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B2D-468B-B621-5BFB216325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B2D-468B-B621-5BFB216325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B2D-468B-B621-5BFB216325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B2D-468B-B621-5BFB216325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B2D-468B-B621-5BFB216325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B2D-468B-B621-5BFB216325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B2D-468B-B621-5BFB216325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B2D-468B-B621-5BFB216325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B2D-468B-B621-5BFB216325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B2D-468B-B621-5BFB216325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B2D-468B-B621-5BFB216325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B2D-468B-B621-5BFB2163259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B2D-468B-B621-5BFB216325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B2D-468B-B621-5BFB216325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B2D-468B-B621-5BFB216325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B2D-468B-B621-5BFB216325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B2D-468B-B621-5BFB216325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B2D-468B-B621-5BFB216325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B2D-468B-B621-5BFB216325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B2D-468B-B621-5BFB216325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B2D-468B-B621-5BFB216325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B2D-468B-B621-5BFB216325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B2D-468B-B621-5BFB216325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B2D-468B-B621-5BFB216325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B2D-468B-B621-5BFB216325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B2D-468B-B621-5BFB216325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B2D-468B-B621-5BFB216325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B2D-468B-B621-5BFB216325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B2D-468B-B621-5BFB216325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B2D-468B-B621-5BFB216325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B2D-468B-B621-5BFB216325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B2D-468B-B621-5BFB216325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B2D-468B-B621-5BFB216325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B2D-468B-B621-5BFB2163259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B2D-468B-B621-5BFB2163259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B2D-468B-B621-5BFB2163259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B2D-468B-B621-5BFB2163259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B2D-468B-B621-5BFB2163259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B2D-468B-B621-5BFB2163259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B2D-468B-B621-5BFB2163259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B2D-468B-B621-5BFB2163259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B2D-468B-B621-5BFB2163259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B2D-468B-B621-5BFB2163259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B2D-468B-B621-5BFB2163259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B2D-468B-B621-5BFB2163259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B2D-468B-B621-5BFB2163259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B2D-468B-B621-5BFB2163259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B2D-468B-B621-5BFB2163259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B2D-468B-B621-5BFB2163259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B2D-468B-B621-5BFB2163259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B2D-468B-B621-5BFB2163259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B2D-468B-B621-5BFB2163259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B2D-468B-B621-5BFB2163259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B2D-468B-B621-5BFB2163259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B2D-468B-B621-5BFB2163259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B2D-468B-B621-5BFB2163259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B2D-468B-B621-5BFB2163259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B2D-468B-B621-5BFB2163259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100.20059416499505</c:v>
                </c:pt>
                <c:pt idx="2">
                  <c:v>101.9754716502044</c:v>
                </c:pt>
                <c:pt idx="3">
                  <c:v>101.30767082243608</c:v>
                </c:pt>
                <c:pt idx="4">
                  <c:v>102.58741081177159</c:v>
                </c:pt>
                <c:pt idx="5">
                  <c:v>103.53198080390015</c:v>
                </c:pt>
                <c:pt idx="6">
                  <c:v>105.97719828352335</c:v>
                </c:pt>
                <c:pt idx="7">
                  <c:v>105.90864078409466</c:v>
                </c:pt>
                <c:pt idx="8">
                  <c:v>104.97676662519362</c:v>
                </c:pt>
                <c:pt idx="9">
                  <c:v>105.3728766218927</c:v>
                </c:pt>
                <c:pt idx="10">
                  <c:v>108.12787243226774</c:v>
                </c:pt>
                <c:pt idx="11">
                  <c:v>108.56968742858595</c:v>
                </c:pt>
                <c:pt idx="12">
                  <c:v>107.80031993499732</c:v>
                </c:pt>
                <c:pt idx="13">
                  <c:v>107.95774826701876</c:v>
                </c:pt>
                <c:pt idx="14">
                  <c:v>111.29675240586039</c:v>
                </c:pt>
                <c:pt idx="15">
                  <c:v>111.19010740674911</c:v>
                </c:pt>
                <c:pt idx="16">
                  <c:v>111.2586649061778</c:v>
                </c:pt>
                <c:pt idx="17">
                  <c:v>111.83759490135337</c:v>
                </c:pt>
                <c:pt idx="18">
                  <c:v>113.51852322067897</c:v>
                </c:pt>
                <c:pt idx="19">
                  <c:v>113.26968488941928</c:v>
                </c:pt>
                <c:pt idx="20">
                  <c:v>113.37632988853059</c:v>
                </c:pt>
                <c:pt idx="21">
                  <c:v>113.26460655612829</c:v>
                </c:pt>
                <c:pt idx="22">
                  <c:v>114.78556737678693</c:v>
                </c:pt>
                <c:pt idx="23">
                  <c:v>114.47071071274408</c:v>
                </c:pt>
                <c:pt idx="24">
                  <c:v>113.5667673869436</c:v>
                </c:pt>
              </c:numCache>
            </c:numRef>
          </c:val>
          <c:smooth val="0"/>
          <c:extLst>
            <c:ext xmlns:c16="http://schemas.microsoft.com/office/drawing/2014/chart" uri="{C3380CC4-5D6E-409C-BE32-E72D297353CC}">
              <c16:uniqueId val="{00000000-F1A3-46D2-BAB2-40179A277282}"/>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98.986013986013987</c:v>
                </c:pt>
                <c:pt idx="2">
                  <c:v>103.11188811188812</c:v>
                </c:pt>
                <c:pt idx="3">
                  <c:v>101.3986013986014</c:v>
                </c:pt>
                <c:pt idx="4">
                  <c:v>100.8041958041958</c:v>
                </c:pt>
                <c:pt idx="5">
                  <c:v>100.52447552447552</c:v>
                </c:pt>
                <c:pt idx="6">
                  <c:v>105.06993006993007</c:v>
                </c:pt>
                <c:pt idx="7">
                  <c:v>102.90209790209789</c:v>
                </c:pt>
                <c:pt idx="8">
                  <c:v>101.15384615384615</c:v>
                </c:pt>
                <c:pt idx="9">
                  <c:v>103.35664335664336</c:v>
                </c:pt>
                <c:pt idx="10">
                  <c:v>108.95104895104895</c:v>
                </c:pt>
                <c:pt idx="11">
                  <c:v>108.14685314685315</c:v>
                </c:pt>
                <c:pt idx="12">
                  <c:v>102.65734265734265</c:v>
                </c:pt>
                <c:pt idx="13">
                  <c:v>104.47552447552448</c:v>
                </c:pt>
                <c:pt idx="14">
                  <c:v>111.15384615384616</c:v>
                </c:pt>
                <c:pt idx="15">
                  <c:v>109.47552447552447</c:v>
                </c:pt>
                <c:pt idx="16">
                  <c:v>106.46853146853145</c:v>
                </c:pt>
                <c:pt idx="17">
                  <c:v>109.75524475524476</c:v>
                </c:pt>
                <c:pt idx="18">
                  <c:v>112.97202797202797</c:v>
                </c:pt>
                <c:pt idx="19">
                  <c:v>113.67132867132868</c:v>
                </c:pt>
                <c:pt idx="20">
                  <c:v>111.92307692307692</c:v>
                </c:pt>
                <c:pt idx="21">
                  <c:v>112.86713286713285</c:v>
                </c:pt>
                <c:pt idx="22">
                  <c:v>116.95804195804196</c:v>
                </c:pt>
                <c:pt idx="23">
                  <c:v>117.44755244755245</c:v>
                </c:pt>
                <c:pt idx="24">
                  <c:v>109.89510489510491</c:v>
                </c:pt>
              </c:numCache>
            </c:numRef>
          </c:val>
          <c:smooth val="0"/>
          <c:extLst>
            <c:ext xmlns:c16="http://schemas.microsoft.com/office/drawing/2014/chart" uri="{C3380CC4-5D6E-409C-BE32-E72D297353CC}">
              <c16:uniqueId val="{00000001-F1A3-46D2-BAB2-40179A277282}"/>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102.28510694831938</c:v>
                </c:pt>
                <c:pt idx="2">
                  <c:v>101.63411717815862</c:v>
                </c:pt>
                <c:pt idx="3">
                  <c:v>104.11850670918028</c:v>
                </c:pt>
                <c:pt idx="4">
                  <c:v>98.339311810814394</c:v>
                </c:pt>
                <c:pt idx="5">
                  <c:v>98.206456755679554</c:v>
                </c:pt>
                <c:pt idx="6">
                  <c:v>97.183472831141231</c:v>
                </c:pt>
                <c:pt idx="7">
                  <c:v>98.963730569948183</c:v>
                </c:pt>
                <c:pt idx="8">
                  <c:v>98.286169788760461</c:v>
                </c:pt>
                <c:pt idx="9">
                  <c:v>100.96984190248439</c:v>
                </c:pt>
                <c:pt idx="10">
                  <c:v>98.113458217085153</c:v>
                </c:pt>
                <c:pt idx="11">
                  <c:v>99.960143483459547</c:v>
                </c:pt>
                <c:pt idx="12">
                  <c:v>94.473229706390327</c:v>
                </c:pt>
                <c:pt idx="13">
                  <c:v>96.22691643417032</c:v>
                </c:pt>
                <c:pt idx="14">
                  <c:v>94.366945662282447</c:v>
                </c:pt>
                <c:pt idx="15">
                  <c:v>96.133917895575934</c:v>
                </c:pt>
                <c:pt idx="16">
                  <c:v>94.752225322173516</c:v>
                </c:pt>
                <c:pt idx="17">
                  <c:v>96.293343961737747</c:v>
                </c:pt>
                <c:pt idx="18">
                  <c:v>93.224392188122764</c:v>
                </c:pt>
                <c:pt idx="19">
                  <c:v>94.459944200876848</c:v>
                </c:pt>
                <c:pt idx="20">
                  <c:v>92.971967583366549</c:v>
                </c:pt>
                <c:pt idx="21">
                  <c:v>94.194234090607139</c:v>
                </c:pt>
                <c:pt idx="22">
                  <c:v>91.988840175368665</c:v>
                </c:pt>
                <c:pt idx="23">
                  <c:v>94.513086222930781</c:v>
                </c:pt>
                <c:pt idx="24">
                  <c:v>87.192772685000662</c:v>
                </c:pt>
              </c:numCache>
            </c:numRef>
          </c:val>
          <c:smooth val="0"/>
          <c:extLst>
            <c:ext xmlns:c16="http://schemas.microsoft.com/office/drawing/2014/chart" uri="{C3380CC4-5D6E-409C-BE32-E72D297353CC}">
              <c16:uniqueId val="{00000002-F1A3-46D2-BAB2-40179A277282}"/>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1A3-46D2-BAB2-40179A277282}"/>
                </c:ext>
              </c:extLst>
            </c:dLbl>
            <c:dLbl>
              <c:idx val="1"/>
              <c:delete val="1"/>
              <c:extLst>
                <c:ext xmlns:c15="http://schemas.microsoft.com/office/drawing/2012/chart" uri="{CE6537A1-D6FC-4f65-9D91-7224C49458BB}"/>
                <c:ext xmlns:c16="http://schemas.microsoft.com/office/drawing/2014/chart" uri="{C3380CC4-5D6E-409C-BE32-E72D297353CC}">
                  <c16:uniqueId val="{00000004-F1A3-46D2-BAB2-40179A277282}"/>
                </c:ext>
              </c:extLst>
            </c:dLbl>
            <c:dLbl>
              <c:idx val="2"/>
              <c:delete val="1"/>
              <c:extLst>
                <c:ext xmlns:c15="http://schemas.microsoft.com/office/drawing/2012/chart" uri="{CE6537A1-D6FC-4f65-9D91-7224C49458BB}"/>
                <c:ext xmlns:c16="http://schemas.microsoft.com/office/drawing/2014/chart" uri="{C3380CC4-5D6E-409C-BE32-E72D297353CC}">
                  <c16:uniqueId val="{00000005-F1A3-46D2-BAB2-40179A277282}"/>
                </c:ext>
              </c:extLst>
            </c:dLbl>
            <c:dLbl>
              <c:idx val="3"/>
              <c:delete val="1"/>
              <c:extLst>
                <c:ext xmlns:c15="http://schemas.microsoft.com/office/drawing/2012/chart" uri="{CE6537A1-D6FC-4f65-9D91-7224C49458BB}"/>
                <c:ext xmlns:c16="http://schemas.microsoft.com/office/drawing/2014/chart" uri="{C3380CC4-5D6E-409C-BE32-E72D297353CC}">
                  <c16:uniqueId val="{00000006-F1A3-46D2-BAB2-40179A277282}"/>
                </c:ext>
              </c:extLst>
            </c:dLbl>
            <c:dLbl>
              <c:idx val="4"/>
              <c:delete val="1"/>
              <c:extLst>
                <c:ext xmlns:c15="http://schemas.microsoft.com/office/drawing/2012/chart" uri="{CE6537A1-D6FC-4f65-9D91-7224C49458BB}"/>
                <c:ext xmlns:c16="http://schemas.microsoft.com/office/drawing/2014/chart" uri="{C3380CC4-5D6E-409C-BE32-E72D297353CC}">
                  <c16:uniqueId val="{00000007-F1A3-46D2-BAB2-40179A277282}"/>
                </c:ext>
              </c:extLst>
            </c:dLbl>
            <c:dLbl>
              <c:idx val="5"/>
              <c:delete val="1"/>
              <c:extLst>
                <c:ext xmlns:c15="http://schemas.microsoft.com/office/drawing/2012/chart" uri="{CE6537A1-D6FC-4f65-9D91-7224C49458BB}"/>
                <c:ext xmlns:c16="http://schemas.microsoft.com/office/drawing/2014/chart" uri="{C3380CC4-5D6E-409C-BE32-E72D297353CC}">
                  <c16:uniqueId val="{00000008-F1A3-46D2-BAB2-40179A277282}"/>
                </c:ext>
              </c:extLst>
            </c:dLbl>
            <c:dLbl>
              <c:idx val="6"/>
              <c:delete val="1"/>
              <c:extLst>
                <c:ext xmlns:c15="http://schemas.microsoft.com/office/drawing/2012/chart" uri="{CE6537A1-D6FC-4f65-9D91-7224C49458BB}"/>
                <c:ext xmlns:c16="http://schemas.microsoft.com/office/drawing/2014/chart" uri="{C3380CC4-5D6E-409C-BE32-E72D297353CC}">
                  <c16:uniqueId val="{00000009-F1A3-46D2-BAB2-40179A277282}"/>
                </c:ext>
              </c:extLst>
            </c:dLbl>
            <c:dLbl>
              <c:idx val="7"/>
              <c:delete val="1"/>
              <c:extLst>
                <c:ext xmlns:c15="http://schemas.microsoft.com/office/drawing/2012/chart" uri="{CE6537A1-D6FC-4f65-9D91-7224C49458BB}"/>
                <c:ext xmlns:c16="http://schemas.microsoft.com/office/drawing/2014/chart" uri="{C3380CC4-5D6E-409C-BE32-E72D297353CC}">
                  <c16:uniqueId val="{0000000A-F1A3-46D2-BAB2-40179A277282}"/>
                </c:ext>
              </c:extLst>
            </c:dLbl>
            <c:dLbl>
              <c:idx val="8"/>
              <c:delete val="1"/>
              <c:extLst>
                <c:ext xmlns:c15="http://schemas.microsoft.com/office/drawing/2012/chart" uri="{CE6537A1-D6FC-4f65-9D91-7224C49458BB}"/>
                <c:ext xmlns:c16="http://schemas.microsoft.com/office/drawing/2014/chart" uri="{C3380CC4-5D6E-409C-BE32-E72D297353CC}">
                  <c16:uniqueId val="{0000000B-F1A3-46D2-BAB2-40179A277282}"/>
                </c:ext>
              </c:extLst>
            </c:dLbl>
            <c:dLbl>
              <c:idx val="9"/>
              <c:delete val="1"/>
              <c:extLst>
                <c:ext xmlns:c15="http://schemas.microsoft.com/office/drawing/2012/chart" uri="{CE6537A1-D6FC-4f65-9D91-7224C49458BB}"/>
                <c:ext xmlns:c16="http://schemas.microsoft.com/office/drawing/2014/chart" uri="{C3380CC4-5D6E-409C-BE32-E72D297353CC}">
                  <c16:uniqueId val="{0000000C-F1A3-46D2-BAB2-40179A277282}"/>
                </c:ext>
              </c:extLst>
            </c:dLbl>
            <c:dLbl>
              <c:idx val="10"/>
              <c:delete val="1"/>
              <c:extLst>
                <c:ext xmlns:c15="http://schemas.microsoft.com/office/drawing/2012/chart" uri="{CE6537A1-D6FC-4f65-9D91-7224C49458BB}"/>
                <c:ext xmlns:c16="http://schemas.microsoft.com/office/drawing/2014/chart" uri="{C3380CC4-5D6E-409C-BE32-E72D297353CC}">
                  <c16:uniqueId val="{0000000D-F1A3-46D2-BAB2-40179A277282}"/>
                </c:ext>
              </c:extLst>
            </c:dLbl>
            <c:dLbl>
              <c:idx val="11"/>
              <c:delete val="1"/>
              <c:extLst>
                <c:ext xmlns:c15="http://schemas.microsoft.com/office/drawing/2012/chart" uri="{CE6537A1-D6FC-4f65-9D91-7224C49458BB}"/>
                <c:ext xmlns:c16="http://schemas.microsoft.com/office/drawing/2014/chart" uri="{C3380CC4-5D6E-409C-BE32-E72D297353CC}">
                  <c16:uniqueId val="{0000000E-F1A3-46D2-BAB2-40179A277282}"/>
                </c:ext>
              </c:extLst>
            </c:dLbl>
            <c:dLbl>
              <c:idx val="12"/>
              <c:delete val="1"/>
              <c:extLst>
                <c:ext xmlns:c15="http://schemas.microsoft.com/office/drawing/2012/chart" uri="{CE6537A1-D6FC-4f65-9D91-7224C49458BB}"/>
                <c:ext xmlns:c16="http://schemas.microsoft.com/office/drawing/2014/chart" uri="{C3380CC4-5D6E-409C-BE32-E72D297353CC}">
                  <c16:uniqueId val="{0000000F-F1A3-46D2-BAB2-40179A277282}"/>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A3-46D2-BAB2-40179A277282}"/>
                </c:ext>
              </c:extLst>
            </c:dLbl>
            <c:dLbl>
              <c:idx val="14"/>
              <c:delete val="1"/>
              <c:extLst>
                <c:ext xmlns:c15="http://schemas.microsoft.com/office/drawing/2012/chart" uri="{CE6537A1-D6FC-4f65-9D91-7224C49458BB}"/>
                <c:ext xmlns:c16="http://schemas.microsoft.com/office/drawing/2014/chart" uri="{C3380CC4-5D6E-409C-BE32-E72D297353CC}">
                  <c16:uniqueId val="{00000011-F1A3-46D2-BAB2-40179A277282}"/>
                </c:ext>
              </c:extLst>
            </c:dLbl>
            <c:dLbl>
              <c:idx val="15"/>
              <c:delete val="1"/>
              <c:extLst>
                <c:ext xmlns:c15="http://schemas.microsoft.com/office/drawing/2012/chart" uri="{CE6537A1-D6FC-4f65-9D91-7224C49458BB}"/>
                <c:ext xmlns:c16="http://schemas.microsoft.com/office/drawing/2014/chart" uri="{C3380CC4-5D6E-409C-BE32-E72D297353CC}">
                  <c16:uniqueId val="{00000012-F1A3-46D2-BAB2-40179A277282}"/>
                </c:ext>
              </c:extLst>
            </c:dLbl>
            <c:dLbl>
              <c:idx val="16"/>
              <c:delete val="1"/>
              <c:extLst>
                <c:ext xmlns:c15="http://schemas.microsoft.com/office/drawing/2012/chart" uri="{CE6537A1-D6FC-4f65-9D91-7224C49458BB}"/>
                <c:ext xmlns:c16="http://schemas.microsoft.com/office/drawing/2014/chart" uri="{C3380CC4-5D6E-409C-BE32-E72D297353CC}">
                  <c16:uniqueId val="{00000013-F1A3-46D2-BAB2-40179A277282}"/>
                </c:ext>
              </c:extLst>
            </c:dLbl>
            <c:dLbl>
              <c:idx val="17"/>
              <c:delete val="1"/>
              <c:extLst>
                <c:ext xmlns:c15="http://schemas.microsoft.com/office/drawing/2012/chart" uri="{CE6537A1-D6FC-4f65-9D91-7224C49458BB}"/>
                <c:ext xmlns:c16="http://schemas.microsoft.com/office/drawing/2014/chart" uri="{C3380CC4-5D6E-409C-BE32-E72D297353CC}">
                  <c16:uniqueId val="{00000014-F1A3-46D2-BAB2-40179A277282}"/>
                </c:ext>
              </c:extLst>
            </c:dLbl>
            <c:dLbl>
              <c:idx val="18"/>
              <c:delete val="1"/>
              <c:extLst>
                <c:ext xmlns:c15="http://schemas.microsoft.com/office/drawing/2012/chart" uri="{CE6537A1-D6FC-4f65-9D91-7224C49458BB}"/>
                <c:ext xmlns:c16="http://schemas.microsoft.com/office/drawing/2014/chart" uri="{C3380CC4-5D6E-409C-BE32-E72D297353CC}">
                  <c16:uniqueId val="{00000015-F1A3-46D2-BAB2-40179A277282}"/>
                </c:ext>
              </c:extLst>
            </c:dLbl>
            <c:dLbl>
              <c:idx val="19"/>
              <c:delete val="1"/>
              <c:extLst>
                <c:ext xmlns:c15="http://schemas.microsoft.com/office/drawing/2012/chart" uri="{CE6537A1-D6FC-4f65-9D91-7224C49458BB}"/>
                <c:ext xmlns:c16="http://schemas.microsoft.com/office/drawing/2014/chart" uri="{C3380CC4-5D6E-409C-BE32-E72D297353CC}">
                  <c16:uniqueId val="{00000016-F1A3-46D2-BAB2-40179A277282}"/>
                </c:ext>
              </c:extLst>
            </c:dLbl>
            <c:dLbl>
              <c:idx val="20"/>
              <c:delete val="1"/>
              <c:extLst>
                <c:ext xmlns:c15="http://schemas.microsoft.com/office/drawing/2012/chart" uri="{CE6537A1-D6FC-4f65-9D91-7224C49458BB}"/>
                <c:ext xmlns:c16="http://schemas.microsoft.com/office/drawing/2014/chart" uri="{C3380CC4-5D6E-409C-BE32-E72D297353CC}">
                  <c16:uniqueId val="{00000017-F1A3-46D2-BAB2-40179A277282}"/>
                </c:ext>
              </c:extLst>
            </c:dLbl>
            <c:dLbl>
              <c:idx val="21"/>
              <c:delete val="1"/>
              <c:extLst>
                <c:ext xmlns:c15="http://schemas.microsoft.com/office/drawing/2012/chart" uri="{CE6537A1-D6FC-4f65-9D91-7224C49458BB}"/>
                <c:ext xmlns:c16="http://schemas.microsoft.com/office/drawing/2014/chart" uri="{C3380CC4-5D6E-409C-BE32-E72D297353CC}">
                  <c16:uniqueId val="{00000018-F1A3-46D2-BAB2-40179A277282}"/>
                </c:ext>
              </c:extLst>
            </c:dLbl>
            <c:dLbl>
              <c:idx val="22"/>
              <c:delete val="1"/>
              <c:extLst>
                <c:ext xmlns:c15="http://schemas.microsoft.com/office/drawing/2012/chart" uri="{CE6537A1-D6FC-4f65-9D91-7224C49458BB}"/>
                <c:ext xmlns:c16="http://schemas.microsoft.com/office/drawing/2014/chart" uri="{C3380CC4-5D6E-409C-BE32-E72D297353CC}">
                  <c16:uniqueId val="{00000019-F1A3-46D2-BAB2-40179A277282}"/>
                </c:ext>
              </c:extLst>
            </c:dLbl>
            <c:dLbl>
              <c:idx val="23"/>
              <c:delete val="1"/>
              <c:extLst>
                <c:ext xmlns:c15="http://schemas.microsoft.com/office/drawing/2012/chart" uri="{CE6537A1-D6FC-4f65-9D91-7224C49458BB}"/>
                <c:ext xmlns:c16="http://schemas.microsoft.com/office/drawing/2014/chart" uri="{C3380CC4-5D6E-409C-BE32-E72D297353CC}">
                  <c16:uniqueId val="{0000001A-F1A3-46D2-BAB2-40179A277282}"/>
                </c:ext>
              </c:extLst>
            </c:dLbl>
            <c:dLbl>
              <c:idx val="24"/>
              <c:delete val="1"/>
              <c:extLst>
                <c:ext xmlns:c15="http://schemas.microsoft.com/office/drawing/2012/chart" uri="{CE6537A1-D6FC-4f65-9D91-7224C49458BB}"/>
                <c:ext xmlns:c16="http://schemas.microsoft.com/office/drawing/2014/chart" uri="{C3380CC4-5D6E-409C-BE32-E72D297353CC}">
                  <c16:uniqueId val="{0000001B-F1A3-46D2-BAB2-40179A277282}"/>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1A3-46D2-BAB2-40179A277282}"/>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Flensburg, Stadt (01001)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69" t="s">
        <v>226</v>
      </c>
      <c r="B3" s="569"/>
      <c r="C3" s="569"/>
      <c r="D3" s="569"/>
      <c r="E3" s="569"/>
      <c r="F3" s="569"/>
      <c r="G3" s="569"/>
      <c r="H3" s="569"/>
      <c r="I3" s="569"/>
      <c r="J3" s="569"/>
      <c r="K3" s="569"/>
    </row>
    <row r="4" spans="1:255" s="94" customFormat="1" ht="12" customHeight="1" x14ac:dyDescent="0.2">
      <c r="A4" s="570" t="s">
        <v>92</v>
      </c>
      <c r="B4" s="570"/>
      <c r="C4" s="570"/>
      <c r="D4" s="570"/>
      <c r="E4" s="570"/>
      <c r="F4" s="570"/>
      <c r="G4" s="570"/>
      <c r="H4" s="570"/>
      <c r="I4" s="570"/>
      <c r="J4" s="570"/>
      <c r="K4" s="570"/>
    </row>
    <row r="5" spans="1:255" s="94" customFormat="1" ht="12" customHeight="1" x14ac:dyDescent="0.2">
      <c r="A5" s="571" t="s">
        <v>57</v>
      </c>
      <c r="B5" s="571"/>
      <c r="C5" s="571"/>
      <c r="D5" s="571"/>
      <c r="E5" s="571"/>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6" t="s">
        <v>227</v>
      </c>
      <c r="B7" s="575"/>
      <c r="C7" s="575"/>
      <c r="D7" s="580" t="s">
        <v>94</v>
      </c>
      <c r="E7" s="583" t="s">
        <v>179</v>
      </c>
      <c r="F7" s="584"/>
      <c r="G7" s="584"/>
      <c r="H7" s="584"/>
      <c r="I7" s="585"/>
      <c r="J7" s="586" t="s">
        <v>180</v>
      </c>
      <c r="K7" s="587"/>
      <c r="L7" s="96"/>
      <c r="M7" s="96"/>
      <c r="N7" s="96"/>
    </row>
    <row r="8" spans="1:255" ht="21.75" customHeight="1" x14ac:dyDescent="0.2">
      <c r="A8" s="576"/>
      <c r="B8" s="577"/>
      <c r="C8" s="577"/>
      <c r="D8" s="581"/>
      <c r="E8" s="590" t="s">
        <v>97</v>
      </c>
      <c r="F8" s="590" t="s">
        <v>98</v>
      </c>
      <c r="G8" s="590" t="s">
        <v>99</v>
      </c>
      <c r="H8" s="590" t="s">
        <v>100</v>
      </c>
      <c r="I8" s="590" t="s">
        <v>101</v>
      </c>
      <c r="J8" s="588"/>
      <c r="K8" s="589"/>
    </row>
    <row r="9" spans="1:255" ht="12" customHeight="1" x14ac:dyDescent="0.2">
      <c r="A9" s="576"/>
      <c r="B9" s="577"/>
      <c r="C9" s="577"/>
      <c r="D9" s="581"/>
      <c r="E9" s="591"/>
      <c r="F9" s="591"/>
      <c r="G9" s="591"/>
      <c r="H9" s="591"/>
      <c r="I9" s="591"/>
      <c r="J9" s="98" t="s">
        <v>102</v>
      </c>
      <c r="K9" s="99" t="s">
        <v>103</v>
      </c>
    </row>
    <row r="10" spans="1:255" ht="12" customHeight="1" x14ac:dyDescent="0.2">
      <c r="A10" s="578"/>
      <c r="B10" s="579"/>
      <c r="C10" s="579"/>
      <c r="D10" s="582"/>
      <c r="E10" s="100">
        <v>1</v>
      </c>
      <c r="F10" s="100">
        <v>2</v>
      </c>
      <c r="G10" s="100">
        <v>3</v>
      </c>
      <c r="H10" s="100">
        <v>4</v>
      </c>
      <c r="I10" s="100">
        <v>5</v>
      </c>
      <c r="J10" s="100">
        <v>6</v>
      </c>
      <c r="K10" s="100">
        <v>7</v>
      </c>
    </row>
    <row r="11" spans="1:255" ht="12" customHeight="1" x14ac:dyDescent="0.2">
      <c r="A11" s="297" t="s">
        <v>104</v>
      </c>
      <c r="B11" s="298"/>
      <c r="C11" s="299"/>
      <c r="D11" s="262">
        <v>100</v>
      </c>
      <c r="E11" s="237">
        <v>44726</v>
      </c>
      <c r="F11" s="238">
        <v>45082</v>
      </c>
      <c r="G11" s="238">
        <v>45206</v>
      </c>
      <c r="H11" s="238">
        <v>44607</v>
      </c>
      <c r="I11" s="265">
        <v>44651</v>
      </c>
      <c r="J11" s="263">
        <v>75</v>
      </c>
      <c r="K11" s="266">
        <v>0.16796936238830038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18.072262218843626</v>
      </c>
      <c r="E13" s="115">
        <v>8083</v>
      </c>
      <c r="F13" s="114">
        <v>8128</v>
      </c>
      <c r="G13" s="114">
        <v>8251</v>
      </c>
      <c r="H13" s="114">
        <v>8193</v>
      </c>
      <c r="I13" s="140">
        <v>8112</v>
      </c>
      <c r="J13" s="115">
        <v>-29</v>
      </c>
      <c r="K13" s="116">
        <v>-0.35749506903353057</v>
      </c>
    </row>
    <row r="14" spans="1:255" ht="14.1" customHeight="1" x14ac:dyDescent="0.2">
      <c r="A14" s="306" t="s">
        <v>230</v>
      </c>
      <c r="B14" s="307"/>
      <c r="C14" s="308"/>
      <c r="D14" s="113">
        <v>56.193265662031031</v>
      </c>
      <c r="E14" s="115">
        <v>25133</v>
      </c>
      <c r="F14" s="114">
        <v>25460</v>
      </c>
      <c r="G14" s="114">
        <v>25430</v>
      </c>
      <c r="H14" s="114">
        <v>25143</v>
      </c>
      <c r="I14" s="140">
        <v>25308</v>
      </c>
      <c r="J14" s="115">
        <v>-175</v>
      </c>
      <c r="K14" s="116">
        <v>-0.6914809546388494</v>
      </c>
    </row>
    <row r="15" spans="1:255" ht="14.1" customHeight="1" x14ac:dyDescent="0.2">
      <c r="A15" s="306" t="s">
        <v>231</v>
      </c>
      <c r="B15" s="307"/>
      <c r="C15" s="308"/>
      <c r="D15" s="113">
        <v>13.216026472297992</v>
      </c>
      <c r="E15" s="115">
        <v>5911</v>
      </c>
      <c r="F15" s="114">
        <v>5950</v>
      </c>
      <c r="G15" s="114">
        <v>5996</v>
      </c>
      <c r="H15" s="114">
        <v>5874</v>
      </c>
      <c r="I15" s="140">
        <v>5883</v>
      </c>
      <c r="J15" s="115">
        <v>28</v>
      </c>
      <c r="K15" s="116">
        <v>0.47594764575896653</v>
      </c>
    </row>
    <row r="16" spans="1:255" ht="14.1" customHeight="1" x14ac:dyDescent="0.2">
      <c r="A16" s="306" t="s">
        <v>232</v>
      </c>
      <c r="B16" s="307"/>
      <c r="C16" s="308"/>
      <c r="D16" s="113">
        <v>12.283682869024728</v>
      </c>
      <c r="E16" s="115">
        <v>5494</v>
      </c>
      <c r="F16" s="114">
        <v>5440</v>
      </c>
      <c r="G16" s="114">
        <v>5408</v>
      </c>
      <c r="H16" s="114">
        <v>5298</v>
      </c>
      <c r="I16" s="140">
        <v>5239</v>
      </c>
      <c r="J16" s="115">
        <v>255</v>
      </c>
      <c r="K16" s="116">
        <v>4.8673410956289365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0.15203684657693511</v>
      </c>
      <c r="E18" s="115">
        <v>68</v>
      </c>
      <c r="F18" s="114">
        <v>75</v>
      </c>
      <c r="G18" s="114">
        <v>74</v>
      </c>
      <c r="H18" s="114">
        <v>76</v>
      </c>
      <c r="I18" s="140">
        <v>75</v>
      </c>
      <c r="J18" s="115">
        <v>-7</v>
      </c>
      <c r="K18" s="116">
        <v>-9.3333333333333339</v>
      </c>
    </row>
    <row r="19" spans="1:255" ht="14.1" customHeight="1" x14ac:dyDescent="0.2">
      <c r="A19" s="306" t="s">
        <v>235</v>
      </c>
      <c r="B19" s="307" t="s">
        <v>236</v>
      </c>
      <c r="C19" s="308"/>
      <c r="D19" s="113">
        <v>9.3905111121048157E-2</v>
      </c>
      <c r="E19" s="115">
        <v>42</v>
      </c>
      <c r="F19" s="114">
        <v>49</v>
      </c>
      <c r="G19" s="114">
        <v>50</v>
      </c>
      <c r="H19" s="114">
        <v>52</v>
      </c>
      <c r="I19" s="140">
        <v>50</v>
      </c>
      <c r="J19" s="115">
        <v>-8</v>
      </c>
      <c r="K19" s="116">
        <v>-16</v>
      </c>
    </row>
    <row r="20" spans="1:255" ht="14.1" customHeight="1" x14ac:dyDescent="0.2">
      <c r="A20" s="306">
        <v>12</v>
      </c>
      <c r="B20" s="307" t="s">
        <v>237</v>
      </c>
      <c r="C20" s="308"/>
      <c r="D20" s="113">
        <v>0.82502347627778028</v>
      </c>
      <c r="E20" s="115">
        <v>369</v>
      </c>
      <c r="F20" s="114">
        <v>368</v>
      </c>
      <c r="G20" s="114">
        <v>379</v>
      </c>
      <c r="H20" s="114">
        <v>372</v>
      </c>
      <c r="I20" s="140">
        <v>366</v>
      </c>
      <c r="J20" s="115">
        <v>3</v>
      </c>
      <c r="K20" s="116">
        <v>0.81967213114754101</v>
      </c>
    </row>
    <row r="21" spans="1:255" ht="14.1" customHeight="1" x14ac:dyDescent="0.2">
      <c r="A21" s="306">
        <v>21</v>
      </c>
      <c r="B21" s="307" t="s">
        <v>238</v>
      </c>
      <c r="C21" s="308"/>
      <c r="D21" s="113">
        <v>6.26034074140321E-2</v>
      </c>
      <c r="E21" s="115">
        <v>28</v>
      </c>
      <c r="F21" s="114">
        <v>27</v>
      </c>
      <c r="G21" s="114">
        <v>33</v>
      </c>
      <c r="H21" s="114">
        <v>30</v>
      </c>
      <c r="I21" s="140">
        <v>28</v>
      </c>
      <c r="J21" s="115">
        <v>0</v>
      </c>
      <c r="K21" s="116">
        <v>0</v>
      </c>
    </row>
    <row r="22" spans="1:255" ht="14.1" customHeight="1" x14ac:dyDescent="0.2">
      <c r="A22" s="306">
        <v>22</v>
      </c>
      <c r="B22" s="307" t="s">
        <v>239</v>
      </c>
      <c r="C22" s="308"/>
      <c r="D22" s="113">
        <v>0.88762688369181242</v>
      </c>
      <c r="E22" s="115">
        <v>397</v>
      </c>
      <c r="F22" s="114">
        <v>395</v>
      </c>
      <c r="G22" s="114">
        <v>414</v>
      </c>
      <c r="H22" s="114">
        <v>412</v>
      </c>
      <c r="I22" s="140">
        <v>410</v>
      </c>
      <c r="J22" s="115">
        <v>-13</v>
      </c>
      <c r="K22" s="116">
        <v>-3.1707317073170733</v>
      </c>
    </row>
    <row r="23" spans="1:255" ht="14.1" customHeight="1" x14ac:dyDescent="0.2">
      <c r="A23" s="306">
        <v>23</v>
      </c>
      <c r="B23" s="307" t="s">
        <v>240</v>
      </c>
      <c r="C23" s="308"/>
      <c r="D23" s="113">
        <v>1.6880561641997942</v>
      </c>
      <c r="E23" s="115">
        <v>755</v>
      </c>
      <c r="F23" s="114">
        <v>758</v>
      </c>
      <c r="G23" s="114">
        <v>746</v>
      </c>
      <c r="H23" s="114">
        <v>740</v>
      </c>
      <c r="I23" s="140">
        <v>738</v>
      </c>
      <c r="J23" s="115">
        <v>17</v>
      </c>
      <c r="K23" s="116">
        <v>2.3035230352303522</v>
      </c>
    </row>
    <row r="24" spans="1:255" ht="14.1" customHeight="1" x14ac:dyDescent="0.2">
      <c r="A24" s="306">
        <v>24</v>
      </c>
      <c r="B24" s="307" t="s">
        <v>241</v>
      </c>
      <c r="C24" s="308"/>
      <c r="D24" s="113">
        <v>2.7947949738407192</v>
      </c>
      <c r="E24" s="115">
        <v>1250</v>
      </c>
      <c r="F24" s="114">
        <v>1322</v>
      </c>
      <c r="G24" s="114">
        <v>1338</v>
      </c>
      <c r="H24" s="114">
        <v>1378</v>
      </c>
      <c r="I24" s="140">
        <v>1411</v>
      </c>
      <c r="J24" s="115">
        <v>-161</v>
      </c>
      <c r="K24" s="116">
        <v>-11.410347271438695</v>
      </c>
    </row>
    <row r="25" spans="1:255" ht="14.1" customHeight="1" x14ac:dyDescent="0.2">
      <c r="A25" s="306">
        <v>25</v>
      </c>
      <c r="B25" s="307" t="s">
        <v>242</v>
      </c>
      <c r="C25" s="308"/>
      <c r="D25" s="113">
        <v>4.319635111568215</v>
      </c>
      <c r="E25" s="115">
        <v>1932</v>
      </c>
      <c r="F25" s="114">
        <v>1966</v>
      </c>
      <c r="G25" s="114">
        <v>1974</v>
      </c>
      <c r="H25" s="114">
        <v>1883</v>
      </c>
      <c r="I25" s="140">
        <v>1912</v>
      </c>
      <c r="J25" s="115">
        <v>20</v>
      </c>
      <c r="K25" s="116">
        <v>1.0460251046025104</v>
      </c>
    </row>
    <row r="26" spans="1:255" ht="14.1" customHeight="1" x14ac:dyDescent="0.2">
      <c r="A26" s="306">
        <v>26</v>
      </c>
      <c r="B26" s="307" t="s">
        <v>243</v>
      </c>
      <c r="C26" s="308"/>
      <c r="D26" s="113">
        <v>3.4297723918973304</v>
      </c>
      <c r="E26" s="115">
        <v>1534</v>
      </c>
      <c r="F26" s="114">
        <v>1557</v>
      </c>
      <c r="G26" s="114">
        <v>1567</v>
      </c>
      <c r="H26" s="114">
        <v>1544</v>
      </c>
      <c r="I26" s="140">
        <v>1545</v>
      </c>
      <c r="J26" s="115">
        <v>-11</v>
      </c>
      <c r="K26" s="116">
        <v>-0.71197411003236244</v>
      </c>
    </row>
    <row r="27" spans="1:255" ht="14.1" customHeight="1" x14ac:dyDescent="0.2">
      <c r="A27" s="306">
        <v>27</v>
      </c>
      <c r="B27" s="307" t="s">
        <v>244</v>
      </c>
      <c r="C27" s="308"/>
      <c r="D27" s="113">
        <v>2.347627778026204</v>
      </c>
      <c r="E27" s="115">
        <v>1050</v>
      </c>
      <c r="F27" s="114">
        <v>1051</v>
      </c>
      <c r="G27" s="114">
        <v>1049</v>
      </c>
      <c r="H27" s="114">
        <v>1025</v>
      </c>
      <c r="I27" s="140">
        <v>1021</v>
      </c>
      <c r="J27" s="115">
        <v>29</v>
      </c>
      <c r="K27" s="116">
        <v>2.8403525954946129</v>
      </c>
    </row>
    <row r="28" spans="1:255" ht="14.1" customHeight="1" x14ac:dyDescent="0.2">
      <c r="A28" s="306">
        <v>28</v>
      </c>
      <c r="B28" s="307" t="s">
        <v>245</v>
      </c>
      <c r="C28" s="308"/>
      <c r="D28" s="113">
        <v>0.4784688995215311</v>
      </c>
      <c r="E28" s="115">
        <v>214</v>
      </c>
      <c r="F28" s="114">
        <v>220</v>
      </c>
      <c r="G28" s="114">
        <v>219</v>
      </c>
      <c r="H28" s="114">
        <v>231</v>
      </c>
      <c r="I28" s="140">
        <v>230</v>
      </c>
      <c r="J28" s="115">
        <v>-16</v>
      </c>
      <c r="K28" s="116">
        <v>-6.9565217391304346</v>
      </c>
    </row>
    <row r="29" spans="1:255" ht="14.1" customHeight="1" x14ac:dyDescent="0.2">
      <c r="A29" s="306">
        <v>29</v>
      </c>
      <c r="B29" s="307" t="s">
        <v>246</v>
      </c>
      <c r="C29" s="308"/>
      <c r="D29" s="113">
        <v>4.2369091803425301</v>
      </c>
      <c r="E29" s="115">
        <v>1895</v>
      </c>
      <c r="F29" s="114">
        <v>1889</v>
      </c>
      <c r="G29" s="114">
        <v>1974</v>
      </c>
      <c r="H29" s="114">
        <v>1934</v>
      </c>
      <c r="I29" s="140">
        <v>1953</v>
      </c>
      <c r="J29" s="115">
        <v>-58</v>
      </c>
      <c r="K29" s="116">
        <v>-2.96979006656426</v>
      </c>
    </row>
    <row r="30" spans="1:255" ht="14.1" customHeight="1" x14ac:dyDescent="0.2">
      <c r="A30" s="306" t="s">
        <v>247</v>
      </c>
      <c r="B30" s="307" t="s">
        <v>248</v>
      </c>
      <c r="C30" s="308"/>
      <c r="D30" s="113">
        <v>2.716540714573179</v>
      </c>
      <c r="E30" s="115">
        <v>1215</v>
      </c>
      <c r="F30" s="114">
        <v>1218</v>
      </c>
      <c r="G30" s="114">
        <v>1292</v>
      </c>
      <c r="H30" s="114">
        <v>1258</v>
      </c>
      <c r="I30" s="140">
        <v>1270</v>
      </c>
      <c r="J30" s="115">
        <v>-55</v>
      </c>
      <c r="K30" s="116">
        <v>-4.3307086614173231</v>
      </c>
    </row>
    <row r="31" spans="1:255" ht="14.1" customHeight="1" x14ac:dyDescent="0.2">
      <c r="A31" s="306" t="s">
        <v>249</v>
      </c>
      <c r="B31" s="307" t="s">
        <v>250</v>
      </c>
      <c r="C31" s="308"/>
      <c r="D31" s="113">
        <v>1.4711800742297545</v>
      </c>
      <c r="E31" s="115">
        <v>658</v>
      </c>
      <c r="F31" s="114">
        <v>649</v>
      </c>
      <c r="G31" s="114">
        <v>659</v>
      </c>
      <c r="H31" s="114">
        <v>652</v>
      </c>
      <c r="I31" s="140">
        <v>658</v>
      </c>
      <c r="J31" s="115">
        <v>0</v>
      </c>
      <c r="K31" s="116">
        <v>0</v>
      </c>
    </row>
    <row r="32" spans="1:255" ht="14.1" customHeight="1" x14ac:dyDescent="0.2">
      <c r="A32" s="306">
        <v>31</v>
      </c>
      <c r="B32" s="307" t="s">
        <v>251</v>
      </c>
      <c r="C32" s="308"/>
      <c r="D32" s="113">
        <v>0.52094978312391005</v>
      </c>
      <c r="E32" s="115">
        <v>233</v>
      </c>
      <c r="F32" s="114">
        <v>233</v>
      </c>
      <c r="G32" s="114">
        <v>231</v>
      </c>
      <c r="H32" s="114">
        <v>225</v>
      </c>
      <c r="I32" s="140">
        <v>221</v>
      </c>
      <c r="J32" s="115">
        <v>12</v>
      </c>
      <c r="K32" s="116">
        <v>5.4298642533936654</v>
      </c>
    </row>
    <row r="33" spans="1:11" ht="14.1" customHeight="1" x14ac:dyDescent="0.2">
      <c r="A33" s="306">
        <v>32</v>
      </c>
      <c r="B33" s="307" t="s">
        <v>252</v>
      </c>
      <c r="C33" s="308"/>
      <c r="D33" s="113">
        <v>0.94575861914769932</v>
      </c>
      <c r="E33" s="115">
        <v>423</v>
      </c>
      <c r="F33" s="114">
        <v>417</v>
      </c>
      <c r="G33" s="114">
        <v>436</v>
      </c>
      <c r="H33" s="114">
        <v>432</v>
      </c>
      <c r="I33" s="140">
        <v>415</v>
      </c>
      <c r="J33" s="115">
        <v>8</v>
      </c>
      <c r="K33" s="116">
        <v>1.927710843373494</v>
      </c>
    </row>
    <row r="34" spans="1:11" ht="14.1" customHeight="1" x14ac:dyDescent="0.2">
      <c r="A34" s="306">
        <v>33</v>
      </c>
      <c r="B34" s="307" t="s">
        <v>253</v>
      </c>
      <c r="C34" s="308"/>
      <c r="D34" s="113">
        <v>0.63497741805661134</v>
      </c>
      <c r="E34" s="115">
        <v>284</v>
      </c>
      <c r="F34" s="114">
        <v>284</v>
      </c>
      <c r="G34" s="114">
        <v>293</v>
      </c>
      <c r="H34" s="114">
        <v>294</v>
      </c>
      <c r="I34" s="140">
        <v>301</v>
      </c>
      <c r="J34" s="115">
        <v>-17</v>
      </c>
      <c r="K34" s="116">
        <v>-5.6478405315614619</v>
      </c>
    </row>
    <row r="35" spans="1:11" ht="14.1" customHeight="1" x14ac:dyDescent="0.2">
      <c r="A35" s="306">
        <v>34</v>
      </c>
      <c r="B35" s="307" t="s">
        <v>254</v>
      </c>
      <c r="C35" s="308"/>
      <c r="D35" s="113">
        <v>2.3230335822564059</v>
      </c>
      <c r="E35" s="115">
        <v>1039</v>
      </c>
      <c r="F35" s="114">
        <v>1057</v>
      </c>
      <c r="G35" s="114">
        <v>1055</v>
      </c>
      <c r="H35" s="114">
        <v>1016</v>
      </c>
      <c r="I35" s="140">
        <v>997</v>
      </c>
      <c r="J35" s="115">
        <v>42</v>
      </c>
      <c r="K35" s="116">
        <v>4.212637913741224</v>
      </c>
    </row>
    <row r="36" spans="1:11" ht="14.1" customHeight="1" x14ac:dyDescent="0.2">
      <c r="A36" s="306">
        <v>41</v>
      </c>
      <c r="B36" s="307" t="s">
        <v>255</v>
      </c>
      <c r="C36" s="308"/>
      <c r="D36" s="113">
        <v>0.27724366140499934</v>
      </c>
      <c r="E36" s="115">
        <v>124</v>
      </c>
      <c r="F36" s="114">
        <v>118</v>
      </c>
      <c r="G36" s="114">
        <v>115</v>
      </c>
      <c r="H36" s="114">
        <v>118</v>
      </c>
      <c r="I36" s="140">
        <v>119</v>
      </c>
      <c r="J36" s="115">
        <v>5</v>
      </c>
      <c r="K36" s="116">
        <v>4.2016806722689077</v>
      </c>
    </row>
    <row r="37" spans="1:11" ht="14.1" customHeight="1" x14ac:dyDescent="0.2">
      <c r="A37" s="306">
        <v>42</v>
      </c>
      <c r="B37" s="307" t="s">
        <v>256</v>
      </c>
      <c r="C37" s="308"/>
      <c r="D37" s="113">
        <v>7.1546751330322414E-2</v>
      </c>
      <c r="E37" s="115">
        <v>32</v>
      </c>
      <c r="F37" s="114">
        <v>30</v>
      </c>
      <c r="G37" s="114" t="s">
        <v>513</v>
      </c>
      <c r="H37" s="114">
        <v>32</v>
      </c>
      <c r="I37" s="140">
        <v>29</v>
      </c>
      <c r="J37" s="115">
        <v>3</v>
      </c>
      <c r="K37" s="116">
        <v>10.344827586206897</v>
      </c>
    </row>
    <row r="38" spans="1:11" ht="14.1" customHeight="1" x14ac:dyDescent="0.2">
      <c r="A38" s="306">
        <v>43</v>
      </c>
      <c r="B38" s="307" t="s">
        <v>257</v>
      </c>
      <c r="C38" s="308"/>
      <c r="D38" s="113">
        <v>2.0480257568304787</v>
      </c>
      <c r="E38" s="115">
        <v>916</v>
      </c>
      <c r="F38" s="114">
        <v>897</v>
      </c>
      <c r="G38" s="114">
        <v>893</v>
      </c>
      <c r="H38" s="114">
        <v>870</v>
      </c>
      <c r="I38" s="140">
        <v>848</v>
      </c>
      <c r="J38" s="115">
        <v>68</v>
      </c>
      <c r="K38" s="116">
        <v>8.0188679245283012</v>
      </c>
    </row>
    <row r="39" spans="1:11" ht="14.1" customHeight="1" x14ac:dyDescent="0.2">
      <c r="A39" s="306">
        <v>51</v>
      </c>
      <c r="B39" s="307" t="s">
        <v>258</v>
      </c>
      <c r="C39" s="308"/>
      <c r="D39" s="113">
        <v>5.3123462862764388</v>
      </c>
      <c r="E39" s="115">
        <v>2376</v>
      </c>
      <c r="F39" s="114">
        <v>2427</v>
      </c>
      <c r="G39" s="114">
        <v>2445</v>
      </c>
      <c r="H39" s="114">
        <v>2349</v>
      </c>
      <c r="I39" s="140">
        <v>2325</v>
      </c>
      <c r="J39" s="115">
        <v>51</v>
      </c>
      <c r="K39" s="116">
        <v>2.193548387096774</v>
      </c>
    </row>
    <row r="40" spans="1:11" ht="14.1" customHeight="1" x14ac:dyDescent="0.2">
      <c r="A40" s="306" t="s">
        <v>259</v>
      </c>
      <c r="B40" s="307" t="s">
        <v>260</v>
      </c>
      <c r="C40" s="308"/>
      <c r="D40" s="113">
        <v>4.7913965031525283</v>
      </c>
      <c r="E40" s="115">
        <v>2143</v>
      </c>
      <c r="F40" s="114">
        <v>2203</v>
      </c>
      <c r="G40" s="114">
        <v>2210</v>
      </c>
      <c r="H40" s="114">
        <v>2109</v>
      </c>
      <c r="I40" s="140">
        <v>2079</v>
      </c>
      <c r="J40" s="115">
        <v>64</v>
      </c>
      <c r="K40" s="116">
        <v>3.0784030784030785</v>
      </c>
    </row>
    <row r="41" spans="1:11" ht="14.1" customHeight="1" x14ac:dyDescent="0.2">
      <c r="A41" s="306"/>
      <c r="B41" s="307" t="s">
        <v>261</v>
      </c>
      <c r="C41" s="308"/>
      <c r="D41" s="113">
        <v>3.7271385771139829</v>
      </c>
      <c r="E41" s="115">
        <v>1667</v>
      </c>
      <c r="F41" s="114">
        <v>1725</v>
      </c>
      <c r="G41" s="114">
        <v>1752</v>
      </c>
      <c r="H41" s="114">
        <v>1697</v>
      </c>
      <c r="I41" s="140">
        <v>1668</v>
      </c>
      <c r="J41" s="115">
        <v>-1</v>
      </c>
      <c r="K41" s="116">
        <v>-5.9952038369304558E-2</v>
      </c>
    </row>
    <row r="42" spans="1:11" ht="14.1" customHeight="1" x14ac:dyDescent="0.2">
      <c r="A42" s="306">
        <v>52</v>
      </c>
      <c r="B42" s="307" t="s">
        <v>262</v>
      </c>
      <c r="C42" s="308"/>
      <c r="D42" s="113">
        <v>3.0653311273085007</v>
      </c>
      <c r="E42" s="115">
        <v>1371</v>
      </c>
      <c r="F42" s="114">
        <v>1360</v>
      </c>
      <c r="G42" s="114">
        <v>1369</v>
      </c>
      <c r="H42" s="114">
        <v>1568</v>
      </c>
      <c r="I42" s="140">
        <v>1552</v>
      </c>
      <c r="J42" s="115">
        <v>-181</v>
      </c>
      <c r="K42" s="116">
        <v>-11.662371134020619</v>
      </c>
    </row>
    <row r="43" spans="1:11" ht="14.1" customHeight="1" x14ac:dyDescent="0.2">
      <c r="A43" s="306" t="s">
        <v>263</v>
      </c>
      <c r="B43" s="307" t="s">
        <v>264</v>
      </c>
      <c r="C43" s="308"/>
      <c r="D43" s="113">
        <v>2.4415328891472523</v>
      </c>
      <c r="E43" s="115">
        <v>1092</v>
      </c>
      <c r="F43" s="114">
        <v>1070</v>
      </c>
      <c r="G43" s="114">
        <v>1079</v>
      </c>
      <c r="H43" s="114">
        <v>1290</v>
      </c>
      <c r="I43" s="140">
        <v>1271</v>
      </c>
      <c r="J43" s="115">
        <v>-179</v>
      </c>
      <c r="K43" s="116">
        <v>-14.083398898505115</v>
      </c>
    </row>
    <row r="44" spans="1:11" ht="14.1" customHeight="1" x14ac:dyDescent="0.2">
      <c r="A44" s="306">
        <v>53</v>
      </c>
      <c r="B44" s="307" t="s">
        <v>265</v>
      </c>
      <c r="C44" s="308"/>
      <c r="D44" s="113">
        <v>0.5992040423914502</v>
      </c>
      <c r="E44" s="115">
        <v>268</v>
      </c>
      <c r="F44" s="114">
        <v>270</v>
      </c>
      <c r="G44" s="114">
        <v>267</v>
      </c>
      <c r="H44" s="114">
        <v>257</v>
      </c>
      <c r="I44" s="140">
        <v>247</v>
      </c>
      <c r="J44" s="115">
        <v>21</v>
      </c>
      <c r="K44" s="116">
        <v>8.5020242914979764</v>
      </c>
    </row>
    <row r="45" spans="1:11" ht="14.1" customHeight="1" x14ac:dyDescent="0.2">
      <c r="A45" s="306" t="s">
        <v>266</v>
      </c>
      <c r="B45" s="307" t="s">
        <v>267</v>
      </c>
      <c r="C45" s="308"/>
      <c r="D45" s="113">
        <v>0.55225148683092606</v>
      </c>
      <c r="E45" s="115">
        <v>247</v>
      </c>
      <c r="F45" s="114">
        <v>250</v>
      </c>
      <c r="G45" s="114">
        <v>250</v>
      </c>
      <c r="H45" s="114">
        <v>240</v>
      </c>
      <c r="I45" s="140">
        <v>230</v>
      </c>
      <c r="J45" s="115">
        <v>17</v>
      </c>
      <c r="K45" s="116">
        <v>7.3913043478260869</v>
      </c>
    </row>
    <row r="46" spans="1:11" ht="14.1" customHeight="1" x14ac:dyDescent="0.2">
      <c r="A46" s="306">
        <v>54</v>
      </c>
      <c r="B46" s="307" t="s">
        <v>268</v>
      </c>
      <c r="C46" s="308"/>
      <c r="D46" s="113">
        <v>2.9848410320618881</v>
      </c>
      <c r="E46" s="115">
        <v>1335</v>
      </c>
      <c r="F46" s="114">
        <v>1320</v>
      </c>
      <c r="G46" s="114">
        <v>1331</v>
      </c>
      <c r="H46" s="114">
        <v>1334</v>
      </c>
      <c r="I46" s="140">
        <v>1335</v>
      </c>
      <c r="J46" s="115">
        <v>0</v>
      </c>
      <c r="K46" s="116">
        <v>0</v>
      </c>
    </row>
    <row r="47" spans="1:11" ht="14.1" customHeight="1" x14ac:dyDescent="0.2">
      <c r="A47" s="306">
        <v>61</v>
      </c>
      <c r="B47" s="307" t="s">
        <v>269</v>
      </c>
      <c r="C47" s="308"/>
      <c r="D47" s="113">
        <v>3.338103116755355</v>
      </c>
      <c r="E47" s="115">
        <v>1493</v>
      </c>
      <c r="F47" s="114">
        <v>1505</v>
      </c>
      <c r="G47" s="114">
        <v>1487</v>
      </c>
      <c r="H47" s="114">
        <v>1426</v>
      </c>
      <c r="I47" s="140">
        <v>1429</v>
      </c>
      <c r="J47" s="115">
        <v>64</v>
      </c>
      <c r="K47" s="116">
        <v>4.4786564030790759</v>
      </c>
    </row>
    <row r="48" spans="1:11" ht="14.1" customHeight="1" x14ac:dyDescent="0.2">
      <c r="A48" s="306">
        <v>62</v>
      </c>
      <c r="B48" s="307" t="s">
        <v>270</v>
      </c>
      <c r="C48" s="308"/>
      <c r="D48" s="113">
        <v>8.4581675088315524</v>
      </c>
      <c r="E48" s="115">
        <v>3783</v>
      </c>
      <c r="F48" s="114">
        <v>3834</v>
      </c>
      <c r="G48" s="114">
        <v>3811</v>
      </c>
      <c r="H48" s="114">
        <v>3694</v>
      </c>
      <c r="I48" s="140">
        <v>3703</v>
      </c>
      <c r="J48" s="115">
        <v>80</v>
      </c>
      <c r="K48" s="116">
        <v>2.1604104779908182</v>
      </c>
    </row>
    <row r="49" spans="1:11" ht="14.1" customHeight="1" x14ac:dyDescent="0.2">
      <c r="A49" s="306">
        <v>63</v>
      </c>
      <c r="B49" s="307" t="s">
        <v>271</v>
      </c>
      <c r="C49" s="308"/>
      <c r="D49" s="113">
        <v>2.6025130796404774</v>
      </c>
      <c r="E49" s="115">
        <v>1164</v>
      </c>
      <c r="F49" s="114">
        <v>1217</v>
      </c>
      <c r="G49" s="114">
        <v>1208</v>
      </c>
      <c r="H49" s="114">
        <v>1193</v>
      </c>
      <c r="I49" s="140">
        <v>1159</v>
      </c>
      <c r="J49" s="115">
        <v>5</v>
      </c>
      <c r="K49" s="116">
        <v>0.43140638481449528</v>
      </c>
    </row>
    <row r="50" spans="1:11" ht="14.1" customHeight="1" x14ac:dyDescent="0.2">
      <c r="A50" s="306" t="s">
        <v>272</v>
      </c>
      <c r="B50" s="307" t="s">
        <v>273</v>
      </c>
      <c r="C50" s="308"/>
      <c r="D50" s="113">
        <v>0.40021464025399095</v>
      </c>
      <c r="E50" s="115">
        <v>179</v>
      </c>
      <c r="F50" s="114">
        <v>180</v>
      </c>
      <c r="G50" s="114">
        <v>183</v>
      </c>
      <c r="H50" s="114">
        <v>162</v>
      </c>
      <c r="I50" s="140">
        <v>153</v>
      </c>
      <c r="J50" s="115">
        <v>26</v>
      </c>
      <c r="K50" s="116">
        <v>16.993464052287582</v>
      </c>
    </row>
    <row r="51" spans="1:11" ht="14.1" customHeight="1" x14ac:dyDescent="0.2">
      <c r="A51" s="306" t="s">
        <v>274</v>
      </c>
      <c r="B51" s="307" t="s">
        <v>275</v>
      </c>
      <c r="C51" s="308"/>
      <c r="D51" s="113">
        <v>1.7819612753208425</v>
      </c>
      <c r="E51" s="115">
        <v>797</v>
      </c>
      <c r="F51" s="114">
        <v>844</v>
      </c>
      <c r="G51" s="114">
        <v>842</v>
      </c>
      <c r="H51" s="114">
        <v>853</v>
      </c>
      <c r="I51" s="140">
        <v>822</v>
      </c>
      <c r="J51" s="115">
        <v>-25</v>
      </c>
      <c r="K51" s="116">
        <v>-3.0413625304136254</v>
      </c>
    </row>
    <row r="52" spans="1:11" ht="14.1" customHeight="1" x14ac:dyDescent="0.2">
      <c r="A52" s="306">
        <v>71</v>
      </c>
      <c r="B52" s="307" t="s">
        <v>276</v>
      </c>
      <c r="C52" s="308"/>
      <c r="D52" s="113">
        <v>9.2317667575906626</v>
      </c>
      <c r="E52" s="115">
        <v>4129</v>
      </c>
      <c r="F52" s="114">
        <v>4168</v>
      </c>
      <c r="G52" s="114">
        <v>4163</v>
      </c>
      <c r="H52" s="114">
        <v>4171</v>
      </c>
      <c r="I52" s="140">
        <v>4188</v>
      </c>
      <c r="J52" s="115">
        <v>-59</v>
      </c>
      <c r="K52" s="116">
        <v>-1.4087870105062081</v>
      </c>
    </row>
    <row r="53" spans="1:11" ht="14.1" customHeight="1" x14ac:dyDescent="0.2">
      <c r="A53" s="306" t="s">
        <v>277</v>
      </c>
      <c r="B53" s="307" t="s">
        <v>278</v>
      </c>
      <c r="C53" s="308"/>
      <c r="D53" s="113">
        <v>3.168179582345839</v>
      </c>
      <c r="E53" s="115">
        <v>1417</v>
      </c>
      <c r="F53" s="114">
        <v>1424</v>
      </c>
      <c r="G53" s="114">
        <v>1440</v>
      </c>
      <c r="H53" s="114">
        <v>1415</v>
      </c>
      <c r="I53" s="140">
        <v>1428</v>
      </c>
      <c r="J53" s="115">
        <v>-11</v>
      </c>
      <c r="K53" s="116">
        <v>-0.77030812324929976</v>
      </c>
    </row>
    <row r="54" spans="1:11" ht="14.1" customHeight="1" x14ac:dyDescent="0.2">
      <c r="A54" s="306" t="s">
        <v>279</v>
      </c>
      <c r="B54" s="307" t="s">
        <v>280</v>
      </c>
      <c r="C54" s="308"/>
      <c r="D54" s="113">
        <v>4.7690381433618025</v>
      </c>
      <c r="E54" s="115">
        <v>2133</v>
      </c>
      <c r="F54" s="114">
        <v>2164</v>
      </c>
      <c r="G54" s="114">
        <v>2145</v>
      </c>
      <c r="H54" s="114">
        <v>2184</v>
      </c>
      <c r="I54" s="140">
        <v>2191</v>
      </c>
      <c r="J54" s="115">
        <v>-58</v>
      </c>
      <c r="K54" s="116">
        <v>-2.6471930625285256</v>
      </c>
    </row>
    <row r="55" spans="1:11" ht="14.1" customHeight="1" x14ac:dyDescent="0.2">
      <c r="A55" s="306">
        <v>72</v>
      </c>
      <c r="B55" s="307" t="s">
        <v>281</v>
      </c>
      <c r="C55" s="308"/>
      <c r="D55" s="113">
        <v>3.71595939721862</v>
      </c>
      <c r="E55" s="115">
        <v>1662</v>
      </c>
      <c r="F55" s="114">
        <v>1655</v>
      </c>
      <c r="G55" s="114">
        <v>1675</v>
      </c>
      <c r="H55" s="114">
        <v>1615</v>
      </c>
      <c r="I55" s="140">
        <v>1628</v>
      </c>
      <c r="J55" s="115">
        <v>34</v>
      </c>
      <c r="K55" s="116">
        <v>2.0884520884520885</v>
      </c>
    </row>
    <row r="56" spans="1:11" ht="14.1" customHeight="1" x14ac:dyDescent="0.2">
      <c r="A56" s="306" t="s">
        <v>282</v>
      </c>
      <c r="B56" s="307" t="s">
        <v>283</v>
      </c>
      <c r="C56" s="308"/>
      <c r="D56" s="113">
        <v>1.3884541430040693</v>
      </c>
      <c r="E56" s="115">
        <v>621</v>
      </c>
      <c r="F56" s="114">
        <v>610</v>
      </c>
      <c r="G56" s="114">
        <v>618</v>
      </c>
      <c r="H56" s="114">
        <v>590</v>
      </c>
      <c r="I56" s="140">
        <v>589</v>
      </c>
      <c r="J56" s="115">
        <v>32</v>
      </c>
      <c r="K56" s="116">
        <v>5.4329371816638368</v>
      </c>
    </row>
    <row r="57" spans="1:11" ht="14.1" customHeight="1" x14ac:dyDescent="0.2">
      <c r="A57" s="306" t="s">
        <v>284</v>
      </c>
      <c r="B57" s="307" t="s">
        <v>285</v>
      </c>
      <c r="C57" s="308"/>
      <c r="D57" s="113">
        <v>1.6455752805974153</v>
      </c>
      <c r="E57" s="115">
        <v>736</v>
      </c>
      <c r="F57" s="114">
        <v>737</v>
      </c>
      <c r="G57" s="114">
        <v>746</v>
      </c>
      <c r="H57" s="114">
        <v>737</v>
      </c>
      <c r="I57" s="140">
        <v>746</v>
      </c>
      <c r="J57" s="115">
        <v>-10</v>
      </c>
      <c r="K57" s="116">
        <v>-1.3404825737265416</v>
      </c>
    </row>
    <row r="58" spans="1:11" ht="14.1" customHeight="1" x14ac:dyDescent="0.2">
      <c r="A58" s="306">
        <v>73</v>
      </c>
      <c r="B58" s="307" t="s">
        <v>286</v>
      </c>
      <c r="C58" s="308"/>
      <c r="D58" s="113">
        <v>6.4816885033313953</v>
      </c>
      <c r="E58" s="115">
        <v>2899</v>
      </c>
      <c r="F58" s="114">
        <v>2956</v>
      </c>
      <c r="G58" s="114">
        <v>2959</v>
      </c>
      <c r="H58" s="114">
        <v>2924</v>
      </c>
      <c r="I58" s="140">
        <v>2931</v>
      </c>
      <c r="J58" s="115">
        <v>-32</v>
      </c>
      <c r="K58" s="116">
        <v>-1.0917775503241214</v>
      </c>
    </row>
    <row r="59" spans="1:11" ht="14.1" customHeight="1" x14ac:dyDescent="0.2">
      <c r="A59" s="306" t="s">
        <v>287</v>
      </c>
      <c r="B59" s="307" t="s">
        <v>288</v>
      </c>
      <c r="C59" s="308"/>
      <c r="D59" s="113">
        <v>5.4777981487278096</v>
      </c>
      <c r="E59" s="115">
        <v>2450</v>
      </c>
      <c r="F59" s="114">
        <v>2506</v>
      </c>
      <c r="G59" s="114">
        <v>2519</v>
      </c>
      <c r="H59" s="114">
        <v>2496</v>
      </c>
      <c r="I59" s="140">
        <v>2502</v>
      </c>
      <c r="J59" s="115">
        <v>-52</v>
      </c>
      <c r="K59" s="116">
        <v>-2.0783373301358914</v>
      </c>
    </row>
    <row r="60" spans="1:11" ht="14.1" customHeight="1" x14ac:dyDescent="0.2">
      <c r="A60" s="306">
        <v>81</v>
      </c>
      <c r="B60" s="307" t="s">
        <v>289</v>
      </c>
      <c r="C60" s="308"/>
      <c r="D60" s="113">
        <v>9.7012923131959035</v>
      </c>
      <c r="E60" s="115">
        <v>4339</v>
      </c>
      <c r="F60" s="114">
        <v>4258</v>
      </c>
      <c r="G60" s="114">
        <v>4240</v>
      </c>
      <c r="H60" s="114">
        <v>4187</v>
      </c>
      <c r="I60" s="140">
        <v>4195</v>
      </c>
      <c r="J60" s="115">
        <v>144</v>
      </c>
      <c r="K60" s="116">
        <v>3.432657926102503</v>
      </c>
    </row>
    <row r="61" spans="1:11" ht="14.1" customHeight="1" x14ac:dyDescent="0.2">
      <c r="A61" s="306" t="s">
        <v>290</v>
      </c>
      <c r="B61" s="307" t="s">
        <v>291</v>
      </c>
      <c r="C61" s="308"/>
      <c r="D61" s="113">
        <v>2.4012878415239456</v>
      </c>
      <c r="E61" s="115">
        <v>1074</v>
      </c>
      <c r="F61" s="114">
        <v>1067</v>
      </c>
      <c r="G61" s="114">
        <v>1069</v>
      </c>
      <c r="H61" s="114">
        <v>1016</v>
      </c>
      <c r="I61" s="140">
        <v>1011</v>
      </c>
      <c r="J61" s="115">
        <v>63</v>
      </c>
      <c r="K61" s="116">
        <v>6.2314540059347179</v>
      </c>
    </row>
    <row r="62" spans="1:11" ht="14.1" customHeight="1" x14ac:dyDescent="0.2">
      <c r="A62" s="306" t="s">
        <v>292</v>
      </c>
      <c r="B62" s="307" t="s">
        <v>293</v>
      </c>
      <c r="C62" s="308"/>
      <c r="D62" s="113">
        <v>4.6080579528685774</v>
      </c>
      <c r="E62" s="115">
        <v>2061</v>
      </c>
      <c r="F62" s="114">
        <v>2014</v>
      </c>
      <c r="G62" s="114">
        <v>2009</v>
      </c>
      <c r="H62" s="114">
        <v>2003</v>
      </c>
      <c r="I62" s="140">
        <v>2019</v>
      </c>
      <c r="J62" s="115">
        <v>42</v>
      </c>
      <c r="K62" s="116">
        <v>2.0802377414561666</v>
      </c>
    </row>
    <row r="63" spans="1:11" ht="14.1" customHeight="1" x14ac:dyDescent="0.2">
      <c r="A63" s="306"/>
      <c r="B63" s="307" t="s">
        <v>294</v>
      </c>
      <c r="C63" s="308"/>
      <c r="D63" s="113">
        <v>4.2167866565308767</v>
      </c>
      <c r="E63" s="115">
        <v>1886</v>
      </c>
      <c r="F63" s="114">
        <v>1842</v>
      </c>
      <c r="G63" s="114">
        <v>1834</v>
      </c>
      <c r="H63" s="114">
        <v>1835</v>
      </c>
      <c r="I63" s="140">
        <v>1848</v>
      </c>
      <c r="J63" s="115">
        <v>38</v>
      </c>
      <c r="K63" s="116">
        <v>2.0562770562770565</v>
      </c>
    </row>
    <row r="64" spans="1:11" ht="14.1" customHeight="1" x14ac:dyDescent="0.2">
      <c r="A64" s="306" t="s">
        <v>295</v>
      </c>
      <c r="B64" s="307" t="s">
        <v>296</v>
      </c>
      <c r="C64" s="308"/>
      <c r="D64" s="113">
        <v>1.0933237937664892</v>
      </c>
      <c r="E64" s="115">
        <v>489</v>
      </c>
      <c r="F64" s="114">
        <v>478</v>
      </c>
      <c r="G64" s="114">
        <v>473</v>
      </c>
      <c r="H64" s="114">
        <v>470</v>
      </c>
      <c r="I64" s="140">
        <v>466</v>
      </c>
      <c r="J64" s="115">
        <v>23</v>
      </c>
      <c r="K64" s="116">
        <v>4.9356223175965663</v>
      </c>
    </row>
    <row r="65" spans="1:11" ht="14.1" customHeight="1" x14ac:dyDescent="0.2">
      <c r="A65" s="306" t="s">
        <v>297</v>
      </c>
      <c r="B65" s="307" t="s">
        <v>298</v>
      </c>
      <c r="C65" s="308"/>
      <c r="D65" s="113">
        <v>0.73335420113580463</v>
      </c>
      <c r="E65" s="115">
        <v>328</v>
      </c>
      <c r="F65" s="114">
        <v>322</v>
      </c>
      <c r="G65" s="114">
        <v>312</v>
      </c>
      <c r="H65" s="114">
        <v>321</v>
      </c>
      <c r="I65" s="140">
        <v>326</v>
      </c>
      <c r="J65" s="115">
        <v>2</v>
      </c>
      <c r="K65" s="116">
        <v>0.61349693251533743</v>
      </c>
    </row>
    <row r="66" spans="1:11" ht="14.1" customHeight="1" x14ac:dyDescent="0.2">
      <c r="A66" s="306">
        <v>82</v>
      </c>
      <c r="B66" s="307" t="s">
        <v>299</v>
      </c>
      <c r="C66" s="308"/>
      <c r="D66" s="113">
        <v>3.338103116755355</v>
      </c>
      <c r="E66" s="115">
        <v>1493</v>
      </c>
      <c r="F66" s="114">
        <v>1502</v>
      </c>
      <c r="G66" s="114">
        <v>1493</v>
      </c>
      <c r="H66" s="114">
        <v>1485</v>
      </c>
      <c r="I66" s="140">
        <v>1485</v>
      </c>
      <c r="J66" s="115">
        <v>8</v>
      </c>
      <c r="K66" s="116">
        <v>0.53872053872053871</v>
      </c>
    </row>
    <row r="67" spans="1:11" ht="14.1" customHeight="1" x14ac:dyDescent="0.2">
      <c r="A67" s="306" t="s">
        <v>300</v>
      </c>
      <c r="B67" s="307" t="s">
        <v>301</v>
      </c>
      <c r="C67" s="308"/>
      <c r="D67" s="113">
        <v>1.9675356615838662</v>
      </c>
      <c r="E67" s="115">
        <v>880</v>
      </c>
      <c r="F67" s="114">
        <v>888</v>
      </c>
      <c r="G67" s="114">
        <v>868</v>
      </c>
      <c r="H67" s="114">
        <v>876</v>
      </c>
      <c r="I67" s="140">
        <v>866</v>
      </c>
      <c r="J67" s="115">
        <v>14</v>
      </c>
      <c r="K67" s="116">
        <v>1.6166281755196306</v>
      </c>
    </row>
    <row r="68" spans="1:11" ht="14.1" customHeight="1" x14ac:dyDescent="0.2">
      <c r="A68" s="306" t="s">
        <v>302</v>
      </c>
      <c r="B68" s="307" t="s">
        <v>303</v>
      </c>
      <c r="C68" s="308"/>
      <c r="D68" s="113">
        <v>0.61485489424495821</v>
      </c>
      <c r="E68" s="115">
        <v>275</v>
      </c>
      <c r="F68" s="114">
        <v>277</v>
      </c>
      <c r="G68" s="114">
        <v>280</v>
      </c>
      <c r="H68" s="114">
        <v>281</v>
      </c>
      <c r="I68" s="140">
        <v>287</v>
      </c>
      <c r="J68" s="115">
        <v>-12</v>
      </c>
      <c r="K68" s="116">
        <v>-4.1811846689895473</v>
      </c>
    </row>
    <row r="69" spans="1:11" ht="14.1" customHeight="1" x14ac:dyDescent="0.2">
      <c r="A69" s="306">
        <v>83</v>
      </c>
      <c r="B69" s="307" t="s">
        <v>304</v>
      </c>
      <c r="C69" s="308"/>
      <c r="D69" s="113">
        <v>6.4235567678755086</v>
      </c>
      <c r="E69" s="115">
        <v>2873</v>
      </c>
      <c r="F69" s="114">
        <v>2878</v>
      </c>
      <c r="G69" s="114">
        <v>2812</v>
      </c>
      <c r="H69" s="114">
        <v>2733</v>
      </c>
      <c r="I69" s="140">
        <v>2749</v>
      </c>
      <c r="J69" s="115">
        <v>124</v>
      </c>
      <c r="K69" s="116">
        <v>4.510731174972717</v>
      </c>
    </row>
    <row r="70" spans="1:11" ht="14.1" customHeight="1" x14ac:dyDescent="0.2">
      <c r="A70" s="306" t="s">
        <v>305</v>
      </c>
      <c r="B70" s="307" t="s">
        <v>306</v>
      </c>
      <c r="C70" s="308"/>
      <c r="D70" s="113">
        <v>5.8131735455886959</v>
      </c>
      <c r="E70" s="115">
        <v>2600</v>
      </c>
      <c r="F70" s="114">
        <v>2605</v>
      </c>
      <c r="G70" s="114">
        <v>2546</v>
      </c>
      <c r="H70" s="114">
        <v>2460</v>
      </c>
      <c r="I70" s="140">
        <v>2481</v>
      </c>
      <c r="J70" s="115">
        <v>119</v>
      </c>
      <c r="K70" s="116">
        <v>4.7964530431277712</v>
      </c>
    </row>
    <row r="71" spans="1:11" ht="14.1" customHeight="1" x14ac:dyDescent="0.2">
      <c r="A71" s="306"/>
      <c r="B71" s="307" t="s">
        <v>307</v>
      </c>
      <c r="C71" s="308"/>
      <c r="D71" s="113">
        <v>3.1972454500737828</v>
      </c>
      <c r="E71" s="115">
        <v>1430</v>
      </c>
      <c r="F71" s="114">
        <v>1437</v>
      </c>
      <c r="G71" s="114">
        <v>1430</v>
      </c>
      <c r="H71" s="114">
        <v>1377</v>
      </c>
      <c r="I71" s="140">
        <v>1403</v>
      </c>
      <c r="J71" s="115">
        <v>27</v>
      </c>
      <c r="K71" s="116">
        <v>1.9244476122594441</v>
      </c>
    </row>
    <row r="72" spans="1:11" ht="14.1" customHeight="1" x14ac:dyDescent="0.2">
      <c r="A72" s="306">
        <v>84</v>
      </c>
      <c r="B72" s="307" t="s">
        <v>308</v>
      </c>
      <c r="C72" s="308"/>
      <c r="D72" s="113">
        <v>2.1352233600143093</v>
      </c>
      <c r="E72" s="115">
        <v>955</v>
      </c>
      <c r="F72" s="114">
        <v>937</v>
      </c>
      <c r="G72" s="114">
        <v>956</v>
      </c>
      <c r="H72" s="114">
        <v>923</v>
      </c>
      <c r="I72" s="140">
        <v>936</v>
      </c>
      <c r="J72" s="115">
        <v>19</v>
      </c>
      <c r="K72" s="116">
        <v>2.0299145299145298</v>
      </c>
    </row>
    <row r="73" spans="1:11" ht="14.1" customHeight="1" x14ac:dyDescent="0.2">
      <c r="A73" s="306" t="s">
        <v>309</v>
      </c>
      <c r="B73" s="307" t="s">
        <v>310</v>
      </c>
      <c r="C73" s="308"/>
      <c r="D73" s="113">
        <v>0.65286410588919197</v>
      </c>
      <c r="E73" s="115">
        <v>292</v>
      </c>
      <c r="F73" s="114">
        <v>286</v>
      </c>
      <c r="G73" s="114">
        <v>293</v>
      </c>
      <c r="H73" s="114">
        <v>251</v>
      </c>
      <c r="I73" s="140">
        <v>274</v>
      </c>
      <c r="J73" s="115">
        <v>18</v>
      </c>
      <c r="K73" s="116">
        <v>6.5693430656934311</v>
      </c>
    </row>
    <row r="74" spans="1:11" ht="14.1" customHeight="1" x14ac:dyDescent="0.2">
      <c r="A74" s="306" t="s">
        <v>311</v>
      </c>
      <c r="B74" s="307" t="s">
        <v>312</v>
      </c>
      <c r="C74" s="308"/>
      <c r="D74" s="113">
        <v>0.32196038098645086</v>
      </c>
      <c r="E74" s="115">
        <v>144</v>
      </c>
      <c r="F74" s="114">
        <v>145</v>
      </c>
      <c r="G74" s="114">
        <v>147</v>
      </c>
      <c r="H74" s="114">
        <v>151</v>
      </c>
      <c r="I74" s="140">
        <v>151</v>
      </c>
      <c r="J74" s="115">
        <v>-7</v>
      </c>
      <c r="K74" s="116">
        <v>-4.6357615894039732</v>
      </c>
    </row>
    <row r="75" spans="1:11" ht="14.1" customHeight="1" x14ac:dyDescent="0.2">
      <c r="A75" s="306" t="s">
        <v>313</v>
      </c>
      <c r="B75" s="307" t="s">
        <v>314</v>
      </c>
      <c r="C75" s="308"/>
      <c r="D75" s="113">
        <v>0.62156240218217595</v>
      </c>
      <c r="E75" s="115">
        <v>278</v>
      </c>
      <c r="F75" s="114">
        <v>270</v>
      </c>
      <c r="G75" s="114">
        <v>273</v>
      </c>
      <c r="H75" s="114">
        <v>270</v>
      </c>
      <c r="I75" s="140">
        <v>270</v>
      </c>
      <c r="J75" s="115">
        <v>8</v>
      </c>
      <c r="K75" s="116">
        <v>2.9629629629629628</v>
      </c>
    </row>
    <row r="76" spans="1:11" ht="14.1" customHeight="1" x14ac:dyDescent="0.2">
      <c r="A76" s="306">
        <v>91</v>
      </c>
      <c r="B76" s="307" t="s">
        <v>315</v>
      </c>
      <c r="C76" s="308"/>
      <c r="D76" s="113">
        <v>0.9569377990430622</v>
      </c>
      <c r="E76" s="115">
        <v>428</v>
      </c>
      <c r="F76" s="114">
        <v>424</v>
      </c>
      <c r="G76" s="114">
        <v>432</v>
      </c>
      <c r="H76" s="114">
        <v>404</v>
      </c>
      <c r="I76" s="140">
        <v>398</v>
      </c>
      <c r="J76" s="115">
        <v>30</v>
      </c>
      <c r="K76" s="116">
        <v>7.5376884422110555</v>
      </c>
    </row>
    <row r="77" spans="1:11" ht="14.1" customHeight="1" x14ac:dyDescent="0.2">
      <c r="A77" s="306">
        <v>92</v>
      </c>
      <c r="B77" s="307" t="s">
        <v>316</v>
      </c>
      <c r="C77" s="308"/>
      <c r="D77" s="113">
        <v>2.6181639314939855</v>
      </c>
      <c r="E77" s="115">
        <v>1171</v>
      </c>
      <c r="F77" s="114">
        <v>1258</v>
      </c>
      <c r="G77" s="114">
        <v>1269</v>
      </c>
      <c r="H77" s="114">
        <v>1291</v>
      </c>
      <c r="I77" s="140">
        <v>1314</v>
      </c>
      <c r="J77" s="115">
        <v>-143</v>
      </c>
      <c r="K77" s="116">
        <v>-10.882800608828006</v>
      </c>
    </row>
    <row r="78" spans="1:11" ht="14.1" customHeight="1" x14ac:dyDescent="0.2">
      <c r="A78" s="306">
        <v>93</v>
      </c>
      <c r="B78" s="307" t="s">
        <v>317</v>
      </c>
      <c r="C78" s="308"/>
      <c r="D78" s="113">
        <v>0.14756517461878996</v>
      </c>
      <c r="E78" s="115">
        <v>66</v>
      </c>
      <c r="F78" s="114">
        <v>64</v>
      </c>
      <c r="G78" s="114">
        <v>65</v>
      </c>
      <c r="H78" s="114">
        <v>64</v>
      </c>
      <c r="I78" s="140">
        <v>65</v>
      </c>
      <c r="J78" s="115">
        <v>1</v>
      </c>
      <c r="K78" s="116">
        <v>1.5384615384615385</v>
      </c>
    </row>
    <row r="79" spans="1:11" ht="14.1" customHeight="1" x14ac:dyDescent="0.2">
      <c r="A79" s="306">
        <v>94</v>
      </c>
      <c r="B79" s="307" t="s">
        <v>318</v>
      </c>
      <c r="C79" s="308"/>
      <c r="D79" s="113">
        <v>0.60367571434959533</v>
      </c>
      <c r="E79" s="115">
        <v>270</v>
      </c>
      <c r="F79" s="114">
        <v>278</v>
      </c>
      <c r="G79" s="114">
        <v>279</v>
      </c>
      <c r="H79" s="114">
        <v>273</v>
      </c>
      <c r="I79" s="140">
        <v>280</v>
      </c>
      <c r="J79" s="115">
        <v>-10</v>
      </c>
      <c r="K79" s="116">
        <v>-3.5714285714285716</v>
      </c>
    </row>
    <row r="80" spans="1:11" ht="14.1" customHeight="1" x14ac:dyDescent="0.2">
      <c r="A80" s="306" t="s">
        <v>319</v>
      </c>
      <c r="B80" s="307" t="s">
        <v>320</v>
      </c>
      <c r="C80" s="308"/>
      <c r="D80" s="113">
        <v>6.7075079372177259E-3</v>
      </c>
      <c r="E80" s="115">
        <v>3</v>
      </c>
      <c r="F80" s="114">
        <v>3</v>
      </c>
      <c r="G80" s="114" t="s">
        <v>513</v>
      </c>
      <c r="H80" s="114">
        <v>5</v>
      </c>
      <c r="I80" s="140">
        <v>4</v>
      </c>
      <c r="J80" s="115">
        <v>-1</v>
      </c>
      <c r="K80" s="116">
        <v>-25</v>
      </c>
    </row>
    <row r="81" spans="1:11" ht="14.1" customHeight="1" x14ac:dyDescent="0.2">
      <c r="A81" s="310" t="s">
        <v>321</v>
      </c>
      <c r="B81" s="311" t="s">
        <v>224</v>
      </c>
      <c r="C81" s="312"/>
      <c r="D81" s="125">
        <v>0.23476277780262039</v>
      </c>
      <c r="E81" s="143">
        <v>105</v>
      </c>
      <c r="F81" s="144">
        <v>104</v>
      </c>
      <c r="G81" s="144">
        <v>121</v>
      </c>
      <c r="H81" s="144">
        <v>99</v>
      </c>
      <c r="I81" s="145">
        <v>109</v>
      </c>
      <c r="J81" s="143">
        <v>-4</v>
      </c>
      <c r="K81" s="146">
        <v>-3.669724770642202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69" t="s">
        <v>324</v>
      </c>
      <c r="B3" s="569"/>
      <c r="C3" s="569"/>
      <c r="D3" s="569"/>
      <c r="E3" s="569"/>
      <c r="F3" s="569"/>
      <c r="G3" s="569"/>
      <c r="H3" s="569"/>
      <c r="I3" s="569"/>
      <c r="J3" s="569"/>
      <c r="K3"/>
      <c r="L3"/>
      <c r="M3"/>
      <c r="N3"/>
      <c r="O3"/>
      <c r="P3"/>
    </row>
    <row r="4" spans="1:16" s="94" customFormat="1" ht="12" customHeight="1" x14ac:dyDescent="0.2">
      <c r="A4" s="571" t="s">
        <v>126</v>
      </c>
      <c r="B4" s="571"/>
      <c r="C4" s="571"/>
      <c r="D4" s="571"/>
      <c r="E4" s="571"/>
      <c r="F4" s="571"/>
      <c r="G4" s="571"/>
      <c r="H4" s="571"/>
      <c r="I4" s="571"/>
      <c r="J4" s="571"/>
      <c r="K4"/>
      <c r="L4"/>
      <c r="M4"/>
      <c r="N4"/>
      <c r="O4"/>
      <c r="P4"/>
    </row>
    <row r="5" spans="1:16" s="94" customFormat="1" ht="12" customHeight="1" x14ac:dyDescent="0.2">
      <c r="A5" s="571" t="s">
        <v>57</v>
      </c>
      <c r="B5" s="571"/>
      <c r="C5" s="571"/>
      <c r="D5" s="571"/>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4" t="s">
        <v>325</v>
      </c>
      <c r="B7" s="575"/>
      <c r="C7" s="580" t="s">
        <v>178</v>
      </c>
      <c r="D7" s="583" t="s">
        <v>326</v>
      </c>
      <c r="E7" s="584"/>
      <c r="F7" s="584"/>
      <c r="G7" s="584"/>
      <c r="H7" s="585"/>
      <c r="I7" s="586" t="s">
        <v>180</v>
      </c>
      <c r="J7" s="587"/>
      <c r="K7"/>
      <c r="L7"/>
      <c r="M7"/>
      <c r="N7"/>
      <c r="O7"/>
      <c r="P7"/>
    </row>
    <row r="8" spans="1:16" ht="21.75" customHeight="1" x14ac:dyDescent="0.2">
      <c r="A8" s="576"/>
      <c r="B8" s="577"/>
      <c r="C8" s="581"/>
      <c r="D8" s="590" t="s">
        <v>97</v>
      </c>
      <c r="E8" s="590" t="s">
        <v>98</v>
      </c>
      <c r="F8" s="590" t="s">
        <v>99</v>
      </c>
      <c r="G8" s="590" t="s">
        <v>100</v>
      </c>
      <c r="H8" s="590" t="s">
        <v>101</v>
      </c>
      <c r="I8" s="588"/>
      <c r="J8" s="589"/>
      <c r="K8"/>
      <c r="L8"/>
      <c r="M8"/>
      <c r="N8"/>
      <c r="O8"/>
      <c r="P8"/>
    </row>
    <row r="9" spans="1:16" ht="12" customHeight="1" x14ac:dyDescent="0.2">
      <c r="A9" s="576"/>
      <c r="B9" s="577"/>
      <c r="C9" s="581"/>
      <c r="D9" s="591"/>
      <c r="E9" s="591"/>
      <c r="F9" s="591"/>
      <c r="G9" s="591"/>
      <c r="H9" s="591"/>
      <c r="I9" s="98" t="s">
        <v>102</v>
      </c>
      <c r="J9" s="99" t="s">
        <v>103</v>
      </c>
      <c r="K9"/>
      <c r="L9"/>
      <c r="M9"/>
      <c r="N9"/>
      <c r="O9"/>
      <c r="P9"/>
    </row>
    <row r="10" spans="1:16" ht="12" customHeight="1" x14ac:dyDescent="0.2">
      <c r="A10" s="578"/>
      <c r="B10" s="579"/>
      <c r="C10" s="582"/>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9706</v>
      </c>
      <c r="E12" s="114">
        <v>10473</v>
      </c>
      <c r="F12" s="114">
        <v>10269</v>
      </c>
      <c r="G12" s="114">
        <v>10318</v>
      </c>
      <c r="H12" s="140">
        <v>10199</v>
      </c>
      <c r="I12" s="115">
        <v>-493</v>
      </c>
      <c r="J12" s="116">
        <v>-4.8338072360035298</v>
      </c>
      <c r="K12"/>
      <c r="L12"/>
      <c r="M12"/>
      <c r="N12"/>
      <c r="O12"/>
      <c r="P12"/>
    </row>
    <row r="13" spans="1:16" s="110" customFormat="1" ht="14.45" customHeight="1" x14ac:dyDescent="0.2">
      <c r="A13" s="120" t="s">
        <v>105</v>
      </c>
      <c r="B13" s="119" t="s">
        <v>106</v>
      </c>
      <c r="C13" s="113">
        <v>43.612198640016487</v>
      </c>
      <c r="D13" s="115">
        <v>4233</v>
      </c>
      <c r="E13" s="114">
        <v>4580</v>
      </c>
      <c r="F13" s="114">
        <v>4520</v>
      </c>
      <c r="G13" s="114">
        <v>4557</v>
      </c>
      <c r="H13" s="140">
        <v>4497</v>
      </c>
      <c r="I13" s="115">
        <v>-264</v>
      </c>
      <c r="J13" s="116">
        <v>-5.8705803869246163</v>
      </c>
      <c r="K13"/>
      <c r="L13"/>
      <c r="M13"/>
      <c r="N13"/>
      <c r="O13"/>
      <c r="P13"/>
    </row>
    <row r="14" spans="1:16" s="110" customFormat="1" ht="14.45" customHeight="1" x14ac:dyDescent="0.2">
      <c r="A14" s="120"/>
      <c r="B14" s="119" t="s">
        <v>107</v>
      </c>
      <c r="C14" s="113">
        <v>56.387801359983513</v>
      </c>
      <c r="D14" s="115">
        <v>5473</v>
      </c>
      <c r="E14" s="114">
        <v>5893</v>
      </c>
      <c r="F14" s="114">
        <v>5749</v>
      </c>
      <c r="G14" s="114">
        <v>5761</v>
      </c>
      <c r="H14" s="140">
        <v>5702</v>
      </c>
      <c r="I14" s="115">
        <v>-229</v>
      </c>
      <c r="J14" s="116">
        <v>-4.0161346895826027</v>
      </c>
      <c r="K14"/>
      <c r="L14"/>
      <c r="M14"/>
      <c r="N14"/>
      <c r="O14"/>
      <c r="P14"/>
    </row>
    <row r="15" spans="1:16" s="110" customFormat="1" ht="14.45" customHeight="1" x14ac:dyDescent="0.2">
      <c r="A15" s="118" t="s">
        <v>105</v>
      </c>
      <c r="B15" s="121" t="s">
        <v>108</v>
      </c>
      <c r="C15" s="113">
        <v>25.43787348032145</v>
      </c>
      <c r="D15" s="115">
        <v>2469</v>
      </c>
      <c r="E15" s="114">
        <v>2725</v>
      </c>
      <c r="F15" s="114">
        <v>2629</v>
      </c>
      <c r="G15" s="114">
        <v>2705</v>
      </c>
      <c r="H15" s="140">
        <v>2640</v>
      </c>
      <c r="I15" s="115">
        <v>-171</v>
      </c>
      <c r="J15" s="116">
        <v>-6.4772727272727275</v>
      </c>
      <c r="K15"/>
      <c r="L15"/>
      <c r="M15"/>
      <c r="N15"/>
      <c r="O15"/>
      <c r="P15"/>
    </row>
    <row r="16" spans="1:16" s="110" customFormat="1" ht="14.45" customHeight="1" x14ac:dyDescent="0.2">
      <c r="A16" s="118"/>
      <c r="B16" s="121" t="s">
        <v>109</v>
      </c>
      <c r="C16" s="113">
        <v>45.023696682464454</v>
      </c>
      <c r="D16" s="115">
        <v>4370</v>
      </c>
      <c r="E16" s="114">
        <v>4770</v>
      </c>
      <c r="F16" s="114">
        <v>4649</v>
      </c>
      <c r="G16" s="114">
        <v>4663</v>
      </c>
      <c r="H16" s="140">
        <v>4650</v>
      </c>
      <c r="I16" s="115">
        <v>-280</v>
      </c>
      <c r="J16" s="116">
        <v>-6.021505376344086</v>
      </c>
      <c r="K16"/>
      <c r="L16"/>
      <c r="M16"/>
      <c r="N16"/>
      <c r="O16"/>
      <c r="P16"/>
    </row>
    <row r="17" spans="1:16" s="110" customFormat="1" ht="14.45" customHeight="1" x14ac:dyDescent="0.2">
      <c r="A17" s="118"/>
      <c r="B17" s="121" t="s">
        <v>110</v>
      </c>
      <c r="C17" s="113">
        <v>15.268905831444467</v>
      </c>
      <c r="D17" s="115">
        <v>1482</v>
      </c>
      <c r="E17" s="114">
        <v>1553</v>
      </c>
      <c r="F17" s="114">
        <v>1571</v>
      </c>
      <c r="G17" s="114">
        <v>1549</v>
      </c>
      <c r="H17" s="140">
        <v>1507</v>
      </c>
      <c r="I17" s="115">
        <v>-25</v>
      </c>
      <c r="J17" s="116">
        <v>-1.6589250165892502</v>
      </c>
      <c r="K17"/>
      <c r="L17"/>
      <c r="M17"/>
      <c r="N17"/>
      <c r="O17"/>
      <c r="P17"/>
    </row>
    <row r="18" spans="1:16" s="110" customFormat="1" ht="14.45" customHeight="1" x14ac:dyDescent="0.2">
      <c r="A18" s="120"/>
      <c r="B18" s="121" t="s">
        <v>111</v>
      </c>
      <c r="C18" s="113">
        <v>14.269524005769627</v>
      </c>
      <c r="D18" s="115">
        <v>1385</v>
      </c>
      <c r="E18" s="114">
        <v>1425</v>
      </c>
      <c r="F18" s="114">
        <v>1420</v>
      </c>
      <c r="G18" s="114">
        <v>1401</v>
      </c>
      <c r="H18" s="140">
        <v>1402</v>
      </c>
      <c r="I18" s="115">
        <v>-17</v>
      </c>
      <c r="J18" s="116">
        <v>-1.2125534950071326</v>
      </c>
      <c r="K18"/>
      <c r="L18"/>
      <c r="M18"/>
      <c r="N18"/>
      <c r="O18"/>
      <c r="P18"/>
    </row>
    <row r="19" spans="1:16" s="110" customFormat="1" ht="14.45" customHeight="1" x14ac:dyDescent="0.2">
      <c r="A19" s="120"/>
      <c r="B19" s="121" t="s">
        <v>112</v>
      </c>
      <c r="C19" s="113">
        <v>1.318771893674016</v>
      </c>
      <c r="D19" s="115">
        <v>128</v>
      </c>
      <c r="E19" s="114">
        <v>119</v>
      </c>
      <c r="F19" s="114">
        <v>120</v>
      </c>
      <c r="G19" s="114">
        <v>109</v>
      </c>
      <c r="H19" s="140">
        <v>110</v>
      </c>
      <c r="I19" s="115">
        <v>18</v>
      </c>
      <c r="J19" s="116">
        <v>16.363636363636363</v>
      </c>
      <c r="K19"/>
      <c r="L19"/>
      <c r="M19"/>
      <c r="N19"/>
      <c r="O19"/>
      <c r="P19"/>
    </row>
    <row r="20" spans="1:16" s="110" customFormat="1" ht="14.45" customHeight="1" x14ac:dyDescent="0.2">
      <c r="A20" s="120" t="s">
        <v>113</v>
      </c>
      <c r="B20" s="119" t="s">
        <v>116</v>
      </c>
      <c r="C20" s="113">
        <v>92.74675458479291</v>
      </c>
      <c r="D20" s="115">
        <v>9002</v>
      </c>
      <c r="E20" s="114">
        <v>9671</v>
      </c>
      <c r="F20" s="114">
        <v>9517</v>
      </c>
      <c r="G20" s="114">
        <v>9560</v>
      </c>
      <c r="H20" s="140">
        <v>9496</v>
      </c>
      <c r="I20" s="115">
        <v>-494</v>
      </c>
      <c r="J20" s="116">
        <v>-5.2021903959561921</v>
      </c>
      <c r="K20"/>
      <c r="L20"/>
      <c r="M20"/>
      <c r="N20"/>
      <c r="O20"/>
      <c r="P20"/>
    </row>
    <row r="21" spans="1:16" s="110" customFormat="1" ht="14.45" customHeight="1" x14ac:dyDescent="0.2">
      <c r="A21" s="123"/>
      <c r="B21" s="124" t="s">
        <v>117</v>
      </c>
      <c r="C21" s="125">
        <v>7.1399134555944777</v>
      </c>
      <c r="D21" s="143">
        <v>693</v>
      </c>
      <c r="E21" s="144">
        <v>789</v>
      </c>
      <c r="F21" s="144">
        <v>740</v>
      </c>
      <c r="G21" s="144">
        <v>744</v>
      </c>
      <c r="H21" s="145">
        <v>691</v>
      </c>
      <c r="I21" s="143">
        <v>2</v>
      </c>
      <c r="J21" s="146">
        <v>0.28943560057887119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253415</v>
      </c>
      <c r="E23" s="114">
        <v>265622</v>
      </c>
      <c r="F23" s="114">
        <v>268746</v>
      </c>
      <c r="G23" s="114">
        <v>270070</v>
      </c>
      <c r="H23" s="140">
        <v>262246</v>
      </c>
      <c r="I23" s="115">
        <v>-8831</v>
      </c>
      <c r="J23" s="116">
        <v>-3.3674488838723948</v>
      </c>
      <c r="K23"/>
      <c r="L23"/>
      <c r="M23"/>
      <c r="N23"/>
      <c r="O23"/>
      <c r="P23"/>
    </row>
    <row r="24" spans="1:16" s="110" customFormat="1" ht="14.45" customHeight="1" x14ac:dyDescent="0.2">
      <c r="A24" s="120" t="s">
        <v>105</v>
      </c>
      <c r="B24" s="119" t="s">
        <v>106</v>
      </c>
      <c r="C24" s="113">
        <v>42.033818045498492</v>
      </c>
      <c r="D24" s="115">
        <v>106520</v>
      </c>
      <c r="E24" s="114">
        <v>111303</v>
      </c>
      <c r="F24" s="114">
        <v>112563</v>
      </c>
      <c r="G24" s="114">
        <v>112710</v>
      </c>
      <c r="H24" s="140">
        <v>108972</v>
      </c>
      <c r="I24" s="115">
        <v>-2452</v>
      </c>
      <c r="J24" s="116">
        <v>-2.2501192967000696</v>
      </c>
      <c r="K24"/>
      <c r="L24"/>
      <c r="M24"/>
      <c r="N24"/>
      <c r="O24"/>
      <c r="P24"/>
    </row>
    <row r="25" spans="1:16" s="110" customFormat="1" ht="14.45" customHeight="1" x14ac:dyDescent="0.2">
      <c r="A25" s="120"/>
      <c r="B25" s="119" t="s">
        <v>107</v>
      </c>
      <c r="C25" s="113">
        <v>57.966181954501508</v>
      </c>
      <c r="D25" s="115">
        <v>146895</v>
      </c>
      <c r="E25" s="114">
        <v>154319</v>
      </c>
      <c r="F25" s="114">
        <v>156183</v>
      </c>
      <c r="G25" s="114">
        <v>157360</v>
      </c>
      <c r="H25" s="140">
        <v>153274</v>
      </c>
      <c r="I25" s="115">
        <v>-6379</v>
      </c>
      <c r="J25" s="116">
        <v>-4.1618278377285121</v>
      </c>
      <c r="K25"/>
      <c r="L25"/>
      <c r="M25"/>
      <c r="N25"/>
      <c r="O25"/>
      <c r="P25"/>
    </row>
    <row r="26" spans="1:16" s="110" customFormat="1" ht="14.45" customHeight="1" x14ac:dyDescent="0.2">
      <c r="A26" s="118" t="s">
        <v>105</v>
      </c>
      <c r="B26" s="121" t="s">
        <v>108</v>
      </c>
      <c r="C26" s="113">
        <v>18.611368703510053</v>
      </c>
      <c r="D26" s="115">
        <v>47164</v>
      </c>
      <c r="E26" s="114">
        <v>50362</v>
      </c>
      <c r="F26" s="114">
        <v>51519</v>
      </c>
      <c r="G26" s="114">
        <v>53551</v>
      </c>
      <c r="H26" s="140">
        <v>49559</v>
      </c>
      <c r="I26" s="115">
        <v>-2395</v>
      </c>
      <c r="J26" s="116">
        <v>-4.8326237413991402</v>
      </c>
      <c r="K26"/>
      <c r="L26"/>
      <c r="M26"/>
      <c r="N26"/>
      <c r="O26"/>
      <c r="P26"/>
    </row>
    <row r="27" spans="1:16" s="110" customFormat="1" ht="14.45" customHeight="1" x14ac:dyDescent="0.2">
      <c r="A27" s="118"/>
      <c r="B27" s="121" t="s">
        <v>109</v>
      </c>
      <c r="C27" s="113">
        <v>46.604581417832406</v>
      </c>
      <c r="D27" s="115">
        <v>118103</v>
      </c>
      <c r="E27" s="114">
        <v>124741</v>
      </c>
      <c r="F27" s="114">
        <v>125944</v>
      </c>
      <c r="G27" s="114">
        <v>126344</v>
      </c>
      <c r="H27" s="140">
        <v>124494</v>
      </c>
      <c r="I27" s="115">
        <v>-6391</v>
      </c>
      <c r="J27" s="116">
        <v>-5.1335807348145295</v>
      </c>
      <c r="K27"/>
      <c r="L27"/>
      <c r="M27"/>
      <c r="N27"/>
      <c r="O27"/>
      <c r="P27"/>
    </row>
    <row r="28" spans="1:16" s="110" customFormat="1" ht="14.45" customHeight="1" x14ac:dyDescent="0.2">
      <c r="A28" s="118"/>
      <c r="B28" s="121" t="s">
        <v>110</v>
      </c>
      <c r="C28" s="113">
        <v>18.729356983603971</v>
      </c>
      <c r="D28" s="115">
        <v>47463</v>
      </c>
      <c r="E28" s="114">
        <v>48749</v>
      </c>
      <c r="F28" s="114">
        <v>49223</v>
      </c>
      <c r="G28" s="114">
        <v>48766</v>
      </c>
      <c r="H28" s="140">
        <v>47934</v>
      </c>
      <c r="I28" s="115">
        <v>-471</v>
      </c>
      <c r="J28" s="116">
        <v>-0.98260107648016026</v>
      </c>
      <c r="K28"/>
      <c r="L28"/>
      <c r="M28"/>
      <c r="N28"/>
      <c r="O28"/>
      <c r="P28"/>
    </row>
    <row r="29" spans="1:16" s="110" customFormat="1" ht="14.45" customHeight="1" x14ac:dyDescent="0.2">
      <c r="A29" s="118"/>
      <c r="B29" s="121" t="s">
        <v>111</v>
      </c>
      <c r="C29" s="113">
        <v>16.053509066156305</v>
      </c>
      <c r="D29" s="115">
        <v>40682</v>
      </c>
      <c r="E29" s="114">
        <v>41768</v>
      </c>
      <c r="F29" s="114">
        <v>42059</v>
      </c>
      <c r="G29" s="114">
        <v>41409</v>
      </c>
      <c r="H29" s="140">
        <v>40259</v>
      </c>
      <c r="I29" s="115">
        <v>423</v>
      </c>
      <c r="J29" s="116">
        <v>1.0506967386174519</v>
      </c>
      <c r="K29"/>
      <c r="L29"/>
      <c r="M29"/>
      <c r="N29"/>
      <c r="O29"/>
      <c r="P29"/>
    </row>
    <row r="30" spans="1:16" s="110" customFormat="1" ht="14.45" customHeight="1" x14ac:dyDescent="0.2">
      <c r="A30" s="120"/>
      <c r="B30" s="121" t="s">
        <v>112</v>
      </c>
      <c r="C30" s="113">
        <v>1.5042519187893377</v>
      </c>
      <c r="D30" s="115">
        <v>3812</v>
      </c>
      <c r="E30" s="114">
        <v>3866</v>
      </c>
      <c r="F30" s="114">
        <v>3994</v>
      </c>
      <c r="G30" s="114">
        <v>3436</v>
      </c>
      <c r="H30" s="140">
        <v>3291</v>
      </c>
      <c r="I30" s="115">
        <v>521</v>
      </c>
      <c r="J30" s="116">
        <v>15.831054390762686</v>
      </c>
      <c r="K30"/>
      <c r="L30"/>
      <c r="M30"/>
      <c r="N30"/>
      <c r="O30"/>
      <c r="P30"/>
    </row>
    <row r="31" spans="1:16" s="110" customFormat="1" ht="14.45" customHeight="1" x14ac:dyDescent="0.2">
      <c r="A31" s="120" t="s">
        <v>113</v>
      </c>
      <c r="B31" s="119" t="s">
        <v>116</v>
      </c>
      <c r="C31" s="113">
        <v>92.285381686166957</v>
      </c>
      <c r="D31" s="115">
        <v>233865</v>
      </c>
      <c r="E31" s="114">
        <v>244862</v>
      </c>
      <c r="F31" s="114">
        <v>247970</v>
      </c>
      <c r="G31" s="114">
        <v>249310</v>
      </c>
      <c r="H31" s="140">
        <v>242488</v>
      </c>
      <c r="I31" s="115">
        <v>-8623</v>
      </c>
      <c r="J31" s="116">
        <v>-3.5560522582560785</v>
      </c>
      <c r="K31"/>
      <c r="L31"/>
      <c r="M31"/>
      <c r="N31"/>
      <c r="O31"/>
      <c r="P31"/>
    </row>
    <row r="32" spans="1:16" s="110" customFormat="1" ht="14.45" customHeight="1" x14ac:dyDescent="0.2">
      <c r="A32" s="123"/>
      <c r="B32" s="124" t="s">
        <v>117</v>
      </c>
      <c r="C32" s="125">
        <v>7.5086320857092126</v>
      </c>
      <c r="D32" s="143">
        <v>19028</v>
      </c>
      <c r="E32" s="144">
        <v>20197</v>
      </c>
      <c r="F32" s="144">
        <v>20233</v>
      </c>
      <c r="G32" s="144">
        <v>20165</v>
      </c>
      <c r="H32" s="145">
        <v>19191</v>
      </c>
      <c r="I32" s="143">
        <v>-163</v>
      </c>
      <c r="J32" s="146">
        <v>-0.84935646917826069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9290</v>
      </c>
      <c r="E56" s="114">
        <v>9948</v>
      </c>
      <c r="F56" s="114">
        <v>9865</v>
      </c>
      <c r="G56" s="114">
        <v>9931</v>
      </c>
      <c r="H56" s="140">
        <v>9718</v>
      </c>
      <c r="I56" s="115">
        <v>-428</v>
      </c>
      <c r="J56" s="116">
        <v>-4.4041983947314263</v>
      </c>
      <c r="K56"/>
      <c r="L56"/>
      <c r="M56"/>
      <c r="N56"/>
      <c r="O56"/>
      <c r="P56"/>
    </row>
    <row r="57" spans="1:16" s="110" customFormat="1" ht="14.45" customHeight="1" x14ac:dyDescent="0.2">
      <c r="A57" s="120" t="s">
        <v>105</v>
      </c>
      <c r="B57" s="119" t="s">
        <v>106</v>
      </c>
      <c r="C57" s="113">
        <v>43.627556512378902</v>
      </c>
      <c r="D57" s="115">
        <v>4053</v>
      </c>
      <c r="E57" s="114">
        <v>4401</v>
      </c>
      <c r="F57" s="114">
        <v>4353</v>
      </c>
      <c r="G57" s="114">
        <v>4420</v>
      </c>
      <c r="H57" s="140">
        <v>4277</v>
      </c>
      <c r="I57" s="115">
        <v>-224</v>
      </c>
      <c r="J57" s="116">
        <v>-5.2373158756137483</v>
      </c>
    </row>
    <row r="58" spans="1:16" s="110" customFormat="1" ht="14.45" customHeight="1" x14ac:dyDescent="0.2">
      <c r="A58" s="120"/>
      <c r="B58" s="119" t="s">
        <v>107</v>
      </c>
      <c r="C58" s="113">
        <v>56.372443487621098</v>
      </c>
      <c r="D58" s="115">
        <v>5237</v>
      </c>
      <c r="E58" s="114">
        <v>5547</v>
      </c>
      <c r="F58" s="114">
        <v>5512</v>
      </c>
      <c r="G58" s="114">
        <v>5511</v>
      </c>
      <c r="H58" s="140">
        <v>5441</v>
      </c>
      <c r="I58" s="115">
        <v>-204</v>
      </c>
      <c r="J58" s="116">
        <v>-3.7493107884580041</v>
      </c>
    </row>
    <row r="59" spans="1:16" s="110" customFormat="1" ht="14.45" customHeight="1" x14ac:dyDescent="0.2">
      <c r="A59" s="118" t="s">
        <v>105</v>
      </c>
      <c r="B59" s="121" t="s">
        <v>108</v>
      </c>
      <c r="C59" s="113">
        <v>27.728740581270184</v>
      </c>
      <c r="D59" s="115">
        <v>2576</v>
      </c>
      <c r="E59" s="114">
        <v>2816</v>
      </c>
      <c r="F59" s="114">
        <v>2802</v>
      </c>
      <c r="G59" s="114">
        <v>2865</v>
      </c>
      <c r="H59" s="140">
        <v>2781</v>
      </c>
      <c r="I59" s="115">
        <v>-205</v>
      </c>
      <c r="J59" s="116">
        <v>-7.3714491190219347</v>
      </c>
    </row>
    <row r="60" spans="1:16" s="110" customFormat="1" ht="14.45" customHeight="1" x14ac:dyDescent="0.2">
      <c r="A60" s="118"/>
      <c r="B60" s="121" t="s">
        <v>109</v>
      </c>
      <c r="C60" s="113">
        <v>45.66200215285253</v>
      </c>
      <c r="D60" s="115">
        <v>4242</v>
      </c>
      <c r="E60" s="114">
        <v>4570</v>
      </c>
      <c r="F60" s="114">
        <v>4510</v>
      </c>
      <c r="G60" s="114">
        <v>4545</v>
      </c>
      <c r="H60" s="140">
        <v>4433</v>
      </c>
      <c r="I60" s="115">
        <v>-191</v>
      </c>
      <c r="J60" s="116">
        <v>-4.3085946311752767</v>
      </c>
    </row>
    <row r="61" spans="1:16" s="110" customFormat="1" ht="14.45" customHeight="1" x14ac:dyDescent="0.2">
      <c r="A61" s="118"/>
      <c r="B61" s="121" t="s">
        <v>110</v>
      </c>
      <c r="C61" s="113">
        <v>13.918191603875135</v>
      </c>
      <c r="D61" s="115">
        <v>1293</v>
      </c>
      <c r="E61" s="114">
        <v>1343</v>
      </c>
      <c r="F61" s="114">
        <v>1341</v>
      </c>
      <c r="G61" s="114">
        <v>1329</v>
      </c>
      <c r="H61" s="140">
        <v>1306</v>
      </c>
      <c r="I61" s="115">
        <v>-13</v>
      </c>
      <c r="J61" s="116">
        <v>-0.99540581929555894</v>
      </c>
    </row>
    <row r="62" spans="1:16" s="110" customFormat="1" ht="14.45" customHeight="1" x14ac:dyDescent="0.2">
      <c r="A62" s="120"/>
      <c r="B62" s="121" t="s">
        <v>111</v>
      </c>
      <c r="C62" s="113">
        <v>12.691065662002153</v>
      </c>
      <c r="D62" s="115">
        <v>1179</v>
      </c>
      <c r="E62" s="114">
        <v>1219</v>
      </c>
      <c r="F62" s="114">
        <v>1212</v>
      </c>
      <c r="G62" s="114">
        <v>1192</v>
      </c>
      <c r="H62" s="140">
        <v>1198</v>
      </c>
      <c r="I62" s="115">
        <v>-19</v>
      </c>
      <c r="J62" s="116">
        <v>-1.5859766277128549</v>
      </c>
    </row>
    <row r="63" spans="1:16" s="110" customFormat="1" ht="14.45" customHeight="1" x14ac:dyDescent="0.2">
      <c r="A63" s="120"/>
      <c r="B63" s="121" t="s">
        <v>112</v>
      </c>
      <c r="C63" s="113">
        <v>1.1733046286329387</v>
      </c>
      <c r="D63" s="115">
        <v>109</v>
      </c>
      <c r="E63" s="114">
        <v>107</v>
      </c>
      <c r="F63" s="114">
        <v>109</v>
      </c>
      <c r="G63" s="114">
        <v>94</v>
      </c>
      <c r="H63" s="140">
        <v>86</v>
      </c>
      <c r="I63" s="115">
        <v>23</v>
      </c>
      <c r="J63" s="116">
        <v>26.744186046511629</v>
      </c>
    </row>
    <row r="64" spans="1:16" s="110" customFormat="1" ht="14.45" customHeight="1" x14ac:dyDescent="0.2">
      <c r="A64" s="120" t="s">
        <v>113</v>
      </c>
      <c r="B64" s="119" t="s">
        <v>116</v>
      </c>
      <c r="C64" s="113">
        <v>90.182992465016142</v>
      </c>
      <c r="D64" s="115">
        <v>8378</v>
      </c>
      <c r="E64" s="114">
        <v>8960</v>
      </c>
      <c r="F64" s="114">
        <v>8929</v>
      </c>
      <c r="G64" s="114">
        <v>8980</v>
      </c>
      <c r="H64" s="140">
        <v>8821</v>
      </c>
      <c r="I64" s="115">
        <v>-443</v>
      </c>
      <c r="J64" s="116">
        <v>-5.0221063371499826</v>
      </c>
    </row>
    <row r="65" spans="1:10" s="110" customFormat="1" ht="14.45" customHeight="1" x14ac:dyDescent="0.2">
      <c r="A65" s="123"/>
      <c r="B65" s="124" t="s">
        <v>117</v>
      </c>
      <c r="C65" s="125">
        <v>9.6555435952637243</v>
      </c>
      <c r="D65" s="143">
        <v>897</v>
      </c>
      <c r="E65" s="144">
        <v>972</v>
      </c>
      <c r="F65" s="144">
        <v>920</v>
      </c>
      <c r="G65" s="144">
        <v>934</v>
      </c>
      <c r="H65" s="145">
        <v>880</v>
      </c>
      <c r="I65" s="143">
        <v>17</v>
      </c>
      <c r="J65" s="146">
        <v>1.9318181818181819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6" t="s">
        <v>123</v>
      </c>
      <c r="B68" s="567"/>
      <c r="C68" s="567"/>
      <c r="D68" s="567"/>
      <c r="E68" s="567"/>
      <c r="F68" s="567"/>
      <c r="G68" s="567"/>
      <c r="H68" s="567"/>
      <c r="I68" s="567"/>
      <c r="J68" s="567"/>
    </row>
    <row r="69" spans="1:10" ht="21" customHeight="1" x14ac:dyDescent="0.2">
      <c r="A69" s="566"/>
      <c r="B69" s="567"/>
      <c r="C69" s="567"/>
      <c r="D69" s="567"/>
      <c r="E69" s="567"/>
      <c r="F69" s="567"/>
      <c r="G69" s="567"/>
      <c r="H69" s="567"/>
      <c r="I69" s="567"/>
      <c r="J69" s="567"/>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69" t="s">
        <v>327</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4" t="s">
        <v>93</v>
      </c>
      <c r="B7" s="575"/>
      <c r="C7" s="575"/>
      <c r="D7" s="575"/>
      <c r="E7" s="580" t="s">
        <v>94</v>
      </c>
      <c r="F7" s="583" t="s">
        <v>326</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9706</v>
      </c>
      <c r="G11" s="114">
        <v>10473</v>
      </c>
      <c r="H11" s="114">
        <v>10269</v>
      </c>
      <c r="I11" s="114">
        <v>10318</v>
      </c>
      <c r="J11" s="140">
        <v>10199</v>
      </c>
      <c r="K11" s="114">
        <v>-493</v>
      </c>
      <c r="L11" s="116">
        <v>-4.8338072360035298</v>
      </c>
    </row>
    <row r="12" spans="1:17" s="110" customFormat="1" ht="24" customHeight="1" x14ac:dyDescent="0.2">
      <c r="A12" s="604" t="s">
        <v>185</v>
      </c>
      <c r="B12" s="605"/>
      <c r="C12" s="605"/>
      <c r="D12" s="606"/>
      <c r="E12" s="113">
        <v>43.612198640016487</v>
      </c>
      <c r="F12" s="115">
        <v>4233</v>
      </c>
      <c r="G12" s="114">
        <v>4580</v>
      </c>
      <c r="H12" s="114">
        <v>4520</v>
      </c>
      <c r="I12" s="114">
        <v>4557</v>
      </c>
      <c r="J12" s="140">
        <v>4497</v>
      </c>
      <c r="K12" s="114">
        <v>-264</v>
      </c>
      <c r="L12" s="116">
        <v>-5.8705803869246163</v>
      </c>
    </row>
    <row r="13" spans="1:17" s="110" customFormat="1" ht="15" customHeight="1" x14ac:dyDescent="0.2">
      <c r="A13" s="120"/>
      <c r="B13" s="607" t="s">
        <v>107</v>
      </c>
      <c r="C13" s="607"/>
      <c r="E13" s="113">
        <v>56.387801359983513</v>
      </c>
      <c r="F13" s="115">
        <v>5473</v>
      </c>
      <c r="G13" s="114">
        <v>5893</v>
      </c>
      <c r="H13" s="114">
        <v>5749</v>
      </c>
      <c r="I13" s="114">
        <v>5761</v>
      </c>
      <c r="J13" s="140">
        <v>5702</v>
      </c>
      <c r="K13" s="114">
        <v>-229</v>
      </c>
      <c r="L13" s="116">
        <v>-4.0161346895826027</v>
      </c>
    </row>
    <row r="14" spans="1:17" s="110" customFormat="1" ht="22.5" customHeight="1" x14ac:dyDescent="0.2">
      <c r="A14" s="604" t="s">
        <v>186</v>
      </c>
      <c r="B14" s="605"/>
      <c r="C14" s="605"/>
      <c r="D14" s="606"/>
      <c r="E14" s="113">
        <v>25.43787348032145</v>
      </c>
      <c r="F14" s="115">
        <v>2469</v>
      </c>
      <c r="G14" s="114">
        <v>2725</v>
      </c>
      <c r="H14" s="114">
        <v>2629</v>
      </c>
      <c r="I14" s="114">
        <v>2705</v>
      </c>
      <c r="J14" s="140">
        <v>2640</v>
      </c>
      <c r="K14" s="114">
        <v>-171</v>
      </c>
      <c r="L14" s="116">
        <v>-6.4772727272727275</v>
      </c>
    </row>
    <row r="15" spans="1:17" s="110" customFormat="1" ht="15" customHeight="1" x14ac:dyDescent="0.2">
      <c r="A15" s="120"/>
      <c r="B15" s="119"/>
      <c r="C15" s="258" t="s">
        <v>106</v>
      </c>
      <c r="E15" s="113">
        <v>43.701903604698259</v>
      </c>
      <c r="F15" s="115">
        <v>1079</v>
      </c>
      <c r="G15" s="114">
        <v>1191</v>
      </c>
      <c r="H15" s="114">
        <v>1147</v>
      </c>
      <c r="I15" s="114">
        <v>1158</v>
      </c>
      <c r="J15" s="140">
        <v>1132</v>
      </c>
      <c r="K15" s="114">
        <v>-53</v>
      </c>
      <c r="L15" s="116">
        <v>-4.6819787985865728</v>
      </c>
    </row>
    <row r="16" spans="1:17" s="110" customFormat="1" ht="15" customHeight="1" x14ac:dyDescent="0.2">
      <c r="A16" s="120"/>
      <c r="B16" s="119"/>
      <c r="C16" s="258" t="s">
        <v>107</v>
      </c>
      <c r="E16" s="113">
        <v>56.298096395301741</v>
      </c>
      <c r="F16" s="115">
        <v>1390</v>
      </c>
      <c r="G16" s="114">
        <v>1534</v>
      </c>
      <c r="H16" s="114">
        <v>1482</v>
      </c>
      <c r="I16" s="114">
        <v>1547</v>
      </c>
      <c r="J16" s="140">
        <v>1508</v>
      </c>
      <c r="K16" s="114">
        <v>-118</v>
      </c>
      <c r="L16" s="116">
        <v>-7.8249336870026527</v>
      </c>
    </row>
    <row r="17" spans="1:12" s="110" customFormat="1" ht="15" customHeight="1" x14ac:dyDescent="0.2">
      <c r="A17" s="120"/>
      <c r="B17" s="121" t="s">
        <v>109</v>
      </c>
      <c r="C17" s="258"/>
      <c r="E17" s="113">
        <v>45.023696682464454</v>
      </c>
      <c r="F17" s="115">
        <v>4370</v>
      </c>
      <c r="G17" s="114">
        <v>4770</v>
      </c>
      <c r="H17" s="114">
        <v>4649</v>
      </c>
      <c r="I17" s="114">
        <v>4663</v>
      </c>
      <c r="J17" s="140">
        <v>4650</v>
      </c>
      <c r="K17" s="114">
        <v>-280</v>
      </c>
      <c r="L17" s="116">
        <v>-6.021505376344086</v>
      </c>
    </row>
    <row r="18" spans="1:12" s="110" customFormat="1" ht="15" customHeight="1" x14ac:dyDescent="0.2">
      <c r="A18" s="120"/>
      <c r="B18" s="119"/>
      <c r="C18" s="258" t="s">
        <v>106</v>
      </c>
      <c r="E18" s="113">
        <v>41.601830663615559</v>
      </c>
      <c r="F18" s="115">
        <v>1818</v>
      </c>
      <c r="G18" s="114">
        <v>1996</v>
      </c>
      <c r="H18" s="114">
        <v>1963</v>
      </c>
      <c r="I18" s="114">
        <v>1992</v>
      </c>
      <c r="J18" s="140">
        <v>1965</v>
      </c>
      <c r="K18" s="114">
        <v>-147</v>
      </c>
      <c r="L18" s="116">
        <v>-7.4809160305343507</v>
      </c>
    </row>
    <row r="19" spans="1:12" s="110" customFormat="1" ht="15" customHeight="1" x14ac:dyDescent="0.2">
      <c r="A19" s="120"/>
      <c r="B19" s="119"/>
      <c r="C19" s="258" t="s">
        <v>107</v>
      </c>
      <c r="E19" s="113">
        <v>58.398169336384441</v>
      </c>
      <c r="F19" s="115">
        <v>2552</v>
      </c>
      <c r="G19" s="114">
        <v>2774</v>
      </c>
      <c r="H19" s="114">
        <v>2686</v>
      </c>
      <c r="I19" s="114">
        <v>2671</v>
      </c>
      <c r="J19" s="140">
        <v>2685</v>
      </c>
      <c r="K19" s="114">
        <v>-133</v>
      </c>
      <c r="L19" s="116">
        <v>-4.9534450651769086</v>
      </c>
    </row>
    <row r="20" spans="1:12" s="110" customFormat="1" ht="15" customHeight="1" x14ac:dyDescent="0.2">
      <c r="A20" s="120"/>
      <c r="B20" s="121" t="s">
        <v>110</v>
      </c>
      <c r="C20" s="258"/>
      <c r="E20" s="113">
        <v>15.268905831444467</v>
      </c>
      <c r="F20" s="115">
        <v>1482</v>
      </c>
      <c r="G20" s="114">
        <v>1553</v>
      </c>
      <c r="H20" s="114">
        <v>1571</v>
      </c>
      <c r="I20" s="114">
        <v>1549</v>
      </c>
      <c r="J20" s="140">
        <v>1507</v>
      </c>
      <c r="K20" s="114">
        <v>-25</v>
      </c>
      <c r="L20" s="116">
        <v>-1.6589250165892502</v>
      </c>
    </row>
    <row r="21" spans="1:12" s="110" customFormat="1" ht="15" customHeight="1" x14ac:dyDescent="0.2">
      <c r="A21" s="120"/>
      <c r="B21" s="119"/>
      <c r="C21" s="258" t="s">
        <v>106</v>
      </c>
      <c r="E21" s="113">
        <v>39.878542510121456</v>
      </c>
      <c r="F21" s="115">
        <v>591</v>
      </c>
      <c r="G21" s="114">
        <v>626</v>
      </c>
      <c r="H21" s="114">
        <v>643</v>
      </c>
      <c r="I21" s="114">
        <v>639</v>
      </c>
      <c r="J21" s="140">
        <v>629</v>
      </c>
      <c r="K21" s="114">
        <v>-38</v>
      </c>
      <c r="L21" s="116">
        <v>-6.0413354531001593</v>
      </c>
    </row>
    <row r="22" spans="1:12" s="110" customFormat="1" ht="15" customHeight="1" x14ac:dyDescent="0.2">
      <c r="A22" s="120"/>
      <c r="B22" s="119"/>
      <c r="C22" s="258" t="s">
        <v>107</v>
      </c>
      <c r="E22" s="113">
        <v>60.121457489878544</v>
      </c>
      <c r="F22" s="115">
        <v>891</v>
      </c>
      <c r="G22" s="114">
        <v>927</v>
      </c>
      <c r="H22" s="114">
        <v>928</v>
      </c>
      <c r="I22" s="114">
        <v>910</v>
      </c>
      <c r="J22" s="140">
        <v>878</v>
      </c>
      <c r="K22" s="114">
        <v>13</v>
      </c>
      <c r="L22" s="116">
        <v>1.4806378132118452</v>
      </c>
    </row>
    <row r="23" spans="1:12" s="110" customFormat="1" ht="15" customHeight="1" x14ac:dyDescent="0.2">
      <c r="A23" s="120"/>
      <c r="B23" s="121" t="s">
        <v>111</v>
      </c>
      <c r="C23" s="258"/>
      <c r="E23" s="113">
        <v>14.269524005769627</v>
      </c>
      <c r="F23" s="115">
        <v>1385</v>
      </c>
      <c r="G23" s="114">
        <v>1425</v>
      </c>
      <c r="H23" s="114">
        <v>1420</v>
      </c>
      <c r="I23" s="114">
        <v>1401</v>
      </c>
      <c r="J23" s="140">
        <v>1402</v>
      </c>
      <c r="K23" s="114">
        <v>-17</v>
      </c>
      <c r="L23" s="116">
        <v>-1.2125534950071326</v>
      </c>
    </row>
    <row r="24" spans="1:12" s="110" customFormat="1" ht="15" customHeight="1" x14ac:dyDescent="0.2">
      <c r="A24" s="120"/>
      <c r="B24" s="119"/>
      <c r="C24" s="258" t="s">
        <v>106</v>
      </c>
      <c r="E24" s="113">
        <v>53.790613718411549</v>
      </c>
      <c r="F24" s="115">
        <v>745</v>
      </c>
      <c r="G24" s="114">
        <v>767</v>
      </c>
      <c r="H24" s="114">
        <v>767</v>
      </c>
      <c r="I24" s="114">
        <v>768</v>
      </c>
      <c r="J24" s="140">
        <v>771</v>
      </c>
      <c r="K24" s="114">
        <v>-26</v>
      </c>
      <c r="L24" s="116">
        <v>-3.3722438391699092</v>
      </c>
    </row>
    <row r="25" spans="1:12" s="110" customFormat="1" ht="15" customHeight="1" x14ac:dyDescent="0.2">
      <c r="A25" s="120"/>
      <c r="B25" s="119"/>
      <c r="C25" s="258" t="s">
        <v>107</v>
      </c>
      <c r="E25" s="113">
        <v>46.209386281588451</v>
      </c>
      <c r="F25" s="115">
        <v>640</v>
      </c>
      <c r="G25" s="114">
        <v>658</v>
      </c>
      <c r="H25" s="114">
        <v>653</v>
      </c>
      <c r="I25" s="114">
        <v>633</v>
      </c>
      <c r="J25" s="140">
        <v>631</v>
      </c>
      <c r="K25" s="114">
        <v>9</v>
      </c>
      <c r="L25" s="116">
        <v>1.4263074484944533</v>
      </c>
    </row>
    <row r="26" spans="1:12" s="110" customFormat="1" ht="15" customHeight="1" x14ac:dyDescent="0.2">
      <c r="A26" s="120"/>
      <c r="C26" s="121" t="s">
        <v>187</v>
      </c>
      <c r="D26" s="110" t="s">
        <v>188</v>
      </c>
      <c r="E26" s="113">
        <v>1.318771893674016</v>
      </c>
      <c r="F26" s="115">
        <v>128</v>
      </c>
      <c r="G26" s="114">
        <v>119</v>
      </c>
      <c r="H26" s="114">
        <v>120</v>
      </c>
      <c r="I26" s="114">
        <v>109</v>
      </c>
      <c r="J26" s="140">
        <v>110</v>
      </c>
      <c r="K26" s="114">
        <v>18</v>
      </c>
      <c r="L26" s="116">
        <v>16.363636363636363</v>
      </c>
    </row>
    <row r="27" spans="1:12" s="110" customFormat="1" ht="15" customHeight="1" x14ac:dyDescent="0.2">
      <c r="A27" s="120"/>
      <c r="B27" s="119"/>
      <c r="D27" s="259" t="s">
        <v>106</v>
      </c>
      <c r="E27" s="113">
        <v>47.65625</v>
      </c>
      <c r="F27" s="115">
        <v>61</v>
      </c>
      <c r="G27" s="114">
        <v>60</v>
      </c>
      <c r="H27" s="114">
        <v>62</v>
      </c>
      <c r="I27" s="114">
        <v>53</v>
      </c>
      <c r="J27" s="140">
        <v>52</v>
      </c>
      <c r="K27" s="114">
        <v>9</v>
      </c>
      <c r="L27" s="116">
        <v>17.307692307692307</v>
      </c>
    </row>
    <row r="28" spans="1:12" s="110" customFormat="1" ht="15" customHeight="1" x14ac:dyDescent="0.2">
      <c r="A28" s="120"/>
      <c r="B28" s="119"/>
      <c r="D28" s="259" t="s">
        <v>107</v>
      </c>
      <c r="E28" s="113">
        <v>52.34375</v>
      </c>
      <c r="F28" s="115">
        <v>67</v>
      </c>
      <c r="G28" s="114">
        <v>59</v>
      </c>
      <c r="H28" s="114">
        <v>58</v>
      </c>
      <c r="I28" s="114">
        <v>56</v>
      </c>
      <c r="J28" s="140">
        <v>58</v>
      </c>
      <c r="K28" s="114">
        <v>9</v>
      </c>
      <c r="L28" s="116">
        <v>15.517241379310345</v>
      </c>
    </row>
    <row r="29" spans="1:12" s="110" customFormat="1" ht="24" customHeight="1" x14ac:dyDescent="0.2">
      <c r="A29" s="604" t="s">
        <v>189</v>
      </c>
      <c r="B29" s="605"/>
      <c r="C29" s="605"/>
      <c r="D29" s="606"/>
      <c r="E29" s="113">
        <v>92.74675458479291</v>
      </c>
      <c r="F29" s="115">
        <v>9002</v>
      </c>
      <c r="G29" s="114">
        <v>9671</v>
      </c>
      <c r="H29" s="114">
        <v>9517</v>
      </c>
      <c r="I29" s="114">
        <v>9560</v>
      </c>
      <c r="J29" s="140">
        <v>9496</v>
      </c>
      <c r="K29" s="114">
        <v>-494</v>
      </c>
      <c r="L29" s="116">
        <v>-5.2021903959561921</v>
      </c>
    </row>
    <row r="30" spans="1:12" s="110" customFormat="1" ht="15" customHeight="1" x14ac:dyDescent="0.2">
      <c r="A30" s="120"/>
      <c r="B30" s="119"/>
      <c r="C30" s="258" t="s">
        <v>106</v>
      </c>
      <c r="E30" s="113">
        <v>42.934903354810039</v>
      </c>
      <c r="F30" s="115">
        <v>3865</v>
      </c>
      <c r="G30" s="114">
        <v>4162</v>
      </c>
      <c r="H30" s="114">
        <v>4111</v>
      </c>
      <c r="I30" s="114">
        <v>4125</v>
      </c>
      <c r="J30" s="140">
        <v>4111</v>
      </c>
      <c r="K30" s="114">
        <v>-246</v>
      </c>
      <c r="L30" s="116">
        <v>-5.983945512040866</v>
      </c>
    </row>
    <row r="31" spans="1:12" s="110" customFormat="1" ht="15" customHeight="1" x14ac:dyDescent="0.2">
      <c r="A31" s="120"/>
      <c r="B31" s="119"/>
      <c r="C31" s="258" t="s">
        <v>107</v>
      </c>
      <c r="E31" s="113">
        <v>57.065096645189961</v>
      </c>
      <c r="F31" s="115">
        <v>5137</v>
      </c>
      <c r="G31" s="114">
        <v>5509</v>
      </c>
      <c r="H31" s="114">
        <v>5406</v>
      </c>
      <c r="I31" s="114">
        <v>5435</v>
      </c>
      <c r="J31" s="140">
        <v>5385</v>
      </c>
      <c r="K31" s="114">
        <v>-248</v>
      </c>
      <c r="L31" s="116">
        <v>-4.6053853296193132</v>
      </c>
    </row>
    <row r="32" spans="1:12" s="110" customFormat="1" ht="15" customHeight="1" x14ac:dyDescent="0.2">
      <c r="A32" s="120"/>
      <c r="B32" s="119" t="s">
        <v>117</v>
      </c>
      <c r="C32" s="258"/>
      <c r="E32" s="113">
        <v>7.1399134555944777</v>
      </c>
      <c r="F32" s="114">
        <v>693</v>
      </c>
      <c r="G32" s="114">
        <v>789</v>
      </c>
      <c r="H32" s="114">
        <v>740</v>
      </c>
      <c r="I32" s="114">
        <v>744</v>
      </c>
      <c r="J32" s="140">
        <v>691</v>
      </c>
      <c r="K32" s="114">
        <v>2</v>
      </c>
      <c r="L32" s="116">
        <v>0.28943560057887119</v>
      </c>
    </row>
    <row r="33" spans="1:12" s="110" customFormat="1" ht="15" customHeight="1" x14ac:dyDescent="0.2">
      <c r="A33" s="120"/>
      <c r="B33" s="119"/>
      <c r="C33" s="258" t="s">
        <v>106</v>
      </c>
      <c r="E33" s="113">
        <v>52.525252525252526</v>
      </c>
      <c r="F33" s="114">
        <v>364</v>
      </c>
      <c r="G33" s="114">
        <v>412</v>
      </c>
      <c r="H33" s="114">
        <v>402</v>
      </c>
      <c r="I33" s="114">
        <v>426</v>
      </c>
      <c r="J33" s="140">
        <v>382</v>
      </c>
      <c r="K33" s="114">
        <v>-18</v>
      </c>
      <c r="L33" s="116">
        <v>-4.7120418848167542</v>
      </c>
    </row>
    <row r="34" spans="1:12" s="110" customFormat="1" ht="15" customHeight="1" x14ac:dyDescent="0.2">
      <c r="A34" s="120"/>
      <c r="B34" s="119"/>
      <c r="C34" s="258" t="s">
        <v>107</v>
      </c>
      <c r="E34" s="113">
        <v>47.474747474747474</v>
      </c>
      <c r="F34" s="114">
        <v>329</v>
      </c>
      <c r="G34" s="114">
        <v>377</v>
      </c>
      <c r="H34" s="114">
        <v>338</v>
      </c>
      <c r="I34" s="114">
        <v>318</v>
      </c>
      <c r="J34" s="140">
        <v>309</v>
      </c>
      <c r="K34" s="114">
        <v>20</v>
      </c>
      <c r="L34" s="116">
        <v>6.4724919093851137</v>
      </c>
    </row>
    <row r="35" spans="1:12" s="110" customFormat="1" ht="24" customHeight="1" x14ac:dyDescent="0.2">
      <c r="A35" s="604" t="s">
        <v>192</v>
      </c>
      <c r="B35" s="605"/>
      <c r="C35" s="605"/>
      <c r="D35" s="606"/>
      <c r="E35" s="113">
        <v>26.354832062641666</v>
      </c>
      <c r="F35" s="114">
        <v>2558</v>
      </c>
      <c r="G35" s="114">
        <v>2789</v>
      </c>
      <c r="H35" s="114">
        <v>2735</v>
      </c>
      <c r="I35" s="114">
        <v>2796</v>
      </c>
      <c r="J35" s="114">
        <v>2673</v>
      </c>
      <c r="K35" s="318">
        <v>-115</v>
      </c>
      <c r="L35" s="319">
        <v>-4.3022820800598582</v>
      </c>
    </row>
    <row r="36" spans="1:12" s="110" customFormat="1" ht="15" customHeight="1" x14ac:dyDescent="0.2">
      <c r="A36" s="120"/>
      <c r="B36" s="119"/>
      <c r="C36" s="258" t="s">
        <v>106</v>
      </c>
      <c r="E36" s="113">
        <v>43.706020328381548</v>
      </c>
      <c r="F36" s="114">
        <v>1118</v>
      </c>
      <c r="G36" s="114">
        <v>1230</v>
      </c>
      <c r="H36" s="114">
        <v>1204</v>
      </c>
      <c r="I36" s="114">
        <v>1213</v>
      </c>
      <c r="J36" s="114">
        <v>1151</v>
      </c>
      <c r="K36" s="318">
        <v>-33</v>
      </c>
      <c r="L36" s="116">
        <v>-2.8670721112076456</v>
      </c>
    </row>
    <row r="37" spans="1:12" s="110" customFormat="1" ht="15" customHeight="1" x14ac:dyDescent="0.2">
      <c r="A37" s="120"/>
      <c r="B37" s="119"/>
      <c r="C37" s="258" t="s">
        <v>107</v>
      </c>
      <c r="E37" s="113">
        <v>56.293979671618452</v>
      </c>
      <c r="F37" s="114">
        <v>1440</v>
      </c>
      <c r="G37" s="114">
        <v>1559</v>
      </c>
      <c r="H37" s="114">
        <v>1531</v>
      </c>
      <c r="I37" s="114">
        <v>1583</v>
      </c>
      <c r="J37" s="140">
        <v>1522</v>
      </c>
      <c r="K37" s="114">
        <v>-82</v>
      </c>
      <c r="L37" s="116">
        <v>-5.3876478318002627</v>
      </c>
    </row>
    <row r="38" spans="1:12" s="110" customFormat="1" ht="15" customHeight="1" x14ac:dyDescent="0.2">
      <c r="A38" s="120"/>
      <c r="B38" s="119" t="s">
        <v>328</v>
      </c>
      <c r="C38" s="258"/>
      <c r="E38" s="113">
        <v>45.188543169173705</v>
      </c>
      <c r="F38" s="114">
        <v>4386</v>
      </c>
      <c r="G38" s="114">
        <v>4644</v>
      </c>
      <c r="H38" s="114">
        <v>4588</v>
      </c>
      <c r="I38" s="114">
        <v>4596</v>
      </c>
      <c r="J38" s="140">
        <v>4585</v>
      </c>
      <c r="K38" s="114">
        <v>-199</v>
      </c>
      <c r="L38" s="116">
        <v>-4.3402399127589968</v>
      </c>
    </row>
    <row r="39" spans="1:12" s="110" customFormat="1" ht="15" customHeight="1" x14ac:dyDescent="0.2">
      <c r="A39" s="120"/>
      <c r="B39" s="119"/>
      <c r="C39" s="258" t="s">
        <v>106</v>
      </c>
      <c r="E39" s="113">
        <v>43.251253989968077</v>
      </c>
      <c r="F39" s="115">
        <v>1897</v>
      </c>
      <c r="G39" s="114">
        <v>2001</v>
      </c>
      <c r="H39" s="114">
        <v>1982</v>
      </c>
      <c r="I39" s="114">
        <v>1995</v>
      </c>
      <c r="J39" s="140">
        <v>1990</v>
      </c>
      <c r="K39" s="114">
        <v>-93</v>
      </c>
      <c r="L39" s="116">
        <v>-4.6733668341708539</v>
      </c>
    </row>
    <row r="40" spans="1:12" s="110" customFormat="1" ht="15" customHeight="1" x14ac:dyDescent="0.2">
      <c r="A40" s="120"/>
      <c r="B40" s="119"/>
      <c r="C40" s="258" t="s">
        <v>107</v>
      </c>
      <c r="E40" s="113">
        <v>56.748746010031923</v>
      </c>
      <c r="F40" s="115">
        <v>2489</v>
      </c>
      <c r="G40" s="114">
        <v>2643</v>
      </c>
      <c r="H40" s="114">
        <v>2606</v>
      </c>
      <c r="I40" s="114">
        <v>2601</v>
      </c>
      <c r="J40" s="140">
        <v>2595</v>
      </c>
      <c r="K40" s="114">
        <v>-106</v>
      </c>
      <c r="L40" s="116">
        <v>-4.0847784200385355</v>
      </c>
    </row>
    <row r="41" spans="1:12" s="110" customFormat="1" ht="15" customHeight="1" x14ac:dyDescent="0.2">
      <c r="A41" s="120"/>
      <c r="B41" s="320" t="s">
        <v>515</v>
      </c>
      <c r="C41" s="258"/>
      <c r="E41" s="113">
        <v>8.499896970945807</v>
      </c>
      <c r="F41" s="115">
        <v>825</v>
      </c>
      <c r="G41" s="114">
        <v>869</v>
      </c>
      <c r="H41" s="114">
        <v>832</v>
      </c>
      <c r="I41" s="114">
        <v>827</v>
      </c>
      <c r="J41" s="140">
        <v>810</v>
      </c>
      <c r="K41" s="114">
        <v>15</v>
      </c>
      <c r="L41" s="116">
        <v>1.8518518518518519</v>
      </c>
    </row>
    <row r="42" spans="1:12" s="110" customFormat="1" ht="15" customHeight="1" x14ac:dyDescent="0.2">
      <c r="A42" s="120"/>
      <c r="B42" s="119"/>
      <c r="C42" s="268" t="s">
        <v>106</v>
      </c>
      <c r="D42" s="182"/>
      <c r="E42" s="113">
        <v>40.484848484848484</v>
      </c>
      <c r="F42" s="115">
        <v>334</v>
      </c>
      <c r="G42" s="114">
        <v>350</v>
      </c>
      <c r="H42" s="114">
        <v>346</v>
      </c>
      <c r="I42" s="114">
        <v>362</v>
      </c>
      <c r="J42" s="140">
        <v>351</v>
      </c>
      <c r="K42" s="114">
        <v>-17</v>
      </c>
      <c r="L42" s="116">
        <v>-4.8433048433048436</v>
      </c>
    </row>
    <row r="43" spans="1:12" s="110" customFormat="1" ht="15" customHeight="1" x14ac:dyDescent="0.2">
      <c r="A43" s="120"/>
      <c r="B43" s="119"/>
      <c r="C43" s="268" t="s">
        <v>107</v>
      </c>
      <c r="D43" s="182"/>
      <c r="E43" s="113">
        <v>59.515151515151516</v>
      </c>
      <c r="F43" s="115">
        <v>491</v>
      </c>
      <c r="G43" s="114">
        <v>519</v>
      </c>
      <c r="H43" s="114">
        <v>486</v>
      </c>
      <c r="I43" s="114">
        <v>465</v>
      </c>
      <c r="J43" s="140">
        <v>459</v>
      </c>
      <c r="K43" s="114">
        <v>32</v>
      </c>
      <c r="L43" s="116">
        <v>6.9716775599128544</v>
      </c>
    </row>
    <row r="44" spans="1:12" s="110" customFormat="1" ht="15" customHeight="1" x14ac:dyDescent="0.2">
      <c r="A44" s="120"/>
      <c r="B44" s="119" t="s">
        <v>205</v>
      </c>
      <c r="C44" s="268"/>
      <c r="D44" s="182"/>
      <c r="E44" s="113">
        <v>19.95672779723882</v>
      </c>
      <c r="F44" s="115">
        <v>1937</v>
      </c>
      <c r="G44" s="114">
        <v>2171</v>
      </c>
      <c r="H44" s="114">
        <v>2114</v>
      </c>
      <c r="I44" s="114">
        <v>2099</v>
      </c>
      <c r="J44" s="140">
        <v>2131</v>
      </c>
      <c r="K44" s="114">
        <v>-194</v>
      </c>
      <c r="L44" s="116">
        <v>-9.1037071797278273</v>
      </c>
    </row>
    <row r="45" spans="1:12" s="110" customFormat="1" ht="15" customHeight="1" x14ac:dyDescent="0.2">
      <c r="A45" s="120"/>
      <c r="B45" s="119"/>
      <c r="C45" s="268" t="s">
        <v>106</v>
      </c>
      <c r="D45" s="182"/>
      <c r="E45" s="113">
        <v>45.63758389261745</v>
      </c>
      <c r="F45" s="115">
        <v>884</v>
      </c>
      <c r="G45" s="114">
        <v>999</v>
      </c>
      <c r="H45" s="114">
        <v>988</v>
      </c>
      <c r="I45" s="114">
        <v>987</v>
      </c>
      <c r="J45" s="140">
        <v>1005</v>
      </c>
      <c r="K45" s="114">
        <v>-121</v>
      </c>
      <c r="L45" s="116">
        <v>-12.039800995024876</v>
      </c>
    </row>
    <row r="46" spans="1:12" s="110" customFormat="1" ht="15" customHeight="1" x14ac:dyDescent="0.2">
      <c r="A46" s="123"/>
      <c r="B46" s="124"/>
      <c r="C46" s="260" t="s">
        <v>107</v>
      </c>
      <c r="D46" s="261"/>
      <c r="E46" s="125">
        <v>54.36241610738255</v>
      </c>
      <c r="F46" s="143">
        <v>1053</v>
      </c>
      <c r="G46" s="144">
        <v>1172</v>
      </c>
      <c r="H46" s="144">
        <v>1126</v>
      </c>
      <c r="I46" s="144">
        <v>1112</v>
      </c>
      <c r="J46" s="145">
        <v>1126</v>
      </c>
      <c r="K46" s="144">
        <v>-73</v>
      </c>
      <c r="L46" s="146">
        <v>-6.483126110124334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6" t="s">
        <v>210</v>
      </c>
      <c r="B51" s="566"/>
      <c r="C51" s="566"/>
      <c r="D51" s="566"/>
      <c r="E51" s="566"/>
      <c r="F51" s="566"/>
      <c r="G51" s="566"/>
      <c r="H51" s="566"/>
      <c r="I51" s="566"/>
      <c r="J51" s="566"/>
      <c r="K51" s="566"/>
      <c r="L51" s="566"/>
    </row>
    <row r="52" spans="1:12" ht="11.25" x14ac:dyDescent="0.2">
      <c r="A52" s="566" t="s">
        <v>211</v>
      </c>
      <c r="B52" s="566"/>
      <c r="C52" s="566"/>
      <c r="D52" s="566"/>
      <c r="E52" s="566"/>
      <c r="F52" s="566"/>
      <c r="G52" s="566"/>
      <c r="H52" s="566"/>
      <c r="I52" s="566"/>
      <c r="J52" s="566"/>
      <c r="K52" s="566"/>
      <c r="L52" s="566"/>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69" t="s">
        <v>330</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326</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9706</v>
      </c>
      <c r="E11" s="114">
        <v>10473</v>
      </c>
      <c r="F11" s="114">
        <v>10269</v>
      </c>
      <c r="G11" s="114">
        <v>10318</v>
      </c>
      <c r="H11" s="140">
        <v>10199</v>
      </c>
      <c r="I11" s="115">
        <v>-493</v>
      </c>
      <c r="J11" s="116">
        <v>-4.8338072360035298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2.7508757469606429</v>
      </c>
      <c r="D14" s="115">
        <v>267</v>
      </c>
      <c r="E14" s="114">
        <v>308</v>
      </c>
      <c r="F14" s="114">
        <v>304</v>
      </c>
      <c r="G14" s="114">
        <v>315</v>
      </c>
      <c r="H14" s="140">
        <v>314</v>
      </c>
      <c r="I14" s="115">
        <v>-47</v>
      </c>
      <c r="J14" s="116">
        <v>-14.968152866242038</v>
      </c>
      <c r="K14" s="110"/>
      <c r="L14" s="110"/>
      <c r="M14" s="110"/>
      <c r="N14" s="110"/>
      <c r="O14" s="110"/>
    </row>
    <row r="15" spans="1:15" s="110" customFormat="1" ht="24.95" customHeight="1" x14ac:dyDescent="0.2">
      <c r="A15" s="193" t="s">
        <v>216</v>
      </c>
      <c r="B15" s="199" t="s">
        <v>217</v>
      </c>
      <c r="C15" s="113">
        <v>1.2878631774160314</v>
      </c>
      <c r="D15" s="115">
        <v>125</v>
      </c>
      <c r="E15" s="114">
        <v>141</v>
      </c>
      <c r="F15" s="114">
        <v>142</v>
      </c>
      <c r="G15" s="114">
        <v>145</v>
      </c>
      <c r="H15" s="140">
        <v>146</v>
      </c>
      <c r="I15" s="115">
        <v>-21</v>
      </c>
      <c r="J15" s="116">
        <v>-14.383561643835616</v>
      </c>
    </row>
    <row r="16" spans="1:15" s="287" customFormat="1" ht="24.95" customHeight="1" x14ac:dyDescent="0.2">
      <c r="A16" s="193" t="s">
        <v>218</v>
      </c>
      <c r="B16" s="199" t="s">
        <v>141</v>
      </c>
      <c r="C16" s="113">
        <v>1.2157428394807335</v>
      </c>
      <c r="D16" s="115">
        <v>118</v>
      </c>
      <c r="E16" s="114">
        <v>136</v>
      </c>
      <c r="F16" s="114">
        <v>133</v>
      </c>
      <c r="G16" s="114">
        <v>139</v>
      </c>
      <c r="H16" s="140">
        <v>138</v>
      </c>
      <c r="I16" s="115">
        <v>-20</v>
      </c>
      <c r="J16" s="116">
        <v>-14.492753623188406</v>
      </c>
      <c r="K16" s="110"/>
      <c r="L16" s="110"/>
      <c r="M16" s="110"/>
      <c r="N16" s="110"/>
      <c r="O16" s="110"/>
    </row>
    <row r="17" spans="1:15" s="110" customFormat="1" ht="24.95" customHeight="1" x14ac:dyDescent="0.2">
      <c r="A17" s="193" t="s">
        <v>142</v>
      </c>
      <c r="B17" s="199" t="s">
        <v>220</v>
      </c>
      <c r="C17" s="113">
        <v>0.24726973006387801</v>
      </c>
      <c r="D17" s="115">
        <v>24</v>
      </c>
      <c r="E17" s="114">
        <v>31</v>
      </c>
      <c r="F17" s="114">
        <v>29</v>
      </c>
      <c r="G17" s="114">
        <v>31</v>
      </c>
      <c r="H17" s="140">
        <v>30</v>
      </c>
      <c r="I17" s="115">
        <v>-6</v>
      </c>
      <c r="J17" s="116">
        <v>-20</v>
      </c>
    </row>
    <row r="18" spans="1:15" s="287" customFormat="1" ht="24.95" customHeight="1" x14ac:dyDescent="0.2">
      <c r="A18" s="201" t="s">
        <v>144</v>
      </c>
      <c r="B18" s="202" t="s">
        <v>145</v>
      </c>
      <c r="C18" s="113">
        <v>1.3496806099320009</v>
      </c>
      <c r="D18" s="115">
        <v>131</v>
      </c>
      <c r="E18" s="114">
        <v>141</v>
      </c>
      <c r="F18" s="114">
        <v>144</v>
      </c>
      <c r="G18" s="114">
        <v>142</v>
      </c>
      <c r="H18" s="140">
        <v>149</v>
      </c>
      <c r="I18" s="115">
        <v>-18</v>
      </c>
      <c r="J18" s="116">
        <v>-12.080536912751677</v>
      </c>
      <c r="K18" s="110"/>
      <c r="L18" s="110"/>
      <c r="M18" s="110"/>
      <c r="N18" s="110"/>
      <c r="O18" s="110"/>
    </row>
    <row r="19" spans="1:15" s="110" customFormat="1" ht="24.95" customHeight="1" x14ac:dyDescent="0.2">
      <c r="A19" s="193" t="s">
        <v>146</v>
      </c>
      <c r="B19" s="199" t="s">
        <v>147</v>
      </c>
      <c r="C19" s="113">
        <v>20.84277766330105</v>
      </c>
      <c r="D19" s="115">
        <v>2023</v>
      </c>
      <c r="E19" s="114">
        <v>2142</v>
      </c>
      <c r="F19" s="114">
        <v>2085</v>
      </c>
      <c r="G19" s="114">
        <v>2096</v>
      </c>
      <c r="H19" s="140">
        <v>2063</v>
      </c>
      <c r="I19" s="115">
        <v>-40</v>
      </c>
      <c r="J19" s="116">
        <v>-1.9389238972370335</v>
      </c>
    </row>
    <row r="20" spans="1:15" s="287" customFormat="1" ht="24.95" customHeight="1" x14ac:dyDescent="0.2">
      <c r="A20" s="193" t="s">
        <v>148</v>
      </c>
      <c r="B20" s="199" t="s">
        <v>149</v>
      </c>
      <c r="C20" s="113">
        <v>11.889552853904801</v>
      </c>
      <c r="D20" s="115">
        <v>1154</v>
      </c>
      <c r="E20" s="114">
        <v>1177</v>
      </c>
      <c r="F20" s="114">
        <v>1165</v>
      </c>
      <c r="G20" s="114">
        <v>1184</v>
      </c>
      <c r="H20" s="140">
        <v>1154</v>
      </c>
      <c r="I20" s="115">
        <v>0</v>
      </c>
      <c r="J20" s="116">
        <v>0</v>
      </c>
      <c r="K20" s="110"/>
      <c r="L20" s="110"/>
      <c r="M20" s="110"/>
      <c r="N20" s="110"/>
      <c r="O20" s="110"/>
    </row>
    <row r="21" spans="1:15" s="110" customFormat="1" ht="24.95" customHeight="1" x14ac:dyDescent="0.2">
      <c r="A21" s="201" t="s">
        <v>150</v>
      </c>
      <c r="B21" s="202" t="s">
        <v>151</v>
      </c>
      <c r="C21" s="113">
        <v>15.681022048217597</v>
      </c>
      <c r="D21" s="115">
        <v>1522</v>
      </c>
      <c r="E21" s="114">
        <v>1834</v>
      </c>
      <c r="F21" s="114">
        <v>1787</v>
      </c>
      <c r="G21" s="114">
        <v>1873</v>
      </c>
      <c r="H21" s="140">
        <v>1800</v>
      </c>
      <c r="I21" s="115">
        <v>-278</v>
      </c>
      <c r="J21" s="116">
        <v>-15.444444444444445</v>
      </c>
    </row>
    <row r="22" spans="1:15" s="110" customFormat="1" ht="24.95" customHeight="1" x14ac:dyDescent="0.2">
      <c r="A22" s="201" t="s">
        <v>152</v>
      </c>
      <c r="B22" s="199" t="s">
        <v>153</v>
      </c>
      <c r="C22" s="113">
        <v>4.4817638574077892</v>
      </c>
      <c r="D22" s="115">
        <v>435</v>
      </c>
      <c r="E22" s="114">
        <v>446</v>
      </c>
      <c r="F22" s="114">
        <v>456</v>
      </c>
      <c r="G22" s="114">
        <v>453</v>
      </c>
      <c r="H22" s="140">
        <v>445</v>
      </c>
      <c r="I22" s="115">
        <v>-10</v>
      </c>
      <c r="J22" s="116">
        <v>-2.2471910112359552</v>
      </c>
    </row>
    <row r="23" spans="1:15" s="110" customFormat="1" ht="24.95" customHeight="1" x14ac:dyDescent="0.2">
      <c r="A23" s="193" t="s">
        <v>154</v>
      </c>
      <c r="B23" s="199" t="s">
        <v>155</v>
      </c>
      <c r="C23" s="113">
        <v>0.67999175767566455</v>
      </c>
      <c r="D23" s="115">
        <v>66</v>
      </c>
      <c r="E23" s="114">
        <v>63</v>
      </c>
      <c r="F23" s="114">
        <v>64</v>
      </c>
      <c r="G23" s="114">
        <v>66</v>
      </c>
      <c r="H23" s="140">
        <v>66</v>
      </c>
      <c r="I23" s="115">
        <v>0</v>
      </c>
      <c r="J23" s="116">
        <v>0</v>
      </c>
    </row>
    <row r="24" spans="1:15" s="110" customFormat="1" ht="24.95" customHeight="1" x14ac:dyDescent="0.2">
      <c r="A24" s="193" t="s">
        <v>156</v>
      </c>
      <c r="B24" s="199" t="s">
        <v>221</v>
      </c>
      <c r="C24" s="113">
        <v>7.9126313620440962</v>
      </c>
      <c r="D24" s="115">
        <v>768</v>
      </c>
      <c r="E24" s="114">
        <v>817</v>
      </c>
      <c r="F24" s="114">
        <v>848</v>
      </c>
      <c r="G24" s="114">
        <v>834</v>
      </c>
      <c r="H24" s="140">
        <v>807</v>
      </c>
      <c r="I24" s="115">
        <v>-39</v>
      </c>
      <c r="J24" s="116">
        <v>-4.8327137546468402</v>
      </c>
    </row>
    <row r="25" spans="1:15" s="110" customFormat="1" ht="24.95" customHeight="1" x14ac:dyDescent="0.2">
      <c r="A25" s="193" t="s">
        <v>222</v>
      </c>
      <c r="B25" s="204" t="s">
        <v>159</v>
      </c>
      <c r="C25" s="113">
        <v>6.1714403461776222</v>
      </c>
      <c r="D25" s="115">
        <v>599</v>
      </c>
      <c r="E25" s="114">
        <v>722</v>
      </c>
      <c r="F25" s="114">
        <v>672</v>
      </c>
      <c r="G25" s="114">
        <v>608</v>
      </c>
      <c r="H25" s="140">
        <v>680</v>
      </c>
      <c r="I25" s="115">
        <v>-81</v>
      </c>
      <c r="J25" s="116">
        <v>-11.911764705882353</v>
      </c>
    </row>
    <row r="26" spans="1:15" s="110" customFormat="1" ht="24.95" customHeight="1" x14ac:dyDescent="0.2">
      <c r="A26" s="201">
        <v>782.78300000000002</v>
      </c>
      <c r="B26" s="203" t="s">
        <v>160</v>
      </c>
      <c r="C26" s="113">
        <v>0.89635277148155779</v>
      </c>
      <c r="D26" s="115">
        <v>87</v>
      </c>
      <c r="E26" s="114">
        <v>89</v>
      </c>
      <c r="F26" s="114">
        <v>70</v>
      </c>
      <c r="G26" s="114">
        <v>70</v>
      </c>
      <c r="H26" s="140">
        <v>69</v>
      </c>
      <c r="I26" s="115">
        <v>18</v>
      </c>
      <c r="J26" s="116">
        <v>26.086956521739129</v>
      </c>
    </row>
    <row r="27" spans="1:15" s="110" customFormat="1" ht="24.95" customHeight="1" x14ac:dyDescent="0.2">
      <c r="A27" s="193" t="s">
        <v>161</v>
      </c>
      <c r="B27" s="199" t="s">
        <v>162</v>
      </c>
      <c r="C27" s="113">
        <v>0.43272202761178652</v>
      </c>
      <c r="D27" s="115">
        <v>42</v>
      </c>
      <c r="E27" s="114">
        <v>35</v>
      </c>
      <c r="F27" s="114">
        <v>32</v>
      </c>
      <c r="G27" s="114">
        <v>35</v>
      </c>
      <c r="H27" s="140">
        <v>32</v>
      </c>
      <c r="I27" s="115">
        <v>10</v>
      </c>
      <c r="J27" s="116">
        <v>31.25</v>
      </c>
    </row>
    <row r="28" spans="1:15" s="110" customFormat="1" ht="24.95" customHeight="1" x14ac:dyDescent="0.2">
      <c r="A28" s="193" t="s">
        <v>163</v>
      </c>
      <c r="B28" s="199" t="s">
        <v>164</v>
      </c>
      <c r="C28" s="113">
        <v>3.1629919637337731</v>
      </c>
      <c r="D28" s="115">
        <v>307</v>
      </c>
      <c r="E28" s="114">
        <v>332</v>
      </c>
      <c r="F28" s="114">
        <v>307</v>
      </c>
      <c r="G28" s="114">
        <v>311</v>
      </c>
      <c r="H28" s="140">
        <v>310</v>
      </c>
      <c r="I28" s="115">
        <v>-3</v>
      </c>
      <c r="J28" s="116">
        <v>-0.967741935483871</v>
      </c>
    </row>
    <row r="29" spans="1:15" s="110" customFormat="1" ht="24.95" customHeight="1" x14ac:dyDescent="0.2">
      <c r="A29" s="193">
        <v>86</v>
      </c>
      <c r="B29" s="199" t="s">
        <v>165</v>
      </c>
      <c r="C29" s="113">
        <v>5.316299196373377</v>
      </c>
      <c r="D29" s="115">
        <v>516</v>
      </c>
      <c r="E29" s="114">
        <v>522</v>
      </c>
      <c r="F29" s="114">
        <v>529</v>
      </c>
      <c r="G29" s="114">
        <v>535</v>
      </c>
      <c r="H29" s="140">
        <v>544</v>
      </c>
      <c r="I29" s="115">
        <v>-28</v>
      </c>
      <c r="J29" s="116">
        <v>-5.1470588235294121</v>
      </c>
    </row>
    <row r="30" spans="1:15" s="110" customFormat="1" ht="24.95" customHeight="1" x14ac:dyDescent="0.2">
      <c r="A30" s="193">
        <v>87.88</v>
      </c>
      <c r="B30" s="204" t="s">
        <v>166</v>
      </c>
      <c r="C30" s="113">
        <v>5.4914485885019575</v>
      </c>
      <c r="D30" s="115">
        <v>533</v>
      </c>
      <c r="E30" s="114">
        <v>541</v>
      </c>
      <c r="F30" s="114">
        <v>536</v>
      </c>
      <c r="G30" s="114">
        <v>533</v>
      </c>
      <c r="H30" s="140">
        <v>552</v>
      </c>
      <c r="I30" s="115">
        <v>-19</v>
      </c>
      <c r="J30" s="116">
        <v>-3.4420289855072466</v>
      </c>
    </row>
    <row r="31" spans="1:15" s="110" customFormat="1" ht="24.95" customHeight="1" x14ac:dyDescent="0.2">
      <c r="A31" s="193" t="s">
        <v>167</v>
      </c>
      <c r="B31" s="199" t="s">
        <v>168</v>
      </c>
      <c r="C31" s="113">
        <v>12.765299814547703</v>
      </c>
      <c r="D31" s="115">
        <v>1239</v>
      </c>
      <c r="E31" s="114">
        <v>1286</v>
      </c>
      <c r="F31" s="114">
        <v>1252</v>
      </c>
      <c r="G31" s="114">
        <v>1239</v>
      </c>
      <c r="H31" s="140">
        <v>1193</v>
      </c>
      <c r="I31" s="115">
        <v>46</v>
      </c>
      <c r="J31" s="116">
        <v>3.8558256496227998</v>
      </c>
    </row>
    <row r="32" spans="1:15" s="110" customFormat="1" ht="24.95" customHeight="1" x14ac:dyDescent="0.2">
      <c r="A32" s="193"/>
      <c r="B32" s="204" t="s">
        <v>169</v>
      </c>
      <c r="C32" s="113">
        <v>0</v>
      </c>
      <c r="D32" s="115">
        <v>0</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95.724294250978772</v>
      </c>
      <c r="D36" s="143">
        <v>9291</v>
      </c>
      <c r="E36" s="144">
        <v>10006</v>
      </c>
      <c r="F36" s="144">
        <v>9803</v>
      </c>
      <c r="G36" s="144">
        <v>9837</v>
      </c>
      <c r="H36" s="145">
        <v>9715</v>
      </c>
      <c r="I36" s="143">
        <v>-424</v>
      </c>
      <c r="J36" s="146">
        <v>-4.3643849716932577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3" t="s">
        <v>225</v>
      </c>
      <c r="B39" s="613"/>
      <c r="C39" s="613"/>
      <c r="D39" s="613"/>
      <c r="E39" s="613"/>
      <c r="F39" s="613"/>
      <c r="G39" s="613"/>
      <c r="H39" s="613"/>
      <c r="I39" s="613"/>
      <c r="J39" s="613"/>
    </row>
    <row r="40" spans="1:10" ht="18.75" customHeight="1" x14ac:dyDescent="0.2">
      <c r="A40" s="613"/>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69" t="s">
        <v>331</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57</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332</v>
      </c>
      <c r="B7" s="575"/>
      <c r="C7" s="575"/>
      <c r="D7" s="580" t="s">
        <v>94</v>
      </c>
      <c r="E7" s="583" t="s">
        <v>326</v>
      </c>
      <c r="F7" s="584"/>
      <c r="G7" s="584"/>
      <c r="H7" s="584"/>
      <c r="I7" s="585"/>
      <c r="J7" s="586" t="s">
        <v>180</v>
      </c>
      <c r="K7" s="587"/>
      <c r="L7" s="96"/>
      <c r="M7" s="96"/>
      <c r="N7" s="96"/>
      <c r="O7" s="96"/>
    </row>
    <row r="8" spans="1:15" ht="21.75" customHeight="1" x14ac:dyDescent="0.2">
      <c r="A8" s="576"/>
      <c r="B8" s="577"/>
      <c r="C8" s="577"/>
      <c r="D8" s="581"/>
      <c r="E8" s="590" t="s">
        <v>97</v>
      </c>
      <c r="F8" s="590" t="s">
        <v>98</v>
      </c>
      <c r="G8" s="590" t="s">
        <v>99</v>
      </c>
      <c r="H8" s="590" t="s">
        <v>100</v>
      </c>
      <c r="I8" s="590" t="s">
        <v>101</v>
      </c>
      <c r="J8" s="588"/>
      <c r="K8" s="589"/>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9706</v>
      </c>
      <c r="F11" s="264">
        <v>10473</v>
      </c>
      <c r="G11" s="264">
        <v>10269</v>
      </c>
      <c r="H11" s="264">
        <v>10318</v>
      </c>
      <c r="I11" s="265">
        <v>10199</v>
      </c>
      <c r="J11" s="263">
        <v>-493</v>
      </c>
      <c r="K11" s="266">
        <v>-4.8338072360035298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43.437049247887906</v>
      </c>
      <c r="E13" s="115">
        <v>4216</v>
      </c>
      <c r="F13" s="114">
        <v>4455</v>
      </c>
      <c r="G13" s="114">
        <v>4439</v>
      </c>
      <c r="H13" s="114">
        <v>4463</v>
      </c>
      <c r="I13" s="140">
        <v>4346</v>
      </c>
      <c r="J13" s="115">
        <v>-130</v>
      </c>
      <c r="K13" s="116">
        <v>-2.9912563276576161</v>
      </c>
    </row>
    <row r="14" spans="1:15" ht="15.95" customHeight="1" x14ac:dyDescent="0.2">
      <c r="A14" s="306" t="s">
        <v>230</v>
      </c>
      <c r="B14" s="307"/>
      <c r="C14" s="308"/>
      <c r="D14" s="113">
        <v>44.766124046981247</v>
      </c>
      <c r="E14" s="115">
        <v>4345</v>
      </c>
      <c r="F14" s="114">
        <v>4813</v>
      </c>
      <c r="G14" s="114">
        <v>4636</v>
      </c>
      <c r="H14" s="114">
        <v>4673</v>
      </c>
      <c r="I14" s="140">
        <v>4702</v>
      </c>
      <c r="J14" s="115">
        <v>-357</v>
      </c>
      <c r="K14" s="116">
        <v>-7.5925138239047216</v>
      </c>
    </row>
    <row r="15" spans="1:15" ht="15.95" customHeight="1" x14ac:dyDescent="0.2">
      <c r="A15" s="306" t="s">
        <v>231</v>
      </c>
      <c r="B15" s="307"/>
      <c r="C15" s="308"/>
      <c r="D15" s="113">
        <v>5.2441788584380795</v>
      </c>
      <c r="E15" s="115">
        <v>509</v>
      </c>
      <c r="F15" s="114">
        <v>546</v>
      </c>
      <c r="G15" s="114">
        <v>557</v>
      </c>
      <c r="H15" s="114">
        <v>534</v>
      </c>
      <c r="I15" s="140">
        <v>523</v>
      </c>
      <c r="J15" s="115">
        <v>-14</v>
      </c>
      <c r="K15" s="116">
        <v>-2.676864244741874</v>
      </c>
    </row>
    <row r="16" spans="1:15" ht="15.95" customHeight="1" x14ac:dyDescent="0.2">
      <c r="A16" s="306" t="s">
        <v>232</v>
      </c>
      <c r="B16" s="307"/>
      <c r="C16" s="308"/>
      <c r="D16" s="113">
        <v>2.8848135174119101</v>
      </c>
      <c r="E16" s="115">
        <v>280</v>
      </c>
      <c r="F16" s="114">
        <v>274</v>
      </c>
      <c r="G16" s="114">
        <v>258</v>
      </c>
      <c r="H16" s="114">
        <v>266</v>
      </c>
      <c r="I16" s="140">
        <v>263</v>
      </c>
      <c r="J16" s="115">
        <v>17</v>
      </c>
      <c r="K16" s="116">
        <v>6.4638783269961975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0.17514939212858027</v>
      </c>
      <c r="E18" s="115">
        <v>17</v>
      </c>
      <c r="F18" s="114">
        <v>23</v>
      </c>
      <c r="G18" s="114">
        <v>30</v>
      </c>
      <c r="H18" s="114">
        <v>27</v>
      </c>
      <c r="I18" s="140">
        <v>26</v>
      </c>
      <c r="J18" s="115">
        <v>-9</v>
      </c>
      <c r="K18" s="116">
        <v>-34.615384615384613</v>
      </c>
    </row>
    <row r="19" spans="1:11" ht="14.1" customHeight="1" x14ac:dyDescent="0.2">
      <c r="A19" s="306" t="s">
        <v>235</v>
      </c>
      <c r="B19" s="307" t="s">
        <v>236</v>
      </c>
      <c r="C19" s="308"/>
      <c r="D19" s="113" t="s">
        <v>513</v>
      </c>
      <c r="E19" s="115" t="s">
        <v>513</v>
      </c>
      <c r="F19" s="114">
        <v>8</v>
      </c>
      <c r="G19" s="114">
        <v>16</v>
      </c>
      <c r="H19" s="114">
        <v>8</v>
      </c>
      <c r="I19" s="140">
        <v>6</v>
      </c>
      <c r="J19" s="115" t="s">
        <v>513</v>
      </c>
      <c r="K19" s="116" t="s">
        <v>513</v>
      </c>
    </row>
    <row r="20" spans="1:11" ht="14.1" customHeight="1" x14ac:dyDescent="0.2">
      <c r="A20" s="306">
        <v>12</v>
      </c>
      <c r="B20" s="307" t="s">
        <v>237</v>
      </c>
      <c r="C20" s="308"/>
      <c r="D20" s="113">
        <v>0.63878013599835148</v>
      </c>
      <c r="E20" s="115">
        <v>62</v>
      </c>
      <c r="F20" s="114">
        <v>60</v>
      </c>
      <c r="G20" s="114">
        <v>61</v>
      </c>
      <c r="H20" s="114">
        <v>68</v>
      </c>
      <c r="I20" s="140">
        <v>66</v>
      </c>
      <c r="J20" s="115">
        <v>-4</v>
      </c>
      <c r="K20" s="116">
        <v>-6.0606060606060606</v>
      </c>
    </row>
    <row r="21" spans="1:11" ht="14.1" customHeight="1" x14ac:dyDescent="0.2">
      <c r="A21" s="306">
        <v>21</v>
      </c>
      <c r="B21" s="307" t="s">
        <v>238</v>
      </c>
      <c r="C21" s="308"/>
      <c r="D21" s="113">
        <v>3.0908716257984751E-2</v>
      </c>
      <c r="E21" s="115">
        <v>3</v>
      </c>
      <c r="F21" s="114">
        <v>3</v>
      </c>
      <c r="G21" s="114" t="s">
        <v>513</v>
      </c>
      <c r="H21" s="114">
        <v>4</v>
      </c>
      <c r="I21" s="140">
        <v>3</v>
      </c>
      <c r="J21" s="115">
        <v>0</v>
      </c>
      <c r="K21" s="116">
        <v>0</v>
      </c>
    </row>
    <row r="22" spans="1:11" ht="14.1" customHeight="1" x14ac:dyDescent="0.2">
      <c r="A22" s="306">
        <v>22</v>
      </c>
      <c r="B22" s="307" t="s">
        <v>239</v>
      </c>
      <c r="C22" s="308"/>
      <c r="D22" s="113">
        <v>0.21636101380589326</v>
      </c>
      <c r="E22" s="115">
        <v>21</v>
      </c>
      <c r="F22" s="114">
        <v>16</v>
      </c>
      <c r="G22" s="114">
        <v>16</v>
      </c>
      <c r="H22" s="114">
        <v>14</v>
      </c>
      <c r="I22" s="140">
        <v>15</v>
      </c>
      <c r="J22" s="115">
        <v>6</v>
      </c>
      <c r="K22" s="116">
        <v>40</v>
      </c>
    </row>
    <row r="23" spans="1:11" ht="14.1" customHeight="1" x14ac:dyDescent="0.2">
      <c r="A23" s="306">
        <v>23</v>
      </c>
      <c r="B23" s="307" t="s">
        <v>240</v>
      </c>
      <c r="C23" s="308"/>
      <c r="D23" s="113">
        <v>0.41211621677313004</v>
      </c>
      <c r="E23" s="115">
        <v>40</v>
      </c>
      <c r="F23" s="114">
        <v>47</v>
      </c>
      <c r="G23" s="114">
        <v>46</v>
      </c>
      <c r="H23" s="114">
        <v>43</v>
      </c>
      <c r="I23" s="140">
        <v>43</v>
      </c>
      <c r="J23" s="115">
        <v>-3</v>
      </c>
      <c r="K23" s="116">
        <v>-6.9767441860465116</v>
      </c>
    </row>
    <row r="24" spans="1:11" ht="14.1" customHeight="1" x14ac:dyDescent="0.2">
      <c r="A24" s="306">
        <v>24</v>
      </c>
      <c r="B24" s="307" t="s">
        <v>241</v>
      </c>
      <c r="C24" s="308"/>
      <c r="D24" s="113">
        <v>0.74180919019163405</v>
      </c>
      <c r="E24" s="115">
        <v>72</v>
      </c>
      <c r="F24" s="114">
        <v>77</v>
      </c>
      <c r="G24" s="114">
        <v>65</v>
      </c>
      <c r="H24" s="114">
        <v>64</v>
      </c>
      <c r="I24" s="140">
        <v>69</v>
      </c>
      <c r="J24" s="115">
        <v>3</v>
      </c>
      <c r="K24" s="116">
        <v>4.3478260869565215</v>
      </c>
    </row>
    <row r="25" spans="1:11" ht="14.1" customHeight="1" x14ac:dyDescent="0.2">
      <c r="A25" s="306">
        <v>25</v>
      </c>
      <c r="B25" s="307" t="s">
        <v>242</v>
      </c>
      <c r="C25" s="308"/>
      <c r="D25" s="113">
        <v>0.80362662270760354</v>
      </c>
      <c r="E25" s="115">
        <v>78</v>
      </c>
      <c r="F25" s="114">
        <v>81</v>
      </c>
      <c r="G25" s="114">
        <v>78</v>
      </c>
      <c r="H25" s="114">
        <v>80</v>
      </c>
      <c r="I25" s="140">
        <v>80</v>
      </c>
      <c r="J25" s="115">
        <v>-2</v>
      </c>
      <c r="K25" s="116">
        <v>-2.5</v>
      </c>
    </row>
    <row r="26" spans="1:11" ht="14.1" customHeight="1" x14ac:dyDescent="0.2">
      <c r="A26" s="306">
        <v>26</v>
      </c>
      <c r="B26" s="307" t="s">
        <v>243</v>
      </c>
      <c r="C26" s="308"/>
      <c r="D26" s="113">
        <v>0.46363074386977127</v>
      </c>
      <c r="E26" s="115">
        <v>45</v>
      </c>
      <c r="F26" s="114">
        <v>40</v>
      </c>
      <c r="G26" s="114">
        <v>36</v>
      </c>
      <c r="H26" s="114">
        <v>35</v>
      </c>
      <c r="I26" s="140">
        <v>35</v>
      </c>
      <c r="J26" s="115">
        <v>10</v>
      </c>
      <c r="K26" s="116">
        <v>28.571428571428573</v>
      </c>
    </row>
    <row r="27" spans="1:11" ht="14.1" customHeight="1" x14ac:dyDescent="0.2">
      <c r="A27" s="306">
        <v>27</v>
      </c>
      <c r="B27" s="307" t="s">
        <v>244</v>
      </c>
      <c r="C27" s="308"/>
      <c r="D27" s="113">
        <v>0.453327838450443</v>
      </c>
      <c r="E27" s="115">
        <v>44</v>
      </c>
      <c r="F27" s="114">
        <v>45</v>
      </c>
      <c r="G27" s="114">
        <v>46</v>
      </c>
      <c r="H27" s="114">
        <v>49</v>
      </c>
      <c r="I27" s="140">
        <v>42</v>
      </c>
      <c r="J27" s="115">
        <v>2</v>
      </c>
      <c r="K27" s="116">
        <v>4.7619047619047619</v>
      </c>
    </row>
    <row r="28" spans="1:11" ht="14.1" customHeight="1" x14ac:dyDescent="0.2">
      <c r="A28" s="306">
        <v>28</v>
      </c>
      <c r="B28" s="307" t="s">
        <v>245</v>
      </c>
      <c r="C28" s="308"/>
      <c r="D28" s="113">
        <v>0.23696682464454977</v>
      </c>
      <c r="E28" s="115">
        <v>23</v>
      </c>
      <c r="F28" s="114">
        <v>26</v>
      </c>
      <c r="G28" s="114">
        <v>27</v>
      </c>
      <c r="H28" s="114">
        <v>30</v>
      </c>
      <c r="I28" s="140">
        <v>30</v>
      </c>
      <c r="J28" s="115">
        <v>-7</v>
      </c>
      <c r="K28" s="116">
        <v>-23.333333333333332</v>
      </c>
    </row>
    <row r="29" spans="1:11" ht="14.1" customHeight="1" x14ac:dyDescent="0.2">
      <c r="A29" s="306">
        <v>29</v>
      </c>
      <c r="B29" s="307" t="s">
        <v>246</v>
      </c>
      <c r="C29" s="308"/>
      <c r="D29" s="113">
        <v>2.6581495981866885</v>
      </c>
      <c r="E29" s="115">
        <v>258</v>
      </c>
      <c r="F29" s="114">
        <v>318</v>
      </c>
      <c r="G29" s="114">
        <v>306</v>
      </c>
      <c r="H29" s="114">
        <v>317</v>
      </c>
      <c r="I29" s="140">
        <v>307</v>
      </c>
      <c r="J29" s="115">
        <v>-49</v>
      </c>
      <c r="K29" s="116">
        <v>-15.960912052117264</v>
      </c>
    </row>
    <row r="30" spans="1:11" ht="14.1" customHeight="1" x14ac:dyDescent="0.2">
      <c r="A30" s="306" t="s">
        <v>247</v>
      </c>
      <c r="B30" s="307" t="s">
        <v>248</v>
      </c>
      <c r="C30" s="308"/>
      <c r="D30" s="113">
        <v>0.20605810838656502</v>
      </c>
      <c r="E30" s="115">
        <v>20</v>
      </c>
      <c r="F30" s="114" t="s">
        <v>513</v>
      </c>
      <c r="G30" s="114">
        <v>25</v>
      </c>
      <c r="H30" s="114">
        <v>29</v>
      </c>
      <c r="I30" s="140">
        <v>27</v>
      </c>
      <c r="J30" s="115">
        <v>-7</v>
      </c>
      <c r="K30" s="116">
        <v>-25.925925925925927</v>
      </c>
    </row>
    <row r="31" spans="1:11" ht="14.1" customHeight="1" x14ac:dyDescent="0.2">
      <c r="A31" s="306" t="s">
        <v>249</v>
      </c>
      <c r="B31" s="307" t="s">
        <v>250</v>
      </c>
      <c r="C31" s="308"/>
      <c r="D31" s="113">
        <v>2.4520914898001238</v>
      </c>
      <c r="E31" s="115">
        <v>238</v>
      </c>
      <c r="F31" s="114">
        <v>296</v>
      </c>
      <c r="G31" s="114">
        <v>281</v>
      </c>
      <c r="H31" s="114">
        <v>288</v>
      </c>
      <c r="I31" s="140">
        <v>280</v>
      </c>
      <c r="J31" s="115">
        <v>-42</v>
      </c>
      <c r="K31" s="116">
        <v>-15</v>
      </c>
    </row>
    <row r="32" spans="1:11" ht="14.1" customHeight="1" x14ac:dyDescent="0.2">
      <c r="A32" s="306">
        <v>31</v>
      </c>
      <c r="B32" s="307" t="s">
        <v>251</v>
      </c>
      <c r="C32" s="308"/>
      <c r="D32" s="113">
        <v>4.1211621677313001E-2</v>
      </c>
      <c r="E32" s="115">
        <v>4</v>
      </c>
      <c r="F32" s="114">
        <v>4</v>
      </c>
      <c r="G32" s="114">
        <v>5</v>
      </c>
      <c r="H32" s="114">
        <v>4</v>
      </c>
      <c r="I32" s="140">
        <v>5</v>
      </c>
      <c r="J32" s="115">
        <v>-1</v>
      </c>
      <c r="K32" s="116">
        <v>-20</v>
      </c>
    </row>
    <row r="33" spans="1:11" ht="14.1" customHeight="1" x14ac:dyDescent="0.2">
      <c r="A33" s="306">
        <v>32</v>
      </c>
      <c r="B33" s="307" t="s">
        <v>252</v>
      </c>
      <c r="C33" s="308"/>
      <c r="D33" s="113">
        <v>0.40181331135380177</v>
      </c>
      <c r="E33" s="115">
        <v>39</v>
      </c>
      <c r="F33" s="114">
        <v>49</v>
      </c>
      <c r="G33" s="114">
        <v>48</v>
      </c>
      <c r="H33" s="114">
        <v>45</v>
      </c>
      <c r="I33" s="140">
        <v>47</v>
      </c>
      <c r="J33" s="115">
        <v>-8</v>
      </c>
      <c r="K33" s="116">
        <v>-17.021276595744681</v>
      </c>
    </row>
    <row r="34" spans="1:11" ht="14.1" customHeight="1" x14ac:dyDescent="0.2">
      <c r="A34" s="306">
        <v>33</v>
      </c>
      <c r="B34" s="307" t="s">
        <v>253</v>
      </c>
      <c r="C34" s="308"/>
      <c r="D34" s="113">
        <v>0.19575520296723675</v>
      </c>
      <c r="E34" s="115">
        <v>19</v>
      </c>
      <c r="F34" s="114">
        <v>25</v>
      </c>
      <c r="G34" s="114">
        <v>25</v>
      </c>
      <c r="H34" s="114">
        <v>22</v>
      </c>
      <c r="I34" s="140">
        <v>23</v>
      </c>
      <c r="J34" s="115">
        <v>-4</v>
      </c>
      <c r="K34" s="116">
        <v>-17.391304347826086</v>
      </c>
    </row>
    <row r="35" spans="1:11" ht="14.1" customHeight="1" x14ac:dyDescent="0.2">
      <c r="A35" s="306">
        <v>34</v>
      </c>
      <c r="B35" s="307" t="s">
        <v>254</v>
      </c>
      <c r="C35" s="308"/>
      <c r="D35" s="113">
        <v>4.4920667628271174</v>
      </c>
      <c r="E35" s="115">
        <v>436</v>
      </c>
      <c r="F35" s="114">
        <v>440</v>
      </c>
      <c r="G35" s="114">
        <v>455</v>
      </c>
      <c r="H35" s="114">
        <v>452</v>
      </c>
      <c r="I35" s="140">
        <v>445</v>
      </c>
      <c r="J35" s="115">
        <v>-9</v>
      </c>
      <c r="K35" s="116">
        <v>-2.0224719101123596</v>
      </c>
    </row>
    <row r="36" spans="1:11" ht="14.1" customHeight="1" x14ac:dyDescent="0.2">
      <c r="A36" s="306">
        <v>41</v>
      </c>
      <c r="B36" s="307" t="s">
        <v>255</v>
      </c>
      <c r="C36" s="308"/>
      <c r="D36" s="113">
        <v>0.123634865031939</v>
      </c>
      <c r="E36" s="115">
        <v>12</v>
      </c>
      <c r="F36" s="114">
        <v>10</v>
      </c>
      <c r="G36" s="114">
        <v>10</v>
      </c>
      <c r="H36" s="114">
        <v>11</v>
      </c>
      <c r="I36" s="140">
        <v>8</v>
      </c>
      <c r="J36" s="115">
        <v>4</v>
      </c>
      <c r="K36" s="116">
        <v>50</v>
      </c>
    </row>
    <row r="37" spans="1:11" ht="14.1" customHeight="1" x14ac:dyDescent="0.2">
      <c r="A37" s="306">
        <v>42</v>
      </c>
      <c r="B37" s="307" t="s">
        <v>256</v>
      </c>
      <c r="C37" s="308"/>
      <c r="D37" s="113">
        <v>5.1514527096641255E-2</v>
      </c>
      <c r="E37" s="115">
        <v>5</v>
      </c>
      <c r="F37" s="114">
        <v>3</v>
      </c>
      <c r="G37" s="114" t="s">
        <v>513</v>
      </c>
      <c r="H37" s="114">
        <v>4</v>
      </c>
      <c r="I37" s="140">
        <v>4</v>
      </c>
      <c r="J37" s="115">
        <v>1</v>
      </c>
      <c r="K37" s="116">
        <v>25</v>
      </c>
    </row>
    <row r="38" spans="1:11" ht="14.1" customHeight="1" x14ac:dyDescent="0.2">
      <c r="A38" s="306">
        <v>43</v>
      </c>
      <c r="B38" s="307" t="s">
        <v>257</v>
      </c>
      <c r="C38" s="308"/>
      <c r="D38" s="113">
        <v>0.74180919019163405</v>
      </c>
      <c r="E38" s="115">
        <v>72</v>
      </c>
      <c r="F38" s="114">
        <v>69</v>
      </c>
      <c r="G38" s="114">
        <v>66</v>
      </c>
      <c r="H38" s="114">
        <v>63</v>
      </c>
      <c r="I38" s="140">
        <v>61</v>
      </c>
      <c r="J38" s="115">
        <v>11</v>
      </c>
      <c r="K38" s="116">
        <v>18.032786885245901</v>
      </c>
    </row>
    <row r="39" spans="1:11" ht="14.1" customHeight="1" x14ac:dyDescent="0.2">
      <c r="A39" s="306">
        <v>51</v>
      </c>
      <c r="B39" s="307" t="s">
        <v>258</v>
      </c>
      <c r="C39" s="308"/>
      <c r="D39" s="113">
        <v>14.331341438285596</v>
      </c>
      <c r="E39" s="115">
        <v>1391</v>
      </c>
      <c r="F39" s="114">
        <v>1393</v>
      </c>
      <c r="G39" s="114">
        <v>1371</v>
      </c>
      <c r="H39" s="114">
        <v>1390</v>
      </c>
      <c r="I39" s="140">
        <v>1377</v>
      </c>
      <c r="J39" s="115">
        <v>14</v>
      </c>
      <c r="K39" s="116">
        <v>1.0167029774872911</v>
      </c>
    </row>
    <row r="40" spans="1:11" ht="14.1" customHeight="1" x14ac:dyDescent="0.2">
      <c r="A40" s="306" t="s">
        <v>259</v>
      </c>
      <c r="B40" s="307" t="s">
        <v>260</v>
      </c>
      <c r="C40" s="308"/>
      <c r="D40" s="113">
        <v>13.960436843189779</v>
      </c>
      <c r="E40" s="115">
        <v>1355</v>
      </c>
      <c r="F40" s="114">
        <v>1359</v>
      </c>
      <c r="G40" s="114">
        <v>1333</v>
      </c>
      <c r="H40" s="114">
        <v>1349</v>
      </c>
      <c r="I40" s="140">
        <v>1347</v>
      </c>
      <c r="J40" s="115">
        <v>8</v>
      </c>
      <c r="K40" s="116">
        <v>0.59391239792130657</v>
      </c>
    </row>
    <row r="41" spans="1:11" ht="14.1" customHeight="1" x14ac:dyDescent="0.2">
      <c r="A41" s="306"/>
      <c r="B41" s="307" t="s">
        <v>261</v>
      </c>
      <c r="C41" s="308"/>
      <c r="D41" s="113">
        <v>2.1223985163816197</v>
      </c>
      <c r="E41" s="115">
        <v>206</v>
      </c>
      <c r="F41" s="114">
        <v>226</v>
      </c>
      <c r="G41" s="114">
        <v>210</v>
      </c>
      <c r="H41" s="114">
        <v>246</v>
      </c>
      <c r="I41" s="140">
        <v>220</v>
      </c>
      <c r="J41" s="115">
        <v>-14</v>
      </c>
      <c r="K41" s="116">
        <v>-6.3636363636363633</v>
      </c>
    </row>
    <row r="42" spans="1:11" ht="14.1" customHeight="1" x14ac:dyDescent="0.2">
      <c r="A42" s="306">
        <v>52</v>
      </c>
      <c r="B42" s="307" t="s">
        <v>262</v>
      </c>
      <c r="C42" s="308"/>
      <c r="D42" s="113">
        <v>6.4805275087574694</v>
      </c>
      <c r="E42" s="115">
        <v>629</v>
      </c>
      <c r="F42" s="114">
        <v>679</v>
      </c>
      <c r="G42" s="114">
        <v>676</v>
      </c>
      <c r="H42" s="114">
        <v>695</v>
      </c>
      <c r="I42" s="140">
        <v>710</v>
      </c>
      <c r="J42" s="115">
        <v>-81</v>
      </c>
      <c r="K42" s="116">
        <v>-11.408450704225352</v>
      </c>
    </row>
    <row r="43" spans="1:11" ht="14.1" customHeight="1" x14ac:dyDescent="0.2">
      <c r="A43" s="306" t="s">
        <v>263</v>
      </c>
      <c r="B43" s="307" t="s">
        <v>264</v>
      </c>
      <c r="C43" s="308"/>
      <c r="D43" s="113">
        <v>6.4702246033381412</v>
      </c>
      <c r="E43" s="115">
        <v>628</v>
      </c>
      <c r="F43" s="114">
        <v>675</v>
      </c>
      <c r="G43" s="114">
        <v>672</v>
      </c>
      <c r="H43" s="114">
        <v>691</v>
      </c>
      <c r="I43" s="140">
        <v>707</v>
      </c>
      <c r="J43" s="115">
        <v>-79</v>
      </c>
      <c r="K43" s="116">
        <v>-11.173974540311175</v>
      </c>
    </row>
    <row r="44" spans="1:11" ht="14.1" customHeight="1" x14ac:dyDescent="0.2">
      <c r="A44" s="306">
        <v>53</v>
      </c>
      <c r="B44" s="307" t="s">
        <v>265</v>
      </c>
      <c r="C44" s="308"/>
      <c r="D44" s="113">
        <v>1.2157428394807335</v>
      </c>
      <c r="E44" s="115">
        <v>118</v>
      </c>
      <c r="F44" s="114">
        <v>128</v>
      </c>
      <c r="G44" s="114">
        <v>126</v>
      </c>
      <c r="H44" s="114">
        <v>118</v>
      </c>
      <c r="I44" s="140">
        <v>130</v>
      </c>
      <c r="J44" s="115">
        <v>-12</v>
      </c>
      <c r="K44" s="116">
        <v>-9.2307692307692299</v>
      </c>
    </row>
    <row r="45" spans="1:11" ht="14.1" customHeight="1" x14ac:dyDescent="0.2">
      <c r="A45" s="306" t="s">
        <v>266</v>
      </c>
      <c r="B45" s="307" t="s">
        <v>267</v>
      </c>
      <c r="C45" s="308"/>
      <c r="D45" s="113">
        <v>1.1848341232227488</v>
      </c>
      <c r="E45" s="115">
        <v>115</v>
      </c>
      <c r="F45" s="114">
        <v>125</v>
      </c>
      <c r="G45" s="114">
        <v>123</v>
      </c>
      <c r="H45" s="114">
        <v>115</v>
      </c>
      <c r="I45" s="140">
        <v>127</v>
      </c>
      <c r="J45" s="115">
        <v>-12</v>
      </c>
      <c r="K45" s="116">
        <v>-9.4488188976377945</v>
      </c>
    </row>
    <row r="46" spans="1:11" ht="14.1" customHeight="1" x14ac:dyDescent="0.2">
      <c r="A46" s="306">
        <v>54</v>
      </c>
      <c r="B46" s="307" t="s">
        <v>268</v>
      </c>
      <c r="C46" s="308"/>
      <c r="D46" s="113">
        <v>9.3447352153307239</v>
      </c>
      <c r="E46" s="115">
        <v>907</v>
      </c>
      <c r="F46" s="114">
        <v>934</v>
      </c>
      <c r="G46" s="114">
        <v>948</v>
      </c>
      <c r="H46" s="114">
        <v>930</v>
      </c>
      <c r="I46" s="140">
        <v>923</v>
      </c>
      <c r="J46" s="115">
        <v>-16</v>
      </c>
      <c r="K46" s="116">
        <v>-1.733477789815818</v>
      </c>
    </row>
    <row r="47" spans="1:11" ht="14.1" customHeight="1" x14ac:dyDescent="0.2">
      <c r="A47" s="306">
        <v>61</v>
      </c>
      <c r="B47" s="307" t="s">
        <v>269</v>
      </c>
      <c r="C47" s="308"/>
      <c r="D47" s="113">
        <v>0.76241500103029058</v>
      </c>
      <c r="E47" s="115">
        <v>74</v>
      </c>
      <c r="F47" s="114">
        <v>78</v>
      </c>
      <c r="G47" s="114">
        <v>78</v>
      </c>
      <c r="H47" s="114">
        <v>77</v>
      </c>
      <c r="I47" s="140">
        <v>72</v>
      </c>
      <c r="J47" s="115">
        <v>2</v>
      </c>
      <c r="K47" s="116">
        <v>2.7777777777777777</v>
      </c>
    </row>
    <row r="48" spans="1:11" ht="14.1" customHeight="1" x14ac:dyDescent="0.2">
      <c r="A48" s="306">
        <v>62</v>
      </c>
      <c r="B48" s="307" t="s">
        <v>270</v>
      </c>
      <c r="C48" s="308"/>
      <c r="D48" s="113">
        <v>15.237997115186483</v>
      </c>
      <c r="E48" s="115">
        <v>1479</v>
      </c>
      <c r="F48" s="114">
        <v>1608</v>
      </c>
      <c r="G48" s="114">
        <v>1598</v>
      </c>
      <c r="H48" s="114">
        <v>1622</v>
      </c>
      <c r="I48" s="140">
        <v>1552</v>
      </c>
      <c r="J48" s="115">
        <v>-73</v>
      </c>
      <c r="K48" s="116">
        <v>-4.7036082474226806</v>
      </c>
    </row>
    <row r="49" spans="1:11" ht="14.1" customHeight="1" x14ac:dyDescent="0.2">
      <c r="A49" s="306">
        <v>63</v>
      </c>
      <c r="B49" s="307" t="s">
        <v>271</v>
      </c>
      <c r="C49" s="308"/>
      <c r="D49" s="113">
        <v>12.095610962291365</v>
      </c>
      <c r="E49" s="115">
        <v>1174</v>
      </c>
      <c r="F49" s="114">
        <v>1508</v>
      </c>
      <c r="G49" s="114">
        <v>1383</v>
      </c>
      <c r="H49" s="114">
        <v>1387</v>
      </c>
      <c r="I49" s="140">
        <v>1431</v>
      </c>
      <c r="J49" s="115">
        <v>-257</v>
      </c>
      <c r="K49" s="116">
        <v>-17.95946890286513</v>
      </c>
    </row>
    <row r="50" spans="1:11" ht="14.1" customHeight="1" x14ac:dyDescent="0.2">
      <c r="A50" s="306" t="s">
        <v>272</v>
      </c>
      <c r="B50" s="307" t="s">
        <v>273</v>
      </c>
      <c r="C50" s="308"/>
      <c r="D50" s="113">
        <v>0.49453946012775601</v>
      </c>
      <c r="E50" s="115">
        <v>48</v>
      </c>
      <c r="F50" s="114">
        <v>54</v>
      </c>
      <c r="G50" s="114">
        <v>54</v>
      </c>
      <c r="H50" s="114">
        <v>58</v>
      </c>
      <c r="I50" s="140">
        <v>55</v>
      </c>
      <c r="J50" s="115">
        <v>-7</v>
      </c>
      <c r="K50" s="116">
        <v>-12.727272727272727</v>
      </c>
    </row>
    <row r="51" spans="1:11" ht="14.1" customHeight="1" x14ac:dyDescent="0.2">
      <c r="A51" s="306" t="s">
        <v>274</v>
      </c>
      <c r="B51" s="307" t="s">
        <v>275</v>
      </c>
      <c r="C51" s="308"/>
      <c r="D51" s="113">
        <v>11.075623325777869</v>
      </c>
      <c r="E51" s="115">
        <v>1075</v>
      </c>
      <c r="F51" s="114">
        <v>1394</v>
      </c>
      <c r="G51" s="114">
        <v>1281</v>
      </c>
      <c r="H51" s="114">
        <v>1276</v>
      </c>
      <c r="I51" s="140">
        <v>1322</v>
      </c>
      <c r="J51" s="115">
        <v>-247</v>
      </c>
      <c r="K51" s="116">
        <v>-18.683812405446293</v>
      </c>
    </row>
    <row r="52" spans="1:11" ht="14.1" customHeight="1" x14ac:dyDescent="0.2">
      <c r="A52" s="306">
        <v>71</v>
      </c>
      <c r="B52" s="307" t="s">
        <v>276</v>
      </c>
      <c r="C52" s="308"/>
      <c r="D52" s="113">
        <v>10.096847310941685</v>
      </c>
      <c r="E52" s="115">
        <v>980</v>
      </c>
      <c r="F52" s="114">
        <v>999</v>
      </c>
      <c r="G52" s="114">
        <v>976</v>
      </c>
      <c r="H52" s="114">
        <v>978</v>
      </c>
      <c r="I52" s="140">
        <v>947</v>
      </c>
      <c r="J52" s="115">
        <v>33</v>
      </c>
      <c r="K52" s="116">
        <v>3.4846884899683208</v>
      </c>
    </row>
    <row r="53" spans="1:11" ht="14.1" customHeight="1" x14ac:dyDescent="0.2">
      <c r="A53" s="306" t="s">
        <v>277</v>
      </c>
      <c r="B53" s="307" t="s">
        <v>278</v>
      </c>
      <c r="C53" s="308"/>
      <c r="D53" s="113">
        <v>0.93756439315887086</v>
      </c>
      <c r="E53" s="115">
        <v>91</v>
      </c>
      <c r="F53" s="114">
        <v>81</v>
      </c>
      <c r="G53" s="114">
        <v>78</v>
      </c>
      <c r="H53" s="114">
        <v>83</v>
      </c>
      <c r="I53" s="140">
        <v>79</v>
      </c>
      <c r="J53" s="115">
        <v>12</v>
      </c>
      <c r="K53" s="116">
        <v>15.189873417721518</v>
      </c>
    </row>
    <row r="54" spans="1:11" ht="14.1" customHeight="1" x14ac:dyDescent="0.2">
      <c r="A54" s="306" t="s">
        <v>279</v>
      </c>
      <c r="B54" s="307" t="s">
        <v>280</v>
      </c>
      <c r="C54" s="308"/>
      <c r="D54" s="113">
        <v>8.6132289305584173</v>
      </c>
      <c r="E54" s="115">
        <v>836</v>
      </c>
      <c r="F54" s="114">
        <v>861</v>
      </c>
      <c r="G54" s="114">
        <v>845</v>
      </c>
      <c r="H54" s="114">
        <v>848</v>
      </c>
      <c r="I54" s="140">
        <v>824</v>
      </c>
      <c r="J54" s="115">
        <v>12</v>
      </c>
      <c r="K54" s="116">
        <v>1.4563106796116505</v>
      </c>
    </row>
    <row r="55" spans="1:11" ht="14.1" customHeight="1" x14ac:dyDescent="0.2">
      <c r="A55" s="306">
        <v>72</v>
      </c>
      <c r="B55" s="307" t="s">
        <v>281</v>
      </c>
      <c r="C55" s="308"/>
      <c r="D55" s="113">
        <v>1.0921079744487945</v>
      </c>
      <c r="E55" s="115">
        <v>106</v>
      </c>
      <c r="F55" s="114">
        <v>104</v>
      </c>
      <c r="G55" s="114">
        <v>104</v>
      </c>
      <c r="H55" s="114">
        <v>111</v>
      </c>
      <c r="I55" s="140">
        <v>107</v>
      </c>
      <c r="J55" s="115">
        <v>-1</v>
      </c>
      <c r="K55" s="116">
        <v>-0.93457943925233644</v>
      </c>
    </row>
    <row r="56" spans="1:11" ht="14.1" customHeight="1" x14ac:dyDescent="0.2">
      <c r="A56" s="306" t="s">
        <v>282</v>
      </c>
      <c r="B56" s="307" t="s">
        <v>283</v>
      </c>
      <c r="C56" s="308"/>
      <c r="D56" s="113">
        <v>0.17514939212858027</v>
      </c>
      <c r="E56" s="115">
        <v>17</v>
      </c>
      <c r="F56" s="114">
        <v>17</v>
      </c>
      <c r="G56" s="114">
        <v>19</v>
      </c>
      <c r="H56" s="114">
        <v>19</v>
      </c>
      <c r="I56" s="140">
        <v>20</v>
      </c>
      <c r="J56" s="115">
        <v>-3</v>
      </c>
      <c r="K56" s="116">
        <v>-15</v>
      </c>
    </row>
    <row r="57" spans="1:11" ht="14.1" customHeight="1" x14ac:dyDescent="0.2">
      <c r="A57" s="306" t="s">
        <v>284</v>
      </c>
      <c r="B57" s="307" t="s">
        <v>285</v>
      </c>
      <c r="C57" s="308"/>
      <c r="D57" s="113">
        <v>0.75211209561096226</v>
      </c>
      <c r="E57" s="115">
        <v>73</v>
      </c>
      <c r="F57" s="114">
        <v>72</v>
      </c>
      <c r="G57" s="114">
        <v>69</v>
      </c>
      <c r="H57" s="114">
        <v>74</v>
      </c>
      <c r="I57" s="140">
        <v>71</v>
      </c>
      <c r="J57" s="115">
        <v>2</v>
      </c>
      <c r="K57" s="116">
        <v>2.816901408450704</v>
      </c>
    </row>
    <row r="58" spans="1:11" ht="14.1" customHeight="1" x14ac:dyDescent="0.2">
      <c r="A58" s="306">
        <v>73</v>
      </c>
      <c r="B58" s="307" t="s">
        <v>286</v>
      </c>
      <c r="C58" s="308"/>
      <c r="D58" s="113">
        <v>0.82423243354626008</v>
      </c>
      <c r="E58" s="115">
        <v>80</v>
      </c>
      <c r="F58" s="114">
        <v>85</v>
      </c>
      <c r="G58" s="114">
        <v>74</v>
      </c>
      <c r="H58" s="114">
        <v>81</v>
      </c>
      <c r="I58" s="140">
        <v>87</v>
      </c>
      <c r="J58" s="115">
        <v>-7</v>
      </c>
      <c r="K58" s="116">
        <v>-8.0459770114942533</v>
      </c>
    </row>
    <row r="59" spans="1:11" ht="14.1" customHeight="1" x14ac:dyDescent="0.2">
      <c r="A59" s="306" t="s">
        <v>287</v>
      </c>
      <c r="B59" s="307" t="s">
        <v>288</v>
      </c>
      <c r="C59" s="308"/>
      <c r="D59" s="113">
        <v>0.60787141974036674</v>
      </c>
      <c r="E59" s="115">
        <v>59</v>
      </c>
      <c r="F59" s="114">
        <v>63</v>
      </c>
      <c r="G59" s="114">
        <v>57</v>
      </c>
      <c r="H59" s="114">
        <v>65</v>
      </c>
      <c r="I59" s="140">
        <v>68</v>
      </c>
      <c r="J59" s="115">
        <v>-9</v>
      </c>
      <c r="K59" s="116">
        <v>-13.235294117647058</v>
      </c>
    </row>
    <row r="60" spans="1:11" ht="14.1" customHeight="1" x14ac:dyDescent="0.2">
      <c r="A60" s="306">
        <v>81</v>
      </c>
      <c r="B60" s="307" t="s">
        <v>289</v>
      </c>
      <c r="C60" s="308"/>
      <c r="D60" s="113">
        <v>3.1114774366371316</v>
      </c>
      <c r="E60" s="115">
        <v>302</v>
      </c>
      <c r="F60" s="114">
        <v>317</v>
      </c>
      <c r="G60" s="114">
        <v>324</v>
      </c>
      <c r="H60" s="114">
        <v>330</v>
      </c>
      <c r="I60" s="140">
        <v>335</v>
      </c>
      <c r="J60" s="115">
        <v>-33</v>
      </c>
      <c r="K60" s="116">
        <v>-9.8507462686567155</v>
      </c>
    </row>
    <row r="61" spans="1:11" ht="14.1" customHeight="1" x14ac:dyDescent="0.2">
      <c r="A61" s="306" t="s">
        <v>290</v>
      </c>
      <c r="B61" s="307" t="s">
        <v>291</v>
      </c>
      <c r="C61" s="308"/>
      <c r="D61" s="113">
        <v>1.0096847310941686</v>
      </c>
      <c r="E61" s="115">
        <v>98</v>
      </c>
      <c r="F61" s="114">
        <v>103</v>
      </c>
      <c r="G61" s="114">
        <v>102</v>
      </c>
      <c r="H61" s="114">
        <v>113</v>
      </c>
      <c r="I61" s="140">
        <v>115</v>
      </c>
      <c r="J61" s="115">
        <v>-17</v>
      </c>
      <c r="K61" s="116">
        <v>-14.782608695652174</v>
      </c>
    </row>
    <row r="62" spans="1:11" ht="14.1" customHeight="1" x14ac:dyDescent="0.2">
      <c r="A62" s="306" t="s">
        <v>292</v>
      </c>
      <c r="B62" s="307" t="s">
        <v>293</v>
      </c>
      <c r="C62" s="308"/>
      <c r="D62" s="113">
        <v>1.1745312178034206</v>
      </c>
      <c r="E62" s="115">
        <v>114</v>
      </c>
      <c r="F62" s="114">
        <v>118</v>
      </c>
      <c r="G62" s="114">
        <v>126</v>
      </c>
      <c r="H62" s="114">
        <v>118</v>
      </c>
      <c r="I62" s="140">
        <v>119</v>
      </c>
      <c r="J62" s="115">
        <v>-5</v>
      </c>
      <c r="K62" s="116">
        <v>-4.2016806722689077</v>
      </c>
    </row>
    <row r="63" spans="1:11" ht="14.1" customHeight="1" x14ac:dyDescent="0.2">
      <c r="A63" s="306"/>
      <c r="B63" s="307" t="s">
        <v>294</v>
      </c>
      <c r="C63" s="308"/>
      <c r="D63" s="113">
        <v>1.1333195961261076</v>
      </c>
      <c r="E63" s="115">
        <v>110</v>
      </c>
      <c r="F63" s="114">
        <v>113</v>
      </c>
      <c r="G63" s="114">
        <v>118</v>
      </c>
      <c r="H63" s="114">
        <v>113</v>
      </c>
      <c r="I63" s="140">
        <v>114</v>
      </c>
      <c r="J63" s="115">
        <v>-4</v>
      </c>
      <c r="K63" s="116">
        <v>-3.5087719298245612</v>
      </c>
    </row>
    <row r="64" spans="1:11" ht="14.1" customHeight="1" x14ac:dyDescent="0.2">
      <c r="A64" s="306" t="s">
        <v>295</v>
      </c>
      <c r="B64" s="307" t="s">
        <v>296</v>
      </c>
      <c r="C64" s="308"/>
      <c r="D64" s="113">
        <v>0.15454358128992376</v>
      </c>
      <c r="E64" s="115">
        <v>15</v>
      </c>
      <c r="F64" s="114">
        <v>13</v>
      </c>
      <c r="G64" s="114">
        <v>12</v>
      </c>
      <c r="H64" s="114">
        <v>13</v>
      </c>
      <c r="I64" s="140">
        <v>13</v>
      </c>
      <c r="J64" s="115">
        <v>2</v>
      </c>
      <c r="K64" s="116">
        <v>15.384615384615385</v>
      </c>
    </row>
    <row r="65" spans="1:11" ht="14.1" customHeight="1" x14ac:dyDescent="0.2">
      <c r="A65" s="306" t="s">
        <v>297</v>
      </c>
      <c r="B65" s="307" t="s">
        <v>298</v>
      </c>
      <c r="C65" s="308"/>
      <c r="D65" s="113">
        <v>0.40181331135380177</v>
      </c>
      <c r="E65" s="115">
        <v>39</v>
      </c>
      <c r="F65" s="114">
        <v>50</v>
      </c>
      <c r="G65" s="114">
        <v>54</v>
      </c>
      <c r="H65" s="114">
        <v>55</v>
      </c>
      <c r="I65" s="140">
        <v>56</v>
      </c>
      <c r="J65" s="115">
        <v>-17</v>
      </c>
      <c r="K65" s="116">
        <v>-30.357142857142858</v>
      </c>
    </row>
    <row r="66" spans="1:11" ht="14.1" customHeight="1" x14ac:dyDescent="0.2">
      <c r="A66" s="306">
        <v>82</v>
      </c>
      <c r="B66" s="307" t="s">
        <v>299</v>
      </c>
      <c r="C66" s="308"/>
      <c r="D66" s="113">
        <v>2.1017927055429633</v>
      </c>
      <c r="E66" s="115">
        <v>204</v>
      </c>
      <c r="F66" s="114">
        <v>215</v>
      </c>
      <c r="G66" s="114">
        <v>206</v>
      </c>
      <c r="H66" s="114">
        <v>205</v>
      </c>
      <c r="I66" s="140">
        <v>191</v>
      </c>
      <c r="J66" s="115">
        <v>13</v>
      </c>
      <c r="K66" s="116">
        <v>6.8062827225130889</v>
      </c>
    </row>
    <row r="67" spans="1:11" ht="14.1" customHeight="1" x14ac:dyDescent="0.2">
      <c r="A67" s="306" t="s">
        <v>300</v>
      </c>
      <c r="B67" s="307" t="s">
        <v>301</v>
      </c>
      <c r="C67" s="308"/>
      <c r="D67" s="113">
        <v>0.8448382443849165</v>
      </c>
      <c r="E67" s="115">
        <v>82</v>
      </c>
      <c r="F67" s="114">
        <v>84</v>
      </c>
      <c r="G67" s="114">
        <v>82</v>
      </c>
      <c r="H67" s="114">
        <v>81</v>
      </c>
      <c r="I67" s="140">
        <v>85</v>
      </c>
      <c r="J67" s="115">
        <v>-3</v>
      </c>
      <c r="K67" s="116">
        <v>-3.5294117647058822</v>
      </c>
    </row>
    <row r="68" spans="1:11" ht="14.1" customHeight="1" x14ac:dyDescent="0.2">
      <c r="A68" s="306" t="s">
        <v>302</v>
      </c>
      <c r="B68" s="307" t="s">
        <v>303</v>
      </c>
      <c r="C68" s="308"/>
      <c r="D68" s="113">
        <v>0.79332371728827533</v>
      </c>
      <c r="E68" s="115">
        <v>77</v>
      </c>
      <c r="F68" s="114">
        <v>82</v>
      </c>
      <c r="G68" s="114">
        <v>75</v>
      </c>
      <c r="H68" s="114">
        <v>83</v>
      </c>
      <c r="I68" s="140">
        <v>66</v>
      </c>
      <c r="J68" s="115">
        <v>11</v>
      </c>
      <c r="K68" s="116">
        <v>16.666666666666668</v>
      </c>
    </row>
    <row r="69" spans="1:11" ht="14.1" customHeight="1" x14ac:dyDescent="0.2">
      <c r="A69" s="306">
        <v>83</v>
      </c>
      <c r="B69" s="307" t="s">
        <v>304</v>
      </c>
      <c r="C69" s="308"/>
      <c r="D69" s="113">
        <v>2.8126931794766126</v>
      </c>
      <c r="E69" s="115">
        <v>273</v>
      </c>
      <c r="F69" s="114">
        <v>275</v>
      </c>
      <c r="G69" s="114">
        <v>275</v>
      </c>
      <c r="H69" s="114">
        <v>258</v>
      </c>
      <c r="I69" s="140">
        <v>248</v>
      </c>
      <c r="J69" s="115">
        <v>25</v>
      </c>
      <c r="K69" s="116">
        <v>10.080645161290322</v>
      </c>
    </row>
    <row r="70" spans="1:11" ht="14.1" customHeight="1" x14ac:dyDescent="0.2">
      <c r="A70" s="306" t="s">
        <v>305</v>
      </c>
      <c r="B70" s="307" t="s">
        <v>306</v>
      </c>
      <c r="C70" s="308"/>
      <c r="D70" s="113">
        <v>2.0399752730269936</v>
      </c>
      <c r="E70" s="115">
        <v>198</v>
      </c>
      <c r="F70" s="114">
        <v>202</v>
      </c>
      <c r="G70" s="114">
        <v>205</v>
      </c>
      <c r="H70" s="114">
        <v>193</v>
      </c>
      <c r="I70" s="140">
        <v>184</v>
      </c>
      <c r="J70" s="115">
        <v>14</v>
      </c>
      <c r="K70" s="116">
        <v>7.6086956521739131</v>
      </c>
    </row>
    <row r="71" spans="1:11" ht="14.1" customHeight="1" x14ac:dyDescent="0.2">
      <c r="A71" s="306"/>
      <c r="B71" s="307" t="s">
        <v>307</v>
      </c>
      <c r="C71" s="308"/>
      <c r="D71" s="113">
        <v>1.0508963527714816</v>
      </c>
      <c r="E71" s="115">
        <v>102</v>
      </c>
      <c r="F71" s="114">
        <v>105</v>
      </c>
      <c r="G71" s="114">
        <v>112</v>
      </c>
      <c r="H71" s="114">
        <v>101</v>
      </c>
      <c r="I71" s="140">
        <v>105</v>
      </c>
      <c r="J71" s="115">
        <v>-3</v>
      </c>
      <c r="K71" s="116">
        <v>-2.8571428571428572</v>
      </c>
    </row>
    <row r="72" spans="1:11" ht="14.1" customHeight="1" x14ac:dyDescent="0.2">
      <c r="A72" s="306">
        <v>84</v>
      </c>
      <c r="B72" s="307" t="s">
        <v>308</v>
      </c>
      <c r="C72" s="308"/>
      <c r="D72" s="113">
        <v>1.4836183803832681</v>
      </c>
      <c r="E72" s="115">
        <v>144</v>
      </c>
      <c r="F72" s="114">
        <v>157</v>
      </c>
      <c r="G72" s="114">
        <v>155</v>
      </c>
      <c r="H72" s="114">
        <v>168</v>
      </c>
      <c r="I72" s="140">
        <v>162</v>
      </c>
      <c r="J72" s="115">
        <v>-18</v>
      </c>
      <c r="K72" s="116">
        <v>-11.111111111111111</v>
      </c>
    </row>
    <row r="73" spans="1:11" ht="14.1" customHeight="1" x14ac:dyDescent="0.2">
      <c r="A73" s="306" t="s">
        <v>309</v>
      </c>
      <c r="B73" s="307" t="s">
        <v>310</v>
      </c>
      <c r="C73" s="308"/>
      <c r="D73" s="113">
        <v>0.11333195961261075</v>
      </c>
      <c r="E73" s="115">
        <v>11</v>
      </c>
      <c r="F73" s="114">
        <v>12</v>
      </c>
      <c r="G73" s="114">
        <v>12</v>
      </c>
      <c r="H73" s="114">
        <v>18</v>
      </c>
      <c r="I73" s="140">
        <v>16</v>
      </c>
      <c r="J73" s="115">
        <v>-5</v>
      </c>
      <c r="K73" s="116">
        <v>-31.25</v>
      </c>
    </row>
    <row r="74" spans="1:11" ht="14.1" customHeight="1" x14ac:dyDescent="0.2">
      <c r="A74" s="306" t="s">
        <v>311</v>
      </c>
      <c r="B74" s="307" t="s">
        <v>312</v>
      </c>
      <c r="C74" s="308"/>
      <c r="D74" s="113">
        <v>6.1817432515969502E-2</v>
      </c>
      <c r="E74" s="115">
        <v>6</v>
      </c>
      <c r="F74" s="114">
        <v>5</v>
      </c>
      <c r="G74" s="114">
        <v>6</v>
      </c>
      <c r="H74" s="114">
        <v>7</v>
      </c>
      <c r="I74" s="140">
        <v>6</v>
      </c>
      <c r="J74" s="115">
        <v>0</v>
      </c>
      <c r="K74" s="116">
        <v>0</v>
      </c>
    </row>
    <row r="75" spans="1:11" ht="14.1" customHeight="1" x14ac:dyDescent="0.2">
      <c r="A75" s="306" t="s">
        <v>313</v>
      </c>
      <c r="B75" s="307" t="s">
        <v>314</v>
      </c>
      <c r="C75" s="308"/>
      <c r="D75" s="113">
        <v>3.0908716257984751E-2</v>
      </c>
      <c r="E75" s="115">
        <v>3</v>
      </c>
      <c r="F75" s="114">
        <v>4</v>
      </c>
      <c r="G75" s="114">
        <v>6</v>
      </c>
      <c r="H75" s="114">
        <v>8</v>
      </c>
      <c r="I75" s="140">
        <v>9</v>
      </c>
      <c r="J75" s="115">
        <v>-6</v>
      </c>
      <c r="K75" s="116">
        <v>-66.666666666666671</v>
      </c>
    </row>
    <row r="76" spans="1:11" ht="14.1" customHeight="1" x14ac:dyDescent="0.2">
      <c r="A76" s="306">
        <v>91</v>
      </c>
      <c r="B76" s="307" t="s">
        <v>315</v>
      </c>
      <c r="C76" s="308"/>
      <c r="D76" s="113">
        <v>0.27817844632186278</v>
      </c>
      <c r="E76" s="115">
        <v>27</v>
      </c>
      <c r="F76" s="114">
        <v>26</v>
      </c>
      <c r="G76" s="114">
        <v>27</v>
      </c>
      <c r="H76" s="114">
        <v>30</v>
      </c>
      <c r="I76" s="140">
        <v>31</v>
      </c>
      <c r="J76" s="115">
        <v>-4</v>
      </c>
      <c r="K76" s="116">
        <v>-12.903225806451612</v>
      </c>
    </row>
    <row r="77" spans="1:11" ht="14.1" customHeight="1" x14ac:dyDescent="0.2">
      <c r="A77" s="306">
        <v>92</v>
      </c>
      <c r="B77" s="307" t="s">
        <v>316</v>
      </c>
      <c r="C77" s="308"/>
      <c r="D77" s="113">
        <v>1.2569544611580465</v>
      </c>
      <c r="E77" s="115">
        <v>122</v>
      </c>
      <c r="F77" s="114">
        <v>143</v>
      </c>
      <c r="G77" s="114">
        <v>149</v>
      </c>
      <c r="H77" s="114">
        <v>137</v>
      </c>
      <c r="I77" s="140">
        <v>124</v>
      </c>
      <c r="J77" s="115">
        <v>-2</v>
      </c>
      <c r="K77" s="116">
        <v>-1.6129032258064515</v>
      </c>
    </row>
    <row r="78" spans="1:11" ht="14.1" customHeight="1" x14ac:dyDescent="0.2">
      <c r="A78" s="306">
        <v>93</v>
      </c>
      <c r="B78" s="307" t="s">
        <v>317</v>
      </c>
      <c r="C78" s="308"/>
      <c r="D78" s="113">
        <v>0.17514939212858027</v>
      </c>
      <c r="E78" s="115">
        <v>17</v>
      </c>
      <c r="F78" s="114">
        <v>17</v>
      </c>
      <c r="G78" s="114">
        <v>14</v>
      </c>
      <c r="H78" s="114">
        <v>13</v>
      </c>
      <c r="I78" s="140">
        <v>14</v>
      </c>
      <c r="J78" s="115">
        <v>3</v>
      </c>
      <c r="K78" s="116">
        <v>21.428571428571427</v>
      </c>
    </row>
    <row r="79" spans="1:11" ht="14.1" customHeight="1" x14ac:dyDescent="0.2">
      <c r="A79" s="306">
        <v>94</v>
      </c>
      <c r="B79" s="307" t="s">
        <v>318</v>
      </c>
      <c r="C79" s="308"/>
      <c r="D79" s="113">
        <v>0.75211209561096226</v>
      </c>
      <c r="E79" s="115">
        <v>73</v>
      </c>
      <c r="F79" s="114">
        <v>86</v>
      </c>
      <c r="G79" s="114">
        <v>81</v>
      </c>
      <c r="H79" s="114">
        <v>74</v>
      </c>
      <c r="I79" s="140">
        <v>84</v>
      </c>
      <c r="J79" s="115">
        <v>-11</v>
      </c>
      <c r="K79" s="116">
        <v>-13.095238095238095</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3.6678343292808573</v>
      </c>
      <c r="E81" s="143">
        <v>356</v>
      </c>
      <c r="F81" s="144">
        <v>385</v>
      </c>
      <c r="G81" s="144">
        <v>379</v>
      </c>
      <c r="H81" s="144">
        <v>382</v>
      </c>
      <c r="I81" s="145">
        <v>365</v>
      </c>
      <c r="J81" s="143">
        <v>-9</v>
      </c>
      <c r="K81" s="146">
        <v>-2.4657534246575343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0" t="s">
        <v>334</v>
      </c>
      <c r="B3" s="620"/>
      <c r="C3" s="620"/>
      <c r="D3" s="620"/>
      <c r="E3" s="620"/>
      <c r="F3" s="620"/>
      <c r="G3" s="620"/>
      <c r="H3" s="620"/>
      <c r="I3" s="620"/>
      <c r="J3" s="620"/>
      <c r="K3" s="620"/>
      <c r="L3" s="620"/>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1" t="s">
        <v>335</v>
      </c>
      <c r="B5" s="621"/>
      <c r="C5" s="621"/>
      <c r="D5" s="621"/>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22" t="s">
        <v>336</v>
      </c>
      <c r="B7" s="622"/>
      <c r="C7" s="622"/>
      <c r="D7" s="622"/>
      <c r="E7" s="622"/>
      <c r="F7" s="625" t="s">
        <v>104</v>
      </c>
      <c r="G7" s="626"/>
      <c r="H7" s="626"/>
      <c r="I7" s="626"/>
      <c r="J7" s="626"/>
      <c r="K7" s="626"/>
      <c r="L7" s="627"/>
      <c r="M7" s="96"/>
      <c r="N7" s="96"/>
      <c r="O7" s="96"/>
      <c r="P7" s="96"/>
      <c r="Q7" s="96"/>
    </row>
    <row r="8" spans="1:17" ht="21.75" customHeight="1" x14ac:dyDescent="0.2">
      <c r="A8" s="622"/>
      <c r="B8" s="622"/>
      <c r="C8" s="622"/>
      <c r="D8" s="622"/>
      <c r="E8" s="622"/>
      <c r="F8" s="628" t="s">
        <v>335</v>
      </c>
      <c r="G8" s="628" t="s">
        <v>337</v>
      </c>
      <c r="H8" s="628" t="s">
        <v>338</v>
      </c>
      <c r="I8" s="628" t="s">
        <v>339</v>
      </c>
      <c r="J8" s="628" t="s">
        <v>340</v>
      </c>
      <c r="K8" s="630" t="s">
        <v>341</v>
      </c>
      <c r="L8" s="631"/>
    </row>
    <row r="9" spans="1:17" ht="12" customHeight="1" x14ac:dyDescent="0.2">
      <c r="A9" s="622"/>
      <c r="B9" s="622"/>
      <c r="C9" s="622"/>
      <c r="D9" s="622"/>
      <c r="E9" s="622"/>
      <c r="F9" s="629"/>
      <c r="G9" s="629"/>
      <c r="H9" s="629"/>
      <c r="I9" s="629"/>
      <c r="J9" s="629"/>
      <c r="K9" s="339" t="s">
        <v>102</v>
      </c>
      <c r="L9" s="340" t="s">
        <v>342</v>
      </c>
    </row>
    <row r="10" spans="1:17" ht="12" customHeight="1" x14ac:dyDescent="0.2">
      <c r="A10" s="623"/>
      <c r="B10" s="623"/>
      <c r="C10" s="623"/>
      <c r="D10" s="623"/>
      <c r="E10" s="624"/>
      <c r="F10" s="341">
        <v>1</v>
      </c>
      <c r="G10" s="342">
        <v>2</v>
      </c>
      <c r="H10" s="342">
        <v>3</v>
      </c>
      <c r="I10" s="342">
        <v>4</v>
      </c>
      <c r="J10" s="342">
        <v>5</v>
      </c>
      <c r="K10" s="342">
        <v>6</v>
      </c>
      <c r="L10" s="342">
        <v>7</v>
      </c>
      <c r="M10" s="101"/>
    </row>
    <row r="11" spans="1:17" s="110" customFormat="1" ht="27.75" customHeight="1" x14ac:dyDescent="0.2">
      <c r="A11" s="632" t="s">
        <v>343</v>
      </c>
      <c r="B11" s="633"/>
      <c r="C11" s="633"/>
      <c r="D11" s="633"/>
      <c r="E11" s="634"/>
      <c r="F11" s="343"/>
      <c r="G11" s="343"/>
      <c r="H11" s="343"/>
      <c r="I11" s="343"/>
      <c r="J11" s="344"/>
      <c r="K11" s="343"/>
      <c r="L11" s="344"/>
    </row>
    <row r="12" spans="1:17" s="110" customFormat="1" ht="15.75" customHeight="1" x14ac:dyDescent="0.2">
      <c r="A12" s="345" t="s">
        <v>104</v>
      </c>
      <c r="B12" s="346"/>
      <c r="C12" s="347"/>
      <c r="D12" s="347"/>
      <c r="E12" s="348"/>
      <c r="F12" s="536">
        <v>4317</v>
      </c>
      <c r="G12" s="536">
        <v>3296</v>
      </c>
      <c r="H12" s="536">
        <v>5217</v>
      </c>
      <c r="I12" s="536">
        <v>3848</v>
      </c>
      <c r="J12" s="537">
        <v>4277</v>
      </c>
      <c r="K12" s="538">
        <v>40</v>
      </c>
      <c r="L12" s="349">
        <v>0.93523497778816933</v>
      </c>
    </row>
    <row r="13" spans="1:17" s="110" customFormat="1" ht="15" customHeight="1" x14ac:dyDescent="0.2">
      <c r="A13" s="350" t="s">
        <v>344</v>
      </c>
      <c r="B13" s="351" t="s">
        <v>345</v>
      </c>
      <c r="C13" s="347"/>
      <c r="D13" s="347"/>
      <c r="E13" s="348"/>
      <c r="F13" s="536">
        <v>2181</v>
      </c>
      <c r="G13" s="536">
        <v>1681</v>
      </c>
      <c r="H13" s="536">
        <v>2786</v>
      </c>
      <c r="I13" s="536">
        <v>2164</v>
      </c>
      <c r="J13" s="537">
        <v>2233</v>
      </c>
      <c r="K13" s="538">
        <v>-52</v>
      </c>
      <c r="L13" s="349">
        <v>-2.3287057769816388</v>
      </c>
    </row>
    <row r="14" spans="1:17" s="110" customFormat="1" ht="22.5" customHeight="1" x14ac:dyDescent="0.2">
      <c r="A14" s="350"/>
      <c r="B14" s="351" t="s">
        <v>346</v>
      </c>
      <c r="C14" s="347"/>
      <c r="D14" s="347"/>
      <c r="E14" s="348"/>
      <c r="F14" s="536">
        <v>2136</v>
      </c>
      <c r="G14" s="536">
        <v>1615</v>
      </c>
      <c r="H14" s="536">
        <v>2431</v>
      </c>
      <c r="I14" s="536">
        <v>1684</v>
      </c>
      <c r="J14" s="537">
        <v>2044</v>
      </c>
      <c r="K14" s="538">
        <v>92</v>
      </c>
      <c r="L14" s="349">
        <v>4.5009784735812133</v>
      </c>
    </row>
    <row r="15" spans="1:17" s="110" customFormat="1" ht="15" customHeight="1" x14ac:dyDescent="0.2">
      <c r="A15" s="350" t="s">
        <v>347</v>
      </c>
      <c r="B15" s="351" t="s">
        <v>108</v>
      </c>
      <c r="C15" s="347"/>
      <c r="D15" s="347"/>
      <c r="E15" s="348"/>
      <c r="F15" s="536">
        <v>1030</v>
      </c>
      <c r="G15" s="536">
        <v>951</v>
      </c>
      <c r="H15" s="536">
        <v>2062</v>
      </c>
      <c r="I15" s="536">
        <v>968</v>
      </c>
      <c r="J15" s="537">
        <v>1048</v>
      </c>
      <c r="K15" s="538">
        <v>-18</v>
      </c>
      <c r="L15" s="349">
        <v>-1.717557251908397</v>
      </c>
    </row>
    <row r="16" spans="1:17" s="110" customFormat="1" ht="15" customHeight="1" x14ac:dyDescent="0.2">
      <c r="A16" s="350"/>
      <c r="B16" s="351" t="s">
        <v>109</v>
      </c>
      <c r="C16" s="347"/>
      <c r="D16" s="347"/>
      <c r="E16" s="348"/>
      <c r="F16" s="536">
        <v>2854</v>
      </c>
      <c r="G16" s="536">
        <v>2124</v>
      </c>
      <c r="H16" s="536">
        <v>2856</v>
      </c>
      <c r="I16" s="536">
        <v>2553</v>
      </c>
      <c r="J16" s="537">
        <v>2830</v>
      </c>
      <c r="K16" s="538">
        <v>24</v>
      </c>
      <c r="L16" s="349">
        <v>0.84805653710247353</v>
      </c>
    </row>
    <row r="17" spans="1:12" s="110" customFormat="1" ht="15" customHeight="1" x14ac:dyDescent="0.2">
      <c r="A17" s="350"/>
      <c r="B17" s="351" t="s">
        <v>110</v>
      </c>
      <c r="C17" s="347"/>
      <c r="D17" s="347"/>
      <c r="E17" s="348"/>
      <c r="F17" s="536">
        <v>375</v>
      </c>
      <c r="G17" s="536">
        <v>182</v>
      </c>
      <c r="H17" s="536">
        <v>238</v>
      </c>
      <c r="I17" s="536">
        <v>283</v>
      </c>
      <c r="J17" s="537">
        <v>340</v>
      </c>
      <c r="K17" s="538">
        <v>35</v>
      </c>
      <c r="L17" s="349">
        <v>10.294117647058824</v>
      </c>
    </row>
    <row r="18" spans="1:12" s="110" customFormat="1" ht="15" customHeight="1" x14ac:dyDescent="0.2">
      <c r="A18" s="350"/>
      <c r="B18" s="351" t="s">
        <v>111</v>
      </c>
      <c r="C18" s="347"/>
      <c r="D18" s="347"/>
      <c r="E18" s="348"/>
      <c r="F18" s="536">
        <v>58</v>
      </c>
      <c r="G18" s="536">
        <v>39</v>
      </c>
      <c r="H18" s="536">
        <v>61</v>
      </c>
      <c r="I18" s="536">
        <v>44</v>
      </c>
      <c r="J18" s="537">
        <v>59</v>
      </c>
      <c r="K18" s="538">
        <v>-1</v>
      </c>
      <c r="L18" s="349">
        <v>-1.6949152542372881</v>
      </c>
    </row>
    <row r="19" spans="1:12" s="110" customFormat="1" ht="15" customHeight="1" x14ac:dyDescent="0.2">
      <c r="A19" s="118" t="s">
        <v>113</v>
      </c>
      <c r="B19" s="119" t="s">
        <v>181</v>
      </c>
      <c r="C19" s="347"/>
      <c r="D19" s="347"/>
      <c r="E19" s="348"/>
      <c r="F19" s="536">
        <v>2417</v>
      </c>
      <c r="G19" s="536">
        <v>1751</v>
      </c>
      <c r="H19" s="536">
        <v>3316</v>
      </c>
      <c r="I19" s="536">
        <v>2338</v>
      </c>
      <c r="J19" s="537">
        <v>2523</v>
      </c>
      <c r="K19" s="538">
        <v>-106</v>
      </c>
      <c r="L19" s="349">
        <v>-4.2013476020610385</v>
      </c>
    </row>
    <row r="20" spans="1:12" s="110" customFormat="1" ht="15" customHeight="1" x14ac:dyDescent="0.2">
      <c r="A20" s="118"/>
      <c r="B20" s="119" t="s">
        <v>182</v>
      </c>
      <c r="C20" s="347"/>
      <c r="D20" s="347"/>
      <c r="E20" s="348"/>
      <c r="F20" s="536">
        <v>1900</v>
      </c>
      <c r="G20" s="536">
        <v>1545</v>
      </c>
      <c r="H20" s="536">
        <v>1901</v>
      </c>
      <c r="I20" s="536">
        <v>1510</v>
      </c>
      <c r="J20" s="537">
        <v>1754</v>
      </c>
      <c r="K20" s="538">
        <v>146</v>
      </c>
      <c r="L20" s="349">
        <v>8.3238312428734318</v>
      </c>
    </row>
    <row r="21" spans="1:12" s="110" customFormat="1" ht="15" customHeight="1" x14ac:dyDescent="0.2">
      <c r="A21" s="118" t="s">
        <v>113</v>
      </c>
      <c r="B21" s="119" t="s">
        <v>116</v>
      </c>
      <c r="C21" s="347"/>
      <c r="D21" s="347"/>
      <c r="E21" s="348"/>
      <c r="F21" s="536">
        <v>3466</v>
      </c>
      <c r="G21" s="536">
        <v>2578</v>
      </c>
      <c r="H21" s="536">
        <v>4179</v>
      </c>
      <c r="I21" s="536">
        <v>2938</v>
      </c>
      <c r="J21" s="537">
        <v>3329</v>
      </c>
      <c r="K21" s="538">
        <v>137</v>
      </c>
      <c r="L21" s="349">
        <v>4.1153499549414239</v>
      </c>
    </row>
    <row r="22" spans="1:12" s="110" customFormat="1" ht="15" customHeight="1" x14ac:dyDescent="0.2">
      <c r="A22" s="118"/>
      <c r="B22" s="119" t="s">
        <v>117</v>
      </c>
      <c r="C22" s="347"/>
      <c r="D22" s="347"/>
      <c r="E22" s="348"/>
      <c r="F22" s="536">
        <v>850</v>
      </c>
      <c r="G22" s="536">
        <v>716</v>
      </c>
      <c r="H22" s="536">
        <v>1026</v>
      </c>
      <c r="I22" s="536">
        <v>906</v>
      </c>
      <c r="J22" s="537">
        <v>945</v>
      </c>
      <c r="K22" s="538">
        <v>-95</v>
      </c>
      <c r="L22" s="349">
        <v>-10.052910052910052</v>
      </c>
    </row>
    <row r="23" spans="1:12" s="110" customFormat="1" ht="15" customHeight="1" x14ac:dyDescent="0.2">
      <c r="A23" s="352" t="s">
        <v>347</v>
      </c>
      <c r="B23" s="353" t="s">
        <v>193</v>
      </c>
      <c r="C23" s="354"/>
      <c r="D23" s="354"/>
      <c r="E23" s="355"/>
      <c r="F23" s="539">
        <v>127</v>
      </c>
      <c r="G23" s="539">
        <v>173</v>
      </c>
      <c r="H23" s="539">
        <v>874</v>
      </c>
      <c r="I23" s="539">
        <v>93</v>
      </c>
      <c r="J23" s="540">
        <v>123</v>
      </c>
      <c r="K23" s="541">
        <v>4</v>
      </c>
      <c r="L23" s="356">
        <v>3.2520325203252032</v>
      </c>
    </row>
    <row r="24" spans="1:12" s="110" customFormat="1" ht="15" customHeight="1" x14ac:dyDescent="0.2">
      <c r="A24" s="635" t="s">
        <v>348</v>
      </c>
      <c r="B24" s="636"/>
      <c r="C24" s="636"/>
      <c r="D24" s="636"/>
      <c r="E24" s="637"/>
      <c r="F24" s="357"/>
      <c r="G24" s="357"/>
      <c r="H24" s="357"/>
      <c r="I24" s="357"/>
      <c r="J24" s="357"/>
      <c r="K24" s="358"/>
      <c r="L24" s="359"/>
    </row>
    <row r="25" spans="1:12" s="110" customFormat="1" ht="15" customHeight="1" x14ac:dyDescent="0.2">
      <c r="A25" s="360" t="s">
        <v>104</v>
      </c>
      <c r="B25" s="361"/>
      <c r="C25" s="362"/>
      <c r="D25" s="362"/>
      <c r="E25" s="363"/>
      <c r="F25" s="542">
        <v>44.2</v>
      </c>
      <c r="G25" s="542">
        <v>52.3</v>
      </c>
      <c r="H25" s="542">
        <v>50.5</v>
      </c>
      <c r="I25" s="542">
        <v>49.8</v>
      </c>
      <c r="J25" s="542">
        <v>49</v>
      </c>
      <c r="K25" s="543" t="s">
        <v>349</v>
      </c>
      <c r="L25" s="364">
        <v>-4.7999999999999972</v>
      </c>
    </row>
    <row r="26" spans="1:12" s="110" customFormat="1" ht="15" customHeight="1" x14ac:dyDescent="0.2">
      <c r="A26" s="365" t="s">
        <v>105</v>
      </c>
      <c r="B26" s="366" t="s">
        <v>345</v>
      </c>
      <c r="C26" s="362"/>
      <c r="D26" s="362"/>
      <c r="E26" s="363"/>
      <c r="F26" s="542">
        <v>43.6</v>
      </c>
      <c r="G26" s="542">
        <v>51.5</v>
      </c>
      <c r="H26" s="542">
        <v>49.1</v>
      </c>
      <c r="I26" s="542">
        <v>46.5</v>
      </c>
      <c r="J26" s="544">
        <v>46.8</v>
      </c>
      <c r="K26" s="543" t="s">
        <v>349</v>
      </c>
      <c r="L26" s="364">
        <v>-3.1999999999999957</v>
      </c>
    </row>
    <row r="27" spans="1:12" s="110" customFormat="1" ht="15" customHeight="1" x14ac:dyDescent="0.2">
      <c r="A27" s="365"/>
      <c r="B27" s="366" t="s">
        <v>346</v>
      </c>
      <c r="C27" s="362"/>
      <c r="D27" s="362"/>
      <c r="E27" s="363"/>
      <c r="F27" s="542">
        <v>44.9</v>
      </c>
      <c r="G27" s="542">
        <v>53</v>
      </c>
      <c r="H27" s="542">
        <v>52.2</v>
      </c>
      <c r="I27" s="542">
        <v>54.2</v>
      </c>
      <c r="J27" s="542">
        <v>51.3</v>
      </c>
      <c r="K27" s="543" t="s">
        <v>349</v>
      </c>
      <c r="L27" s="364">
        <v>-6.3999999999999986</v>
      </c>
    </row>
    <row r="28" spans="1:12" s="110" customFormat="1" ht="15" customHeight="1" x14ac:dyDescent="0.2">
      <c r="A28" s="365" t="s">
        <v>113</v>
      </c>
      <c r="B28" s="366" t="s">
        <v>108</v>
      </c>
      <c r="C28" s="362"/>
      <c r="D28" s="362"/>
      <c r="E28" s="363"/>
      <c r="F28" s="542">
        <v>58</v>
      </c>
      <c r="G28" s="542">
        <v>60.8</v>
      </c>
      <c r="H28" s="542">
        <v>59.2</v>
      </c>
      <c r="I28" s="542">
        <v>65.900000000000006</v>
      </c>
      <c r="J28" s="542">
        <v>61.7</v>
      </c>
      <c r="K28" s="543" t="s">
        <v>349</v>
      </c>
      <c r="L28" s="364">
        <v>-3.7000000000000028</v>
      </c>
    </row>
    <row r="29" spans="1:12" s="110" customFormat="1" ht="11.25" x14ac:dyDescent="0.2">
      <c r="A29" s="365"/>
      <c r="B29" s="366" t="s">
        <v>109</v>
      </c>
      <c r="C29" s="362"/>
      <c r="D29" s="362"/>
      <c r="E29" s="363"/>
      <c r="F29" s="542">
        <v>42.4</v>
      </c>
      <c r="G29" s="542">
        <v>49.8</v>
      </c>
      <c r="H29" s="542">
        <v>48.1</v>
      </c>
      <c r="I29" s="542">
        <v>45.8</v>
      </c>
      <c r="J29" s="544">
        <v>47.1</v>
      </c>
      <c r="K29" s="543" t="s">
        <v>349</v>
      </c>
      <c r="L29" s="364">
        <v>-4.7000000000000028</v>
      </c>
    </row>
    <row r="30" spans="1:12" s="110" customFormat="1" ht="15" customHeight="1" x14ac:dyDescent="0.2">
      <c r="A30" s="365"/>
      <c r="B30" s="366" t="s">
        <v>110</v>
      </c>
      <c r="C30" s="362"/>
      <c r="D30" s="362"/>
      <c r="E30" s="363"/>
      <c r="F30" s="542">
        <v>22.1</v>
      </c>
      <c r="G30" s="542">
        <v>39.6</v>
      </c>
      <c r="H30" s="542">
        <v>35.9</v>
      </c>
      <c r="I30" s="542">
        <v>34.6</v>
      </c>
      <c r="J30" s="542">
        <v>30.6</v>
      </c>
      <c r="K30" s="543" t="s">
        <v>349</v>
      </c>
      <c r="L30" s="364">
        <v>-8.5</v>
      </c>
    </row>
    <row r="31" spans="1:12" s="110" customFormat="1" ht="15" customHeight="1" x14ac:dyDescent="0.2">
      <c r="A31" s="365"/>
      <c r="B31" s="366" t="s">
        <v>111</v>
      </c>
      <c r="C31" s="362"/>
      <c r="D31" s="362"/>
      <c r="E31" s="363"/>
      <c r="F31" s="542">
        <v>55.2</v>
      </c>
      <c r="G31" s="542">
        <v>71.8</v>
      </c>
      <c r="H31" s="542">
        <v>55.7</v>
      </c>
      <c r="I31" s="542">
        <v>45.5</v>
      </c>
      <c r="J31" s="542">
        <v>35.6</v>
      </c>
      <c r="K31" s="543" t="s">
        <v>349</v>
      </c>
      <c r="L31" s="364">
        <v>19.600000000000001</v>
      </c>
    </row>
    <row r="32" spans="1:12" s="110" customFormat="1" ht="15" customHeight="1" x14ac:dyDescent="0.2">
      <c r="A32" s="367" t="s">
        <v>113</v>
      </c>
      <c r="B32" s="368" t="s">
        <v>181</v>
      </c>
      <c r="C32" s="362"/>
      <c r="D32" s="362"/>
      <c r="E32" s="363"/>
      <c r="F32" s="542">
        <v>42.3</v>
      </c>
      <c r="G32" s="542">
        <v>47.9</v>
      </c>
      <c r="H32" s="542">
        <v>47.5</v>
      </c>
      <c r="I32" s="542">
        <v>46.8</v>
      </c>
      <c r="J32" s="544">
        <v>47</v>
      </c>
      <c r="K32" s="543" t="s">
        <v>349</v>
      </c>
      <c r="L32" s="364">
        <v>-4.7000000000000028</v>
      </c>
    </row>
    <row r="33" spans="1:12" s="110" customFormat="1" ht="15" customHeight="1" x14ac:dyDescent="0.2">
      <c r="A33" s="367"/>
      <c r="B33" s="368" t="s">
        <v>182</v>
      </c>
      <c r="C33" s="362"/>
      <c r="D33" s="362"/>
      <c r="E33" s="363"/>
      <c r="F33" s="542">
        <v>46.6</v>
      </c>
      <c r="G33" s="542">
        <v>56.6</v>
      </c>
      <c r="H33" s="542">
        <v>54.3</v>
      </c>
      <c r="I33" s="542">
        <v>54.4</v>
      </c>
      <c r="J33" s="542">
        <v>51.7</v>
      </c>
      <c r="K33" s="543" t="s">
        <v>349</v>
      </c>
      <c r="L33" s="364">
        <v>-5.1000000000000014</v>
      </c>
    </row>
    <row r="34" spans="1:12" s="369" customFormat="1" ht="15" customHeight="1" x14ac:dyDescent="0.2">
      <c r="A34" s="367" t="s">
        <v>113</v>
      </c>
      <c r="B34" s="368" t="s">
        <v>116</v>
      </c>
      <c r="C34" s="362"/>
      <c r="D34" s="362"/>
      <c r="E34" s="363"/>
      <c r="F34" s="542">
        <v>39.6</v>
      </c>
      <c r="G34" s="542">
        <v>47</v>
      </c>
      <c r="H34" s="542">
        <v>45.7</v>
      </c>
      <c r="I34" s="542">
        <v>43.9</v>
      </c>
      <c r="J34" s="542">
        <v>44.2</v>
      </c>
      <c r="K34" s="543" t="s">
        <v>349</v>
      </c>
      <c r="L34" s="364">
        <v>-4.6000000000000014</v>
      </c>
    </row>
    <row r="35" spans="1:12" s="369" customFormat="1" ht="11.25" x14ac:dyDescent="0.2">
      <c r="A35" s="370"/>
      <c r="B35" s="371" t="s">
        <v>117</v>
      </c>
      <c r="C35" s="372"/>
      <c r="D35" s="372"/>
      <c r="E35" s="373"/>
      <c r="F35" s="545">
        <v>62.6</v>
      </c>
      <c r="G35" s="545">
        <v>69.900000000000006</v>
      </c>
      <c r="H35" s="545">
        <v>66.7</v>
      </c>
      <c r="I35" s="545">
        <v>68.3</v>
      </c>
      <c r="J35" s="546">
        <v>65.7</v>
      </c>
      <c r="K35" s="547" t="s">
        <v>349</v>
      </c>
      <c r="L35" s="374">
        <v>-3.1000000000000014</v>
      </c>
    </row>
    <row r="36" spans="1:12" s="369" customFormat="1" ht="15.95" customHeight="1" x14ac:dyDescent="0.2">
      <c r="A36" s="375" t="s">
        <v>350</v>
      </c>
      <c r="B36" s="376"/>
      <c r="C36" s="377"/>
      <c r="D36" s="376"/>
      <c r="E36" s="378"/>
      <c r="F36" s="548">
        <v>4147</v>
      </c>
      <c r="G36" s="548">
        <v>3052</v>
      </c>
      <c r="H36" s="548">
        <v>4142</v>
      </c>
      <c r="I36" s="548">
        <v>3730</v>
      </c>
      <c r="J36" s="548">
        <v>4128</v>
      </c>
      <c r="K36" s="549">
        <v>19</v>
      </c>
      <c r="L36" s="380">
        <v>0.46027131782945735</v>
      </c>
    </row>
    <row r="37" spans="1:12" s="369" customFormat="1" ht="15.95" customHeight="1" x14ac:dyDescent="0.2">
      <c r="A37" s="381"/>
      <c r="B37" s="382" t="s">
        <v>113</v>
      </c>
      <c r="C37" s="382" t="s">
        <v>351</v>
      </c>
      <c r="D37" s="382"/>
      <c r="E37" s="383"/>
      <c r="F37" s="548">
        <v>1835</v>
      </c>
      <c r="G37" s="548">
        <v>1595</v>
      </c>
      <c r="H37" s="548">
        <v>2093</v>
      </c>
      <c r="I37" s="548">
        <v>1859</v>
      </c>
      <c r="J37" s="548">
        <v>2021</v>
      </c>
      <c r="K37" s="549">
        <v>-186</v>
      </c>
      <c r="L37" s="380">
        <v>-9.2033646709549721</v>
      </c>
    </row>
    <row r="38" spans="1:12" s="369" customFormat="1" ht="15.95" customHeight="1" x14ac:dyDescent="0.2">
      <c r="A38" s="381"/>
      <c r="B38" s="384" t="s">
        <v>105</v>
      </c>
      <c r="C38" s="384" t="s">
        <v>106</v>
      </c>
      <c r="D38" s="385"/>
      <c r="E38" s="383"/>
      <c r="F38" s="548">
        <v>2111</v>
      </c>
      <c r="G38" s="548">
        <v>1583</v>
      </c>
      <c r="H38" s="548">
        <v>2198</v>
      </c>
      <c r="I38" s="548">
        <v>2121</v>
      </c>
      <c r="J38" s="550">
        <v>2169</v>
      </c>
      <c r="K38" s="549">
        <v>-58</v>
      </c>
      <c r="L38" s="380">
        <v>-2.6740433379437527</v>
      </c>
    </row>
    <row r="39" spans="1:12" s="369" customFormat="1" ht="15.95" customHeight="1" x14ac:dyDescent="0.2">
      <c r="A39" s="381"/>
      <c r="B39" s="385"/>
      <c r="C39" s="382" t="s">
        <v>352</v>
      </c>
      <c r="D39" s="385"/>
      <c r="E39" s="383"/>
      <c r="F39" s="548">
        <v>920</v>
      </c>
      <c r="G39" s="548">
        <v>816</v>
      </c>
      <c r="H39" s="548">
        <v>1079</v>
      </c>
      <c r="I39" s="548">
        <v>987</v>
      </c>
      <c r="J39" s="548">
        <v>1016</v>
      </c>
      <c r="K39" s="549">
        <v>-96</v>
      </c>
      <c r="L39" s="380">
        <v>-9.4488188976377945</v>
      </c>
    </row>
    <row r="40" spans="1:12" s="369" customFormat="1" ht="15.95" customHeight="1" x14ac:dyDescent="0.2">
      <c r="A40" s="381"/>
      <c r="B40" s="384"/>
      <c r="C40" s="384" t="s">
        <v>107</v>
      </c>
      <c r="D40" s="385"/>
      <c r="E40" s="383"/>
      <c r="F40" s="548">
        <v>2036</v>
      </c>
      <c r="G40" s="548">
        <v>1469</v>
      </c>
      <c r="H40" s="548">
        <v>1944</v>
      </c>
      <c r="I40" s="548">
        <v>1609</v>
      </c>
      <c r="J40" s="548">
        <v>1959</v>
      </c>
      <c r="K40" s="549">
        <v>77</v>
      </c>
      <c r="L40" s="380">
        <v>3.9305768249106685</v>
      </c>
    </row>
    <row r="41" spans="1:12" s="369" customFormat="1" ht="24" customHeight="1" x14ac:dyDescent="0.2">
      <c r="A41" s="381"/>
      <c r="B41" s="385"/>
      <c r="C41" s="382" t="s">
        <v>352</v>
      </c>
      <c r="D41" s="385"/>
      <c r="E41" s="383"/>
      <c r="F41" s="548">
        <v>915</v>
      </c>
      <c r="G41" s="548">
        <v>779</v>
      </c>
      <c r="H41" s="548">
        <v>1014</v>
      </c>
      <c r="I41" s="548">
        <v>872</v>
      </c>
      <c r="J41" s="550">
        <v>1005</v>
      </c>
      <c r="K41" s="549">
        <v>-90</v>
      </c>
      <c r="L41" s="380">
        <v>-8.9552238805970141</v>
      </c>
    </row>
    <row r="42" spans="1:12" s="110" customFormat="1" ht="15" customHeight="1" x14ac:dyDescent="0.2">
      <c r="A42" s="381"/>
      <c r="B42" s="384" t="s">
        <v>113</v>
      </c>
      <c r="C42" s="384" t="s">
        <v>353</v>
      </c>
      <c r="D42" s="385"/>
      <c r="E42" s="383"/>
      <c r="F42" s="548">
        <v>932</v>
      </c>
      <c r="G42" s="548">
        <v>771</v>
      </c>
      <c r="H42" s="548">
        <v>1128</v>
      </c>
      <c r="I42" s="548">
        <v>904</v>
      </c>
      <c r="J42" s="548">
        <v>956</v>
      </c>
      <c r="K42" s="549">
        <v>-24</v>
      </c>
      <c r="L42" s="380">
        <v>-2.510460251046025</v>
      </c>
    </row>
    <row r="43" spans="1:12" s="110" customFormat="1" ht="15" customHeight="1" x14ac:dyDescent="0.2">
      <c r="A43" s="381"/>
      <c r="B43" s="385"/>
      <c r="C43" s="382" t="s">
        <v>352</v>
      </c>
      <c r="D43" s="385"/>
      <c r="E43" s="383"/>
      <c r="F43" s="548">
        <v>541</v>
      </c>
      <c r="G43" s="548">
        <v>469</v>
      </c>
      <c r="H43" s="548">
        <v>668</v>
      </c>
      <c r="I43" s="548">
        <v>596</v>
      </c>
      <c r="J43" s="548">
        <v>590</v>
      </c>
      <c r="K43" s="549">
        <v>-49</v>
      </c>
      <c r="L43" s="380">
        <v>-8.3050847457627111</v>
      </c>
    </row>
    <row r="44" spans="1:12" s="110" customFormat="1" ht="15" customHeight="1" x14ac:dyDescent="0.2">
      <c r="A44" s="381"/>
      <c r="B44" s="384"/>
      <c r="C44" s="366" t="s">
        <v>109</v>
      </c>
      <c r="D44" s="385"/>
      <c r="E44" s="383"/>
      <c r="F44" s="548">
        <v>2782</v>
      </c>
      <c r="G44" s="548">
        <v>2060</v>
      </c>
      <c r="H44" s="548">
        <v>2716</v>
      </c>
      <c r="I44" s="548">
        <v>2499</v>
      </c>
      <c r="J44" s="550">
        <v>2773</v>
      </c>
      <c r="K44" s="549">
        <v>9</v>
      </c>
      <c r="L44" s="380">
        <v>0.3245582401730977</v>
      </c>
    </row>
    <row r="45" spans="1:12" s="110" customFormat="1" ht="15" customHeight="1" x14ac:dyDescent="0.2">
      <c r="A45" s="381"/>
      <c r="B45" s="385"/>
      <c r="C45" s="382" t="s">
        <v>352</v>
      </c>
      <c r="D45" s="385"/>
      <c r="E45" s="383"/>
      <c r="F45" s="548">
        <v>1179</v>
      </c>
      <c r="G45" s="548">
        <v>1026</v>
      </c>
      <c r="H45" s="548">
        <v>1306</v>
      </c>
      <c r="I45" s="548">
        <v>1145</v>
      </c>
      <c r="J45" s="548">
        <v>1306</v>
      </c>
      <c r="K45" s="549">
        <v>-127</v>
      </c>
      <c r="L45" s="380">
        <v>-9.7243491577335384</v>
      </c>
    </row>
    <row r="46" spans="1:12" s="110" customFormat="1" ht="15" customHeight="1" x14ac:dyDescent="0.2">
      <c r="A46" s="381"/>
      <c r="B46" s="384"/>
      <c r="C46" s="366" t="s">
        <v>110</v>
      </c>
      <c r="D46" s="385"/>
      <c r="E46" s="383"/>
      <c r="F46" s="548">
        <v>375</v>
      </c>
      <c r="G46" s="548">
        <v>182</v>
      </c>
      <c r="H46" s="548">
        <v>237</v>
      </c>
      <c r="I46" s="548">
        <v>283</v>
      </c>
      <c r="J46" s="548">
        <v>340</v>
      </c>
      <c r="K46" s="549">
        <v>35</v>
      </c>
      <c r="L46" s="380">
        <v>10.294117647058824</v>
      </c>
    </row>
    <row r="47" spans="1:12" s="110" customFormat="1" ht="15" customHeight="1" x14ac:dyDescent="0.2">
      <c r="A47" s="381"/>
      <c r="B47" s="385"/>
      <c r="C47" s="382" t="s">
        <v>352</v>
      </c>
      <c r="D47" s="385"/>
      <c r="E47" s="383"/>
      <c r="F47" s="548">
        <v>83</v>
      </c>
      <c r="G47" s="548">
        <v>72</v>
      </c>
      <c r="H47" s="548">
        <v>85</v>
      </c>
      <c r="I47" s="548">
        <v>98</v>
      </c>
      <c r="J47" s="550">
        <v>104</v>
      </c>
      <c r="K47" s="549">
        <v>-21</v>
      </c>
      <c r="L47" s="380">
        <v>-20.192307692307693</v>
      </c>
    </row>
    <row r="48" spans="1:12" s="110" customFormat="1" ht="15" customHeight="1" x14ac:dyDescent="0.2">
      <c r="A48" s="381"/>
      <c r="B48" s="385"/>
      <c r="C48" s="366" t="s">
        <v>111</v>
      </c>
      <c r="D48" s="386"/>
      <c r="E48" s="387"/>
      <c r="F48" s="548">
        <v>58</v>
      </c>
      <c r="G48" s="548">
        <v>39</v>
      </c>
      <c r="H48" s="548">
        <v>61</v>
      </c>
      <c r="I48" s="548">
        <v>44</v>
      </c>
      <c r="J48" s="548">
        <v>59</v>
      </c>
      <c r="K48" s="549">
        <v>-1</v>
      </c>
      <c r="L48" s="380">
        <v>-1.6949152542372881</v>
      </c>
    </row>
    <row r="49" spans="1:12" s="110" customFormat="1" ht="15" customHeight="1" x14ac:dyDescent="0.2">
      <c r="A49" s="381"/>
      <c r="B49" s="385"/>
      <c r="C49" s="382" t="s">
        <v>352</v>
      </c>
      <c r="D49" s="385"/>
      <c r="E49" s="383"/>
      <c r="F49" s="548">
        <v>32</v>
      </c>
      <c r="G49" s="548">
        <v>28</v>
      </c>
      <c r="H49" s="548">
        <v>34</v>
      </c>
      <c r="I49" s="548">
        <v>20</v>
      </c>
      <c r="J49" s="548">
        <v>21</v>
      </c>
      <c r="K49" s="549">
        <v>11</v>
      </c>
      <c r="L49" s="380">
        <v>52.38095238095238</v>
      </c>
    </row>
    <row r="50" spans="1:12" s="110" customFormat="1" ht="15" customHeight="1" x14ac:dyDescent="0.2">
      <c r="A50" s="381"/>
      <c r="B50" s="384" t="s">
        <v>113</v>
      </c>
      <c r="C50" s="382" t="s">
        <v>181</v>
      </c>
      <c r="D50" s="385"/>
      <c r="E50" s="383"/>
      <c r="F50" s="548">
        <v>2257</v>
      </c>
      <c r="G50" s="548">
        <v>1526</v>
      </c>
      <c r="H50" s="548">
        <v>2277</v>
      </c>
      <c r="I50" s="548">
        <v>2236</v>
      </c>
      <c r="J50" s="550">
        <v>2380</v>
      </c>
      <c r="K50" s="549">
        <v>-123</v>
      </c>
      <c r="L50" s="380">
        <v>-5.1680672268907566</v>
      </c>
    </row>
    <row r="51" spans="1:12" s="110" customFormat="1" ht="15" customHeight="1" x14ac:dyDescent="0.2">
      <c r="A51" s="381"/>
      <c r="B51" s="385"/>
      <c r="C51" s="382" t="s">
        <v>352</v>
      </c>
      <c r="D51" s="385"/>
      <c r="E51" s="383"/>
      <c r="F51" s="548">
        <v>954</v>
      </c>
      <c r="G51" s="548">
        <v>731</v>
      </c>
      <c r="H51" s="548">
        <v>1081</v>
      </c>
      <c r="I51" s="548">
        <v>1046</v>
      </c>
      <c r="J51" s="548">
        <v>1118</v>
      </c>
      <c r="K51" s="549">
        <v>-164</v>
      </c>
      <c r="L51" s="380">
        <v>-14.669051878354203</v>
      </c>
    </row>
    <row r="52" spans="1:12" s="110" customFormat="1" ht="15" customHeight="1" x14ac:dyDescent="0.2">
      <c r="A52" s="381"/>
      <c r="B52" s="384"/>
      <c r="C52" s="382" t="s">
        <v>182</v>
      </c>
      <c r="D52" s="385"/>
      <c r="E52" s="383"/>
      <c r="F52" s="548">
        <v>1890</v>
      </c>
      <c r="G52" s="548">
        <v>1526</v>
      </c>
      <c r="H52" s="548">
        <v>1865</v>
      </c>
      <c r="I52" s="548">
        <v>1494</v>
      </c>
      <c r="J52" s="548">
        <v>1748</v>
      </c>
      <c r="K52" s="549">
        <v>142</v>
      </c>
      <c r="L52" s="380">
        <v>8.1235697940503435</v>
      </c>
    </row>
    <row r="53" spans="1:12" s="269" customFormat="1" ht="11.25" customHeight="1" x14ac:dyDescent="0.2">
      <c r="A53" s="381"/>
      <c r="B53" s="385"/>
      <c r="C53" s="382" t="s">
        <v>352</v>
      </c>
      <c r="D53" s="385"/>
      <c r="E53" s="383"/>
      <c r="F53" s="548">
        <v>881</v>
      </c>
      <c r="G53" s="548">
        <v>864</v>
      </c>
      <c r="H53" s="548">
        <v>1012</v>
      </c>
      <c r="I53" s="548">
        <v>813</v>
      </c>
      <c r="J53" s="550">
        <v>903</v>
      </c>
      <c r="K53" s="549">
        <v>-22</v>
      </c>
      <c r="L53" s="380">
        <v>-2.4363233665559245</v>
      </c>
    </row>
    <row r="54" spans="1:12" s="151" customFormat="1" ht="12.75" customHeight="1" x14ac:dyDescent="0.2">
      <c r="A54" s="381"/>
      <c r="B54" s="384" t="s">
        <v>113</v>
      </c>
      <c r="C54" s="384" t="s">
        <v>116</v>
      </c>
      <c r="D54" s="385"/>
      <c r="E54" s="383"/>
      <c r="F54" s="548">
        <v>3312</v>
      </c>
      <c r="G54" s="548">
        <v>2349</v>
      </c>
      <c r="H54" s="548">
        <v>3191</v>
      </c>
      <c r="I54" s="548">
        <v>2827</v>
      </c>
      <c r="J54" s="548">
        <v>3207</v>
      </c>
      <c r="K54" s="549">
        <v>105</v>
      </c>
      <c r="L54" s="380">
        <v>3.2740879326473338</v>
      </c>
    </row>
    <row r="55" spans="1:12" ht="11.25" x14ac:dyDescent="0.2">
      <c r="A55" s="381"/>
      <c r="B55" s="385"/>
      <c r="C55" s="382" t="s">
        <v>352</v>
      </c>
      <c r="D55" s="385"/>
      <c r="E55" s="383"/>
      <c r="F55" s="548">
        <v>1313</v>
      </c>
      <c r="G55" s="548">
        <v>1103</v>
      </c>
      <c r="H55" s="548">
        <v>1458</v>
      </c>
      <c r="I55" s="548">
        <v>1242</v>
      </c>
      <c r="J55" s="548">
        <v>1417</v>
      </c>
      <c r="K55" s="549">
        <v>-104</v>
      </c>
      <c r="L55" s="380">
        <v>-7.3394495412844041</v>
      </c>
    </row>
    <row r="56" spans="1:12" ht="14.25" customHeight="1" x14ac:dyDescent="0.2">
      <c r="A56" s="381"/>
      <c r="B56" s="385"/>
      <c r="C56" s="384" t="s">
        <v>117</v>
      </c>
      <c r="D56" s="385"/>
      <c r="E56" s="383"/>
      <c r="F56" s="548">
        <v>834</v>
      </c>
      <c r="G56" s="548">
        <v>701</v>
      </c>
      <c r="H56" s="548">
        <v>940</v>
      </c>
      <c r="I56" s="548">
        <v>899</v>
      </c>
      <c r="J56" s="548">
        <v>918</v>
      </c>
      <c r="K56" s="549">
        <v>-84</v>
      </c>
      <c r="L56" s="380">
        <v>-9.1503267973856204</v>
      </c>
    </row>
    <row r="57" spans="1:12" ht="18.75" customHeight="1" x14ac:dyDescent="0.2">
      <c r="A57" s="388"/>
      <c r="B57" s="389"/>
      <c r="C57" s="390" t="s">
        <v>352</v>
      </c>
      <c r="D57" s="389"/>
      <c r="E57" s="391"/>
      <c r="F57" s="551">
        <v>522</v>
      </c>
      <c r="G57" s="552">
        <v>490</v>
      </c>
      <c r="H57" s="552">
        <v>627</v>
      </c>
      <c r="I57" s="552">
        <v>614</v>
      </c>
      <c r="J57" s="552">
        <v>603</v>
      </c>
      <c r="K57" s="553">
        <v>-81</v>
      </c>
      <c r="L57" s="392">
        <v>-13.432835820895523</v>
      </c>
    </row>
    <row r="58" spans="1:12" ht="11.25" x14ac:dyDescent="0.2">
      <c r="A58" s="393"/>
      <c r="B58" s="385"/>
      <c r="C58" s="382"/>
      <c r="D58" s="385"/>
      <c r="E58" s="385"/>
      <c r="F58" s="394"/>
      <c r="G58" s="394"/>
      <c r="H58" s="394"/>
      <c r="I58" s="379"/>
      <c r="J58" s="394"/>
      <c r="K58" s="395"/>
      <c r="L58" s="269" t="s">
        <v>45</v>
      </c>
    </row>
    <row r="59" spans="1:12" ht="20.25" customHeight="1" x14ac:dyDescent="0.2">
      <c r="A59" s="638" t="s">
        <v>354</v>
      </c>
      <c r="B59" s="639"/>
      <c r="C59" s="639"/>
      <c r="D59" s="638"/>
      <c r="E59" s="639"/>
      <c r="F59" s="639"/>
      <c r="G59" s="639"/>
      <c r="H59" s="639"/>
      <c r="I59" s="639"/>
      <c r="J59" s="639"/>
      <c r="K59" s="639"/>
      <c r="L59" s="639"/>
    </row>
    <row r="60" spans="1:12" ht="11.25" customHeight="1" x14ac:dyDescent="0.2">
      <c r="A60" s="640" t="s">
        <v>355</v>
      </c>
      <c r="B60" s="641"/>
      <c r="C60" s="641"/>
      <c r="D60" s="641"/>
      <c r="E60" s="641"/>
      <c r="F60" s="641"/>
      <c r="G60" s="641"/>
      <c r="H60" s="641"/>
      <c r="I60" s="641"/>
      <c r="J60" s="641"/>
      <c r="K60" s="641"/>
      <c r="L60" s="641"/>
    </row>
    <row r="61" spans="1:12" ht="12.75" customHeight="1" x14ac:dyDescent="0.2">
      <c r="A61" s="642" t="s">
        <v>356</v>
      </c>
      <c r="B61" s="643"/>
      <c r="C61" s="643"/>
      <c r="D61" s="643"/>
      <c r="E61" s="643"/>
      <c r="F61" s="643"/>
      <c r="G61" s="643"/>
      <c r="H61" s="643"/>
      <c r="I61" s="643"/>
      <c r="J61" s="643"/>
      <c r="K61" s="643"/>
      <c r="L61" s="643"/>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68" t="s">
        <v>357</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44" t="s">
        <v>358</v>
      </c>
      <c r="E7" s="645"/>
      <c r="F7" s="645"/>
      <c r="G7" s="645"/>
      <c r="H7" s="646"/>
      <c r="I7" s="647" t="s">
        <v>359</v>
      </c>
      <c r="J7" s="648"/>
      <c r="K7" s="96"/>
      <c r="L7" s="96"/>
      <c r="M7" s="96"/>
      <c r="N7" s="96"/>
      <c r="O7" s="96"/>
    </row>
    <row r="8" spans="1:15" ht="21.75" customHeight="1" x14ac:dyDescent="0.2">
      <c r="A8" s="614"/>
      <c r="B8" s="615"/>
      <c r="C8" s="581"/>
      <c r="D8" s="590" t="s">
        <v>335</v>
      </c>
      <c r="E8" s="590" t="s">
        <v>337</v>
      </c>
      <c r="F8" s="590" t="s">
        <v>338</v>
      </c>
      <c r="G8" s="590" t="s">
        <v>339</v>
      </c>
      <c r="H8" s="590" t="s">
        <v>340</v>
      </c>
      <c r="I8" s="649"/>
      <c r="J8" s="650"/>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4317</v>
      </c>
      <c r="E11" s="114">
        <v>3296</v>
      </c>
      <c r="F11" s="114">
        <v>5217</v>
      </c>
      <c r="G11" s="114">
        <v>3848</v>
      </c>
      <c r="H11" s="140">
        <v>4277</v>
      </c>
      <c r="I11" s="115">
        <v>40</v>
      </c>
      <c r="J11" s="116">
        <v>0.93523497778816933</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6.1616863562659256</v>
      </c>
      <c r="D14" s="115">
        <v>266</v>
      </c>
      <c r="E14" s="114">
        <v>148</v>
      </c>
      <c r="F14" s="114">
        <v>291</v>
      </c>
      <c r="G14" s="114">
        <v>212</v>
      </c>
      <c r="H14" s="140">
        <v>280</v>
      </c>
      <c r="I14" s="115">
        <v>-14</v>
      </c>
      <c r="J14" s="116">
        <v>-5</v>
      </c>
      <c r="K14" s="110"/>
      <c r="L14" s="110"/>
      <c r="M14" s="110"/>
      <c r="N14" s="110"/>
      <c r="O14" s="110"/>
    </row>
    <row r="15" spans="1:15" s="110" customFormat="1" ht="24.95" customHeight="1" x14ac:dyDescent="0.2">
      <c r="A15" s="193" t="s">
        <v>216</v>
      </c>
      <c r="B15" s="199" t="s">
        <v>217</v>
      </c>
      <c r="C15" s="113">
        <v>1.1118832522585129</v>
      </c>
      <c r="D15" s="115">
        <v>48</v>
      </c>
      <c r="E15" s="114">
        <v>35</v>
      </c>
      <c r="F15" s="114">
        <v>53</v>
      </c>
      <c r="G15" s="114">
        <v>56</v>
      </c>
      <c r="H15" s="140">
        <v>47</v>
      </c>
      <c r="I15" s="115">
        <v>1</v>
      </c>
      <c r="J15" s="116">
        <v>2.1276595744680851</v>
      </c>
    </row>
    <row r="16" spans="1:15" s="287" customFormat="1" ht="24.95" customHeight="1" x14ac:dyDescent="0.2">
      <c r="A16" s="193" t="s">
        <v>218</v>
      </c>
      <c r="B16" s="199" t="s">
        <v>141</v>
      </c>
      <c r="C16" s="113">
        <v>4.7255038220986796</v>
      </c>
      <c r="D16" s="115">
        <v>204</v>
      </c>
      <c r="E16" s="114">
        <v>105</v>
      </c>
      <c r="F16" s="114">
        <v>209</v>
      </c>
      <c r="G16" s="114">
        <v>142</v>
      </c>
      <c r="H16" s="140">
        <v>206</v>
      </c>
      <c r="I16" s="115">
        <v>-2</v>
      </c>
      <c r="J16" s="116">
        <v>-0.970873786407767</v>
      </c>
      <c r="K16" s="110"/>
      <c r="L16" s="110"/>
      <c r="M16" s="110"/>
      <c r="N16" s="110"/>
      <c r="O16" s="110"/>
    </row>
    <row r="17" spans="1:15" s="110" customFormat="1" ht="24.95" customHeight="1" x14ac:dyDescent="0.2">
      <c r="A17" s="193" t="s">
        <v>142</v>
      </c>
      <c r="B17" s="199" t="s">
        <v>220</v>
      </c>
      <c r="C17" s="113">
        <v>0.32429928190873292</v>
      </c>
      <c r="D17" s="115">
        <v>14</v>
      </c>
      <c r="E17" s="114">
        <v>8</v>
      </c>
      <c r="F17" s="114">
        <v>29</v>
      </c>
      <c r="G17" s="114">
        <v>14</v>
      </c>
      <c r="H17" s="140">
        <v>27</v>
      </c>
      <c r="I17" s="115">
        <v>-13</v>
      </c>
      <c r="J17" s="116">
        <v>-48.148148148148145</v>
      </c>
    </row>
    <row r="18" spans="1:15" s="287" customFormat="1" ht="24.95" customHeight="1" x14ac:dyDescent="0.2">
      <c r="A18" s="201" t="s">
        <v>144</v>
      </c>
      <c r="B18" s="202" t="s">
        <v>145</v>
      </c>
      <c r="C18" s="113">
        <v>3.0113504748668056</v>
      </c>
      <c r="D18" s="115">
        <v>130</v>
      </c>
      <c r="E18" s="114">
        <v>77</v>
      </c>
      <c r="F18" s="114">
        <v>234</v>
      </c>
      <c r="G18" s="114">
        <v>116</v>
      </c>
      <c r="H18" s="140">
        <v>145</v>
      </c>
      <c r="I18" s="115">
        <v>-15</v>
      </c>
      <c r="J18" s="116">
        <v>-10.344827586206897</v>
      </c>
      <c r="K18" s="110"/>
      <c r="L18" s="110"/>
      <c r="M18" s="110"/>
      <c r="N18" s="110"/>
      <c r="O18" s="110"/>
    </row>
    <row r="19" spans="1:15" s="110" customFormat="1" ht="24.95" customHeight="1" x14ac:dyDescent="0.2">
      <c r="A19" s="193" t="s">
        <v>146</v>
      </c>
      <c r="B19" s="199" t="s">
        <v>147</v>
      </c>
      <c r="C19" s="113">
        <v>16.84039842483206</v>
      </c>
      <c r="D19" s="115">
        <v>727</v>
      </c>
      <c r="E19" s="114">
        <v>461</v>
      </c>
      <c r="F19" s="114">
        <v>853</v>
      </c>
      <c r="G19" s="114">
        <v>483</v>
      </c>
      <c r="H19" s="140">
        <v>597</v>
      </c>
      <c r="I19" s="115">
        <v>130</v>
      </c>
      <c r="J19" s="116">
        <v>21.775544388609717</v>
      </c>
    </row>
    <row r="20" spans="1:15" s="287" customFormat="1" ht="24.95" customHeight="1" x14ac:dyDescent="0.2">
      <c r="A20" s="193" t="s">
        <v>148</v>
      </c>
      <c r="B20" s="199" t="s">
        <v>149</v>
      </c>
      <c r="C20" s="113">
        <v>5.0961315728515171</v>
      </c>
      <c r="D20" s="115">
        <v>220</v>
      </c>
      <c r="E20" s="114">
        <v>141</v>
      </c>
      <c r="F20" s="114">
        <v>275</v>
      </c>
      <c r="G20" s="114">
        <v>388</v>
      </c>
      <c r="H20" s="140">
        <v>240</v>
      </c>
      <c r="I20" s="115">
        <v>-20</v>
      </c>
      <c r="J20" s="116">
        <v>-8.3333333333333339</v>
      </c>
      <c r="K20" s="110"/>
      <c r="L20" s="110"/>
      <c r="M20" s="110"/>
      <c r="N20" s="110"/>
      <c r="O20" s="110"/>
    </row>
    <row r="21" spans="1:15" s="110" customFormat="1" ht="24.95" customHeight="1" x14ac:dyDescent="0.2">
      <c r="A21" s="201" t="s">
        <v>150</v>
      </c>
      <c r="B21" s="202" t="s">
        <v>151</v>
      </c>
      <c r="C21" s="113">
        <v>6.2543432939541352</v>
      </c>
      <c r="D21" s="115">
        <v>270</v>
      </c>
      <c r="E21" s="114">
        <v>281</v>
      </c>
      <c r="F21" s="114">
        <v>375</v>
      </c>
      <c r="G21" s="114">
        <v>302</v>
      </c>
      <c r="H21" s="140">
        <v>278</v>
      </c>
      <c r="I21" s="115">
        <v>-8</v>
      </c>
      <c r="J21" s="116">
        <v>-2.8776978417266186</v>
      </c>
    </row>
    <row r="22" spans="1:15" s="110" customFormat="1" ht="24.95" customHeight="1" x14ac:dyDescent="0.2">
      <c r="A22" s="201" t="s">
        <v>152</v>
      </c>
      <c r="B22" s="199" t="s">
        <v>153</v>
      </c>
      <c r="C22" s="113">
        <v>2.9881862404447532</v>
      </c>
      <c r="D22" s="115">
        <v>129</v>
      </c>
      <c r="E22" s="114">
        <v>101</v>
      </c>
      <c r="F22" s="114">
        <v>119</v>
      </c>
      <c r="G22" s="114">
        <v>88</v>
      </c>
      <c r="H22" s="140">
        <v>97</v>
      </c>
      <c r="I22" s="115">
        <v>32</v>
      </c>
      <c r="J22" s="116">
        <v>32.989690721649481</v>
      </c>
    </row>
    <row r="23" spans="1:15" s="110" customFormat="1" ht="24.95" customHeight="1" x14ac:dyDescent="0.2">
      <c r="A23" s="193" t="s">
        <v>154</v>
      </c>
      <c r="B23" s="199" t="s">
        <v>155</v>
      </c>
      <c r="C23" s="113">
        <v>0.78758397034977989</v>
      </c>
      <c r="D23" s="115">
        <v>34</v>
      </c>
      <c r="E23" s="114">
        <v>16</v>
      </c>
      <c r="F23" s="114">
        <v>52</v>
      </c>
      <c r="G23" s="114">
        <v>22</v>
      </c>
      <c r="H23" s="140">
        <v>35</v>
      </c>
      <c r="I23" s="115">
        <v>-1</v>
      </c>
      <c r="J23" s="116">
        <v>-2.8571428571428572</v>
      </c>
    </row>
    <row r="24" spans="1:15" s="110" customFormat="1" ht="24.95" customHeight="1" x14ac:dyDescent="0.2">
      <c r="A24" s="193" t="s">
        <v>156</v>
      </c>
      <c r="B24" s="199" t="s">
        <v>221</v>
      </c>
      <c r="C24" s="113">
        <v>3.2429928190873292</v>
      </c>
      <c r="D24" s="115">
        <v>140</v>
      </c>
      <c r="E24" s="114">
        <v>121</v>
      </c>
      <c r="F24" s="114">
        <v>229</v>
      </c>
      <c r="G24" s="114">
        <v>147</v>
      </c>
      <c r="H24" s="140">
        <v>189</v>
      </c>
      <c r="I24" s="115">
        <v>-49</v>
      </c>
      <c r="J24" s="116">
        <v>-25.925925925925927</v>
      </c>
    </row>
    <row r="25" spans="1:15" s="110" customFormat="1" ht="24.95" customHeight="1" x14ac:dyDescent="0.2">
      <c r="A25" s="193" t="s">
        <v>222</v>
      </c>
      <c r="B25" s="204" t="s">
        <v>159</v>
      </c>
      <c r="C25" s="113">
        <v>9.752142691684039</v>
      </c>
      <c r="D25" s="115">
        <v>421</v>
      </c>
      <c r="E25" s="114">
        <v>319</v>
      </c>
      <c r="F25" s="114">
        <v>404</v>
      </c>
      <c r="G25" s="114">
        <v>459</v>
      </c>
      <c r="H25" s="140">
        <v>479</v>
      </c>
      <c r="I25" s="115">
        <v>-58</v>
      </c>
      <c r="J25" s="116">
        <v>-12.108559498956158</v>
      </c>
    </row>
    <row r="26" spans="1:15" s="110" customFormat="1" ht="24.95" customHeight="1" x14ac:dyDescent="0.2">
      <c r="A26" s="201">
        <v>782.78300000000002</v>
      </c>
      <c r="B26" s="203" t="s">
        <v>160</v>
      </c>
      <c r="C26" s="113">
        <v>11.141996757007181</v>
      </c>
      <c r="D26" s="115">
        <v>481</v>
      </c>
      <c r="E26" s="114">
        <v>468</v>
      </c>
      <c r="F26" s="114">
        <v>608</v>
      </c>
      <c r="G26" s="114">
        <v>511</v>
      </c>
      <c r="H26" s="140">
        <v>546</v>
      </c>
      <c r="I26" s="115">
        <v>-65</v>
      </c>
      <c r="J26" s="116">
        <v>-11.904761904761905</v>
      </c>
    </row>
    <row r="27" spans="1:15" s="110" customFormat="1" ht="24.95" customHeight="1" x14ac:dyDescent="0.2">
      <c r="A27" s="193" t="s">
        <v>161</v>
      </c>
      <c r="B27" s="199" t="s">
        <v>162</v>
      </c>
      <c r="C27" s="113">
        <v>2.9650220060227008</v>
      </c>
      <c r="D27" s="115">
        <v>128</v>
      </c>
      <c r="E27" s="114">
        <v>101</v>
      </c>
      <c r="F27" s="114">
        <v>176</v>
      </c>
      <c r="G27" s="114">
        <v>132</v>
      </c>
      <c r="H27" s="140">
        <v>169</v>
      </c>
      <c r="I27" s="115">
        <v>-41</v>
      </c>
      <c r="J27" s="116">
        <v>-24.260355029585799</v>
      </c>
    </row>
    <row r="28" spans="1:15" s="110" customFormat="1" ht="24.95" customHeight="1" x14ac:dyDescent="0.2">
      <c r="A28" s="193" t="s">
        <v>163</v>
      </c>
      <c r="B28" s="199" t="s">
        <v>164</v>
      </c>
      <c r="C28" s="113">
        <v>5.5362520268705122</v>
      </c>
      <c r="D28" s="115">
        <v>239</v>
      </c>
      <c r="E28" s="114">
        <v>184</v>
      </c>
      <c r="F28" s="114">
        <v>349</v>
      </c>
      <c r="G28" s="114">
        <v>143</v>
      </c>
      <c r="H28" s="140">
        <v>246</v>
      </c>
      <c r="I28" s="115">
        <v>-7</v>
      </c>
      <c r="J28" s="116">
        <v>-2.845528455284553</v>
      </c>
    </row>
    <row r="29" spans="1:15" s="110" customFormat="1" ht="24.95" customHeight="1" x14ac:dyDescent="0.2">
      <c r="A29" s="193">
        <v>86</v>
      </c>
      <c r="B29" s="199" t="s">
        <v>165</v>
      </c>
      <c r="C29" s="113">
        <v>10.215427380125087</v>
      </c>
      <c r="D29" s="115">
        <v>441</v>
      </c>
      <c r="E29" s="114">
        <v>206</v>
      </c>
      <c r="F29" s="114">
        <v>352</v>
      </c>
      <c r="G29" s="114">
        <v>180</v>
      </c>
      <c r="H29" s="140">
        <v>230</v>
      </c>
      <c r="I29" s="115">
        <v>211</v>
      </c>
      <c r="J29" s="116">
        <v>91.739130434782609</v>
      </c>
    </row>
    <row r="30" spans="1:15" s="110" customFormat="1" ht="24.95" customHeight="1" x14ac:dyDescent="0.2">
      <c r="A30" s="193">
        <v>87.88</v>
      </c>
      <c r="B30" s="204" t="s">
        <v>166</v>
      </c>
      <c r="C30" s="113">
        <v>5.2582812138058834</v>
      </c>
      <c r="D30" s="115">
        <v>227</v>
      </c>
      <c r="E30" s="114">
        <v>284</v>
      </c>
      <c r="F30" s="114">
        <v>391</v>
      </c>
      <c r="G30" s="114">
        <v>235</v>
      </c>
      <c r="H30" s="140">
        <v>250</v>
      </c>
      <c r="I30" s="115">
        <v>-23</v>
      </c>
      <c r="J30" s="116">
        <v>-9.1999999999999993</v>
      </c>
    </row>
    <row r="31" spans="1:15" s="110" customFormat="1" ht="24.95" customHeight="1" x14ac:dyDescent="0.2">
      <c r="A31" s="193" t="s">
        <v>167</v>
      </c>
      <c r="B31" s="199" t="s">
        <v>168</v>
      </c>
      <c r="C31" s="113">
        <v>10.377577021079453</v>
      </c>
      <c r="D31" s="115">
        <v>448</v>
      </c>
      <c r="E31" s="114">
        <v>379</v>
      </c>
      <c r="F31" s="114">
        <v>482</v>
      </c>
      <c r="G31" s="114">
        <v>412</v>
      </c>
      <c r="H31" s="140">
        <v>484</v>
      </c>
      <c r="I31" s="115">
        <v>-36</v>
      </c>
      <c r="J31" s="116">
        <v>-7.4380165289256199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90.456335418114435</v>
      </c>
      <c r="D36" s="143">
        <v>3905</v>
      </c>
      <c r="E36" s="144">
        <v>3062</v>
      </c>
      <c r="F36" s="144">
        <v>4665</v>
      </c>
      <c r="G36" s="144">
        <v>3502</v>
      </c>
      <c r="H36" s="145">
        <v>3840</v>
      </c>
      <c r="I36" s="143">
        <v>65</v>
      </c>
      <c r="J36" s="146">
        <v>1.6927083333333333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1" t="s">
        <v>360</v>
      </c>
      <c r="B39" s="652"/>
      <c r="C39" s="652"/>
      <c r="D39" s="652"/>
      <c r="E39" s="652"/>
      <c r="F39" s="652"/>
      <c r="G39" s="652"/>
      <c r="H39" s="652"/>
      <c r="I39" s="652"/>
      <c r="J39" s="652"/>
    </row>
    <row r="40" spans="1:10" ht="31.5" customHeight="1" x14ac:dyDescent="0.2">
      <c r="A40" s="653" t="s">
        <v>361</v>
      </c>
      <c r="B40" s="653"/>
      <c r="C40" s="653"/>
      <c r="D40" s="653"/>
      <c r="E40" s="653"/>
      <c r="F40" s="653"/>
      <c r="G40" s="653"/>
      <c r="H40" s="653"/>
      <c r="I40" s="653"/>
      <c r="J40" s="653"/>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68" t="s">
        <v>362</v>
      </c>
      <c r="B3" s="569"/>
      <c r="C3" s="569"/>
      <c r="D3" s="569"/>
      <c r="E3" s="569"/>
      <c r="F3" s="569"/>
      <c r="G3" s="569"/>
      <c r="H3" s="569"/>
      <c r="I3" s="569"/>
      <c r="J3" s="569"/>
      <c r="K3" s="569"/>
    </row>
    <row r="4" spans="1:15" s="94" customFormat="1" ht="12" customHeight="1" x14ac:dyDescent="0.2">
      <c r="A4" s="570" t="s">
        <v>92</v>
      </c>
      <c r="B4" s="570"/>
      <c r="C4" s="570"/>
      <c r="D4" s="570"/>
      <c r="E4" s="570"/>
      <c r="F4" s="570"/>
      <c r="G4" s="570"/>
      <c r="H4" s="570"/>
      <c r="I4" s="570"/>
      <c r="J4" s="570"/>
      <c r="K4" s="570"/>
    </row>
    <row r="5" spans="1:15" s="94" customFormat="1" ht="12" customHeight="1" x14ac:dyDescent="0.2">
      <c r="A5" s="571" t="s">
        <v>335</v>
      </c>
      <c r="B5" s="571"/>
      <c r="C5" s="571"/>
      <c r="D5" s="571"/>
      <c r="E5" s="571"/>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332</v>
      </c>
      <c r="B7" s="575"/>
      <c r="C7" s="575"/>
      <c r="D7" s="580" t="s">
        <v>94</v>
      </c>
      <c r="E7" s="654" t="s">
        <v>363</v>
      </c>
      <c r="F7" s="584"/>
      <c r="G7" s="584"/>
      <c r="H7" s="584"/>
      <c r="I7" s="585"/>
      <c r="J7" s="647" t="s">
        <v>359</v>
      </c>
      <c r="K7" s="648"/>
      <c r="L7" s="96"/>
      <c r="M7" s="96"/>
      <c r="N7" s="96"/>
      <c r="O7" s="96"/>
    </row>
    <row r="8" spans="1:15" ht="21.75" customHeight="1" x14ac:dyDescent="0.2">
      <c r="A8" s="576"/>
      <c r="B8" s="577"/>
      <c r="C8" s="577"/>
      <c r="D8" s="581"/>
      <c r="E8" s="590" t="s">
        <v>335</v>
      </c>
      <c r="F8" s="590" t="s">
        <v>337</v>
      </c>
      <c r="G8" s="590" t="s">
        <v>338</v>
      </c>
      <c r="H8" s="590" t="s">
        <v>339</v>
      </c>
      <c r="I8" s="590" t="s">
        <v>340</v>
      </c>
      <c r="J8" s="649"/>
      <c r="K8" s="650"/>
    </row>
    <row r="9" spans="1:15" ht="12" customHeight="1" x14ac:dyDescent="0.2">
      <c r="A9" s="576"/>
      <c r="B9" s="577"/>
      <c r="C9" s="577"/>
      <c r="D9" s="581"/>
      <c r="E9" s="591"/>
      <c r="F9" s="591"/>
      <c r="G9" s="591"/>
      <c r="H9" s="591"/>
      <c r="I9" s="591"/>
      <c r="J9" s="98" t="s">
        <v>102</v>
      </c>
      <c r="K9" s="99" t="s">
        <v>103</v>
      </c>
    </row>
    <row r="10" spans="1:15" ht="12" customHeight="1" x14ac:dyDescent="0.2">
      <c r="A10" s="578"/>
      <c r="B10" s="579"/>
      <c r="C10" s="579"/>
      <c r="D10" s="582"/>
      <c r="E10" s="100">
        <v>1</v>
      </c>
      <c r="F10" s="100">
        <v>2</v>
      </c>
      <c r="G10" s="100">
        <v>3</v>
      </c>
      <c r="H10" s="100">
        <v>4</v>
      </c>
      <c r="I10" s="100">
        <v>5</v>
      </c>
      <c r="J10" s="100">
        <v>6</v>
      </c>
      <c r="K10" s="100">
        <v>7</v>
      </c>
    </row>
    <row r="11" spans="1:15" ht="18" customHeight="1" x14ac:dyDescent="0.2">
      <c r="A11" s="297" t="s">
        <v>104</v>
      </c>
      <c r="B11" s="298"/>
      <c r="C11" s="299"/>
      <c r="D11" s="262">
        <v>100</v>
      </c>
      <c r="E11" s="263">
        <v>4317</v>
      </c>
      <c r="F11" s="264">
        <v>3296</v>
      </c>
      <c r="G11" s="264">
        <v>5217</v>
      </c>
      <c r="H11" s="264">
        <v>3848</v>
      </c>
      <c r="I11" s="265">
        <v>4277</v>
      </c>
      <c r="J11" s="263">
        <v>40</v>
      </c>
      <c r="K11" s="266">
        <v>0.93523497778816933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30.993745656706047</v>
      </c>
      <c r="E13" s="115">
        <v>1338</v>
      </c>
      <c r="F13" s="114">
        <v>1212</v>
      </c>
      <c r="G13" s="114">
        <v>1579</v>
      </c>
      <c r="H13" s="114">
        <v>1439</v>
      </c>
      <c r="I13" s="140">
        <v>1423</v>
      </c>
      <c r="J13" s="115">
        <v>-85</v>
      </c>
      <c r="K13" s="116">
        <v>-5.9732958538299368</v>
      </c>
    </row>
    <row r="14" spans="1:15" ht="15.95" customHeight="1" x14ac:dyDescent="0.2">
      <c r="A14" s="306" t="s">
        <v>230</v>
      </c>
      <c r="B14" s="307"/>
      <c r="C14" s="308"/>
      <c r="D14" s="113">
        <v>46.397961547370862</v>
      </c>
      <c r="E14" s="115">
        <v>2003</v>
      </c>
      <c r="F14" s="114">
        <v>1477</v>
      </c>
      <c r="G14" s="114">
        <v>2745</v>
      </c>
      <c r="H14" s="114">
        <v>1796</v>
      </c>
      <c r="I14" s="140">
        <v>2032</v>
      </c>
      <c r="J14" s="115">
        <v>-29</v>
      </c>
      <c r="K14" s="116">
        <v>-1.4271653543307086</v>
      </c>
    </row>
    <row r="15" spans="1:15" ht="15.95" customHeight="1" x14ac:dyDescent="0.2">
      <c r="A15" s="306" t="s">
        <v>231</v>
      </c>
      <c r="B15" s="307"/>
      <c r="C15" s="308"/>
      <c r="D15" s="113">
        <v>9.2193652999768361</v>
      </c>
      <c r="E15" s="115">
        <v>398</v>
      </c>
      <c r="F15" s="114">
        <v>263</v>
      </c>
      <c r="G15" s="114">
        <v>382</v>
      </c>
      <c r="H15" s="114">
        <v>269</v>
      </c>
      <c r="I15" s="140">
        <v>355</v>
      </c>
      <c r="J15" s="115">
        <v>43</v>
      </c>
      <c r="K15" s="116">
        <v>12.112676056338028</v>
      </c>
    </row>
    <row r="16" spans="1:15" ht="15.95" customHeight="1" x14ac:dyDescent="0.2">
      <c r="A16" s="306" t="s">
        <v>232</v>
      </c>
      <c r="B16" s="307"/>
      <c r="C16" s="308"/>
      <c r="D16" s="113">
        <v>12.99513551077137</v>
      </c>
      <c r="E16" s="115">
        <v>561</v>
      </c>
      <c r="F16" s="114">
        <v>328</v>
      </c>
      <c r="G16" s="114">
        <v>455</v>
      </c>
      <c r="H16" s="114">
        <v>331</v>
      </c>
      <c r="I16" s="140">
        <v>459</v>
      </c>
      <c r="J16" s="115">
        <v>102</v>
      </c>
      <c r="K16" s="116">
        <v>22.222222222222221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6.9492703266157058E-2</v>
      </c>
      <c r="E18" s="115">
        <v>3</v>
      </c>
      <c r="F18" s="114" t="s">
        <v>513</v>
      </c>
      <c r="G18" s="114">
        <v>7</v>
      </c>
      <c r="H18" s="114">
        <v>4</v>
      </c>
      <c r="I18" s="140">
        <v>5</v>
      </c>
      <c r="J18" s="115">
        <v>-2</v>
      </c>
      <c r="K18" s="116">
        <v>-40</v>
      </c>
    </row>
    <row r="19" spans="1:11" ht="14.1" customHeight="1" x14ac:dyDescent="0.2">
      <c r="A19" s="306" t="s">
        <v>235</v>
      </c>
      <c r="B19" s="307" t="s">
        <v>236</v>
      </c>
      <c r="C19" s="308"/>
      <c r="D19" s="113">
        <v>0</v>
      </c>
      <c r="E19" s="115">
        <v>0</v>
      </c>
      <c r="F19" s="114">
        <v>0</v>
      </c>
      <c r="G19" s="114" t="s">
        <v>513</v>
      </c>
      <c r="H19" s="114" t="s">
        <v>513</v>
      </c>
      <c r="I19" s="140">
        <v>5</v>
      </c>
      <c r="J19" s="115">
        <v>-5</v>
      </c>
      <c r="K19" s="116">
        <v>-100</v>
      </c>
    </row>
    <row r="20" spans="1:11" ht="14.1" customHeight="1" x14ac:dyDescent="0.2">
      <c r="A20" s="306">
        <v>12</v>
      </c>
      <c r="B20" s="307" t="s">
        <v>237</v>
      </c>
      <c r="C20" s="308"/>
      <c r="D20" s="113">
        <v>0.46328468844104703</v>
      </c>
      <c r="E20" s="115">
        <v>20</v>
      </c>
      <c r="F20" s="114">
        <v>11</v>
      </c>
      <c r="G20" s="114">
        <v>33</v>
      </c>
      <c r="H20" s="114">
        <v>32</v>
      </c>
      <c r="I20" s="140">
        <v>25</v>
      </c>
      <c r="J20" s="115">
        <v>-5</v>
      </c>
      <c r="K20" s="116">
        <v>-20</v>
      </c>
    </row>
    <row r="21" spans="1:11" ht="14.1" customHeight="1" x14ac:dyDescent="0.2">
      <c r="A21" s="306">
        <v>21</v>
      </c>
      <c r="B21" s="307" t="s">
        <v>238</v>
      </c>
      <c r="C21" s="308"/>
      <c r="D21" s="113">
        <v>9.2656937688209401E-2</v>
      </c>
      <c r="E21" s="115">
        <v>4</v>
      </c>
      <c r="F21" s="114" t="s">
        <v>513</v>
      </c>
      <c r="G21" s="114" t="s">
        <v>513</v>
      </c>
      <c r="H21" s="114" t="s">
        <v>513</v>
      </c>
      <c r="I21" s="140">
        <v>10</v>
      </c>
      <c r="J21" s="115">
        <v>-6</v>
      </c>
      <c r="K21" s="116">
        <v>-60</v>
      </c>
    </row>
    <row r="22" spans="1:11" ht="14.1" customHeight="1" x14ac:dyDescent="0.2">
      <c r="A22" s="306">
        <v>22</v>
      </c>
      <c r="B22" s="307" t="s">
        <v>239</v>
      </c>
      <c r="C22" s="308"/>
      <c r="D22" s="113">
        <v>0.76441973592772761</v>
      </c>
      <c r="E22" s="115">
        <v>33</v>
      </c>
      <c r="F22" s="114">
        <v>19</v>
      </c>
      <c r="G22" s="114">
        <v>58</v>
      </c>
      <c r="H22" s="114">
        <v>36</v>
      </c>
      <c r="I22" s="140">
        <v>28</v>
      </c>
      <c r="J22" s="115">
        <v>5</v>
      </c>
      <c r="K22" s="116">
        <v>17.857142857142858</v>
      </c>
    </row>
    <row r="23" spans="1:11" ht="14.1" customHeight="1" x14ac:dyDescent="0.2">
      <c r="A23" s="306">
        <v>23</v>
      </c>
      <c r="B23" s="307" t="s">
        <v>240</v>
      </c>
      <c r="C23" s="308"/>
      <c r="D23" s="113">
        <v>0.69492703266157052</v>
      </c>
      <c r="E23" s="115">
        <v>30</v>
      </c>
      <c r="F23" s="114">
        <v>13</v>
      </c>
      <c r="G23" s="114">
        <v>25</v>
      </c>
      <c r="H23" s="114">
        <v>19</v>
      </c>
      <c r="I23" s="140">
        <v>19</v>
      </c>
      <c r="J23" s="115">
        <v>11</v>
      </c>
      <c r="K23" s="116">
        <v>57.89473684210526</v>
      </c>
    </row>
    <row r="24" spans="1:11" ht="14.1" customHeight="1" x14ac:dyDescent="0.2">
      <c r="A24" s="306">
        <v>24</v>
      </c>
      <c r="B24" s="307" t="s">
        <v>241</v>
      </c>
      <c r="C24" s="308"/>
      <c r="D24" s="113">
        <v>1.389854065323141</v>
      </c>
      <c r="E24" s="115">
        <v>60</v>
      </c>
      <c r="F24" s="114">
        <v>69</v>
      </c>
      <c r="G24" s="114">
        <v>137</v>
      </c>
      <c r="H24" s="114">
        <v>78</v>
      </c>
      <c r="I24" s="140">
        <v>88</v>
      </c>
      <c r="J24" s="115">
        <v>-28</v>
      </c>
      <c r="K24" s="116">
        <v>-31.818181818181817</v>
      </c>
    </row>
    <row r="25" spans="1:11" ht="14.1" customHeight="1" x14ac:dyDescent="0.2">
      <c r="A25" s="306">
        <v>25</v>
      </c>
      <c r="B25" s="307" t="s">
        <v>242</v>
      </c>
      <c r="C25" s="308"/>
      <c r="D25" s="113">
        <v>2.6175584896919157</v>
      </c>
      <c r="E25" s="115">
        <v>113</v>
      </c>
      <c r="F25" s="114">
        <v>64</v>
      </c>
      <c r="G25" s="114">
        <v>171</v>
      </c>
      <c r="H25" s="114">
        <v>62</v>
      </c>
      <c r="I25" s="140">
        <v>105</v>
      </c>
      <c r="J25" s="115">
        <v>8</v>
      </c>
      <c r="K25" s="116">
        <v>7.6190476190476186</v>
      </c>
    </row>
    <row r="26" spans="1:11" ht="14.1" customHeight="1" x14ac:dyDescent="0.2">
      <c r="A26" s="306">
        <v>26</v>
      </c>
      <c r="B26" s="307" t="s">
        <v>243</v>
      </c>
      <c r="C26" s="308"/>
      <c r="D26" s="113">
        <v>2.5712300208478109</v>
      </c>
      <c r="E26" s="115">
        <v>111</v>
      </c>
      <c r="F26" s="114">
        <v>84</v>
      </c>
      <c r="G26" s="114">
        <v>114</v>
      </c>
      <c r="H26" s="114">
        <v>88</v>
      </c>
      <c r="I26" s="140">
        <v>149</v>
      </c>
      <c r="J26" s="115">
        <v>-38</v>
      </c>
      <c r="K26" s="116">
        <v>-25.503355704697988</v>
      </c>
    </row>
    <row r="27" spans="1:11" ht="14.1" customHeight="1" x14ac:dyDescent="0.2">
      <c r="A27" s="306">
        <v>27</v>
      </c>
      <c r="B27" s="307" t="s">
        <v>244</v>
      </c>
      <c r="C27" s="308"/>
      <c r="D27" s="113">
        <v>0.94973361130414635</v>
      </c>
      <c r="E27" s="115">
        <v>41</v>
      </c>
      <c r="F27" s="114">
        <v>25</v>
      </c>
      <c r="G27" s="114">
        <v>50</v>
      </c>
      <c r="H27" s="114">
        <v>41</v>
      </c>
      <c r="I27" s="140">
        <v>43</v>
      </c>
      <c r="J27" s="115">
        <v>-2</v>
      </c>
      <c r="K27" s="116">
        <v>-4.6511627906976747</v>
      </c>
    </row>
    <row r="28" spans="1:11" ht="14.1" customHeight="1" x14ac:dyDescent="0.2">
      <c r="A28" s="306">
        <v>28</v>
      </c>
      <c r="B28" s="307" t="s">
        <v>245</v>
      </c>
      <c r="C28" s="308"/>
      <c r="D28" s="113">
        <v>0.13898540653231412</v>
      </c>
      <c r="E28" s="115">
        <v>6</v>
      </c>
      <c r="F28" s="114">
        <v>6</v>
      </c>
      <c r="G28" s="114">
        <v>5</v>
      </c>
      <c r="H28" s="114">
        <v>6</v>
      </c>
      <c r="I28" s="140" t="s">
        <v>513</v>
      </c>
      <c r="J28" s="115" t="s">
        <v>513</v>
      </c>
      <c r="K28" s="116" t="s">
        <v>513</v>
      </c>
    </row>
    <row r="29" spans="1:11" ht="14.1" customHeight="1" x14ac:dyDescent="0.2">
      <c r="A29" s="306">
        <v>29</v>
      </c>
      <c r="B29" s="307" t="s">
        <v>246</v>
      </c>
      <c r="C29" s="308"/>
      <c r="D29" s="113">
        <v>10.516562427611767</v>
      </c>
      <c r="E29" s="115">
        <v>454</v>
      </c>
      <c r="F29" s="114">
        <v>353</v>
      </c>
      <c r="G29" s="114">
        <v>477</v>
      </c>
      <c r="H29" s="114">
        <v>482</v>
      </c>
      <c r="I29" s="140">
        <v>599</v>
      </c>
      <c r="J29" s="115">
        <v>-145</v>
      </c>
      <c r="K29" s="116">
        <v>-24.207011686143574</v>
      </c>
    </row>
    <row r="30" spans="1:11" ht="14.1" customHeight="1" x14ac:dyDescent="0.2">
      <c r="A30" s="306" t="s">
        <v>247</v>
      </c>
      <c r="B30" s="307" t="s">
        <v>248</v>
      </c>
      <c r="C30" s="308"/>
      <c r="D30" s="113">
        <v>8.524438267315265</v>
      </c>
      <c r="E30" s="115">
        <v>368</v>
      </c>
      <c r="F30" s="114">
        <v>264</v>
      </c>
      <c r="G30" s="114">
        <v>364</v>
      </c>
      <c r="H30" s="114">
        <v>405</v>
      </c>
      <c r="I30" s="140">
        <v>492</v>
      </c>
      <c r="J30" s="115">
        <v>-124</v>
      </c>
      <c r="K30" s="116">
        <v>-25.203252032520325</v>
      </c>
    </row>
    <row r="31" spans="1:11" ht="14.1" customHeight="1" x14ac:dyDescent="0.2">
      <c r="A31" s="306" t="s">
        <v>249</v>
      </c>
      <c r="B31" s="307" t="s">
        <v>250</v>
      </c>
      <c r="C31" s="308"/>
      <c r="D31" s="113" t="s">
        <v>513</v>
      </c>
      <c r="E31" s="115" t="s">
        <v>513</v>
      </c>
      <c r="F31" s="114" t="s">
        <v>513</v>
      </c>
      <c r="G31" s="114">
        <v>110</v>
      </c>
      <c r="H31" s="114" t="s">
        <v>513</v>
      </c>
      <c r="I31" s="140">
        <v>104</v>
      </c>
      <c r="J31" s="115" t="s">
        <v>513</v>
      </c>
      <c r="K31" s="116" t="s">
        <v>513</v>
      </c>
    </row>
    <row r="32" spans="1:11" ht="14.1" customHeight="1" x14ac:dyDescent="0.2">
      <c r="A32" s="306">
        <v>31</v>
      </c>
      <c r="B32" s="307" t="s">
        <v>251</v>
      </c>
      <c r="C32" s="308"/>
      <c r="D32" s="113">
        <v>0.20847810979847117</v>
      </c>
      <c r="E32" s="115">
        <v>9</v>
      </c>
      <c r="F32" s="114">
        <v>5</v>
      </c>
      <c r="G32" s="114">
        <v>17</v>
      </c>
      <c r="H32" s="114">
        <v>9</v>
      </c>
      <c r="I32" s="140">
        <v>10</v>
      </c>
      <c r="J32" s="115">
        <v>-1</v>
      </c>
      <c r="K32" s="116">
        <v>-10</v>
      </c>
    </row>
    <row r="33" spans="1:11" ht="14.1" customHeight="1" x14ac:dyDescent="0.2">
      <c r="A33" s="306">
        <v>32</v>
      </c>
      <c r="B33" s="307" t="s">
        <v>252</v>
      </c>
      <c r="C33" s="308"/>
      <c r="D33" s="113">
        <v>0.97289784572619875</v>
      </c>
      <c r="E33" s="115">
        <v>42</v>
      </c>
      <c r="F33" s="114">
        <v>21</v>
      </c>
      <c r="G33" s="114">
        <v>66</v>
      </c>
      <c r="H33" s="114">
        <v>51</v>
      </c>
      <c r="I33" s="140">
        <v>48</v>
      </c>
      <c r="J33" s="115">
        <v>-6</v>
      </c>
      <c r="K33" s="116">
        <v>-12.5</v>
      </c>
    </row>
    <row r="34" spans="1:11" ht="14.1" customHeight="1" x14ac:dyDescent="0.2">
      <c r="A34" s="306">
        <v>33</v>
      </c>
      <c r="B34" s="307" t="s">
        <v>253</v>
      </c>
      <c r="C34" s="308"/>
      <c r="D34" s="113">
        <v>0.71809126708362292</v>
      </c>
      <c r="E34" s="115">
        <v>31</v>
      </c>
      <c r="F34" s="114">
        <v>12</v>
      </c>
      <c r="G34" s="114">
        <v>38</v>
      </c>
      <c r="H34" s="114">
        <v>17</v>
      </c>
      <c r="I34" s="140">
        <v>34</v>
      </c>
      <c r="J34" s="115">
        <v>-3</v>
      </c>
      <c r="K34" s="116">
        <v>-8.8235294117647065</v>
      </c>
    </row>
    <row r="35" spans="1:11" ht="14.1" customHeight="1" x14ac:dyDescent="0.2">
      <c r="A35" s="306">
        <v>34</v>
      </c>
      <c r="B35" s="307" t="s">
        <v>254</v>
      </c>
      <c r="C35" s="308"/>
      <c r="D35" s="113">
        <v>1.7373175816539264</v>
      </c>
      <c r="E35" s="115">
        <v>75</v>
      </c>
      <c r="F35" s="114">
        <v>52</v>
      </c>
      <c r="G35" s="114">
        <v>117</v>
      </c>
      <c r="H35" s="114">
        <v>64</v>
      </c>
      <c r="I35" s="140">
        <v>81</v>
      </c>
      <c r="J35" s="115">
        <v>-6</v>
      </c>
      <c r="K35" s="116">
        <v>-7.4074074074074074</v>
      </c>
    </row>
    <row r="36" spans="1:11" ht="14.1" customHeight="1" x14ac:dyDescent="0.2">
      <c r="A36" s="306">
        <v>41</v>
      </c>
      <c r="B36" s="307" t="s">
        <v>255</v>
      </c>
      <c r="C36" s="308"/>
      <c r="D36" s="113">
        <v>0.1853138753764188</v>
      </c>
      <c r="E36" s="115">
        <v>8</v>
      </c>
      <c r="F36" s="114">
        <v>7</v>
      </c>
      <c r="G36" s="114">
        <v>5</v>
      </c>
      <c r="H36" s="114">
        <v>6</v>
      </c>
      <c r="I36" s="140">
        <v>8</v>
      </c>
      <c r="J36" s="115">
        <v>0</v>
      </c>
      <c r="K36" s="116">
        <v>0</v>
      </c>
    </row>
    <row r="37" spans="1:11" ht="14.1" customHeight="1" x14ac:dyDescent="0.2">
      <c r="A37" s="306">
        <v>42</v>
      </c>
      <c r="B37" s="307" t="s">
        <v>256</v>
      </c>
      <c r="C37" s="308"/>
      <c r="D37" s="113">
        <v>9.2656937688209401E-2</v>
      </c>
      <c r="E37" s="115">
        <v>4</v>
      </c>
      <c r="F37" s="114">
        <v>0</v>
      </c>
      <c r="G37" s="114" t="s">
        <v>513</v>
      </c>
      <c r="H37" s="114">
        <v>5</v>
      </c>
      <c r="I37" s="140" t="s">
        <v>513</v>
      </c>
      <c r="J37" s="115" t="s">
        <v>513</v>
      </c>
      <c r="K37" s="116" t="s">
        <v>513</v>
      </c>
    </row>
    <row r="38" spans="1:11" ht="14.1" customHeight="1" x14ac:dyDescent="0.2">
      <c r="A38" s="306">
        <v>43</v>
      </c>
      <c r="B38" s="307" t="s">
        <v>257</v>
      </c>
      <c r="C38" s="308"/>
      <c r="D38" s="113">
        <v>1.7836460504980309</v>
      </c>
      <c r="E38" s="115">
        <v>77</v>
      </c>
      <c r="F38" s="114">
        <v>38</v>
      </c>
      <c r="G38" s="114">
        <v>89</v>
      </c>
      <c r="H38" s="114">
        <v>59</v>
      </c>
      <c r="I38" s="140">
        <v>47</v>
      </c>
      <c r="J38" s="115">
        <v>30</v>
      </c>
      <c r="K38" s="116">
        <v>63.829787234042556</v>
      </c>
    </row>
    <row r="39" spans="1:11" ht="14.1" customHeight="1" x14ac:dyDescent="0.2">
      <c r="A39" s="306">
        <v>51</v>
      </c>
      <c r="B39" s="307" t="s">
        <v>258</v>
      </c>
      <c r="C39" s="308"/>
      <c r="D39" s="113">
        <v>7.1809126708362285</v>
      </c>
      <c r="E39" s="115">
        <v>310</v>
      </c>
      <c r="F39" s="114">
        <v>317</v>
      </c>
      <c r="G39" s="114">
        <v>422</v>
      </c>
      <c r="H39" s="114">
        <v>386</v>
      </c>
      <c r="I39" s="140">
        <v>306</v>
      </c>
      <c r="J39" s="115">
        <v>4</v>
      </c>
      <c r="K39" s="116">
        <v>1.3071895424836601</v>
      </c>
    </row>
    <row r="40" spans="1:11" ht="14.1" customHeight="1" x14ac:dyDescent="0.2">
      <c r="A40" s="306" t="s">
        <v>259</v>
      </c>
      <c r="B40" s="307" t="s">
        <v>260</v>
      </c>
      <c r="C40" s="308"/>
      <c r="D40" s="113">
        <v>6.5091498725967103</v>
      </c>
      <c r="E40" s="115">
        <v>281</v>
      </c>
      <c r="F40" s="114">
        <v>311</v>
      </c>
      <c r="G40" s="114">
        <v>406</v>
      </c>
      <c r="H40" s="114">
        <v>354</v>
      </c>
      <c r="I40" s="140">
        <v>287</v>
      </c>
      <c r="J40" s="115">
        <v>-6</v>
      </c>
      <c r="K40" s="116">
        <v>-2.0905923344947737</v>
      </c>
    </row>
    <row r="41" spans="1:11" ht="14.1" customHeight="1" x14ac:dyDescent="0.2">
      <c r="A41" s="306"/>
      <c r="B41" s="307" t="s">
        <v>261</v>
      </c>
      <c r="C41" s="308"/>
      <c r="D41" s="113">
        <v>5.5130877924484594</v>
      </c>
      <c r="E41" s="115">
        <v>238</v>
      </c>
      <c r="F41" s="114">
        <v>258</v>
      </c>
      <c r="G41" s="114">
        <v>320</v>
      </c>
      <c r="H41" s="114">
        <v>315</v>
      </c>
      <c r="I41" s="140">
        <v>252</v>
      </c>
      <c r="J41" s="115">
        <v>-14</v>
      </c>
      <c r="K41" s="116">
        <v>-5.5555555555555554</v>
      </c>
    </row>
    <row r="42" spans="1:11" ht="14.1" customHeight="1" x14ac:dyDescent="0.2">
      <c r="A42" s="306">
        <v>52</v>
      </c>
      <c r="B42" s="307" t="s">
        <v>262</v>
      </c>
      <c r="C42" s="308"/>
      <c r="D42" s="113">
        <v>3.034514709288858</v>
      </c>
      <c r="E42" s="115">
        <v>131</v>
      </c>
      <c r="F42" s="114">
        <v>71</v>
      </c>
      <c r="G42" s="114">
        <v>132</v>
      </c>
      <c r="H42" s="114">
        <v>274</v>
      </c>
      <c r="I42" s="140">
        <v>164</v>
      </c>
      <c r="J42" s="115">
        <v>-33</v>
      </c>
      <c r="K42" s="116">
        <v>-20.121951219512194</v>
      </c>
    </row>
    <row r="43" spans="1:11" ht="14.1" customHeight="1" x14ac:dyDescent="0.2">
      <c r="A43" s="306" t="s">
        <v>263</v>
      </c>
      <c r="B43" s="307" t="s">
        <v>264</v>
      </c>
      <c r="C43" s="308"/>
      <c r="D43" s="113">
        <v>2.7102154273801249</v>
      </c>
      <c r="E43" s="115">
        <v>117</v>
      </c>
      <c r="F43" s="114">
        <v>63</v>
      </c>
      <c r="G43" s="114">
        <v>117</v>
      </c>
      <c r="H43" s="114">
        <v>252</v>
      </c>
      <c r="I43" s="140">
        <v>148</v>
      </c>
      <c r="J43" s="115">
        <v>-31</v>
      </c>
      <c r="K43" s="116">
        <v>-20.945945945945947</v>
      </c>
    </row>
    <row r="44" spans="1:11" ht="14.1" customHeight="1" x14ac:dyDescent="0.2">
      <c r="A44" s="306">
        <v>53</v>
      </c>
      <c r="B44" s="307" t="s">
        <v>265</v>
      </c>
      <c r="C44" s="308"/>
      <c r="D44" s="113">
        <v>0.53277739170720406</v>
      </c>
      <c r="E44" s="115">
        <v>23</v>
      </c>
      <c r="F44" s="114">
        <v>18</v>
      </c>
      <c r="G44" s="114">
        <v>24</v>
      </c>
      <c r="H44" s="114">
        <v>26</v>
      </c>
      <c r="I44" s="140">
        <v>27</v>
      </c>
      <c r="J44" s="115">
        <v>-4</v>
      </c>
      <c r="K44" s="116">
        <v>-14.814814814814815</v>
      </c>
    </row>
    <row r="45" spans="1:11" ht="14.1" customHeight="1" x14ac:dyDescent="0.2">
      <c r="A45" s="306" t="s">
        <v>266</v>
      </c>
      <c r="B45" s="307" t="s">
        <v>267</v>
      </c>
      <c r="C45" s="308"/>
      <c r="D45" s="113">
        <v>0.50961315728515177</v>
      </c>
      <c r="E45" s="115">
        <v>22</v>
      </c>
      <c r="F45" s="114">
        <v>15</v>
      </c>
      <c r="G45" s="114">
        <v>23</v>
      </c>
      <c r="H45" s="114">
        <v>23</v>
      </c>
      <c r="I45" s="140">
        <v>27</v>
      </c>
      <c r="J45" s="115">
        <v>-5</v>
      </c>
      <c r="K45" s="116">
        <v>-18.518518518518519</v>
      </c>
    </row>
    <row r="46" spans="1:11" ht="14.1" customHeight="1" x14ac:dyDescent="0.2">
      <c r="A46" s="306">
        <v>54</v>
      </c>
      <c r="B46" s="307" t="s">
        <v>268</v>
      </c>
      <c r="C46" s="308"/>
      <c r="D46" s="113">
        <v>3.8220986796386378</v>
      </c>
      <c r="E46" s="115">
        <v>165</v>
      </c>
      <c r="F46" s="114">
        <v>109</v>
      </c>
      <c r="G46" s="114">
        <v>169</v>
      </c>
      <c r="H46" s="114">
        <v>193</v>
      </c>
      <c r="I46" s="140">
        <v>148</v>
      </c>
      <c r="J46" s="115">
        <v>17</v>
      </c>
      <c r="K46" s="116">
        <v>11.486486486486486</v>
      </c>
    </row>
    <row r="47" spans="1:11" ht="14.1" customHeight="1" x14ac:dyDescent="0.2">
      <c r="A47" s="306">
        <v>61</v>
      </c>
      <c r="B47" s="307" t="s">
        <v>269</v>
      </c>
      <c r="C47" s="308"/>
      <c r="D47" s="113">
        <v>1.8763029881862405</v>
      </c>
      <c r="E47" s="115">
        <v>81</v>
      </c>
      <c r="F47" s="114">
        <v>106</v>
      </c>
      <c r="G47" s="114">
        <v>135</v>
      </c>
      <c r="H47" s="114">
        <v>77</v>
      </c>
      <c r="I47" s="140">
        <v>95</v>
      </c>
      <c r="J47" s="115">
        <v>-14</v>
      </c>
      <c r="K47" s="116">
        <v>-14.736842105263158</v>
      </c>
    </row>
    <row r="48" spans="1:11" ht="14.1" customHeight="1" x14ac:dyDescent="0.2">
      <c r="A48" s="306">
        <v>62</v>
      </c>
      <c r="B48" s="307" t="s">
        <v>270</v>
      </c>
      <c r="C48" s="308"/>
      <c r="D48" s="113">
        <v>11.234653694695391</v>
      </c>
      <c r="E48" s="115">
        <v>485</v>
      </c>
      <c r="F48" s="114">
        <v>322</v>
      </c>
      <c r="G48" s="114">
        <v>509</v>
      </c>
      <c r="H48" s="114">
        <v>296</v>
      </c>
      <c r="I48" s="140">
        <v>330</v>
      </c>
      <c r="J48" s="115">
        <v>155</v>
      </c>
      <c r="K48" s="116">
        <v>46.969696969696969</v>
      </c>
    </row>
    <row r="49" spans="1:11" ht="14.1" customHeight="1" x14ac:dyDescent="0.2">
      <c r="A49" s="306">
        <v>63</v>
      </c>
      <c r="B49" s="307" t="s">
        <v>271</v>
      </c>
      <c r="C49" s="308"/>
      <c r="D49" s="113">
        <v>4.4706972434561036</v>
      </c>
      <c r="E49" s="115">
        <v>193</v>
      </c>
      <c r="F49" s="114">
        <v>229</v>
      </c>
      <c r="G49" s="114">
        <v>304</v>
      </c>
      <c r="H49" s="114">
        <v>215</v>
      </c>
      <c r="I49" s="140">
        <v>218</v>
      </c>
      <c r="J49" s="115">
        <v>-25</v>
      </c>
      <c r="K49" s="116">
        <v>-11.467889908256881</v>
      </c>
    </row>
    <row r="50" spans="1:11" ht="14.1" customHeight="1" x14ac:dyDescent="0.2">
      <c r="A50" s="306" t="s">
        <v>272</v>
      </c>
      <c r="B50" s="307" t="s">
        <v>273</v>
      </c>
      <c r="C50" s="308"/>
      <c r="D50" s="113">
        <v>1.0192263145703035</v>
      </c>
      <c r="E50" s="115">
        <v>44</v>
      </c>
      <c r="F50" s="114">
        <v>17</v>
      </c>
      <c r="G50" s="114">
        <v>49</v>
      </c>
      <c r="H50" s="114">
        <v>21</v>
      </c>
      <c r="I50" s="140">
        <v>39</v>
      </c>
      <c r="J50" s="115">
        <v>5</v>
      </c>
      <c r="K50" s="116">
        <v>12.820512820512821</v>
      </c>
    </row>
    <row r="51" spans="1:11" ht="14.1" customHeight="1" x14ac:dyDescent="0.2">
      <c r="A51" s="306" t="s">
        <v>274</v>
      </c>
      <c r="B51" s="307" t="s">
        <v>275</v>
      </c>
      <c r="C51" s="308"/>
      <c r="D51" s="113">
        <v>3.1966643502432244</v>
      </c>
      <c r="E51" s="115">
        <v>138</v>
      </c>
      <c r="F51" s="114">
        <v>186</v>
      </c>
      <c r="G51" s="114">
        <v>227</v>
      </c>
      <c r="H51" s="114">
        <v>184</v>
      </c>
      <c r="I51" s="140">
        <v>165</v>
      </c>
      <c r="J51" s="115">
        <v>-27</v>
      </c>
      <c r="K51" s="116">
        <v>-16.363636363636363</v>
      </c>
    </row>
    <row r="52" spans="1:11" ht="14.1" customHeight="1" x14ac:dyDescent="0.2">
      <c r="A52" s="306">
        <v>71</v>
      </c>
      <c r="B52" s="307" t="s">
        <v>276</v>
      </c>
      <c r="C52" s="308"/>
      <c r="D52" s="113">
        <v>6.4628214037526064</v>
      </c>
      <c r="E52" s="115">
        <v>279</v>
      </c>
      <c r="F52" s="114">
        <v>180</v>
      </c>
      <c r="G52" s="114">
        <v>341</v>
      </c>
      <c r="H52" s="114">
        <v>255</v>
      </c>
      <c r="I52" s="140">
        <v>309</v>
      </c>
      <c r="J52" s="115">
        <v>-30</v>
      </c>
      <c r="K52" s="116">
        <v>-9.7087378640776691</v>
      </c>
    </row>
    <row r="53" spans="1:11" ht="14.1" customHeight="1" x14ac:dyDescent="0.2">
      <c r="A53" s="306" t="s">
        <v>277</v>
      </c>
      <c r="B53" s="307" t="s">
        <v>278</v>
      </c>
      <c r="C53" s="308"/>
      <c r="D53" s="113">
        <v>2.0616168635626591</v>
      </c>
      <c r="E53" s="115">
        <v>89</v>
      </c>
      <c r="F53" s="114">
        <v>50</v>
      </c>
      <c r="G53" s="114">
        <v>103</v>
      </c>
      <c r="H53" s="114">
        <v>78</v>
      </c>
      <c r="I53" s="140">
        <v>88</v>
      </c>
      <c r="J53" s="115">
        <v>1</v>
      </c>
      <c r="K53" s="116">
        <v>1.1363636363636365</v>
      </c>
    </row>
    <row r="54" spans="1:11" ht="14.1" customHeight="1" x14ac:dyDescent="0.2">
      <c r="A54" s="306" t="s">
        <v>279</v>
      </c>
      <c r="B54" s="307" t="s">
        <v>280</v>
      </c>
      <c r="C54" s="308"/>
      <c r="D54" s="113">
        <v>3.8220986796386378</v>
      </c>
      <c r="E54" s="115">
        <v>165</v>
      </c>
      <c r="F54" s="114">
        <v>114</v>
      </c>
      <c r="G54" s="114">
        <v>203</v>
      </c>
      <c r="H54" s="114">
        <v>149</v>
      </c>
      <c r="I54" s="140">
        <v>203</v>
      </c>
      <c r="J54" s="115">
        <v>-38</v>
      </c>
      <c r="K54" s="116">
        <v>-18.7192118226601</v>
      </c>
    </row>
    <row r="55" spans="1:11" ht="14.1" customHeight="1" x14ac:dyDescent="0.2">
      <c r="A55" s="306">
        <v>72</v>
      </c>
      <c r="B55" s="307" t="s">
        <v>281</v>
      </c>
      <c r="C55" s="308"/>
      <c r="D55" s="113">
        <v>1.9457956914523975</v>
      </c>
      <c r="E55" s="115">
        <v>84</v>
      </c>
      <c r="F55" s="114">
        <v>34</v>
      </c>
      <c r="G55" s="114">
        <v>120</v>
      </c>
      <c r="H55" s="114">
        <v>58</v>
      </c>
      <c r="I55" s="140">
        <v>76</v>
      </c>
      <c r="J55" s="115">
        <v>8</v>
      </c>
      <c r="K55" s="116">
        <v>10.526315789473685</v>
      </c>
    </row>
    <row r="56" spans="1:11" ht="14.1" customHeight="1" x14ac:dyDescent="0.2">
      <c r="A56" s="306" t="s">
        <v>282</v>
      </c>
      <c r="B56" s="307" t="s">
        <v>283</v>
      </c>
      <c r="C56" s="308"/>
      <c r="D56" s="113">
        <v>0.71809126708362292</v>
      </c>
      <c r="E56" s="115">
        <v>31</v>
      </c>
      <c r="F56" s="114">
        <v>10</v>
      </c>
      <c r="G56" s="114">
        <v>46</v>
      </c>
      <c r="H56" s="114">
        <v>17</v>
      </c>
      <c r="I56" s="140">
        <v>27</v>
      </c>
      <c r="J56" s="115">
        <v>4</v>
      </c>
      <c r="K56" s="116">
        <v>14.814814814814815</v>
      </c>
    </row>
    <row r="57" spans="1:11" ht="14.1" customHeight="1" x14ac:dyDescent="0.2">
      <c r="A57" s="306" t="s">
        <v>284</v>
      </c>
      <c r="B57" s="307" t="s">
        <v>285</v>
      </c>
      <c r="C57" s="308"/>
      <c r="D57" s="113">
        <v>0.99606208014825115</v>
      </c>
      <c r="E57" s="115">
        <v>43</v>
      </c>
      <c r="F57" s="114">
        <v>21</v>
      </c>
      <c r="G57" s="114">
        <v>39</v>
      </c>
      <c r="H57" s="114">
        <v>26</v>
      </c>
      <c r="I57" s="140">
        <v>42</v>
      </c>
      <c r="J57" s="115">
        <v>1</v>
      </c>
      <c r="K57" s="116">
        <v>2.3809523809523809</v>
      </c>
    </row>
    <row r="58" spans="1:11" ht="14.1" customHeight="1" x14ac:dyDescent="0.2">
      <c r="A58" s="306">
        <v>73</v>
      </c>
      <c r="B58" s="307" t="s">
        <v>286</v>
      </c>
      <c r="C58" s="308"/>
      <c r="D58" s="113">
        <v>2.4554088487375494</v>
      </c>
      <c r="E58" s="115">
        <v>106</v>
      </c>
      <c r="F58" s="114">
        <v>72</v>
      </c>
      <c r="G58" s="114">
        <v>122</v>
      </c>
      <c r="H58" s="114">
        <v>100</v>
      </c>
      <c r="I58" s="140">
        <v>134</v>
      </c>
      <c r="J58" s="115">
        <v>-28</v>
      </c>
      <c r="K58" s="116">
        <v>-20.895522388059703</v>
      </c>
    </row>
    <row r="59" spans="1:11" ht="14.1" customHeight="1" x14ac:dyDescent="0.2">
      <c r="A59" s="306" t="s">
        <v>287</v>
      </c>
      <c r="B59" s="307" t="s">
        <v>288</v>
      </c>
      <c r="C59" s="308"/>
      <c r="D59" s="113">
        <v>1.7373175816539264</v>
      </c>
      <c r="E59" s="115">
        <v>75</v>
      </c>
      <c r="F59" s="114">
        <v>45</v>
      </c>
      <c r="G59" s="114">
        <v>84</v>
      </c>
      <c r="H59" s="114">
        <v>71</v>
      </c>
      <c r="I59" s="140">
        <v>84</v>
      </c>
      <c r="J59" s="115">
        <v>-9</v>
      </c>
      <c r="K59" s="116">
        <v>-10.714285714285714</v>
      </c>
    </row>
    <row r="60" spans="1:11" ht="14.1" customHeight="1" x14ac:dyDescent="0.2">
      <c r="A60" s="306">
        <v>81</v>
      </c>
      <c r="B60" s="307" t="s">
        <v>289</v>
      </c>
      <c r="C60" s="308"/>
      <c r="D60" s="113">
        <v>10.099606208014825</v>
      </c>
      <c r="E60" s="115">
        <v>436</v>
      </c>
      <c r="F60" s="114">
        <v>244</v>
      </c>
      <c r="G60" s="114">
        <v>291</v>
      </c>
      <c r="H60" s="114">
        <v>220</v>
      </c>
      <c r="I60" s="140">
        <v>230</v>
      </c>
      <c r="J60" s="115">
        <v>206</v>
      </c>
      <c r="K60" s="116">
        <v>89.565217391304344</v>
      </c>
    </row>
    <row r="61" spans="1:11" ht="14.1" customHeight="1" x14ac:dyDescent="0.2">
      <c r="A61" s="306" t="s">
        <v>290</v>
      </c>
      <c r="B61" s="307" t="s">
        <v>291</v>
      </c>
      <c r="C61" s="308"/>
      <c r="D61" s="113">
        <v>1.644660643965717</v>
      </c>
      <c r="E61" s="115">
        <v>71</v>
      </c>
      <c r="F61" s="114">
        <v>50</v>
      </c>
      <c r="G61" s="114">
        <v>132</v>
      </c>
      <c r="H61" s="114">
        <v>71</v>
      </c>
      <c r="I61" s="140">
        <v>68</v>
      </c>
      <c r="J61" s="115">
        <v>3</v>
      </c>
      <c r="K61" s="116">
        <v>4.4117647058823533</v>
      </c>
    </row>
    <row r="62" spans="1:11" ht="14.1" customHeight="1" x14ac:dyDescent="0.2">
      <c r="A62" s="306" t="s">
        <v>292</v>
      </c>
      <c r="B62" s="307" t="s">
        <v>293</v>
      </c>
      <c r="C62" s="308"/>
      <c r="D62" s="113">
        <v>4.4012045401899469</v>
      </c>
      <c r="E62" s="115">
        <v>190</v>
      </c>
      <c r="F62" s="114">
        <v>132</v>
      </c>
      <c r="G62" s="114">
        <v>91</v>
      </c>
      <c r="H62" s="114">
        <v>97</v>
      </c>
      <c r="I62" s="140">
        <v>77</v>
      </c>
      <c r="J62" s="115">
        <v>113</v>
      </c>
      <c r="K62" s="116">
        <v>146.75324675324674</v>
      </c>
    </row>
    <row r="63" spans="1:11" ht="14.1" customHeight="1" x14ac:dyDescent="0.2">
      <c r="A63" s="306"/>
      <c r="B63" s="307" t="s">
        <v>294</v>
      </c>
      <c r="C63" s="308"/>
      <c r="D63" s="113">
        <v>4.1463979615473709</v>
      </c>
      <c r="E63" s="115">
        <v>179</v>
      </c>
      <c r="F63" s="114">
        <v>123</v>
      </c>
      <c r="G63" s="114">
        <v>73</v>
      </c>
      <c r="H63" s="114">
        <v>92</v>
      </c>
      <c r="I63" s="140">
        <v>68</v>
      </c>
      <c r="J63" s="115">
        <v>111</v>
      </c>
      <c r="K63" s="116">
        <v>163.23529411764707</v>
      </c>
    </row>
    <row r="64" spans="1:11" ht="14.1" customHeight="1" x14ac:dyDescent="0.2">
      <c r="A64" s="306" t="s">
        <v>295</v>
      </c>
      <c r="B64" s="307" t="s">
        <v>296</v>
      </c>
      <c r="C64" s="308"/>
      <c r="D64" s="113">
        <v>1.5520037062775076</v>
      </c>
      <c r="E64" s="115">
        <v>67</v>
      </c>
      <c r="F64" s="114">
        <v>23</v>
      </c>
      <c r="G64" s="114">
        <v>28</v>
      </c>
      <c r="H64" s="114">
        <v>24</v>
      </c>
      <c r="I64" s="140">
        <v>38</v>
      </c>
      <c r="J64" s="115">
        <v>29</v>
      </c>
      <c r="K64" s="116">
        <v>76.315789473684205</v>
      </c>
    </row>
    <row r="65" spans="1:11" ht="14.1" customHeight="1" x14ac:dyDescent="0.2">
      <c r="A65" s="306" t="s">
        <v>297</v>
      </c>
      <c r="B65" s="307" t="s">
        <v>298</v>
      </c>
      <c r="C65" s="308"/>
      <c r="D65" s="113">
        <v>0.85707667361593698</v>
      </c>
      <c r="E65" s="115">
        <v>37</v>
      </c>
      <c r="F65" s="114">
        <v>20</v>
      </c>
      <c r="G65" s="114">
        <v>16</v>
      </c>
      <c r="H65" s="114">
        <v>9</v>
      </c>
      <c r="I65" s="140">
        <v>15</v>
      </c>
      <c r="J65" s="115">
        <v>22</v>
      </c>
      <c r="K65" s="116">
        <v>146.66666666666666</v>
      </c>
    </row>
    <row r="66" spans="1:11" ht="14.1" customHeight="1" x14ac:dyDescent="0.2">
      <c r="A66" s="306">
        <v>82</v>
      </c>
      <c r="B66" s="307" t="s">
        <v>299</v>
      </c>
      <c r="C66" s="308"/>
      <c r="D66" s="113">
        <v>3.0576789437109104</v>
      </c>
      <c r="E66" s="115">
        <v>132</v>
      </c>
      <c r="F66" s="114">
        <v>151</v>
      </c>
      <c r="G66" s="114">
        <v>172</v>
      </c>
      <c r="H66" s="114">
        <v>145</v>
      </c>
      <c r="I66" s="140">
        <v>174</v>
      </c>
      <c r="J66" s="115">
        <v>-42</v>
      </c>
      <c r="K66" s="116">
        <v>-24.137931034482758</v>
      </c>
    </row>
    <row r="67" spans="1:11" ht="14.1" customHeight="1" x14ac:dyDescent="0.2">
      <c r="A67" s="306" t="s">
        <v>300</v>
      </c>
      <c r="B67" s="307" t="s">
        <v>301</v>
      </c>
      <c r="C67" s="308"/>
      <c r="D67" s="113">
        <v>1.3203613620569841</v>
      </c>
      <c r="E67" s="115">
        <v>57</v>
      </c>
      <c r="F67" s="114">
        <v>108</v>
      </c>
      <c r="G67" s="114">
        <v>89</v>
      </c>
      <c r="H67" s="114">
        <v>94</v>
      </c>
      <c r="I67" s="140">
        <v>61</v>
      </c>
      <c r="J67" s="115">
        <v>-4</v>
      </c>
      <c r="K67" s="116">
        <v>-6.557377049180328</v>
      </c>
    </row>
    <row r="68" spans="1:11" ht="14.1" customHeight="1" x14ac:dyDescent="0.2">
      <c r="A68" s="306" t="s">
        <v>302</v>
      </c>
      <c r="B68" s="307" t="s">
        <v>303</v>
      </c>
      <c r="C68" s="308"/>
      <c r="D68" s="113">
        <v>0.67176279823951823</v>
      </c>
      <c r="E68" s="115">
        <v>29</v>
      </c>
      <c r="F68" s="114">
        <v>34</v>
      </c>
      <c r="G68" s="114">
        <v>41</v>
      </c>
      <c r="H68" s="114">
        <v>35</v>
      </c>
      <c r="I68" s="140">
        <v>74</v>
      </c>
      <c r="J68" s="115">
        <v>-45</v>
      </c>
      <c r="K68" s="116">
        <v>-60.810810810810814</v>
      </c>
    </row>
    <row r="69" spans="1:11" ht="14.1" customHeight="1" x14ac:dyDescent="0.2">
      <c r="A69" s="306">
        <v>83</v>
      </c>
      <c r="B69" s="307" t="s">
        <v>304</v>
      </c>
      <c r="C69" s="308"/>
      <c r="D69" s="113">
        <v>8.3622886263608986</v>
      </c>
      <c r="E69" s="115">
        <v>361</v>
      </c>
      <c r="F69" s="114">
        <v>389</v>
      </c>
      <c r="G69" s="114">
        <v>557</v>
      </c>
      <c r="H69" s="114">
        <v>291</v>
      </c>
      <c r="I69" s="140">
        <v>361</v>
      </c>
      <c r="J69" s="115">
        <v>0</v>
      </c>
      <c r="K69" s="116">
        <v>0</v>
      </c>
    </row>
    <row r="70" spans="1:11" ht="14.1" customHeight="1" x14ac:dyDescent="0.2">
      <c r="A70" s="306" t="s">
        <v>305</v>
      </c>
      <c r="B70" s="307" t="s">
        <v>306</v>
      </c>
      <c r="C70" s="308"/>
      <c r="D70" s="113">
        <v>7.9684966411860092</v>
      </c>
      <c r="E70" s="115">
        <v>344</v>
      </c>
      <c r="F70" s="114">
        <v>376</v>
      </c>
      <c r="G70" s="114">
        <v>539</v>
      </c>
      <c r="H70" s="114">
        <v>275</v>
      </c>
      <c r="I70" s="140">
        <v>346</v>
      </c>
      <c r="J70" s="115">
        <v>-2</v>
      </c>
      <c r="K70" s="116">
        <v>-0.5780346820809249</v>
      </c>
    </row>
    <row r="71" spans="1:11" ht="14.1" customHeight="1" x14ac:dyDescent="0.2">
      <c r="A71" s="306"/>
      <c r="B71" s="307" t="s">
        <v>307</v>
      </c>
      <c r="C71" s="308"/>
      <c r="D71" s="113">
        <v>6.4396571693305535</v>
      </c>
      <c r="E71" s="115">
        <v>278</v>
      </c>
      <c r="F71" s="114">
        <v>280</v>
      </c>
      <c r="G71" s="114">
        <v>371</v>
      </c>
      <c r="H71" s="114">
        <v>224</v>
      </c>
      <c r="I71" s="140">
        <v>261</v>
      </c>
      <c r="J71" s="115">
        <v>17</v>
      </c>
      <c r="K71" s="116">
        <v>6.5134099616858236</v>
      </c>
    </row>
    <row r="72" spans="1:11" ht="14.1" customHeight="1" x14ac:dyDescent="0.2">
      <c r="A72" s="306">
        <v>84</v>
      </c>
      <c r="B72" s="307" t="s">
        <v>308</v>
      </c>
      <c r="C72" s="308"/>
      <c r="D72" s="113">
        <v>3.7062775075283763</v>
      </c>
      <c r="E72" s="115">
        <v>160</v>
      </c>
      <c r="F72" s="114">
        <v>76</v>
      </c>
      <c r="G72" s="114">
        <v>186</v>
      </c>
      <c r="H72" s="114">
        <v>66</v>
      </c>
      <c r="I72" s="140">
        <v>151</v>
      </c>
      <c r="J72" s="115">
        <v>9</v>
      </c>
      <c r="K72" s="116">
        <v>5.9602649006622519</v>
      </c>
    </row>
    <row r="73" spans="1:11" ht="14.1" customHeight="1" x14ac:dyDescent="0.2">
      <c r="A73" s="306" t="s">
        <v>309</v>
      </c>
      <c r="B73" s="307" t="s">
        <v>310</v>
      </c>
      <c r="C73" s="308"/>
      <c r="D73" s="113">
        <v>2.0384526291406071</v>
      </c>
      <c r="E73" s="115">
        <v>88</v>
      </c>
      <c r="F73" s="114">
        <v>36</v>
      </c>
      <c r="G73" s="114">
        <v>119</v>
      </c>
      <c r="H73" s="114">
        <v>31</v>
      </c>
      <c r="I73" s="140">
        <v>84</v>
      </c>
      <c r="J73" s="115">
        <v>4</v>
      </c>
      <c r="K73" s="116">
        <v>4.7619047619047619</v>
      </c>
    </row>
    <row r="74" spans="1:11" ht="14.1" customHeight="1" x14ac:dyDescent="0.2">
      <c r="A74" s="306" t="s">
        <v>311</v>
      </c>
      <c r="B74" s="307" t="s">
        <v>312</v>
      </c>
      <c r="C74" s="308"/>
      <c r="D74" s="113">
        <v>0.20847810979847117</v>
      </c>
      <c r="E74" s="115">
        <v>9</v>
      </c>
      <c r="F74" s="114">
        <v>6</v>
      </c>
      <c r="G74" s="114">
        <v>17</v>
      </c>
      <c r="H74" s="114">
        <v>4</v>
      </c>
      <c r="I74" s="140">
        <v>16</v>
      </c>
      <c r="J74" s="115">
        <v>-7</v>
      </c>
      <c r="K74" s="116">
        <v>-43.75</v>
      </c>
    </row>
    <row r="75" spans="1:11" ht="14.1" customHeight="1" x14ac:dyDescent="0.2">
      <c r="A75" s="306" t="s">
        <v>313</v>
      </c>
      <c r="B75" s="307" t="s">
        <v>314</v>
      </c>
      <c r="C75" s="308"/>
      <c r="D75" s="113">
        <v>0.74125550150567521</v>
      </c>
      <c r="E75" s="115">
        <v>32</v>
      </c>
      <c r="F75" s="114">
        <v>20</v>
      </c>
      <c r="G75" s="114">
        <v>25</v>
      </c>
      <c r="H75" s="114">
        <v>11</v>
      </c>
      <c r="I75" s="140">
        <v>22</v>
      </c>
      <c r="J75" s="115">
        <v>10</v>
      </c>
      <c r="K75" s="116">
        <v>45.454545454545453</v>
      </c>
    </row>
    <row r="76" spans="1:11" ht="14.1" customHeight="1" x14ac:dyDescent="0.2">
      <c r="A76" s="306">
        <v>91</v>
      </c>
      <c r="B76" s="307" t="s">
        <v>315</v>
      </c>
      <c r="C76" s="308"/>
      <c r="D76" s="113">
        <v>1.6214964095436646</v>
      </c>
      <c r="E76" s="115">
        <v>70</v>
      </c>
      <c r="F76" s="114">
        <v>48</v>
      </c>
      <c r="G76" s="114">
        <v>69</v>
      </c>
      <c r="H76" s="114">
        <v>41</v>
      </c>
      <c r="I76" s="140">
        <v>69</v>
      </c>
      <c r="J76" s="115">
        <v>1</v>
      </c>
      <c r="K76" s="116">
        <v>1.4492753623188406</v>
      </c>
    </row>
    <row r="77" spans="1:11" ht="14.1" customHeight="1" x14ac:dyDescent="0.2">
      <c r="A77" s="306">
        <v>92</v>
      </c>
      <c r="B77" s="307" t="s">
        <v>316</v>
      </c>
      <c r="C77" s="308"/>
      <c r="D77" s="113">
        <v>3.0808431781329628</v>
      </c>
      <c r="E77" s="115">
        <v>133</v>
      </c>
      <c r="F77" s="114">
        <v>109</v>
      </c>
      <c r="G77" s="114">
        <v>145</v>
      </c>
      <c r="H77" s="114">
        <v>106</v>
      </c>
      <c r="I77" s="140">
        <v>148</v>
      </c>
      <c r="J77" s="115">
        <v>-15</v>
      </c>
      <c r="K77" s="116">
        <v>-10.135135135135135</v>
      </c>
    </row>
    <row r="78" spans="1:11" ht="14.1" customHeight="1" x14ac:dyDescent="0.2">
      <c r="A78" s="306">
        <v>93</v>
      </c>
      <c r="B78" s="307" t="s">
        <v>317</v>
      </c>
      <c r="C78" s="308"/>
      <c r="D78" s="113">
        <v>0.13898540653231412</v>
      </c>
      <c r="E78" s="115">
        <v>6</v>
      </c>
      <c r="F78" s="114" t="s">
        <v>513</v>
      </c>
      <c r="G78" s="114">
        <v>6</v>
      </c>
      <c r="H78" s="114">
        <v>3</v>
      </c>
      <c r="I78" s="140" t="s">
        <v>513</v>
      </c>
      <c r="J78" s="115" t="s">
        <v>513</v>
      </c>
      <c r="K78" s="116" t="s">
        <v>513</v>
      </c>
    </row>
    <row r="79" spans="1:11" ht="14.1" customHeight="1" x14ac:dyDescent="0.2">
      <c r="A79" s="306">
        <v>94</v>
      </c>
      <c r="B79" s="307" t="s">
        <v>318</v>
      </c>
      <c r="C79" s="308"/>
      <c r="D79" s="113">
        <v>0.55594162612925646</v>
      </c>
      <c r="E79" s="115">
        <v>24</v>
      </c>
      <c r="F79" s="114">
        <v>20</v>
      </c>
      <c r="G79" s="114">
        <v>43</v>
      </c>
      <c r="H79" s="114">
        <v>20</v>
      </c>
      <c r="I79" s="140">
        <v>25</v>
      </c>
      <c r="J79" s="115">
        <v>-1</v>
      </c>
      <c r="K79" s="116">
        <v>-4</v>
      </c>
    </row>
    <row r="80" spans="1:11" ht="14.1" customHeight="1" x14ac:dyDescent="0.2">
      <c r="A80" s="306" t="s">
        <v>319</v>
      </c>
      <c r="B80" s="307" t="s">
        <v>320</v>
      </c>
      <c r="C80" s="308"/>
      <c r="D80" s="113">
        <v>0</v>
      </c>
      <c r="E80" s="115">
        <v>0</v>
      </c>
      <c r="F80" s="114" t="s">
        <v>513</v>
      </c>
      <c r="G80" s="114" t="s">
        <v>513</v>
      </c>
      <c r="H80" s="114" t="s">
        <v>513</v>
      </c>
      <c r="I80" s="140">
        <v>0</v>
      </c>
      <c r="J80" s="115">
        <v>0</v>
      </c>
      <c r="K80" s="116">
        <v>0</v>
      </c>
    </row>
    <row r="81" spans="1:11" ht="14.1" customHeight="1" x14ac:dyDescent="0.2">
      <c r="A81" s="310" t="s">
        <v>321</v>
      </c>
      <c r="B81" s="311" t="s">
        <v>333</v>
      </c>
      <c r="C81" s="312"/>
      <c r="D81" s="125">
        <v>0.39379198517488995</v>
      </c>
      <c r="E81" s="143">
        <v>17</v>
      </c>
      <c r="F81" s="144">
        <v>16</v>
      </c>
      <c r="G81" s="144">
        <v>56</v>
      </c>
      <c r="H81" s="144">
        <v>13</v>
      </c>
      <c r="I81" s="145">
        <v>8</v>
      </c>
      <c r="J81" s="143">
        <v>9</v>
      </c>
      <c r="K81" s="146">
        <v>112.5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5" t="s">
        <v>364</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5">
    <mergeCell ref="A84:K84"/>
    <mergeCell ref="A85:K85"/>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68" t="s">
        <v>366</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335</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6" t="s">
        <v>213</v>
      </c>
      <c r="B7" s="587"/>
      <c r="C7" s="580" t="s">
        <v>94</v>
      </c>
      <c r="D7" s="654" t="s">
        <v>367</v>
      </c>
      <c r="E7" s="657"/>
      <c r="F7" s="657"/>
      <c r="G7" s="657"/>
      <c r="H7" s="658"/>
      <c r="I7" s="586" t="s">
        <v>359</v>
      </c>
      <c r="J7" s="587"/>
      <c r="K7" s="96"/>
      <c r="L7" s="96"/>
      <c r="M7" s="96"/>
      <c r="N7" s="96"/>
      <c r="O7" s="96"/>
    </row>
    <row r="8" spans="1:15" ht="21.75" customHeight="1" x14ac:dyDescent="0.2">
      <c r="A8" s="614"/>
      <c r="B8" s="615"/>
      <c r="C8" s="581"/>
      <c r="D8" s="590" t="s">
        <v>335</v>
      </c>
      <c r="E8" s="590" t="s">
        <v>337</v>
      </c>
      <c r="F8" s="590" t="s">
        <v>338</v>
      </c>
      <c r="G8" s="590" t="s">
        <v>339</v>
      </c>
      <c r="H8" s="590" t="s">
        <v>340</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192" customFormat="1" ht="24.95" customHeight="1" x14ac:dyDescent="0.2">
      <c r="A11" s="616" t="s">
        <v>104</v>
      </c>
      <c r="B11" s="617"/>
      <c r="C11" s="285">
        <v>100</v>
      </c>
      <c r="D11" s="115">
        <v>4629</v>
      </c>
      <c r="E11" s="114">
        <v>3422</v>
      </c>
      <c r="F11" s="114">
        <v>4478</v>
      </c>
      <c r="G11" s="114">
        <v>3913</v>
      </c>
      <c r="H11" s="140">
        <v>4258</v>
      </c>
      <c r="I11" s="115">
        <v>371</v>
      </c>
      <c r="J11" s="116">
        <v>8.7130108031939884</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6.1784402678764314</v>
      </c>
      <c r="D14" s="115">
        <v>286</v>
      </c>
      <c r="E14" s="114">
        <v>179</v>
      </c>
      <c r="F14" s="114">
        <v>225</v>
      </c>
      <c r="G14" s="114">
        <v>240</v>
      </c>
      <c r="H14" s="140">
        <v>272</v>
      </c>
      <c r="I14" s="115">
        <v>14</v>
      </c>
      <c r="J14" s="116">
        <v>5.1470588235294121</v>
      </c>
      <c r="K14" s="110"/>
      <c r="L14" s="110"/>
      <c r="M14" s="110"/>
      <c r="N14" s="110"/>
      <c r="O14" s="110"/>
    </row>
    <row r="15" spans="1:15" s="110" customFormat="1" ht="24.95" customHeight="1" x14ac:dyDescent="0.2">
      <c r="A15" s="193" t="s">
        <v>216</v>
      </c>
      <c r="B15" s="199" t="s">
        <v>217</v>
      </c>
      <c r="C15" s="113">
        <v>0.82091164398358174</v>
      </c>
      <c r="D15" s="115">
        <v>38</v>
      </c>
      <c r="E15" s="114">
        <v>26</v>
      </c>
      <c r="F15" s="114">
        <v>53</v>
      </c>
      <c r="G15" s="114">
        <v>52</v>
      </c>
      <c r="H15" s="140">
        <v>43</v>
      </c>
      <c r="I15" s="115">
        <v>-5</v>
      </c>
      <c r="J15" s="116">
        <v>-11.627906976744185</v>
      </c>
    </row>
    <row r="16" spans="1:15" s="287" customFormat="1" ht="24.95" customHeight="1" x14ac:dyDescent="0.2">
      <c r="A16" s="193" t="s">
        <v>218</v>
      </c>
      <c r="B16" s="199" t="s">
        <v>141</v>
      </c>
      <c r="C16" s="113">
        <v>4.9686757399006263</v>
      </c>
      <c r="D16" s="115">
        <v>230</v>
      </c>
      <c r="E16" s="114">
        <v>135</v>
      </c>
      <c r="F16" s="114">
        <v>152</v>
      </c>
      <c r="G16" s="114">
        <v>170</v>
      </c>
      <c r="H16" s="140">
        <v>205</v>
      </c>
      <c r="I16" s="115">
        <v>25</v>
      </c>
      <c r="J16" s="116">
        <v>12.195121951219512</v>
      </c>
      <c r="K16" s="110"/>
      <c r="L16" s="110"/>
      <c r="M16" s="110"/>
      <c r="N16" s="110"/>
      <c r="O16" s="110"/>
    </row>
    <row r="17" spans="1:15" s="110" customFormat="1" ht="24.95" customHeight="1" x14ac:dyDescent="0.2">
      <c r="A17" s="193" t="s">
        <v>142</v>
      </c>
      <c r="B17" s="199" t="s">
        <v>220</v>
      </c>
      <c r="C17" s="113">
        <v>0.38885288399222295</v>
      </c>
      <c r="D17" s="115">
        <v>18</v>
      </c>
      <c r="E17" s="114">
        <v>18</v>
      </c>
      <c r="F17" s="114">
        <v>20</v>
      </c>
      <c r="G17" s="114">
        <v>18</v>
      </c>
      <c r="H17" s="140">
        <v>24</v>
      </c>
      <c r="I17" s="115">
        <v>-6</v>
      </c>
      <c r="J17" s="116">
        <v>-25</v>
      </c>
    </row>
    <row r="18" spans="1:15" s="287" customFormat="1" ht="24.95" customHeight="1" x14ac:dyDescent="0.2">
      <c r="A18" s="201" t="s">
        <v>144</v>
      </c>
      <c r="B18" s="202" t="s">
        <v>145</v>
      </c>
      <c r="C18" s="113">
        <v>3.1108230719377836</v>
      </c>
      <c r="D18" s="115">
        <v>144</v>
      </c>
      <c r="E18" s="114">
        <v>104</v>
      </c>
      <c r="F18" s="114">
        <v>159</v>
      </c>
      <c r="G18" s="114">
        <v>95</v>
      </c>
      <c r="H18" s="140">
        <v>116</v>
      </c>
      <c r="I18" s="115">
        <v>28</v>
      </c>
      <c r="J18" s="116">
        <v>24.137931034482758</v>
      </c>
      <c r="K18" s="110"/>
      <c r="L18" s="110"/>
      <c r="M18" s="110"/>
      <c r="N18" s="110"/>
      <c r="O18" s="110"/>
    </row>
    <row r="19" spans="1:15" s="110" customFormat="1" ht="24.95" customHeight="1" x14ac:dyDescent="0.2">
      <c r="A19" s="193" t="s">
        <v>146</v>
      </c>
      <c r="B19" s="199" t="s">
        <v>147</v>
      </c>
      <c r="C19" s="113">
        <v>17.779217973644414</v>
      </c>
      <c r="D19" s="115">
        <v>823</v>
      </c>
      <c r="E19" s="114">
        <v>464</v>
      </c>
      <c r="F19" s="114">
        <v>693</v>
      </c>
      <c r="G19" s="114">
        <v>570</v>
      </c>
      <c r="H19" s="140">
        <v>632</v>
      </c>
      <c r="I19" s="115">
        <v>191</v>
      </c>
      <c r="J19" s="116">
        <v>30.221518987341771</v>
      </c>
    </row>
    <row r="20" spans="1:15" s="287" customFormat="1" ht="24.95" customHeight="1" x14ac:dyDescent="0.2">
      <c r="A20" s="193" t="s">
        <v>148</v>
      </c>
      <c r="B20" s="199" t="s">
        <v>149</v>
      </c>
      <c r="C20" s="113">
        <v>4.277381723914452</v>
      </c>
      <c r="D20" s="115">
        <v>198</v>
      </c>
      <c r="E20" s="114">
        <v>155</v>
      </c>
      <c r="F20" s="114">
        <v>201</v>
      </c>
      <c r="G20" s="114">
        <v>350</v>
      </c>
      <c r="H20" s="140">
        <v>215</v>
      </c>
      <c r="I20" s="115">
        <v>-17</v>
      </c>
      <c r="J20" s="116">
        <v>-7.9069767441860463</v>
      </c>
      <c r="K20" s="110"/>
      <c r="L20" s="110"/>
      <c r="M20" s="110"/>
      <c r="N20" s="110"/>
      <c r="O20" s="110"/>
    </row>
    <row r="21" spans="1:15" s="110" customFormat="1" ht="24.95" customHeight="1" x14ac:dyDescent="0.2">
      <c r="A21" s="201" t="s">
        <v>150</v>
      </c>
      <c r="B21" s="202" t="s">
        <v>151</v>
      </c>
      <c r="C21" s="113">
        <v>6.1136314538777272</v>
      </c>
      <c r="D21" s="115">
        <v>283</v>
      </c>
      <c r="E21" s="114">
        <v>311</v>
      </c>
      <c r="F21" s="114">
        <v>364</v>
      </c>
      <c r="G21" s="114">
        <v>255</v>
      </c>
      <c r="H21" s="140">
        <v>306</v>
      </c>
      <c r="I21" s="115">
        <v>-23</v>
      </c>
      <c r="J21" s="116">
        <v>-7.5163398692810457</v>
      </c>
    </row>
    <row r="22" spans="1:15" s="110" customFormat="1" ht="24.95" customHeight="1" x14ac:dyDescent="0.2">
      <c r="A22" s="201" t="s">
        <v>152</v>
      </c>
      <c r="B22" s="199" t="s">
        <v>153</v>
      </c>
      <c r="C22" s="113">
        <v>2.1170879239576581</v>
      </c>
      <c r="D22" s="115">
        <v>98</v>
      </c>
      <c r="E22" s="114">
        <v>83</v>
      </c>
      <c r="F22" s="114">
        <v>104</v>
      </c>
      <c r="G22" s="114" t="s">
        <v>513</v>
      </c>
      <c r="H22" s="140">
        <v>99</v>
      </c>
      <c r="I22" s="115">
        <v>-1</v>
      </c>
      <c r="J22" s="116">
        <v>-1.0101010101010102</v>
      </c>
    </row>
    <row r="23" spans="1:15" s="110" customFormat="1" ht="24.95" customHeight="1" x14ac:dyDescent="0.2">
      <c r="A23" s="193" t="s">
        <v>154</v>
      </c>
      <c r="B23" s="199" t="s">
        <v>155</v>
      </c>
      <c r="C23" s="113">
        <v>0.69129401598617413</v>
      </c>
      <c r="D23" s="115">
        <v>32</v>
      </c>
      <c r="E23" s="114">
        <v>23</v>
      </c>
      <c r="F23" s="114">
        <v>31</v>
      </c>
      <c r="G23" s="114" t="s">
        <v>513</v>
      </c>
      <c r="H23" s="140">
        <v>35</v>
      </c>
      <c r="I23" s="115">
        <v>-3</v>
      </c>
      <c r="J23" s="116">
        <v>-8.5714285714285712</v>
      </c>
    </row>
    <row r="24" spans="1:15" s="110" customFormat="1" ht="24.95" customHeight="1" x14ac:dyDescent="0.2">
      <c r="A24" s="193" t="s">
        <v>156</v>
      </c>
      <c r="B24" s="199" t="s">
        <v>221</v>
      </c>
      <c r="C24" s="113">
        <v>3.3484553899330307</v>
      </c>
      <c r="D24" s="115">
        <v>155</v>
      </c>
      <c r="E24" s="114">
        <v>125</v>
      </c>
      <c r="F24" s="114">
        <v>150</v>
      </c>
      <c r="G24" s="114">
        <v>136</v>
      </c>
      <c r="H24" s="140">
        <v>161</v>
      </c>
      <c r="I24" s="115">
        <v>-6</v>
      </c>
      <c r="J24" s="116">
        <v>-3.7267080745341614</v>
      </c>
    </row>
    <row r="25" spans="1:15" s="110" customFormat="1" ht="24.95" customHeight="1" x14ac:dyDescent="0.2">
      <c r="A25" s="193" t="s">
        <v>222</v>
      </c>
      <c r="B25" s="204" t="s">
        <v>159</v>
      </c>
      <c r="C25" s="113">
        <v>10.887880751782243</v>
      </c>
      <c r="D25" s="115">
        <v>504</v>
      </c>
      <c r="E25" s="114">
        <v>312</v>
      </c>
      <c r="F25" s="114">
        <v>480</v>
      </c>
      <c r="G25" s="114">
        <v>482</v>
      </c>
      <c r="H25" s="140">
        <v>467</v>
      </c>
      <c r="I25" s="115">
        <v>37</v>
      </c>
      <c r="J25" s="116">
        <v>7.9229122055674521</v>
      </c>
    </row>
    <row r="26" spans="1:15" s="110" customFormat="1" ht="24.95" customHeight="1" x14ac:dyDescent="0.2">
      <c r="A26" s="201">
        <v>782.78300000000002</v>
      </c>
      <c r="B26" s="203" t="s">
        <v>160</v>
      </c>
      <c r="C26" s="113">
        <v>12.745733419745084</v>
      </c>
      <c r="D26" s="115">
        <v>590</v>
      </c>
      <c r="E26" s="114">
        <v>556</v>
      </c>
      <c r="F26" s="114">
        <v>546</v>
      </c>
      <c r="G26" s="114">
        <v>572</v>
      </c>
      <c r="H26" s="140">
        <v>558</v>
      </c>
      <c r="I26" s="115">
        <v>32</v>
      </c>
      <c r="J26" s="116">
        <v>5.7347670250896057</v>
      </c>
    </row>
    <row r="27" spans="1:15" s="110" customFormat="1" ht="24.95" customHeight="1" x14ac:dyDescent="0.2">
      <c r="A27" s="193" t="s">
        <v>161</v>
      </c>
      <c r="B27" s="199" t="s">
        <v>162</v>
      </c>
      <c r="C27" s="113">
        <v>3.5644847699287103</v>
      </c>
      <c r="D27" s="115">
        <v>165</v>
      </c>
      <c r="E27" s="114">
        <v>84</v>
      </c>
      <c r="F27" s="114">
        <v>124</v>
      </c>
      <c r="G27" s="114">
        <v>99</v>
      </c>
      <c r="H27" s="140">
        <v>178</v>
      </c>
      <c r="I27" s="115">
        <v>-13</v>
      </c>
      <c r="J27" s="116">
        <v>-7.3033707865168536</v>
      </c>
    </row>
    <row r="28" spans="1:15" s="110" customFormat="1" ht="24.95" customHeight="1" x14ac:dyDescent="0.2">
      <c r="A28" s="193" t="s">
        <v>163</v>
      </c>
      <c r="B28" s="199" t="s">
        <v>164</v>
      </c>
      <c r="C28" s="113">
        <v>5.2495139338950096</v>
      </c>
      <c r="D28" s="115">
        <v>243</v>
      </c>
      <c r="E28" s="114">
        <v>156</v>
      </c>
      <c r="F28" s="114">
        <v>322</v>
      </c>
      <c r="G28" s="114">
        <v>165</v>
      </c>
      <c r="H28" s="140">
        <v>223</v>
      </c>
      <c r="I28" s="115">
        <v>20</v>
      </c>
      <c r="J28" s="116">
        <v>8.9686098654708513</v>
      </c>
    </row>
    <row r="29" spans="1:15" s="110" customFormat="1" ht="24.95" customHeight="1" x14ac:dyDescent="0.2">
      <c r="A29" s="193">
        <v>86</v>
      </c>
      <c r="B29" s="199" t="s">
        <v>165</v>
      </c>
      <c r="C29" s="113">
        <v>8.2523223158349541</v>
      </c>
      <c r="D29" s="115">
        <v>382</v>
      </c>
      <c r="E29" s="114">
        <v>161</v>
      </c>
      <c r="F29" s="114">
        <v>337</v>
      </c>
      <c r="G29" s="114">
        <v>186</v>
      </c>
      <c r="H29" s="140">
        <v>244</v>
      </c>
      <c r="I29" s="115">
        <v>138</v>
      </c>
      <c r="J29" s="116">
        <v>56.557377049180324</v>
      </c>
    </row>
    <row r="30" spans="1:15" s="110" customFormat="1" ht="24.95" customHeight="1" x14ac:dyDescent="0.2">
      <c r="A30" s="193">
        <v>87.88</v>
      </c>
      <c r="B30" s="204" t="s">
        <v>166</v>
      </c>
      <c r="C30" s="113">
        <v>5.3791315618924171</v>
      </c>
      <c r="D30" s="115">
        <v>249</v>
      </c>
      <c r="E30" s="114">
        <v>239</v>
      </c>
      <c r="F30" s="114">
        <v>318</v>
      </c>
      <c r="G30" s="114">
        <v>226</v>
      </c>
      <c r="H30" s="140">
        <v>256</v>
      </c>
      <c r="I30" s="115">
        <v>-7</v>
      </c>
      <c r="J30" s="116">
        <v>-2.734375</v>
      </c>
    </row>
    <row r="31" spans="1:15" s="110" customFormat="1" ht="24.95" customHeight="1" x14ac:dyDescent="0.2">
      <c r="A31" s="193" t="s">
        <v>167</v>
      </c>
      <c r="B31" s="199" t="s">
        <v>168</v>
      </c>
      <c r="C31" s="113">
        <v>9.7645279758047092</v>
      </c>
      <c r="D31" s="115">
        <v>452</v>
      </c>
      <c r="E31" s="114">
        <v>453</v>
      </c>
      <c r="F31" s="114">
        <v>405</v>
      </c>
      <c r="G31" s="114">
        <v>423</v>
      </c>
      <c r="H31" s="140">
        <v>477</v>
      </c>
      <c r="I31" s="115">
        <v>-25</v>
      </c>
      <c r="J31" s="116">
        <v>-5.2410901467505244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90.170663210196594</v>
      </c>
      <c r="D36" s="143">
        <v>4174</v>
      </c>
      <c r="E36" s="144">
        <v>3122</v>
      </c>
      <c r="F36" s="144">
        <v>4075</v>
      </c>
      <c r="G36" s="144">
        <v>3550</v>
      </c>
      <c r="H36" s="145">
        <v>3851</v>
      </c>
      <c r="I36" s="143">
        <v>323</v>
      </c>
      <c r="J36" s="146">
        <v>8.3874318358867832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1" t="s">
        <v>368</v>
      </c>
      <c r="B39" s="652"/>
      <c r="C39" s="652"/>
      <c r="D39" s="652"/>
      <c r="E39" s="652"/>
      <c r="F39" s="652"/>
      <c r="G39" s="652"/>
      <c r="H39" s="652"/>
      <c r="I39" s="652"/>
      <c r="J39" s="652"/>
    </row>
    <row r="40" spans="1:10" ht="31.5" customHeight="1" x14ac:dyDescent="0.2">
      <c r="A40" s="613" t="s">
        <v>225</v>
      </c>
      <c r="B40" s="613"/>
      <c r="C40" s="613"/>
      <c r="D40" s="613"/>
      <c r="E40" s="613"/>
      <c r="F40" s="613"/>
      <c r="G40" s="613"/>
      <c r="H40" s="613"/>
      <c r="I40" s="613"/>
      <c r="J40" s="613"/>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68" t="s">
        <v>369</v>
      </c>
      <c r="B3" s="569"/>
      <c r="C3" s="569"/>
      <c r="D3" s="569"/>
      <c r="E3" s="569"/>
      <c r="F3" s="569"/>
      <c r="G3" s="569"/>
      <c r="H3" s="569"/>
      <c r="I3" s="569"/>
      <c r="J3" s="569"/>
      <c r="K3" s="569"/>
    </row>
    <row r="4" spans="1:17" s="94" customFormat="1" ht="12" customHeight="1" x14ac:dyDescent="0.2">
      <c r="A4" s="570" t="s">
        <v>92</v>
      </c>
      <c r="B4" s="570"/>
      <c r="C4" s="570"/>
      <c r="D4" s="570"/>
      <c r="E4" s="570"/>
      <c r="F4" s="570"/>
      <c r="G4" s="570"/>
      <c r="H4" s="570"/>
      <c r="I4" s="570"/>
      <c r="J4" s="570"/>
      <c r="K4" s="570"/>
    </row>
    <row r="5" spans="1:17" s="94" customFormat="1" ht="12" customHeight="1" x14ac:dyDescent="0.2">
      <c r="A5" s="571" t="s">
        <v>335</v>
      </c>
      <c r="B5" s="571"/>
      <c r="C5" s="571"/>
      <c r="D5" s="571"/>
      <c r="E5" s="571"/>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6" t="s">
        <v>332</v>
      </c>
      <c r="B7" s="575"/>
      <c r="C7" s="575"/>
      <c r="D7" s="580" t="s">
        <v>94</v>
      </c>
      <c r="E7" s="644" t="s">
        <v>370</v>
      </c>
      <c r="F7" s="645"/>
      <c r="G7" s="645"/>
      <c r="H7" s="645"/>
      <c r="I7" s="646"/>
      <c r="J7" s="586" t="s">
        <v>359</v>
      </c>
      <c r="K7" s="587"/>
      <c r="L7" s="96"/>
      <c r="M7" s="96"/>
      <c r="N7" s="96"/>
      <c r="O7" s="96"/>
      <c r="Q7" s="408"/>
    </row>
    <row r="8" spans="1:17" ht="21.75" customHeight="1" x14ac:dyDescent="0.2">
      <c r="A8" s="576"/>
      <c r="B8" s="577"/>
      <c r="C8" s="577"/>
      <c r="D8" s="581"/>
      <c r="E8" s="590" t="s">
        <v>335</v>
      </c>
      <c r="F8" s="590" t="s">
        <v>337</v>
      </c>
      <c r="G8" s="590" t="s">
        <v>338</v>
      </c>
      <c r="H8" s="590" t="s">
        <v>339</v>
      </c>
      <c r="I8" s="590" t="s">
        <v>340</v>
      </c>
      <c r="J8" s="588"/>
      <c r="K8" s="589"/>
    </row>
    <row r="9" spans="1:17" ht="12" customHeight="1" x14ac:dyDescent="0.2">
      <c r="A9" s="576"/>
      <c r="B9" s="577"/>
      <c r="C9" s="577"/>
      <c r="D9" s="581"/>
      <c r="E9" s="591"/>
      <c r="F9" s="591"/>
      <c r="G9" s="591"/>
      <c r="H9" s="591"/>
      <c r="I9" s="591"/>
      <c r="J9" s="98" t="s">
        <v>102</v>
      </c>
      <c r="K9" s="99" t="s">
        <v>103</v>
      </c>
    </row>
    <row r="10" spans="1:17" ht="12" customHeight="1" x14ac:dyDescent="0.2">
      <c r="A10" s="578"/>
      <c r="B10" s="579"/>
      <c r="C10" s="579"/>
      <c r="D10" s="582"/>
      <c r="E10" s="100">
        <v>1</v>
      </c>
      <c r="F10" s="100">
        <v>2</v>
      </c>
      <c r="G10" s="100">
        <v>3</v>
      </c>
      <c r="H10" s="100">
        <v>4</v>
      </c>
      <c r="I10" s="100">
        <v>5</v>
      </c>
      <c r="J10" s="100">
        <v>6</v>
      </c>
      <c r="K10" s="100">
        <v>7</v>
      </c>
    </row>
    <row r="11" spans="1:17" ht="18" customHeight="1" x14ac:dyDescent="0.2">
      <c r="A11" s="297" t="s">
        <v>104</v>
      </c>
      <c r="B11" s="298"/>
      <c r="C11" s="299"/>
      <c r="D11" s="262">
        <v>100</v>
      </c>
      <c r="E11" s="263">
        <v>4629</v>
      </c>
      <c r="F11" s="264">
        <v>3422</v>
      </c>
      <c r="G11" s="264">
        <v>4478</v>
      </c>
      <c r="H11" s="264">
        <v>3913</v>
      </c>
      <c r="I11" s="265">
        <v>4258</v>
      </c>
      <c r="J11" s="263">
        <v>371</v>
      </c>
      <c r="K11" s="266">
        <v>8.7130108031939884</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30.697774897386044</v>
      </c>
      <c r="E13" s="115">
        <v>1421</v>
      </c>
      <c r="F13" s="114">
        <v>1353</v>
      </c>
      <c r="G13" s="114">
        <v>1505</v>
      </c>
      <c r="H13" s="114">
        <v>1372</v>
      </c>
      <c r="I13" s="140">
        <v>1416</v>
      </c>
      <c r="J13" s="115">
        <v>5</v>
      </c>
      <c r="K13" s="116">
        <v>0.35310734463276838</v>
      </c>
    </row>
    <row r="14" spans="1:17" ht="15.95" customHeight="1" x14ac:dyDescent="0.2">
      <c r="A14" s="306" t="s">
        <v>230</v>
      </c>
      <c r="B14" s="307"/>
      <c r="C14" s="308"/>
      <c r="D14" s="113">
        <v>49.189889825016202</v>
      </c>
      <c r="E14" s="115">
        <v>2277</v>
      </c>
      <c r="F14" s="114">
        <v>1455</v>
      </c>
      <c r="G14" s="114">
        <v>2200</v>
      </c>
      <c r="H14" s="114">
        <v>1929</v>
      </c>
      <c r="I14" s="140">
        <v>2086</v>
      </c>
      <c r="J14" s="115">
        <v>191</v>
      </c>
      <c r="K14" s="116">
        <v>9.1562799616490889</v>
      </c>
    </row>
    <row r="15" spans="1:17" ht="15.95" customHeight="1" x14ac:dyDescent="0.2">
      <c r="A15" s="306" t="s">
        <v>231</v>
      </c>
      <c r="B15" s="307"/>
      <c r="C15" s="308"/>
      <c r="D15" s="113">
        <v>9.0948368978181033</v>
      </c>
      <c r="E15" s="115">
        <v>421</v>
      </c>
      <c r="F15" s="114">
        <v>314</v>
      </c>
      <c r="G15" s="114">
        <v>341</v>
      </c>
      <c r="H15" s="114">
        <v>300</v>
      </c>
      <c r="I15" s="140">
        <v>319</v>
      </c>
      <c r="J15" s="115">
        <v>102</v>
      </c>
      <c r="K15" s="116">
        <v>31.974921630094045</v>
      </c>
    </row>
    <row r="16" spans="1:17" ht="15.95" customHeight="1" x14ac:dyDescent="0.2">
      <c r="A16" s="306" t="s">
        <v>232</v>
      </c>
      <c r="B16" s="307"/>
      <c r="C16" s="308"/>
      <c r="D16" s="113">
        <v>10.779866061784404</v>
      </c>
      <c r="E16" s="115">
        <v>499</v>
      </c>
      <c r="F16" s="114">
        <v>286</v>
      </c>
      <c r="G16" s="114">
        <v>402</v>
      </c>
      <c r="H16" s="114">
        <v>299</v>
      </c>
      <c r="I16" s="140">
        <v>430</v>
      </c>
      <c r="J16" s="115">
        <v>69</v>
      </c>
      <c r="K16" s="116">
        <v>16.046511627906977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0.10801468999783971</v>
      </c>
      <c r="E18" s="115">
        <v>5</v>
      </c>
      <c r="F18" s="114" t="s">
        <v>513</v>
      </c>
      <c r="G18" s="114">
        <v>8</v>
      </c>
      <c r="H18" s="114">
        <v>3</v>
      </c>
      <c r="I18" s="140">
        <v>8</v>
      </c>
      <c r="J18" s="115">
        <v>-3</v>
      </c>
      <c r="K18" s="116">
        <v>-37.5</v>
      </c>
    </row>
    <row r="19" spans="1:11" ht="14.1" customHeight="1" x14ac:dyDescent="0.2">
      <c r="A19" s="306" t="s">
        <v>235</v>
      </c>
      <c r="B19" s="307" t="s">
        <v>236</v>
      </c>
      <c r="C19" s="308"/>
      <c r="D19" s="113" t="s">
        <v>513</v>
      </c>
      <c r="E19" s="115" t="s">
        <v>513</v>
      </c>
      <c r="F19" s="114" t="s">
        <v>513</v>
      </c>
      <c r="G19" s="114">
        <v>4</v>
      </c>
      <c r="H19" s="114">
        <v>0</v>
      </c>
      <c r="I19" s="140">
        <v>4</v>
      </c>
      <c r="J19" s="115" t="s">
        <v>513</v>
      </c>
      <c r="K19" s="116" t="s">
        <v>513</v>
      </c>
    </row>
    <row r="20" spans="1:11" ht="14.1" customHeight="1" x14ac:dyDescent="0.2">
      <c r="A20" s="306">
        <v>12</v>
      </c>
      <c r="B20" s="307" t="s">
        <v>237</v>
      </c>
      <c r="C20" s="308"/>
      <c r="D20" s="113">
        <v>0.36724994599265498</v>
      </c>
      <c r="E20" s="115">
        <v>17</v>
      </c>
      <c r="F20" s="114">
        <v>26</v>
      </c>
      <c r="G20" s="114">
        <v>22</v>
      </c>
      <c r="H20" s="114">
        <v>24</v>
      </c>
      <c r="I20" s="140">
        <v>35</v>
      </c>
      <c r="J20" s="115">
        <v>-18</v>
      </c>
      <c r="K20" s="116">
        <v>-51.428571428571431</v>
      </c>
    </row>
    <row r="21" spans="1:11" ht="14.1" customHeight="1" x14ac:dyDescent="0.2">
      <c r="A21" s="306">
        <v>21</v>
      </c>
      <c r="B21" s="307" t="s">
        <v>238</v>
      </c>
      <c r="C21" s="308"/>
      <c r="D21" s="113">
        <v>6.4808813998703821E-2</v>
      </c>
      <c r="E21" s="115">
        <v>3</v>
      </c>
      <c r="F21" s="114">
        <v>7</v>
      </c>
      <c r="G21" s="114">
        <v>0</v>
      </c>
      <c r="H21" s="114" t="s">
        <v>513</v>
      </c>
      <c r="I21" s="140">
        <v>7</v>
      </c>
      <c r="J21" s="115">
        <v>-4</v>
      </c>
      <c r="K21" s="116">
        <v>-57.142857142857146</v>
      </c>
    </row>
    <row r="22" spans="1:11" ht="14.1" customHeight="1" x14ac:dyDescent="0.2">
      <c r="A22" s="306">
        <v>22</v>
      </c>
      <c r="B22" s="307" t="s">
        <v>239</v>
      </c>
      <c r="C22" s="308"/>
      <c r="D22" s="113">
        <v>0.71289695398574204</v>
      </c>
      <c r="E22" s="115">
        <v>33</v>
      </c>
      <c r="F22" s="114">
        <v>40</v>
      </c>
      <c r="G22" s="114">
        <v>52</v>
      </c>
      <c r="H22" s="114">
        <v>33</v>
      </c>
      <c r="I22" s="140">
        <v>29</v>
      </c>
      <c r="J22" s="115">
        <v>4</v>
      </c>
      <c r="K22" s="116">
        <v>13.793103448275861</v>
      </c>
    </row>
    <row r="23" spans="1:11" ht="14.1" customHeight="1" x14ac:dyDescent="0.2">
      <c r="A23" s="306">
        <v>23</v>
      </c>
      <c r="B23" s="307" t="s">
        <v>240</v>
      </c>
      <c r="C23" s="308"/>
      <c r="D23" s="113">
        <v>0.64808813998703829</v>
      </c>
      <c r="E23" s="115">
        <v>30</v>
      </c>
      <c r="F23" s="114">
        <v>12</v>
      </c>
      <c r="G23" s="114">
        <v>22</v>
      </c>
      <c r="H23" s="114">
        <v>19</v>
      </c>
      <c r="I23" s="140">
        <v>26</v>
      </c>
      <c r="J23" s="115">
        <v>4</v>
      </c>
      <c r="K23" s="116">
        <v>15.384615384615385</v>
      </c>
    </row>
    <row r="24" spans="1:11" ht="14.1" customHeight="1" x14ac:dyDescent="0.2">
      <c r="A24" s="306">
        <v>24</v>
      </c>
      <c r="B24" s="307" t="s">
        <v>241</v>
      </c>
      <c r="C24" s="308"/>
      <c r="D24" s="113">
        <v>2.8731907539425361</v>
      </c>
      <c r="E24" s="115">
        <v>133</v>
      </c>
      <c r="F24" s="114">
        <v>85</v>
      </c>
      <c r="G24" s="114">
        <v>120</v>
      </c>
      <c r="H24" s="114">
        <v>107</v>
      </c>
      <c r="I24" s="140">
        <v>105</v>
      </c>
      <c r="J24" s="115">
        <v>28</v>
      </c>
      <c r="K24" s="116">
        <v>26.666666666666668</v>
      </c>
    </row>
    <row r="25" spans="1:11" ht="14.1" customHeight="1" x14ac:dyDescent="0.2">
      <c r="A25" s="306">
        <v>25</v>
      </c>
      <c r="B25" s="307" t="s">
        <v>242</v>
      </c>
      <c r="C25" s="308"/>
      <c r="D25" s="113">
        <v>3.0460142579390799</v>
      </c>
      <c r="E25" s="115">
        <v>141</v>
      </c>
      <c r="F25" s="114">
        <v>67</v>
      </c>
      <c r="G25" s="114">
        <v>124</v>
      </c>
      <c r="H25" s="114">
        <v>98</v>
      </c>
      <c r="I25" s="140">
        <v>136</v>
      </c>
      <c r="J25" s="115">
        <v>5</v>
      </c>
      <c r="K25" s="116">
        <v>3.6764705882352939</v>
      </c>
    </row>
    <row r="26" spans="1:11" ht="14.1" customHeight="1" x14ac:dyDescent="0.2">
      <c r="A26" s="306">
        <v>26</v>
      </c>
      <c r="B26" s="307" t="s">
        <v>243</v>
      </c>
      <c r="C26" s="308"/>
      <c r="D26" s="113">
        <v>2.6787643119464248</v>
      </c>
      <c r="E26" s="115">
        <v>124</v>
      </c>
      <c r="F26" s="114">
        <v>97</v>
      </c>
      <c r="G26" s="114">
        <v>84</v>
      </c>
      <c r="H26" s="114">
        <v>94</v>
      </c>
      <c r="I26" s="140">
        <v>120</v>
      </c>
      <c r="J26" s="115">
        <v>4</v>
      </c>
      <c r="K26" s="116">
        <v>3.3333333333333335</v>
      </c>
    </row>
    <row r="27" spans="1:11" ht="14.1" customHeight="1" x14ac:dyDescent="0.2">
      <c r="A27" s="306">
        <v>27</v>
      </c>
      <c r="B27" s="307" t="s">
        <v>244</v>
      </c>
      <c r="C27" s="308"/>
      <c r="D27" s="113">
        <v>0.95052927198098947</v>
      </c>
      <c r="E27" s="115">
        <v>44</v>
      </c>
      <c r="F27" s="114">
        <v>26</v>
      </c>
      <c r="G27" s="114">
        <v>41</v>
      </c>
      <c r="H27" s="114">
        <v>37</v>
      </c>
      <c r="I27" s="140">
        <v>45</v>
      </c>
      <c r="J27" s="115">
        <v>-1</v>
      </c>
      <c r="K27" s="116">
        <v>-2.2222222222222223</v>
      </c>
    </row>
    <row r="28" spans="1:11" ht="14.1" customHeight="1" x14ac:dyDescent="0.2">
      <c r="A28" s="306">
        <v>28</v>
      </c>
      <c r="B28" s="307" t="s">
        <v>245</v>
      </c>
      <c r="C28" s="308"/>
      <c r="D28" s="113">
        <v>0.28083819399438326</v>
      </c>
      <c r="E28" s="115">
        <v>13</v>
      </c>
      <c r="F28" s="114">
        <v>8</v>
      </c>
      <c r="G28" s="114">
        <v>16</v>
      </c>
      <c r="H28" s="114">
        <v>7</v>
      </c>
      <c r="I28" s="140">
        <v>7</v>
      </c>
      <c r="J28" s="115">
        <v>6</v>
      </c>
      <c r="K28" s="116">
        <v>85.714285714285708</v>
      </c>
    </row>
    <row r="29" spans="1:11" ht="14.1" customHeight="1" x14ac:dyDescent="0.2">
      <c r="A29" s="306">
        <v>29</v>
      </c>
      <c r="B29" s="307" t="s">
        <v>246</v>
      </c>
      <c r="C29" s="308"/>
      <c r="D29" s="113">
        <v>9.7213220998055743</v>
      </c>
      <c r="E29" s="115">
        <v>450</v>
      </c>
      <c r="F29" s="114">
        <v>445</v>
      </c>
      <c r="G29" s="114">
        <v>437</v>
      </c>
      <c r="H29" s="114">
        <v>501</v>
      </c>
      <c r="I29" s="140">
        <v>551</v>
      </c>
      <c r="J29" s="115">
        <v>-101</v>
      </c>
      <c r="K29" s="116">
        <v>-18.330308529945555</v>
      </c>
    </row>
    <row r="30" spans="1:11" ht="14.1" customHeight="1" x14ac:dyDescent="0.2">
      <c r="A30" s="306" t="s">
        <v>247</v>
      </c>
      <c r="B30" s="307" t="s">
        <v>248</v>
      </c>
      <c r="C30" s="308"/>
      <c r="D30" s="113">
        <v>8.0578958738388415</v>
      </c>
      <c r="E30" s="115">
        <v>373</v>
      </c>
      <c r="F30" s="114">
        <v>340</v>
      </c>
      <c r="G30" s="114">
        <v>335</v>
      </c>
      <c r="H30" s="114">
        <v>416</v>
      </c>
      <c r="I30" s="140">
        <v>456</v>
      </c>
      <c r="J30" s="115">
        <v>-83</v>
      </c>
      <c r="K30" s="116">
        <v>-18.201754385964911</v>
      </c>
    </row>
    <row r="31" spans="1:11" ht="14.1" customHeight="1" x14ac:dyDescent="0.2">
      <c r="A31" s="306" t="s">
        <v>249</v>
      </c>
      <c r="B31" s="307" t="s">
        <v>250</v>
      </c>
      <c r="C31" s="308"/>
      <c r="D31" s="113" t="s">
        <v>513</v>
      </c>
      <c r="E31" s="115" t="s">
        <v>513</v>
      </c>
      <c r="F31" s="114" t="s">
        <v>513</v>
      </c>
      <c r="G31" s="114">
        <v>98</v>
      </c>
      <c r="H31" s="114" t="s">
        <v>513</v>
      </c>
      <c r="I31" s="140" t="s">
        <v>513</v>
      </c>
      <c r="J31" s="115" t="s">
        <v>513</v>
      </c>
      <c r="K31" s="116" t="s">
        <v>513</v>
      </c>
    </row>
    <row r="32" spans="1:11" ht="14.1" customHeight="1" x14ac:dyDescent="0.2">
      <c r="A32" s="306">
        <v>31</v>
      </c>
      <c r="B32" s="307" t="s">
        <v>251</v>
      </c>
      <c r="C32" s="308"/>
      <c r="D32" s="113">
        <v>0.19442644199611148</v>
      </c>
      <c r="E32" s="115">
        <v>9</v>
      </c>
      <c r="F32" s="114" t="s">
        <v>513</v>
      </c>
      <c r="G32" s="114">
        <v>10</v>
      </c>
      <c r="H32" s="114">
        <v>6</v>
      </c>
      <c r="I32" s="140">
        <v>10</v>
      </c>
      <c r="J32" s="115">
        <v>-1</v>
      </c>
      <c r="K32" s="116">
        <v>-10</v>
      </c>
    </row>
    <row r="33" spans="1:11" ht="14.1" customHeight="1" x14ac:dyDescent="0.2">
      <c r="A33" s="306">
        <v>32</v>
      </c>
      <c r="B33" s="307" t="s">
        <v>252</v>
      </c>
      <c r="C33" s="308"/>
      <c r="D33" s="113">
        <v>0.73449989198530996</v>
      </c>
      <c r="E33" s="115">
        <v>34</v>
      </c>
      <c r="F33" s="114">
        <v>39</v>
      </c>
      <c r="G33" s="114">
        <v>62</v>
      </c>
      <c r="H33" s="114">
        <v>34</v>
      </c>
      <c r="I33" s="140">
        <v>37</v>
      </c>
      <c r="J33" s="115">
        <v>-3</v>
      </c>
      <c r="K33" s="116">
        <v>-8.1081081081081088</v>
      </c>
    </row>
    <row r="34" spans="1:11" ht="14.1" customHeight="1" x14ac:dyDescent="0.2">
      <c r="A34" s="306">
        <v>33</v>
      </c>
      <c r="B34" s="307" t="s">
        <v>253</v>
      </c>
      <c r="C34" s="308"/>
      <c r="D34" s="113">
        <v>0.73449989198530996</v>
      </c>
      <c r="E34" s="115">
        <v>34</v>
      </c>
      <c r="F34" s="114">
        <v>25</v>
      </c>
      <c r="G34" s="114">
        <v>38</v>
      </c>
      <c r="H34" s="114">
        <v>20</v>
      </c>
      <c r="I34" s="140">
        <v>21</v>
      </c>
      <c r="J34" s="115">
        <v>13</v>
      </c>
      <c r="K34" s="116">
        <v>61.904761904761905</v>
      </c>
    </row>
    <row r="35" spans="1:11" ht="14.1" customHeight="1" x14ac:dyDescent="0.2">
      <c r="A35" s="306">
        <v>34</v>
      </c>
      <c r="B35" s="307" t="s">
        <v>254</v>
      </c>
      <c r="C35" s="308"/>
      <c r="D35" s="113">
        <v>2.0306761719593864</v>
      </c>
      <c r="E35" s="115">
        <v>94</v>
      </c>
      <c r="F35" s="114">
        <v>56</v>
      </c>
      <c r="G35" s="114">
        <v>80</v>
      </c>
      <c r="H35" s="114">
        <v>45</v>
      </c>
      <c r="I35" s="140">
        <v>59</v>
      </c>
      <c r="J35" s="115">
        <v>35</v>
      </c>
      <c r="K35" s="116">
        <v>59.322033898305087</v>
      </c>
    </row>
    <row r="36" spans="1:11" ht="14.1" customHeight="1" x14ac:dyDescent="0.2">
      <c r="A36" s="306">
        <v>41</v>
      </c>
      <c r="B36" s="307" t="s">
        <v>255</v>
      </c>
      <c r="C36" s="308"/>
      <c r="D36" s="113">
        <v>6.4808813998703821E-2</v>
      </c>
      <c r="E36" s="115">
        <v>3</v>
      </c>
      <c r="F36" s="114">
        <v>4</v>
      </c>
      <c r="G36" s="114">
        <v>7</v>
      </c>
      <c r="H36" s="114">
        <v>7</v>
      </c>
      <c r="I36" s="140">
        <v>5</v>
      </c>
      <c r="J36" s="115">
        <v>-2</v>
      </c>
      <c r="K36" s="116">
        <v>-40</v>
      </c>
    </row>
    <row r="37" spans="1:11" ht="14.1" customHeight="1" x14ac:dyDescent="0.2">
      <c r="A37" s="306">
        <v>42</v>
      </c>
      <c r="B37" s="307" t="s">
        <v>256</v>
      </c>
      <c r="C37" s="308"/>
      <c r="D37" s="113">
        <v>6.4808813998703821E-2</v>
      </c>
      <c r="E37" s="115">
        <v>3</v>
      </c>
      <c r="F37" s="114" t="s">
        <v>513</v>
      </c>
      <c r="G37" s="114">
        <v>3</v>
      </c>
      <c r="H37" s="114" t="s">
        <v>513</v>
      </c>
      <c r="I37" s="140">
        <v>4</v>
      </c>
      <c r="J37" s="115">
        <v>-1</v>
      </c>
      <c r="K37" s="116">
        <v>-25</v>
      </c>
    </row>
    <row r="38" spans="1:11" ht="14.1" customHeight="1" x14ac:dyDescent="0.2">
      <c r="A38" s="306">
        <v>43</v>
      </c>
      <c r="B38" s="307" t="s">
        <v>257</v>
      </c>
      <c r="C38" s="308"/>
      <c r="D38" s="113">
        <v>1.2961762799740766</v>
      </c>
      <c r="E38" s="115">
        <v>60</v>
      </c>
      <c r="F38" s="114">
        <v>33</v>
      </c>
      <c r="G38" s="114">
        <v>69</v>
      </c>
      <c r="H38" s="114">
        <v>46</v>
      </c>
      <c r="I38" s="140">
        <v>59</v>
      </c>
      <c r="J38" s="115">
        <v>1</v>
      </c>
      <c r="K38" s="116">
        <v>1.6949152542372881</v>
      </c>
    </row>
    <row r="39" spans="1:11" ht="14.1" customHeight="1" x14ac:dyDescent="0.2">
      <c r="A39" s="306">
        <v>51</v>
      </c>
      <c r="B39" s="307" t="s">
        <v>258</v>
      </c>
      <c r="C39" s="308"/>
      <c r="D39" s="113">
        <v>7.6906459278461874</v>
      </c>
      <c r="E39" s="115">
        <v>356</v>
      </c>
      <c r="F39" s="114">
        <v>323</v>
      </c>
      <c r="G39" s="114">
        <v>350</v>
      </c>
      <c r="H39" s="114">
        <v>368</v>
      </c>
      <c r="I39" s="140">
        <v>308</v>
      </c>
      <c r="J39" s="115">
        <v>48</v>
      </c>
      <c r="K39" s="116">
        <v>15.584415584415584</v>
      </c>
    </row>
    <row r="40" spans="1:11" ht="14.1" customHeight="1" x14ac:dyDescent="0.2">
      <c r="A40" s="306" t="s">
        <v>259</v>
      </c>
      <c r="B40" s="307" t="s">
        <v>260</v>
      </c>
      <c r="C40" s="308"/>
      <c r="D40" s="113">
        <v>7.2585871678548282</v>
      </c>
      <c r="E40" s="115">
        <v>336</v>
      </c>
      <c r="F40" s="114">
        <v>299</v>
      </c>
      <c r="G40" s="114">
        <v>333</v>
      </c>
      <c r="H40" s="114">
        <v>330</v>
      </c>
      <c r="I40" s="140">
        <v>293</v>
      </c>
      <c r="J40" s="115">
        <v>43</v>
      </c>
      <c r="K40" s="116">
        <v>14.675767918088738</v>
      </c>
    </row>
    <row r="41" spans="1:11" ht="14.1" customHeight="1" x14ac:dyDescent="0.2">
      <c r="A41" s="306"/>
      <c r="B41" s="307" t="s">
        <v>261</v>
      </c>
      <c r="C41" s="308"/>
      <c r="D41" s="113">
        <v>6.2216461438755672</v>
      </c>
      <c r="E41" s="115">
        <v>288</v>
      </c>
      <c r="F41" s="114">
        <v>268</v>
      </c>
      <c r="G41" s="114">
        <v>260</v>
      </c>
      <c r="H41" s="114">
        <v>289</v>
      </c>
      <c r="I41" s="140">
        <v>243</v>
      </c>
      <c r="J41" s="115">
        <v>45</v>
      </c>
      <c r="K41" s="116">
        <v>18.518518518518519</v>
      </c>
    </row>
    <row r="42" spans="1:11" ht="14.1" customHeight="1" x14ac:dyDescent="0.2">
      <c r="A42" s="306">
        <v>52</v>
      </c>
      <c r="B42" s="307" t="s">
        <v>262</v>
      </c>
      <c r="C42" s="308"/>
      <c r="D42" s="113">
        <v>2.5059408079498811</v>
      </c>
      <c r="E42" s="115">
        <v>116</v>
      </c>
      <c r="F42" s="114">
        <v>78</v>
      </c>
      <c r="G42" s="114">
        <v>101</v>
      </c>
      <c r="H42" s="114">
        <v>252</v>
      </c>
      <c r="I42" s="140">
        <v>149</v>
      </c>
      <c r="J42" s="115">
        <v>-33</v>
      </c>
      <c r="K42" s="116">
        <v>-22.14765100671141</v>
      </c>
    </row>
    <row r="43" spans="1:11" ht="14.1" customHeight="1" x14ac:dyDescent="0.2">
      <c r="A43" s="306" t="s">
        <v>263</v>
      </c>
      <c r="B43" s="307" t="s">
        <v>264</v>
      </c>
      <c r="C43" s="308"/>
      <c r="D43" s="113">
        <v>1.9874702959602506</v>
      </c>
      <c r="E43" s="115">
        <v>92</v>
      </c>
      <c r="F43" s="114">
        <v>70</v>
      </c>
      <c r="G43" s="114">
        <v>88</v>
      </c>
      <c r="H43" s="114">
        <v>227</v>
      </c>
      <c r="I43" s="140">
        <v>134</v>
      </c>
      <c r="J43" s="115">
        <v>-42</v>
      </c>
      <c r="K43" s="116">
        <v>-31.343283582089551</v>
      </c>
    </row>
    <row r="44" spans="1:11" ht="14.1" customHeight="1" x14ac:dyDescent="0.2">
      <c r="A44" s="306">
        <v>53</v>
      </c>
      <c r="B44" s="307" t="s">
        <v>265</v>
      </c>
      <c r="C44" s="308"/>
      <c r="D44" s="113">
        <v>0.38885288399222295</v>
      </c>
      <c r="E44" s="115">
        <v>18</v>
      </c>
      <c r="F44" s="114">
        <v>15</v>
      </c>
      <c r="G44" s="114">
        <v>19</v>
      </c>
      <c r="H44" s="114">
        <v>12</v>
      </c>
      <c r="I44" s="140">
        <v>18</v>
      </c>
      <c r="J44" s="115">
        <v>0</v>
      </c>
      <c r="K44" s="116">
        <v>0</v>
      </c>
    </row>
    <row r="45" spans="1:11" ht="14.1" customHeight="1" x14ac:dyDescent="0.2">
      <c r="A45" s="306" t="s">
        <v>266</v>
      </c>
      <c r="B45" s="307" t="s">
        <v>267</v>
      </c>
      <c r="C45" s="308"/>
      <c r="D45" s="113">
        <v>0.38885288399222295</v>
      </c>
      <c r="E45" s="115">
        <v>18</v>
      </c>
      <c r="F45" s="114">
        <v>15</v>
      </c>
      <c r="G45" s="114">
        <v>18</v>
      </c>
      <c r="H45" s="114">
        <v>11</v>
      </c>
      <c r="I45" s="140">
        <v>14</v>
      </c>
      <c r="J45" s="115">
        <v>4</v>
      </c>
      <c r="K45" s="116">
        <v>28.571428571428573</v>
      </c>
    </row>
    <row r="46" spans="1:11" ht="14.1" customHeight="1" x14ac:dyDescent="0.2">
      <c r="A46" s="306">
        <v>54</v>
      </c>
      <c r="B46" s="307" t="s">
        <v>268</v>
      </c>
      <c r="C46" s="308"/>
      <c r="D46" s="113">
        <v>3.2404406999351911</v>
      </c>
      <c r="E46" s="115">
        <v>150</v>
      </c>
      <c r="F46" s="114">
        <v>125</v>
      </c>
      <c r="G46" s="114">
        <v>167</v>
      </c>
      <c r="H46" s="114">
        <v>192</v>
      </c>
      <c r="I46" s="140">
        <v>174</v>
      </c>
      <c r="J46" s="115">
        <v>-24</v>
      </c>
      <c r="K46" s="116">
        <v>-13.793103448275861</v>
      </c>
    </row>
    <row r="47" spans="1:11" ht="14.1" customHeight="1" x14ac:dyDescent="0.2">
      <c r="A47" s="306">
        <v>61</v>
      </c>
      <c r="B47" s="307" t="s">
        <v>269</v>
      </c>
      <c r="C47" s="308"/>
      <c r="D47" s="113">
        <v>1.9658673579606827</v>
      </c>
      <c r="E47" s="115">
        <v>91</v>
      </c>
      <c r="F47" s="114">
        <v>77</v>
      </c>
      <c r="G47" s="114">
        <v>78</v>
      </c>
      <c r="H47" s="114">
        <v>90</v>
      </c>
      <c r="I47" s="140">
        <v>74</v>
      </c>
      <c r="J47" s="115">
        <v>17</v>
      </c>
      <c r="K47" s="116">
        <v>22.972972972972972</v>
      </c>
    </row>
    <row r="48" spans="1:11" ht="14.1" customHeight="1" x14ac:dyDescent="0.2">
      <c r="A48" s="306">
        <v>62</v>
      </c>
      <c r="B48" s="307" t="s">
        <v>270</v>
      </c>
      <c r="C48" s="308"/>
      <c r="D48" s="113">
        <v>11.319939511773601</v>
      </c>
      <c r="E48" s="115">
        <v>524</v>
      </c>
      <c r="F48" s="114">
        <v>304</v>
      </c>
      <c r="G48" s="114">
        <v>422</v>
      </c>
      <c r="H48" s="114">
        <v>302</v>
      </c>
      <c r="I48" s="140">
        <v>332</v>
      </c>
      <c r="J48" s="115">
        <v>192</v>
      </c>
      <c r="K48" s="116">
        <v>57.831325301204821</v>
      </c>
    </row>
    <row r="49" spans="1:11" ht="14.1" customHeight="1" x14ac:dyDescent="0.2">
      <c r="A49" s="306">
        <v>63</v>
      </c>
      <c r="B49" s="307" t="s">
        <v>271</v>
      </c>
      <c r="C49" s="308"/>
      <c r="D49" s="113">
        <v>5.2063080578958738</v>
      </c>
      <c r="E49" s="115">
        <v>241</v>
      </c>
      <c r="F49" s="114">
        <v>225</v>
      </c>
      <c r="G49" s="114">
        <v>280</v>
      </c>
      <c r="H49" s="114">
        <v>187</v>
      </c>
      <c r="I49" s="140">
        <v>249</v>
      </c>
      <c r="J49" s="115">
        <v>-8</v>
      </c>
      <c r="K49" s="116">
        <v>-3.2128514056224899</v>
      </c>
    </row>
    <row r="50" spans="1:11" ht="14.1" customHeight="1" x14ac:dyDescent="0.2">
      <c r="A50" s="306" t="s">
        <v>272</v>
      </c>
      <c r="B50" s="307" t="s">
        <v>273</v>
      </c>
      <c r="C50" s="308"/>
      <c r="D50" s="113">
        <v>0.90732339598185352</v>
      </c>
      <c r="E50" s="115">
        <v>42</v>
      </c>
      <c r="F50" s="114">
        <v>20</v>
      </c>
      <c r="G50" s="114">
        <v>26</v>
      </c>
      <c r="H50" s="114">
        <v>14</v>
      </c>
      <c r="I50" s="140">
        <v>36</v>
      </c>
      <c r="J50" s="115">
        <v>6</v>
      </c>
      <c r="K50" s="116">
        <v>16.666666666666668</v>
      </c>
    </row>
    <row r="51" spans="1:11" ht="14.1" customHeight="1" x14ac:dyDescent="0.2">
      <c r="A51" s="306" t="s">
        <v>274</v>
      </c>
      <c r="B51" s="307" t="s">
        <v>275</v>
      </c>
      <c r="C51" s="308"/>
      <c r="D51" s="113">
        <v>3.9101317779217974</v>
      </c>
      <c r="E51" s="115">
        <v>181</v>
      </c>
      <c r="F51" s="114">
        <v>189</v>
      </c>
      <c r="G51" s="114">
        <v>233</v>
      </c>
      <c r="H51" s="114">
        <v>157</v>
      </c>
      <c r="I51" s="140">
        <v>204</v>
      </c>
      <c r="J51" s="115">
        <v>-23</v>
      </c>
      <c r="K51" s="116">
        <v>-11.274509803921569</v>
      </c>
    </row>
    <row r="52" spans="1:11" ht="14.1" customHeight="1" x14ac:dyDescent="0.2">
      <c r="A52" s="306">
        <v>71</v>
      </c>
      <c r="B52" s="307" t="s">
        <v>276</v>
      </c>
      <c r="C52" s="308"/>
      <c r="D52" s="113">
        <v>6.4592784618708148</v>
      </c>
      <c r="E52" s="115">
        <v>299</v>
      </c>
      <c r="F52" s="114">
        <v>187</v>
      </c>
      <c r="G52" s="114">
        <v>349</v>
      </c>
      <c r="H52" s="114">
        <v>274</v>
      </c>
      <c r="I52" s="140">
        <v>340</v>
      </c>
      <c r="J52" s="115">
        <v>-41</v>
      </c>
      <c r="K52" s="116">
        <v>-12.058823529411764</v>
      </c>
    </row>
    <row r="53" spans="1:11" ht="14.1" customHeight="1" x14ac:dyDescent="0.2">
      <c r="A53" s="306" t="s">
        <v>277</v>
      </c>
      <c r="B53" s="307" t="s">
        <v>278</v>
      </c>
      <c r="C53" s="308"/>
      <c r="D53" s="113">
        <v>1.9442644199611148</v>
      </c>
      <c r="E53" s="115">
        <v>90</v>
      </c>
      <c r="F53" s="114">
        <v>64</v>
      </c>
      <c r="G53" s="114">
        <v>82</v>
      </c>
      <c r="H53" s="114">
        <v>94</v>
      </c>
      <c r="I53" s="140">
        <v>98</v>
      </c>
      <c r="J53" s="115">
        <v>-8</v>
      </c>
      <c r="K53" s="116">
        <v>-8.1632653061224492</v>
      </c>
    </row>
    <row r="54" spans="1:11" ht="14.1" customHeight="1" x14ac:dyDescent="0.2">
      <c r="A54" s="306" t="s">
        <v>279</v>
      </c>
      <c r="B54" s="307" t="s">
        <v>280</v>
      </c>
      <c r="C54" s="308"/>
      <c r="D54" s="113">
        <v>3.9317347159213654</v>
      </c>
      <c r="E54" s="115">
        <v>182</v>
      </c>
      <c r="F54" s="114">
        <v>106</v>
      </c>
      <c r="G54" s="114">
        <v>233</v>
      </c>
      <c r="H54" s="114">
        <v>156</v>
      </c>
      <c r="I54" s="140">
        <v>205</v>
      </c>
      <c r="J54" s="115">
        <v>-23</v>
      </c>
      <c r="K54" s="116">
        <v>-11.219512195121951</v>
      </c>
    </row>
    <row r="55" spans="1:11" ht="14.1" customHeight="1" x14ac:dyDescent="0.2">
      <c r="A55" s="306">
        <v>72</v>
      </c>
      <c r="B55" s="307" t="s">
        <v>281</v>
      </c>
      <c r="C55" s="308"/>
      <c r="D55" s="113">
        <v>1.6850291639662993</v>
      </c>
      <c r="E55" s="115">
        <v>78</v>
      </c>
      <c r="F55" s="114">
        <v>57</v>
      </c>
      <c r="G55" s="114">
        <v>69</v>
      </c>
      <c r="H55" s="114">
        <v>72</v>
      </c>
      <c r="I55" s="140">
        <v>85</v>
      </c>
      <c r="J55" s="115">
        <v>-7</v>
      </c>
      <c r="K55" s="116">
        <v>-8.235294117647058</v>
      </c>
    </row>
    <row r="56" spans="1:11" ht="14.1" customHeight="1" x14ac:dyDescent="0.2">
      <c r="A56" s="306" t="s">
        <v>282</v>
      </c>
      <c r="B56" s="307" t="s">
        <v>283</v>
      </c>
      <c r="C56" s="308"/>
      <c r="D56" s="113">
        <v>0.51847051198963057</v>
      </c>
      <c r="E56" s="115">
        <v>24</v>
      </c>
      <c r="F56" s="114">
        <v>19</v>
      </c>
      <c r="G56" s="114">
        <v>28</v>
      </c>
      <c r="H56" s="114">
        <v>17</v>
      </c>
      <c r="I56" s="140">
        <v>33</v>
      </c>
      <c r="J56" s="115">
        <v>-9</v>
      </c>
      <c r="K56" s="116">
        <v>-27.272727272727273</v>
      </c>
    </row>
    <row r="57" spans="1:11" ht="14.1" customHeight="1" x14ac:dyDescent="0.2">
      <c r="A57" s="306" t="s">
        <v>284</v>
      </c>
      <c r="B57" s="307" t="s">
        <v>285</v>
      </c>
      <c r="C57" s="308"/>
      <c r="D57" s="113">
        <v>0.92892633398142144</v>
      </c>
      <c r="E57" s="115">
        <v>43</v>
      </c>
      <c r="F57" s="114">
        <v>31</v>
      </c>
      <c r="G57" s="114">
        <v>29</v>
      </c>
      <c r="H57" s="114">
        <v>35</v>
      </c>
      <c r="I57" s="140">
        <v>42</v>
      </c>
      <c r="J57" s="115">
        <v>1</v>
      </c>
      <c r="K57" s="116">
        <v>2.3809523809523809</v>
      </c>
    </row>
    <row r="58" spans="1:11" ht="14.1" customHeight="1" x14ac:dyDescent="0.2">
      <c r="A58" s="306">
        <v>73</v>
      </c>
      <c r="B58" s="307" t="s">
        <v>286</v>
      </c>
      <c r="C58" s="308"/>
      <c r="D58" s="113">
        <v>3.5428818319291424</v>
      </c>
      <c r="E58" s="115">
        <v>164</v>
      </c>
      <c r="F58" s="114">
        <v>69</v>
      </c>
      <c r="G58" s="114">
        <v>101</v>
      </c>
      <c r="H58" s="114">
        <v>101</v>
      </c>
      <c r="I58" s="140">
        <v>130</v>
      </c>
      <c r="J58" s="115">
        <v>34</v>
      </c>
      <c r="K58" s="116">
        <v>26.153846153846153</v>
      </c>
    </row>
    <row r="59" spans="1:11" ht="14.1" customHeight="1" x14ac:dyDescent="0.2">
      <c r="A59" s="306" t="s">
        <v>287</v>
      </c>
      <c r="B59" s="307" t="s">
        <v>288</v>
      </c>
      <c r="C59" s="308"/>
      <c r="D59" s="113">
        <v>2.9379995679412398</v>
      </c>
      <c r="E59" s="115">
        <v>136</v>
      </c>
      <c r="F59" s="114">
        <v>56</v>
      </c>
      <c r="G59" s="114">
        <v>74</v>
      </c>
      <c r="H59" s="114">
        <v>73</v>
      </c>
      <c r="I59" s="140">
        <v>96</v>
      </c>
      <c r="J59" s="115">
        <v>40</v>
      </c>
      <c r="K59" s="116">
        <v>41.666666666666664</v>
      </c>
    </row>
    <row r="60" spans="1:11" ht="14.1" customHeight="1" x14ac:dyDescent="0.2">
      <c r="A60" s="306">
        <v>81</v>
      </c>
      <c r="B60" s="307" t="s">
        <v>289</v>
      </c>
      <c r="C60" s="308"/>
      <c r="D60" s="113">
        <v>7.7986606178440265</v>
      </c>
      <c r="E60" s="115">
        <v>361</v>
      </c>
      <c r="F60" s="114">
        <v>232</v>
      </c>
      <c r="G60" s="114">
        <v>265</v>
      </c>
      <c r="H60" s="114">
        <v>233</v>
      </c>
      <c r="I60" s="140">
        <v>251</v>
      </c>
      <c r="J60" s="115">
        <v>110</v>
      </c>
      <c r="K60" s="116">
        <v>43.82470119521912</v>
      </c>
    </row>
    <row r="61" spans="1:11" ht="14.1" customHeight="1" x14ac:dyDescent="0.2">
      <c r="A61" s="306" t="s">
        <v>290</v>
      </c>
      <c r="B61" s="307" t="s">
        <v>291</v>
      </c>
      <c r="C61" s="308"/>
      <c r="D61" s="113">
        <v>1.4041909699719162</v>
      </c>
      <c r="E61" s="115">
        <v>65</v>
      </c>
      <c r="F61" s="114">
        <v>53</v>
      </c>
      <c r="G61" s="114">
        <v>87</v>
      </c>
      <c r="H61" s="114">
        <v>68</v>
      </c>
      <c r="I61" s="140">
        <v>77</v>
      </c>
      <c r="J61" s="115">
        <v>-12</v>
      </c>
      <c r="K61" s="116">
        <v>-15.584415584415584</v>
      </c>
    </row>
    <row r="62" spans="1:11" ht="14.1" customHeight="1" x14ac:dyDescent="0.2">
      <c r="A62" s="306" t="s">
        <v>292</v>
      </c>
      <c r="B62" s="307" t="s">
        <v>293</v>
      </c>
      <c r="C62" s="308"/>
      <c r="D62" s="113">
        <v>3.2188377619356232</v>
      </c>
      <c r="E62" s="115">
        <v>149</v>
      </c>
      <c r="F62" s="114">
        <v>127</v>
      </c>
      <c r="G62" s="114">
        <v>100</v>
      </c>
      <c r="H62" s="114">
        <v>113</v>
      </c>
      <c r="I62" s="140">
        <v>95</v>
      </c>
      <c r="J62" s="115">
        <v>54</v>
      </c>
      <c r="K62" s="116">
        <v>56.842105263157897</v>
      </c>
    </row>
    <row r="63" spans="1:11" ht="14.1" customHeight="1" x14ac:dyDescent="0.2">
      <c r="A63" s="306"/>
      <c r="B63" s="307" t="s">
        <v>294</v>
      </c>
      <c r="C63" s="308"/>
      <c r="D63" s="113">
        <v>3.0460142579390799</v>
      </c>
      <c r="E63" s="115">
        <v>141</v>
      </c>
      <c r="F63" s="114">
        <v>116</v>
      </c>
      <c r="G63" s="114">
        <v>87</v>
      </c>
      <c r="H63" s="114">
        <v>104</v>
      </c>
      <c r="I63" s="140">
        <v>82</v>
      </c>
      <c r="J63" s="115">
        <v>59</v>
      </c>
      <c r="K63" s="116">
        <v>71.951219512195124</v>
      </c>
    </row>
    <row r="64" spans="1:11" ht="14.1" customHeight="1" x14ac:dyDescent="0.2">
      <c r="A64" s="306" t="s">
        <v>295</v>
      </c>
      <c r="B64" s="307" t="s">
        <v>296</v>
      </c>
      <c r="C64" s="308"/>
      <c r="D64" s="113">
        <v>1.2097645279758047</v>
      </c>
      <c r="E64" s="115">
        <v>56</v>
      </c>
      <c r="F64" s="114">
        <v>21</v>
      </c>
      <c r="G64" s="114">
        <v>24</v>
      </c>
      <c r="H64" s="114">
        <v>24</v>
      </c>
      <c r="I64" s="140">
        <v>35</v>
      </c>
      <c r="J64" s="115">
        <v>21</v>
      </c>
      <c r="K64" s="116">
        <v>60</v>
      </c>
    </row>
    <row r="65" spans="1:11" ht="14.1" customHeight="1" x14ac:dyDescent="0.2">
      <c r="A65" s="306" t="s">
        <v>297</v>
      </c>
      <c r="B65" s="307" t="s">
        <v>298</v>
      </c>
      <c r="C65" s="308"/>
      <c r="D65" s="113">
        <v>0.64808813998703829</v>
      </c>
      <c r="E65" s="115">
        <v>30</v>
      </c>
      <c r="F65" s="114">
        <v>10</v>
      </c>
      <c r="G65" s="114">
        <v>26</v>
      </c>
      <c r="H65" s="114">
        <v>13</v>
      </c>
      <c r="I65" s="140">
        <v>13</v>
      </c>
      <c r="J65" s="115">
        <v>17</v>
      </c>
      <c r="K65" s="116">
        <v>130.76923076923077</v>
      </c>
    </row>
    <row r="66" spans="1:11" ht="14.1" customHeight="1" x14ac:dyDescent="0.2">
      <c r="A66" s="306">
        <v>82</v>
      </c>
      <c r="B66" s="307" t="s">
        <v>299</v>
      </c>
      <c r="C66" s="308"/>
      <c r="D66" s="113">
        <v>3.3268524519334628</v>
      </c>
      <c r="E66" s="115">
        <v>154</v>
      </c>
      <c r="F66" s="114">
        <v>132</v>
      </c>
      <c r="G66" s="114">
        <v>151</v>
      </c>
      <c r="H66" s="114">
        <v>142</v>
      </c>
      <c r="I66" s="140">
        <v>195</v>
      </c>
      <c r="J66" s="115">
        <v>-41</v>
      </c>
      <c r="K66" s="116">
        <v>-21.025641025641026</v>
      </c>
    </row>
    <row r="67" spans="1:11" ht="14.1" customHeight="1" x14ac:dyDescent="0.2">
      <c r="A67" s="306" t="s">
        <v>300</v>
      </c>
      <c r="B67" s="307" t="s">
        <v>301</v>
      </c>
      <c r="C67" s="308"/>
      <c r="D67" s="113">
        <v>1.5338085979693239</v>
      </c>
      <c r="E67" s="115">
        <v>71</v>
      </c>
      <c r="F67" s="114">
        <v>80</v>
      </c>
      <c r="G67" s="114">
        <v>79</v>
      </c>
      <c r="H67" s="114">
        <v>81</v>
      </c>
      <c r="I67" s="140">
        <v>78</v>
      </c>
      <c r="J67" s="115">
        <v>-7</v>
      </c>
      <c r="K67" s="116">
        <v>-8.9743589743589745</v>
      </c>
    </row>
    <row r="68" spans="1:11" ht="14.1" customHeight="1" x14ac:dyDescent="0.2">
      <c r="A68" s="306" t="s">
        <v>302</v>
      </c>
      <c r="B68" s="307" t="s">
        <v>303</v>
      </c>
      <c r="C68" s="308"/>
      <c r="D68" s="113">
        <v>0.66969107798660621</v>
      </c>
      <c r="E68" s="115">
        <v>31</v>
      </c>
      <c r="F68" s="114">
        <v>38</v>
      </c>
      <c r="G68" s="114">
        <v>47</v>
      </c>
      <c r="H68" s="114">
        <v>39</v>
      </c>
      <c r="I68" s="140">
        <v>83</v>
      </c>
      <c r="J68" s="115">
        <v>-52</v>
      </c>
      <c r="K68" s="116">
        <v>-62.650602409638552</v>
      </c>
    </row>
    <row r="69" spans="1:11" ht="14.1" customHeight="1" x14ac:dyDescent="0.2">
      <c r="A69" s="306">
        <v>83</v>
      </c>
      <c r="B69" s="307" t="s">
        <v>304</v>
      </c>
      <c r="C69" s="308"/>
      <c r="D69" s="113">
        <v>7.928278245841434</v>
      </c>
      <c r="E69" s="115">
        <v>367</v>
      </c>
      <c r="F69" s="114">
        <v>327</v>
      </c>
      <c r="G69" s="114">
        <v>480</v>
      </c>
      <c r="H69" s="114">
        <v>309</v>
      </c>
      <c r="I69" s="140">
        <v>303</v>
      </c>
      <c r="J69" s="115">
        <v>64</v>
      </c>
      <c r="K69" s="116">
        <v>21.122112211221122</v>
      </c>
    </row>
    <row r="70" spans="1:11" ht="14.1" customHeight="1" x14ac:dyDescent="0.2">
      <c r="A70" s="306" t="s">
        <v>305</v>
      </c>
      <c r="B70" s="307" t="s">
        <v>306</v>
      </c>
      <c r="C70" s="308"/>
      <c r="D70" s="113">
        <v>7.5394253618492115</v>
      </c>
      <c r="E70" s="115">
        <v>349</v>
      </c>
      <c r="F70" s="114">
        <v>319</v>
      </c>
      <c r="G70" s="114">
        <v>460</v>
      </c>
      <c r="H70" s="114">
        <v>299</v>
      </c>
      <c r="I70" s="140">
        <v>294</v>
      </c>
      <c r="J70" s="115">
        <v>55</v>
      </c>
      <c r="K70" s="116">
        <v>18.707482993197278</v>
      </c>
    </row>
    <row r="71" spans="1:11" ht="14.1" customHeight="1" x14ac:dyDescent="0.2">
      <c r="A71" s="306"/>
      <c r="B71" s="307" t="s">
        <v>307</v>
      </c>
      <c r="C71" s="308"/>
      <c r="D71" s="113">
        <v>6.2000432058759989</v>
      </c>
      <c r="E71" s="115">
        <v>287</v>
      </c>
      <c r="F71" s="114">
        <v>273</v>
      </c>
      <c r="G71" s="114">
        <v>320</v>
      </c>
      <c r="H71" s="114">
        <v>248</v>
      </c>
      <c r="I71" s="140">
        <v>228</v>
      </c>
      <c r="J71" s="115">
        <v>59</v>
      </c>
      <c r="K71" s="116">
        <v>25.87719298245614</v>
      </c>
    </row>
    <row r="72" spans="1:11" ht="14.1" customHeight="1" x14ac:dyDescent="0.2">
      <c r="A72" s="306">
        <v>84</v>
      </c>
      <c r="B72" s="307" t="s">
        <v>308</v>
      </c>
      <c r="C72" s="308"/>
      <c r="D72" s="113">
        <v>3.1756318859364874</v>
      </c>
      <c r="E72" s="115">
        <v>147</v>
      </c>
      <c r="F72" s="114">
        <v>84</v>
      </c>
      <c r="G72" s="114">
        <v>166</v>
      </c>
      <c r="H72" s="114">
        <v>88</v>
      </c>
      <c r="I72" s="140">
        <v>139</v>
      </c>
      <c r="J72" s="115">
        <v>8</v>
      </c>
      <c r="K72" s="116">
        <v>5.7553956834532372</v>
      </c>
    </row>
    <row r="73" spans="1:11" ht="14.1" customHeight="1" x14ac:dyDescent="0.2">
      <c r="A73" s="306" t="s">
        <v>309</v>
      </c>
      <c r="B73" s="307" t="s">
        <v>310</v>
      </c>
      <c r="C73" s="308"/>
      <c r="D73" s="113">
        <v>1.8794556059624108</v>
      </c>
      <c r="E73" s="115">
        <v>87</v>
      </c>
      <c r="F73" s="114">
        <v>44</v>
      </c>
      <c r="G73" s="114">
        <v>78</v>
      </c>
      <c r="H73" s="114">
        <v>54</v>
      </c>
      <c r="I73" s="140">
        <v>77</v>
      </c>
      <c r="J73" s="115">
        <v>10</v>
      </c>
      <c r="K73" s="116">
        <v>12.987012987012987</v>
      </c>
    </row>
    <row r="74" spans="1:11" ht="14.1" customHeight="1" x14ac:dyDescent="0.2">
      <c r="A74" s="306" t="s">
        <v>311</v>
      </c>
      <c r="B74" s="307" t="s">
        <v>312</v>
      </c>
      <c r="C74" s="308"/>
      <c r="D74" s="113">
        <v>0.21602937999567942</v>
      </c>
      <c r="E74" s="115">
        <v>10</v>
      </c>
      <c r="F74" s="114">
        <v>8</v>
      </c>
      <c r="G74" s="114">
        <v>23</v>
      </c>
      <c r="H74" s="114">
        <v>6</v>
      </c>
      <c r="I74" s="140">
        <v>22</v>
      </c>
      <c r="J74" s="115">
        <v>-12</v>
      </c>
      <c r="K74" s="116">
        <v>-54.545454545454547</v>
      </c>
    </row>
    <row r="75" spans="1:11" ht="14.1" customHeight="1" x14ac:dyDescent="0.2">
      <c r="A75" s="306" t="s">
        <v>313</v>
      </c>
      <c r="B75" s="307" t="s">
        <v>314</v>
      </c>
      <c r="C75" s="308"/>
      <c r="D75" s="113">
        <v>0.47526463599049473</v>
      </c>
      <c r="E75" s="115">
        <v>22</v>
      </c>
      <c r="F75" s="114">
        <v>14</v>
      </c>
      <c r="G75" s="114">
        <v>23</v>
      </c>
      <c r="H75" s="114">
        <v>14</v>
      </c>
      <c r="I75" s="140">
        <v>15</v>
      </c>
      <c r="J75" s="115">
        <v>7</v>
      </c>
      <c r="K75" s="116">
        <v>46.666666666666664</v>
      </c>
    </row>
    <row r="76" spans="1:11" ht="14.1" customHeight="1" x14ac:dyDescent="0.2">
      <c r="A76" s="306">
        <v>91</v>
      </c>
      <c r="B76" s="307" t="s">
        <v>315</v>
      </c>
      <c r="C76" s="308"/>
      <c r="D76" s="113">
        <v>1.5554115359688918</v>
      </c>
      <c r="E76" s="115">
        <v>72</v>
      </c>
      <c r="F76" s="114">
        <v>51</v>
      </c>
      <c r="G76" s="114">
        <v>47</v>
      </c>
      <c r="H76" s="114">
        <v>36</v>
      </c>
      <c r="I76" s="140">
        <v>72</v>
      </c>
      <c r="J76" s="115">
        <v>0</v>
      </c>
      <c r="K76" s="116">
        <v>0</v>
      </c>
    </row>
    <row r="77" spans="1:11" ht="14.1" customHeight="1" x14ac:dyDescent="0.2">
      <c r="A77" s="306">
        <v>92</v>
      </c>
      <c r="B77" s="307" t="s">
        <v>316</v>
      </c>
      <c r="C77" s="308"/>
      <c r="D77" s="113">
        <v>4.6230287319075396</v>
      </c>
      <c r="E77" s="115">
        <v>214</v>
      </c>
      <c r="F77" s="114">
        <v>123</v>
      </c>
      <c r="G77" s="114">
        <v>162</v>
      </c>
      <c r="H77" s="114">
        <v>128</v>
      </c>
      <c r="I77" s="140">
        <v>139</v>
      </c>
      <c r="J77" s="115">
        <v>75</v>
      </c>
      <c r="K77" s="116">
        <v>53.956834532374103</v>
      </c>
    </row>
    <row r="78" spans="1:11" ht="14.1" customHeight="1" x14ac:dyDescent="0.2">
      <c r="A78" s="306">
        <v>93</v>
      </c>
      <c r="B78" s="307" t="s">
        <v>317</v>
      </c>
      <c r="C78" s="308"/>
      <c r="D78" s="113">
        <v>8.6411751998271766E-2</v>
      </c>
      <c r="E78" s="115">
        <v>4</v>
      </c>
      <c r="F78" s="114">
        <v>3</v>
      </c>
      <c r="G78" s="114">
        <v>4</v>
      </c>
      <c r="H78" s="114">
        <v>4</v>
      </c>
      <c r="I78" s="140">
        <v>7</v>
      </c>
      <c r="J78" s="115">
        <v>-3</v>
      </c>
      <c r="K78" s="116">
        <v>-42.857142857142854</v>
      </c>
    </row>
    <row r="79" spans="1:11" ht="14.1" customHeight="1" x14ac:dyDescent="0.2">
      <c r="A79" s="306">
        <v>94</v>
      </c>
      <c r="B79" s="307" t="s">
        <v>318</v>
      </c>
      <c r="C79" s="308"/>
      <c r="D79" s="113">
        <v>0.69129401598617413</v>
      </c>
      <c r="E79" s="115">
        <v>32</v>
      </c>
      <c r="F79" s="114">
        <v>21</v>
      </c>
      <c r="G79" s="114">
        <v>39</v>
      </c>
      <c r="H79" s="114">
        <v>26</v>
      </c>
      <c r="I79" s="140">
        <v>22</v>
      </c>
      <c r="J79" s="115">
        <v>10</v>
      </c>
      <c r="K79" s="116">
        <v>45.454545454545453</v>
      </c>
    </row>
    <row r="80" spans="1:11" ht="14.1" customHeight="1" x14ac:dyDescent="0.2">
      <c r="A80" s="306" t="s">
        <v>319</v>
      </c>
      <c r="B80" s="307" t="s">
        <v>320</v>
      </c>
      <c r="C80" s="308"/>
      <c r="D80" s="113">
        <v>0</v>
      </c>
      <c r="E80" s="115">
        <v>0</v>
      </c>
      <c r="F80" s="114">
        <v>0</v>
      </c>
      <c r="G80" s="114">
        <v>3</v>
      </c>
      <c r="H80" s="114">
        <v>0</v>
      </c>
      <c r="I80" s="140">
        <v>0</v>
      </c>
      <c r="J80" s="115">
        <v>0</v>
      </c>
      <c r="K80" s="116">
        <v>0</v>
      </c>
    </row>
    <row r="81" spans="1:11" ht="14.1" customHeight="1" x14ac:dyDescent="0.2">
      <c r="A81" s="310" t="s">
        <v>321</v>
      </c>
      <c r="B81" s="311" t="s">
        <v>333</v>
      </c>
      <c r="C81" s="312"/>
      <c r="D81" s="125">
        <v>0.23763231799524737</v>
      </c>
      <c r="E81" s="143">
        <v>11</v>
      </c>
      <c r="F81" s="144">
        <v>14</v>
      </c>
      <c r="G81" s="144">
        <v>30</v>
      </c>
      <c r="H81" s="144">
        <v>13</v>
      </c>
      <c r="I81" s="145">
        <v>7</v>
      </c>
      <c r="J81" s="143">
        <v>4</v>
      </c>
      <c r="K81" s="146">
        <v>57.142857142857146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5" t="s">
        <v>371</v>
      </c>
      <c r="B84" s="655"/>
      <c r="C84" s="655"/>
      <c r="D84" s="655"/>
      <c r="E84" s="655"/>
      <c r="F84" s="655"/>
      <c r="G84" s="655"/>
      <c r="H84" s="655"/>
      <c r="I84" s="655"/>
      <c r="J84" s="655"/>
      <c r="K84" s="655"/>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6"/>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68" t="s">
        <v>372</v>
      </c>
      <c r="B3" s="569"/>
      <c r="C3" s="569"/>
      <c r="D3" s="569"/>
      <c r="E3" s="569"/>
      <c r="F3" s="569"/>
      <c r="G3" s="569"/>
      <c r="H3" s="569"/>
      <c r="I3" s="569"/>
      <c r="J3" s="569"/>
      <c r="K3" s="569"/>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2" t="s">
        <v>374</v>
      </c>
      <c r="B5" s="662"/>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0" t="s">
        <v>375</v>
      </c>
      <c r="B7" s="663" t="s">
        <v>376</v>
      </c>
      <c r="C7" s="663"/>
      <c r="D7" s="663"/>
      <c r="E7" s="663"/>
      <c r="F7" s="663"/>
      <c r="G7" s="663"/>
      <c r="H7" s="664"/>
      <c r="I7" s="663" t="s">
        <v>377</v>
      </c>
      <c r="J7" s="663"/>
      <c r="K7" s="664"/>
      <c r="L7" s="659" t="s">
        <v>378</v>
      </c>
      <c r="M7" s="660"/>
    </row>
    <row r="8" spans="1:13" ht="23.85" customHeight="1" x14ac:dyDescent="0.2">
      <c r="A8" s="581"/>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2"/>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37707</v>
      </c>
      <c r="C10" s="114">
        <v>19033</v>
      </c>
      <c r="D10" s="114">
        <v>18674</v>
      </c>
      <c r="E10" s="114">
        <v>26865</v>
      </c>
      <c r="F10" s="114">
        <v>9555</v>
      </c>
      <c r="G10" s="114">
        <v>5007</v>
      </c>
      <c r="H10" s="114">
        <v>9830</v>
      </c>
      <c r="I10" s="115">
        <v>9842</v>
      </c>
      <c r="J10" s="114">
        <v>7265</v>
      </c>
      <c r="K10" s="114">
        <v>2577</v>
      </c>
      <c r="L10" s="423">
        <v>3079</v>
      </c>
      <c r="M10" s="424">
        <v>3213</v>
      </c>
    </row>
    <row r="11" spans="1:13" ht="11.1" customHeight="1" x14ac:dyDescent="0.2">
      <c r="A11" s="422" t="s">
        <v>387</v>
      </c>
      <c r="B11" s="115">
        <v>37853</v>
      </c>
      <c r="C11" s="114">
        <v>19226</v>
      </c>
      <c r="D11" s="114">
        <v>18627</v>
      </c>
      <c r="E11" s="114">
        <v>26900</v>
      </c>
      <c r="F11" s="114">
        <v>9668</v>
      </c>
      <c r="G11" s="114">
        <v>4806</v>
      </c>
      <c r="H11" s="114">
        <v>9992</v>
      </c>
      <c r="I11" s="115">
        <v>9942</v>
      </c>
      <c r="J11" s="114">
        <v>7368</v>
      </c>
      <c r="K11" s="114">
        <v>2574</v>
      </c>
      <c r="L11" s="423">
        <v>3644</v>
      </c>
      <c r="M11" s="424">
        <v>3600</v>
      </c>
    </row>
    <row r="12" spans="1:13" ht="11.1" customHeight="1" x14ac:dyDescent="0.2">
      <c r="A12" s="422" t="s">
        <v>388</v>
      </c>
      <c r="B12" s="115">
        <v>38622</v>
      </c>
      <c r="C12" s="114">
        <v>19654</v>
      </c>
      <c r="D12" s="114">
        <v>18968</v>
      </c>
      <c r="E12" s="114">
        <v>27583</v>
      </c>
      <c r="F12" s="114">
        <v>9707</v>
      </c>
      <c r="G12" s="114">
        <v>5254</v>
      </c>
      <c r="H12" s="114">
        <v>10148</v>
      </c>
      <c r="I12" s="115">
        <v>10010</v>
      </c>
      <c r="J12" s="114">
        <v>7332</v>
      </c>
      <c r="K12" s="114">
        <v>2678</v>
      </c>
      <c r="L12" s="423">
        <v>5156</v>
      </c>
      <c r="M12" s="424">
        <v>4584</v>
      </c>
    </row>
    <row r="13" spans="1:13" s="110" customFormat="1" ht="11.1" customHeight="1" x14ac:dyDescent="0.2">
      <c r="A13" s="422" t="s">
        <v>389</v>
      </c>
      <c r="B13" s="115">
        <v>38418</v>
      </c>
      <c r="C13" s="114">
        <v>19395</v>
      </c>
      <c r="D13" s="114">
        <v>19023</v>
      </c>
      <c r="E13" s="114">
        <v>27176</v>
      </c>
      <c r="F13" s="114">
        <v>9905</v>
      </c>
      <c r="G13" s="114">
        <v>5081</v>
      </c>
      <c r="H13" s="114">
        <v>10241</v>
      </c>
      <c r="I13" s="115">
        <v>10236</v>
      </c>
      <c r="J13" s="114">
        <v>7536</v>
      </c>
      <c r="K13" s="114">
        <v>2700</v>
      </c>
      <c r="L13" s="423">
        <v>2735</v>
      </c>
      <c r="M13" s="424">
        <v>3060</v>
      </c>
    </row>
    <row r="14" spans="1:13" ht="15" customHeight="1" x14ac:dyDescent="0.2">
      <c r="A14" s="422" t="s">
        <v>390</v>
      </c>
      <c r="B14" s="115">
        <v>37843</v>
      </c>
      <c r="C14" s="114">
        <v>18915</v>
      </c>
      <c r="D14" s="114">
        <v>18928</v>
      </c>
      <c r="E14" s="114">
        <v>25841</v>
      </c>
      <c r="F14" s="114">
        <v>10902</v>
      </c>
      <c r="G14" s="114">
        <v>4849</v>
      </c>
      <c r="H14" s="114">
        <v>10153</v>
      </c>
      <c r="I14" s="115">
        <v>10004</v>
      </c>
      <c r="J14" s="114">
        <v>7378</v>
      </c>
      <c r="K14" s="114">
        <v>2626</v>
      </c>
      <c r="L14" s="423">
        <v>3023</v>
      </c>
      <c r="M14" s="424">
        <v>3352</v>
      </c>
    </row>
    <row r="15" spans="1:13" ht="11.1" customHeight="1" x14ac:dyDescent="0.2">
      <c r="A15" s="422" t="s">
        <v>387</v>
      </c>
      <c r="B15" s="115">
        <v>38053</v>
      </c>
      <c r="C15" s="114">
        <v>19070</v>
      </c>
      <c r="D15" s="114">
        <v>18983</v>
      </c>
      <c r="E15" s="114">
        <v>25850</v>
      </c>
      <c r="F15" s="114">
        <v>11120</v>
      </c>
      <c r="G15" s="114">
        <v>4737</v>
      </c>
      <c r="H15" s="114">
        <v>10415</v>
      </c>
      <c r="I15" s="115">
        <v>10149</v>
      </c>
      <c r="J15" s="114">
        <v>7515</v>
      </c>
      <c r="K15" s="114">
        <v>2634</v>
      </c>
      <c r="L15" s="423">
        <v>2947</v>
      </c>
      <c r="M15" s="424">
        <v>2823</v>
      </c>
    </row>
    <row r="16" spans="1:13" ht="11.1" customHeight="1" x14ac:dyDescent="0.2">
      <c r="A16" s="422" t="s">
        <v>388</v>
      </c>
      <c r="B16" s="115">
        <v>38732</v>
      </c>
      <c r="C16" s="114">
        <v>19315</v>
      </c>
      <c r="D16" s="114">
        <v>19417</v>
      </c>
      <c r="E16" s="114">
        <v>27236</v>
      </c>
      <c r="F16" s="114">
        <v>11332</v>
      </c>
      <c r="G16" s="114">
        <v>5313</v>
      </c>
      <c r="H16" s="114">
        <v>10536</v>
      </c>
      <c r="I16" s="115">
        <v>10085</v>
      </c>
      <c r="J16" s="114">
        <v>7359</v>
      </c>
      <c r="K16" s="114">
        <v>2726</v>
      </c>
      <c r="L16" s="423">
        <v>4362</v>
      </c>
      <c r="M16" s="424">
        <v>3783</v>
      </c>
    </row>
    <row r="17" spans="1:13" s="110" customFormat="1" ht="11.1" customHeight="1" x14ac:dyDescent="0.2">
      <c r="A17" s="422" t="s">
        <v>389</v>
      </c>
      <c r="B17" s="115">
        <v>38490</v>
      </c>
      <c r="C17" s="114">
        <v>19211</v>
      </c>
      <c r="D17" s="114">
        <v>19279</v>
      </c>
      <c r="E17" s="114">
        <v>27080</v>
      </c>
      <c r="F17" s="114">
        <v>11349</v>
      </c>
      <c r="G17" s="114">
        <v>5114</v>
      </c>
      <c r="H17" s="114">
        <v>10600</v>
      </c>
      <c r="I17" s="115">
        <v>10352</v>
      </c>
      <c r="J17" s="114">
        <v>7572</v>
      </c>
      <c r="K17" s="114">
        <v>2780</v>
      </c>
      <c r="L17" s="423">
        <v>2629</v>
      </c>
      <c r="M17" s="424">
        <v>2991</v>
      </c>
    </row>
    <row r="18" spans="1:13" ht="15" customHeight="1" x14ac:dyDescent="0.2">
      <c r="A18" s="422" t="s">
        <v>391</v>
      </c>
      <c r="B18" s="115">
        <v>38226</v>
      </c>
      <c r="C18" s="114">
        <v>19061</v>
      </c>
      <c r="D18" s="114">
        <v>19165</v>
      </c>
      <c r="E18" s="114">
        <v>26626</v>
      </c>
      <c r="F18" s="114">
        <v>11507</v>
      </c>
      <c r="G18" s="114">
        <v>4881</v>
      </c>
      <c r="H18" s="114">
        <v>10656</v>
      </c>
      <c r="I18" s="115">
        <v>10141</v>
      </c>
      <c r="J18" s="114">
        <v>7447</v>
      </c>
      <c r="K18" s="114">
        <v>2694</v>
      </c>
      <c r="L18" s="423">
        <v>3173</v>
      </c>
      <c r="M18" s="424">
        <v>3484</v>
      </c>
    </row>
    <row r="19" spans="1:13" ht="11.1" customHeight="1" x14ac:dyDescent="0.2">
      <c r="A19" s="422" t="s">
        <v>387</v>
      </c>
      <c r="B19" s="115">
        <v>38169</v>
      </c>
      <c r="C19" s="114">
        <v>19029</v>
      </c>
      <c r="D19" s="114">
        <v>19140</v>
      </c>
      <c r="E19" s="114">
        <v>26388</v>
      </c>
      <c r="F19" s="114">
        <v>11650</v>
      </c>
      <c r="G19" s="114">
        <v>4614</v>
      </c>
      <c r="H19" s="114">
        <v>10879</v>
      </c>
      <c r="I19" s="115">
        <v>10302</v>
      </c>
      <c r="J19" s="114">
        <v>7598</v>
      </c>
      <c r="K19" s="114">
        <v>2704</v>
      </c>
      <c r="L19" s="423">
        <v>2927</v>
      </c>
      <c r="M19" s="424">
        <v>3068</v>
      </c>
    </row>
    <row r="20" spans="1:13" ht="11.1" customHeight="1" x14ac:dyDescent="0.2">
      <c r="A20" s="422" t="s">
        <v>388</v>
      </c>
      <c r="B20" s="115">
        <v>38925</v>
      </c>
      <c r="C20" s="114">
        <v>19364</v>
      </c>
      <c r="D20" s="114">
        <v>19561</v>
      </c>
      <c r="E20" s="114">
        <v>27062</v>
      </c>
      <c r="F20" s="114">
        <v>11680</v>
      </c>
      <c r="G20" s="114">
        <v>5178</v>
      </c>
      <c r="H20" s="114">
        <v>10976</v>
      </c>
      <c r="I20" s="115">
        <v>10366</v>
      </c>
      <c r="J20" s="114">
        <v>7514</v>
      </c>
      <c r="K20" s="114">
        <v>2852</v>
      </c>
      <c r="L20" s="423">
        <v>4240</v>
      </c>
      <c r="M20" s="424">
        <v>3632</v>
      </c>
    </row>
    <row r="21" spans="1:13" s="110" customFormat="1" ht="11.1" customHeight="1" x14ac:dyDescent="0.2">
      <c r="A21" s="422" t="s">
        <v>389</v>
      </c>
      <c r="B21" s="115">
        <v>39258</v>
      </c>
      <c r="C21" s="114">
        <v>19528</v>
      </c>
      <c r="D21" s="114">
        <v>19730</v>
      </c>
      <c r="E21" s="114">
        <v>27301</v>
      </c>
      <c r="F21" s="114">
        <v>11893</v>
      </c>
      <c r="G21" s="114">
        <v>5140</v>
      </c>
      <c r="H21" s="114">
        <v>11076</v>
      </c>
      <c r="I21" s="115">
        <v>10602</v>
      </c>
      <c r="J21" s="114">
        <v>7716</v>
      </c>
      <c r="K21" s="114">
        <v>2886</v>
      </c>
      <c r="L21" s="423">
        <v>2896</v>
      </c>
      <c r="M21" s="424">
        <v>2733</v>
      </c>
    </row>
    <row r="22" spans="1:13" ht="15" customHeight="1" x14ac:dyDescent="0.2">
      <c r="A22" s="422" t="s">
        <v>392</v>
      </c>
      <c r="B22" s="115">
        <v>38902</v>
      </c>
      <c r="C22" s="114">
        <v>19315</v>
      </c>
      <c r="D22" s="114">
        <v>19587</v>
      </c>
      <c r="E22" s="114">
        <v>26820</v>
      </c>
      <c r="F22" s="114">
        <v>11868</v>
      </c>
      <c r="G22" s="114">
        <v>4845</v>
      </c>
      <c r="H22" s="114">
        <v>11185</v>
      </c>
      <c r="I22" s="115">
        <v>10431</v>
      </c>
      <c r="J22" s="114">
        <v>7557</v>
      </c>
      <c r="K22" s="114">
        <v>2874</v>
      </c>
      <c r="L22" s="423">
        <v>3197</v>
      </c>
      <c r="M22" s="424">
        <v>3594</v>
      </c>
    </row>
    <row r="23" spans="1:13" ht="11.1" customHeight="1" x14ac:dyDescent="0.2">
      <c r="A23" s="422" t="s">
        <v>387</v>
      </c>
      <c r="B23" s="115">
        <v>39028</v>
      </c>
      <c r="C23" s="114">
        <v>19444</v>
      </c>
      <c r="D23" s="114">
        <v>19584</v>
      </c>
      <c r="E23" s="114">
        <v>26772</v>
      </c>
      <c r="F23" s="114">
        <v>11993</v>
      </c>
      <c r="G23" s="114">
        <v>4605</v>
      </c>
      <c r="H23" s="114">
        <v>11388</v>
      </c>
      <c r="I23" s="115">
        <v>10521</v>
      </c>
      <c r="J23" s="114">
        <v>7635</v>
      </c>
      <c r="K23" s="114">
        <v>2886</v>
      </c>
      <c r="L23" s="423">
        <v>3055</v>
      </c>
      <c r="M23" s="424">
        <v>3028</v>
      </c>
    </row>
    <row r="24" spans="1:13" ht="11.1" customHeight="1" x14ac:dyDescent="0.2">
      <c r="A24" s="422" t="s">
        <v>388</v>
      </c>
      <c r="B24" s="115">
        <v>40086</v>
      </c>
      <c r="C24" s="114">
        <v>19911</v>
      </c>
      <c r="D24" s="114">
        <v>20175</v>
      </c>
      <c r="E24" s="114">
        <v>26617</v>
      </c>
      <c r="F24" s="114">
        <v>12193</v>
      </c>
      <c r="G24" s="114">
        <v>5204</v>
      </c>
      <c r="H24" s="114">
        <v>11547</v>
      </c>
      <c r="I24" s="115">
        <v>10539</v>
      </c>
      <c r="J24" s="114">
        <v>7560</v>
      </c>
      <c r="K24" s="114">
        <v>2979</v>
      </c>
      <c r="L24" s="423">
        <v>4353</v>
      </c>
      <c r="M24" s="424">
        <v>3427</v>
      </c>
    </row>
    <row r="25" spans="1:13" s="110" customFormat="1" ht="11.1" customHeight="1" x14ac:dyDescent="0.2">
      <c r="A25" s="422" t="s">
        <v>389</v>
      </c>
      <c r="B25" s="115">
        <v>39810</v>
      </c>
      <c r="C25" s="114">
        <v>19678</v>
      </c>
      <c r="D25" s="114">
        <v>20132</v>
      </c>
      <c r="E25" s="114">
        <v>26286</v>
      </c>
      <c r="F25" s="114">
        <v>12258</v>
      </c>
      <c r="G25" s="114">
        <v>5040</v>
      </c>
      <c r="H25" s="114">
        <v>11674</v>
      </c>
      <c r="I25" s="115">
        <v>10563</v>
      </c>
      <c r="J25" s="114">
        <v>7615</v>
      </c>
      <c r="K25" s="114">
        <v>2948</v>
      </c>
      <c r="L25" s="423">
        <v>2623</v>
      </c>
      <c r="M25" s="424">
        <v>2839</v>
      </c>
    </row>
    <row r="26" spans="1:13" ht="15" customHeight="1" x14ac:dyDescent="0.2">
      <c r="A26" s="422" t="s">
        <v>393</v>
      </c>
      <c r="B26" s="115">
        <v>39383</v>
      </c>
      <c r="C26" s="114">
        <v>19477</v>
      </c>
      <c r="D26" s="114">
        <v>19906</v>
      </c>
      <c r="E26" s="114">
        <v>25981</v>
      </c>
      <c r="F26" s="114">
        <v>12160</v>
      </c>
      <c r="G26" s="114">
        <v>4771</v>
      </c>
      <c r="H26" s="114">
        <v>11739</v>
      </c>
      <c r="I26" s="115">
        <v>10387</v>
      </c>
      <c r="J26" s="114">
        <v>7527</v>
      </c>
      <c r="K26" s="114">
        <v>2860</v>
      </c>
      <c r="L26" s="423">
        <v>3001</v>
      </c>
      <c r="M26" s="424">
        <v>3243</v>
      </c>
    </row>
    <row r="27" spans="1:13" ht="11.1" customHeight="1" x14ac:dyDescent="0.2">
      <c r="A27" s="422" t="s">
        <v>387</v>
      </c>
      <c r="B27" s="115">
        <v>39462</v>
      </c>
      <c r="C27" s="114">
        <v>19607</v>
      </c>
      <c r="D27" s="114">
        <v>19855</v>
      </c>
      <c r="E27" s="114">
        <v>26020</v>
      </c>
      <c r="F27" s="114">
        <v>12208</v>
      </c>
      <c r="G27" s="114">
        <v>4546</v>
      </c>
      <c r="H27" s="114">
        <v>11995</v>
      </c>
      <c r="I27" s="115">
        <v>10530</v>
      </c>
      <c r="J27" s="114">
        <v>7699</v>
      </c>
      <c r="K27" s="114">
        <v>2831</v>
      </c>
      <c r="L27" s="423">
        <v>3109</v>
      </c>
      <c r="M27" s="424">
        <v>3134</v>
      </c>
    </row>
    <row r="28" spans="1:13" ht="11.1" customHeight="1" x14ac:dyDescent="0.2">
      <c r="A28" s="422" t="s">
        <v>388</v>
      </c>
      <c r="B28" s="115">
        <v>40161</v>
      </c>
      <c r="C28" s="114">
        <v>19993</v>
      </c>
      <c r="D28" s="114">
        <v>20168</v>
      </c>
      <c r="E28" s="114">
        <v>27696</v>
      </c>
      <c r="F28" s="114">
        <v>12351</v>
      </c>
      <c r="G28" s="114">
        <v>5118</v>
      </c>
      <c r="H28" s="114">
        <v>12063</v>
      </c>
      <c r="I28" s="115">
        <v>10599</v>
      </c>
      <c r="J28" s="114">
        <v>7650</v>
      </c>
      <c r="K28" s="114">
        <v>2949</v>
      </c>
      <c r="L28" s="423">
        <v>4303</v>
      </c>
      <c r="M28" s="424">
        <v>3604</v>
      </c>
    </row>
    <row r="29" spans="1:13" s="110" customFormat="1" ht="11.1" customHeight="1" x14ac:dyDescent="0.2">
      <c r="A29" s="422" t="s">
        <v>389</v>
      </c>
      <c r="B29" s="115">
        <v>39898</v>
      </c>
      <c r="C29" s="114">
        <v>19768</v>
      </c>
      <c r="D29" s="114">
        <v>20130</v>
      </c>
      <c r="E29" s="114">
        <v>27400</v>
      </c>
      <c r="F29" s="114">
        <v>12454</v>
      </c>
      <c r="G29" s="114">
        <v>4979</v>
      </c>
      <c r="H29" s="114">
        <v>12152</v>
      </c>
      <c r="I29" s="115">
        <v>10737</v>
      </c>
      <c r="J29" s="114">
        <v>7837</v>
      </c>
      <c r="K29" s="114">
        <v>2900</v>
      </c>
      <c r="L29" s="423">
        <v>2751</v>
      </c>
      <c r="M29" s="424">
        <v>2994</v>
      </c>
    </row>
    <row r="30" spans="1:13" ht="15" customHeight="1" x14ac:dyDescent="0.2">
      <c r="A30" s="422" t="s">
        <v>394</v>
      </c>
      <c r="B30" s="115">
        <v>40402</v>
      </c>
      <c r="C30" s="114">
        <v>20135</v>
      </c>
      <c r="D30" s="114">
        <v>20267</v>
      </c>
      <c r="E30" s="114">
        <v>27651</v>
      </c>
      <c r="F30" s="114">
        <v>12722</v>
      </c>
      <c r="G30" s="114">
        <v>4838</v>
      </c>
      <c r="H30" s="114">
        <v>12371</v>
      </c>
      <c r="I30" s="115">
        <v>10285</v>
      </c>
      <c r="J30" s="114">
        <v>7402</v>
      </c>
      <c r="K30" s="114">
        <v>2883</v>
      </c>
      <c r="L30" s="423">
        <v>3566</v>
      </c>
      <c r="M30" s="424">
        <v>3414</v>
      </c>
    </row>
    <row r="31" spans="1:13" ht="11.1" customHeight="1" x14ac:dyDescent="0.2">
      <c r="A31" s="422" t="s">
        <v>387</v>
      </c>
      <c r="B31" s="115">
        <v>40774</v>
      </c>
      <c r="C31" s="114">
        <v>20397</v>
      </c>
      <c r="D31" s="114">
        <v>20377</v>
      </c>
      <c r="E31" s="114">
        <v>27785</v>
      </c>
      <c r="F31" s="114">
        <v>12964</v>
      </c>
      <c r="G31" s="114">
        <v>4751</v>
      </c>
      <c r="H31" s="114">
        <v>12607</v>
      </c>
      <c r="I31" s="115">
        <v>10267</v>
      </c>
      <c r="J31" s="114">
        <v>7392</v>
      </c>
      <c r="K31" s="114">
        <v>2875</v>
      </c>
      <c r="L31" s="423">
        <v>3110</v>
      </c>
      <c r="M31" s="424">
        <v>2851</v>
      </c>
    </row>
    <row r="32" spans="1:13" ht="11.1" customHeight="1" x14ac:dyDescent="0.2">
      <c r="A32" s="422" t="s">
        <v>388</v>
      </c>
      <c r="B32" s="115">
        <v>41737</v>
      </c>
      <c r="C32" s="114">
        <v>20970</v>
      </c>
      <c r="D32" s="114">
        <v>20767</v>
      </c>
      <c r="E32" s="114">
        <v>28640</v>
      </c>
      <c r="F32" s="114">
        <v>13083</v>
      </c>
      <c r="G32" s="114">
        <v>5238</v>
      </c>
      <c r="H32" s="114">
        <v>12768</v>
      </c>
      <c r="I32" s="115">
        <v>10320</v>
      </c>
      <c r="J32" s="114">
        <v>7315</v>
      </c>
      <c r="K32" s="114">
        <v>3005</v>
      </c>
      <c r="L32" s="423">
        <v>4738</v>
      </c>
      <c r="M32" s="424">
        <v>3919</v>
      </c>
    </row>
    <row r="33" spans="1:13" s="110" customFormat="1" ht="11.1" customHeight="1" x14ac:dyDescent="0.2">
      <c r="A33" s="422" t="s">
        <v>389</v>
      </c>
      <c r="B33" s="115">
        <v>41710</v>
      </c>
      <c r="C33" s="114">
        <v>20879</v>
      </c>
      <c r="D33" s="114">
        <v>20831</v>
      </c>
      <c r="E33" s="114">
        <v>28384</v>
      </c>
      <c r="F33" s="114">
        <v>13314</v>
      </c>
      <c r="G33" s="114">
        <v>5124</v>
      </c>
      <c r="H33" s="114">
        <v>12888</v>
      </c>
      <c r="I33" s="115">
        <v>10392</v>
      </c>
      <c r="J33" s="114">
        <v>7449</v>
      </c>
      <c r="K33" s="114">
        <v>2943</v>
      </c>
      <c r="L33" s="423">
        <v>2923</v>
      </c>
      <c r="M33" s="424">
        <v>3018</v>
      </c>
    </row>
    <row r="34" spans="1:13" ht="15" customHeight="1" x14ac:dyDescent="0.2">
      <c r="A34" s="422" t="s">
        <v>395</v>
      </c>
      <c r="B34" s="115">
        <v>41343</v>
      </c>
      <c r="C34" s="114">
        <v>20595</v>
      </c>
      <c r="D34" s="114">
        <v>20748</v>
      </c>
      <c r="E34" s="114">
        <v>28014</v>
      </c>
      <c r="F34" s="114">
        <v>13324</v>
      </c>
      <c r="G34" s="114">
        <v>4870</v>
      </c>
      <c r="H34" s="114">
        <v>12995</v>
      </c>
      <c r="I34" s="115">
        <v>10291</v>
      </c>
      <c r="J34" s="114">
        <v>7398</v>
      </c>
      <c r="K34" s="114">
        <v>2893</v>
      </c>
      <c r="L34" s="423">
        <v>3129</v>
      </c>
      <c r="M34" s="424">
        <v>3475</v>
      </c>
    </row>
    <row r="35" spans="1:13" ht="11.1" customHeight="1" x14ac:dyDescent="0.2">
      <c r="A35" s="422" t="s">
        <v>387</v>
      </c>
      <c r="B35" s="115">
        <v>41499</v>
      </c>
      <c r="C35" s="114">
        <v>20657</v>
      </c>
      <c r="D35" s="114">
        <v>20842</v>
      </c>
      <c r="E35" s="114">
        <v>27967</v>
      </c>
      <c r="F35" s="114">
        <v>13529</v>
      </c>
      <c r="G35" s="114">
        <v>4696</v>
      </c>
      <c r="H35" s="114">
        <v>13206</v>
      </c>
      <c r="I35" s="115">
        <v>10556</v>
      </c>
      <c r="J35" s="114">
        <v>7600</v>
      </c>
      <c r="K35" s="114">
        <v>2956</v>
      </c>
      <c r="L35" s="423">
        <v>3035</v>
      </c>
      <c r="M35" s="424">
        <v>2941</v>
      </c>
    </row>
    <row r="36" spans="1:13" ht="11.1" customHeight="1" x14ac:dyDescent="0.2">
      <c r="A36" s="422" t="s">
        <v>388</v>
      </c>
      <c r="B36" s="115">
        <v>42584</v>
      </c>
      <c r="C36" s="114">
        <v>21154</v>
      </c>
      <c r="D36" s="114">
        <v>21430</v>
      </c>
      <c r="E36" s="114">
        <v>28773</v>
      </c>
      <c r="F36" s="114">
        <v>13810</v>
      </c>
      <c r="G36" s="114">
        <v>5259</v>
      </c>
      <c r="H36" s="114">
        <v>13450</v>
      </c>
      <c r="I36" s="115">
        <v>10501</v>
      </c>
      <c r="J36" s="114">
        <v>7385</v>
      </c>
      <c r="K36" s="114">
        <v>3116</v>
      </c>
      <c r="L36" s="423">
        <v>4673</v>
      </c>
      <c r="M36" s="424">
        <v>3781</v>
      </c>
    </row>
    <row r="37" spans="1:13" s="110" customFormat="1" ht="11.1" customHeight="1" x14ac:dyDescent="0.2">
      <c r="A37" s="422" t="s">
        <v>389</v>
      </c>
      <c r="B37" s="115">
        <v>42758</v>
      </c>
      <c r="C37" s="114">
        <v>21258</v>
      </c>
      <c r="D37" s="114">
        <v>21500</v>
      </c>
      <c r="E37" s="114">
        <v>28812</v>
      </c>
      <c r="F37" s="114">
        <v>13945</v>
      </c>
      <c r="G37" s="114">
        <v>5167</v>
      </c>
      <c r="H37" s="114">
        <v>13557</v>
      </c>
      <c r="I37" s="115">
        <v>10617</v>
      </c>
      <c r="J37" s="114">
        <v>7524</v>
      </c>
      <c r="K37" s="114">
        <v>3093</v>
      </c>
      <c r="L37" s="423">
        <v>3408</v>
      </c>
      <c r="M37" s="424">
        <v>3300</v>
      </c>
    </row>
    <row r="38" spans="1:13" ht="15" customHeight="1" x14ac:dyDescent="0.2">
      <c r="A38" s="425" t="s">
        <v>396</v>
      </c>
      <c r="B38" s="115">
        <v>42455</v>
      </c>
      <c r="C38" s="114">
        <v>21151</v>
      </c>
      <c r="D38" s="114">
        <v>21304</v>
      </c>
      <c r="E38" s="114">
        <v>28634</v>
      </c>
      <c r="F38" s="114">
        <v>13821</v>
      </c>
      <c r="G38" s="114">
        <v>4906</v>
      </c>
      <c r="H38" s="114">
        <v>13598</v>
      </c>
      <c r="I38" s="115">
        <v>10047</v>
      </c>
      <c r="J38" s="114">
        <v>7111</v>
      </c>
      <c r="K38" s="114">
        <v>2936</v>
      </c>
      <c r="L38" s="423">
        <v>3570</v>
      </c>
      <c r="M38" s="424">
        <v>3612</v>
      </c>
    </row>
    <row r="39" spans="1:13" ht="11.1" customHeight="1" x14ac:dyDescent="0.2">
      <c r="A39" s="422" t="s">
        <v>387</v>
      </c>
      <c r="B39" s="115">
        <v>42517</v>
      </c>
      <c r="C39" s="114">
        <v>21270</v>
      </c>
      <c r="D39" s="114">
        <v>21247</v>
      </c>
      <c r="E39" s="114">
        <v>28518</v>
      </c>
      <c r="F39" s="114">
        <v>13999</v>
      </c>
      <c r="G39" s="114">
        <v>4739</v>
      </c>
      <c r="H39" s="114">
        <v>13790</v>
      </c>
      <c r="I39" s="115">
        <v>10231</v>
      </c>
      <c r="J39" s="114">
        <v>7243</v>
      </c>
      <c r="K39" s="114">
        <v>2988</v>
      </c>
      <c r="L39" s="423">
        <v>3243</v>
      </c>
      <c r="M39" s="424">
        <v>3156</v>
      </c>
    </row>
    <row r="40" spans="1:13" ht="11.1" customHeight="1" x14ac:dyDescent="0.2">
      <c r="A40" s="425" t="s">
        <v>388</v>
      </c>
      <c r="B40" s="115">
        <v>43832</v>
      </c>
      <c r="C40" s="114">
        <v>22012</v>
      </c>
      <c r="D40" s="114">
        <v>21820</v>
      </c>
      <c r="E40" s="114">
        <v>29518</v>
      </c>
      <c r="F40" s="114">
        <v>14314</v>
      </c>
      <c r="G40" s="114">
        <v>5280</v>
      </c>
      <c r="H40" s="114">
        <v>14153</v>
      </c>
      <c r="I40" s="115">
        <v>10282</v>
      </c>
      <c r="J40" s="114">
        <v>7103</v>
      </c>
      <c r="K40" s="114">
        <v>3179</v>
      </c>
      <c r="L40" s="423">
        <v>5004</v>
      </c>
      <c r="M40" s="424">
        <v>4032</v>
      </c>
    </row>
    <row r="41" spans="1:13" s="110" customFormat="1" ht="11.1" customHeight="1" x14ac:dyDescent="0.2">
      <c r="A41" s="422" t="s">
        <v>389</v>
      </c>
      <c r="B41" s="115">
        <v>43790</v>
      </c>
      <c r="C41" s="114">
        <v>21899</v>
      </c>
      <c r="D41" s="114">
        <v>21891</v>
      </c>
      <c r="E41" s="114">
        <v>29357</v>
      </c>
      <c r="F41" s="114">
        <v>14433</v>
      </c>
      <c r="G41" s="114">
        <v>5235</v>
      </c>
      <c r="H41" s="114">
        <v>14219</v>
      </c>
      <c r="I41" s="115">
        <v>10367</v>
      </c>
      <c r="J41" s="114">
        <v>7236</v>
      </c>
      <c r="K41" s="114">
        <v>3131</v>
      </c>
      <c r="L41" s="423">
        <v>3201</v>
      </c>
      <c r="M41" s="424">
        <v>3263</v>
      </c>
    </row>
    <row r="42" spans="1:13" ht="15" customHeight="1" x14ac:dyDescent="0.2">
      <c r="A42" s="422" t="s">
        <v>397</v>
      </c>
      <c r="B42" s="115">
        <v>43817</v>
      </c>
      <c r="C42" s="114">
        <v>21911</v>
      </c>
      <c r="D42" s="114">
        <v>21906</v>
      </c>
      <c r="E42" s="114">
        <v>29237</v>
      </c>
      <c r="F42" s="114">
        <v>14580</v>
      </c>
      <c r="G42" s="114">
        <v>5055</v>
      </c>
      <c r="H42" s="114">
        <v>14390</v>
      </c>
      <c r="I42" s="115">
        <v>10177</v>
      </c>
      <c r="J42" s="114">
        <v>7132</v>
      </c>
      <c r="K42" s="114">
        <v>3045</v>
      </c>
      <c r="L42" s="423">
        <v>3921</v>
      </c>
      <c r="M42" s="424">
        <v>3971</v>
      </c>
    </row>
    <row r="43" spans="1:13" ht="11.1" customHeight="1" x14ac:dyDescent="0.2">
      <c r="A43" s="422" t="s">
        <v>387</v>
      </c>
      <c r="B43" s="115">
        <v>44045</v>
      </c>
      <c r="C43" s="114">
        <v>22062</v>
      </c>
      <c r="D43" s="114">
        <v>21983</v>
      </c>
      <c r="E43" s="114">
        <v>29248</v>
      </c>
      <c r="F43" s="114">
        <v>14797</v>
      </c>
      <c r="G43" s="114">
        <v>4929</v>
      </c>
      <c r="H43" s="114">
        <v>14604</v>
      </c>
      <c r="I43" s="115">
        <v>10387</v>
      </c>
      <c r="J43" s="114">
        <v>7248</v>
      </c>
      <c r="K43" s="114">
        <v>3139</v>
      </c>
      <c r="L43" s="423">
        <v>3696</v>
      </c>
      <c r="M43" s="424">
        <v>3501</v>
      </c>
    </row>
    <row r="44" spans="1:13" ht="11.1" customHeight="1" x14ac:dyDescent="0.2">
      <c r="A44" s="422" t="s">
        <v>388</v>
      </c>
      <c r="B44" s="115">
        <v>44707</v>
      </c>
      <c r="C44" s="114">
        <v>22413</v>
      </c>
      <c r="D44" s="114">
        <v>22294</v>
      </c>
      <c r="E44" s="114">
        <v>29696</v>
      </c>
      <c r="F44" s="114">
        <v>15011</v>
      </c>
      <c r="G44" s="114">
        <v>5283</v>
      </c>
      <c r="H44" s="114">
        <v>14825</v>
      </c>
      <c r="I44" s="115">
        <v>10248</v>
      </c>
      <c r="J44" s="114">
        <v>7017</v>
      </c>
      <c r="K44" s="114">
        <v>3231</v>
      </c>
      <c r="L44" s="423">
        <v>6001</v>
      </c>
      <c r="M44" s="424">
        <v>5490</v>
      </c>
    </row>
    <row r="45" spans="1:13" s="110" customFormat="1" ht="11.1" customHeight="1" x14ac:dyDescent="0.2">
      <c r="A45" s="422" t="s">
        <v>389</v>
      </c>
      <c r="B45" s="115">
        <v>44609</v>
      </c>
      <c r="C45" s="114">
        <v>22374</v>
      </c>
      <c r="D45" s="114">
        <v>22235</v>
      </c>
      <c r="E45" s="114">
        <v>29521</v>
      </c>
      <c r="F45" s="114">
        <v>15088</v>
      </c>
      <c r="G45" s="114">
        <v>5182</v>
      </c>
      <c r="H45" s="114">
        <v>14898</v>
      </c>
      <c r="I45" s="115">
        <v>10361</v>
      </c>
      <c r="J45" s="114">
        <v>7110</v>
      </c>
      <c r="K45" s="114">
        <v>3251</v>
      </c>
      <c r="L45" s="423">
        <v>3545</v>
      </c>
      <c r="M45" s="424">
        <v>3681</v>
      </c>
    </row>
    <row r="46" spans="1:13" ht="15" customHeight="1" x14ac:dyDescent="0.2">
      <c r="A46" s="422" t="s">
        <v>398</v>
      </c>
      <c r="B46" s="115">
        <v>44651</v>
      </c>
      <c r="C46" s="114">
        <v>22407</v>
      </c>
      <c r="D46" s="114">
        <v>22244</v>
      </c>
      <c r="E46" s="114">
        <v>29411</v>
      </c>
      <c r="F46" s="114">
        <v>15240</v>
      </c>
      <c r="G46" s="114">
        <v>5096</v>
      </c>
      <c r="H46" s="114">
        <v>15000</v>
      </c>
      <c r="I46" s="115">
        <v>10199</v>
      </c>
      <c r="J46" s="114">
        <v>6998</v>
      </c>
      <c r="K46" s="114">
        <v>3201</v>
      </c>
      <c r="L46" s="423">
        <v>4277</v>
      </c>
      <c r="M46" s="424">
        <v>4258</v>
      </c>
    </row>
    <row r="47" spans="1:13" ht="11.1" customHeight="1" x14ac:dyDescent="0.2">
      <c r="A47" s="422" t="s">
        <v>387</v>
      </c>
      <c r="B47" s="115">
        <v>44607</v>
      </c>
      <c r="C47" s="114">
        <v>22399</v>
      </c>
      <c r="D47" s="114">
        <v>22208</v>
      </c>
      <c r="E47" s="114">
        <v>29231</v>
      </c>
      <c r="F47" s="114">
        <v>15376</v>
      </c>
      <c r="G47" s="114">
        <v>4882</v>
      </c>
      <c r="H47" s="114">
        <v>15157</v>
      </c>
      <c r="I47" s="115">
        <v>10318</v>
      </c>
      <c r="J47" s="114">
        <v>7090</v>
      </c>
      <c r="K47" s="114">
        <v>3228</v>
      </c>
      <c r="L47" s="423">
        <v>3848</v>
      </c>
      <c r="M47" s="424">
        <v>3913</v>
      </c>
    </row>
    <row r="48" spans="1:13" ht="11.1" customHeight="1" x14ac:dyDescent="0.2">
      <c r="A48" s="422" t="s">
        <v>388</v>
      </c>
      <c r="B48" s="115">
        <v>45206</v>
      </c>
      <c r="C48" s="114">
        <v>22685</v>
      </c>
      <c r="D48" s="114">
        <v>22521</v>
      </c>
      <c r="E48" s="114">
        <v>29710</v>
      </c>
      <c r="F48" s="114">
        <v>15496</v>
      </c>
      <c r="G48" s="114">
        <v>5391</v>
      </c>
      <c r="H48" s="114">
        <v>15141</v>
      </c>
      <c r="I48" s="115">
        <v>10269</v>
      </c>
      <c r="J48" s="114">
        <v>6924</v>
      </c>
      <c r="K48" s="114">
        <v>3345</v>
      </c>
      <c r="L48" s="423">
        <v>5217</v>
      </c>
      <c r="M48" s="424">
        <v>4478</v>
      </c>
    </row>
    <row r="49" spans="1:17" s="110" customFormat="1" ht="11.1" customHeight="1" x14ac:dyDescent="0.2">
      <c r="A49" s="422" t="s">
        <v>389</v>
      </c>
      <c r="B49" s="115">
        <v>45082</v>
      </c>
      <c r="C49" s="114">
        <v>22590</v>
      </c>
      <c r="D49" s="114">
        <v>22492</v>
      </c>
      <c r="E49" s="114">
        <v>29449</v>
      </c>
      <c r="F49" s="114">
        <v>15633</v>
      </c>
      <c r="G49" s="114">
        <v>5292</v>
      </c>
      <c r="H49" s="114">
        <v>15199</v>
      </c>
      <c r="I49" s="115">
        <v>10473</v>
      </c>
      <c r="J49" s="114">
        <v>7114</v>
      </c>
      <c r="K49" s="114">
        <v>3359</v>
      </c>
      <c r="L49" s="423">
        <v>3296</v>
      </c>
      <c r="M49" s="424">
        <v>3422</v>
      </c>
    </row>
    <row r="50" spans="1:17" ht="15" customHeight="1" x14ac:dyDescent="0.2">
      <c r="A50" s="422" t="s">
        <v>399</v>
      </c>
      <c r="B50" s="143">
        <v>44726</v>
      </c>
      <c r="C50" s="144">
        <v>22369</v>
      </c>
      <c r="D50" s="144">
        <v>22357</v>
      </c>
      <c r="E50" s="144">
        <v>29134</v>
      </c>
      <c r="F50" s="144">
        <v>15592</v>
      </c>
      <c r="G50" s="144">
        <v>5068</v>
      </c>
      <c r="H50" s="144">
        <v>15270</v>
      </c>
      <c r="I50" s="143">
        <v>9706</v>
      </c>
      <c r="J50" s="144">
        <v>6563</v>
      </c>
      <c r="K50" s="144">
        <v>3143</v>
      </c>
      <c r="L50" s="426">
        <v>4317</v>
      </c>
      <c r="M50" s="427">
        <v>4629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65" t="s">
        <v>400</v>
      </c>
      <c r="B52" s="665"/>
      <c r="C52" s="665"/>
      <c r="D52" s="665"/>
      <c r="E52" s="665"/>
      <c r="F52" s="665"/>
      <c r="G52" s="665"/>
      <c r="H52" s="665"/>
      <c r="I52" s="665"/>
      <c r="J52" s="665"/>
      <c r="K52" s="665"/>
      <c r="L52" s="665"/>
      <c r="M52" s="665"/>
    </row>
    <row r="53" spans="1:17" ht="38.1" customHeight="1" x14ac:dyDescent="0.2">
      <c r="A53" s="666" t="s">
        <v>401</v>
      </c>
      <c r="B53" s="666"/>
      <c r="C53" s="666"/>
      <c r="D53" s="666"/>
      <c r="E53" s="666"/>
      <c r="F53" s="666"/>
      <c r="G53" s="666"/>
      <c r="H53" s="666"/>
      <c r="I53" s="666"/>
      <c r="J53" s="666"/>
      <c r="K53" s="666"/>
      <c r="L53" s="666"/>
      <c r="M53" s="666"/>
    </row>
    <row r="54" spans="1:17" s="151" customFormat="1" ht="9" x14ac:dyDescent="0.15">
      <c r="A54" s="667" t="s">
        <v>323</v>
      </c>
      <c r="B54" s="667"/>
      <c r="C54" s="667"/>
      <c r="D54" s="667"/>
      <c r="E54" s="667"/>
      <c r="F54" s="667"/>
      <c r="G54" s="667"/>
      <c r="H54" s="667"/>
      <c r="I54" s="667"/>
      <c r="J54" s="667"/>
      <c r="K54" s="667"/>
      <c r="L54" s="667"/>
      <c r="M54" s="667"/>
    </row>
    <row r="55" spans="1:17" s="151" customFormat="1" ht="20.25" customHeight="1" x14ac:dyDescent="0.15">
      <c r="A55" s="668"/>
      <c r="B55" s="669"/>
      <c r="C55" s="669"/>
      <c r="D55" s="669"/>
      <c r="E55" s="669"/>
      <c r="F55" s="669"/>
      <c r="G55" s="669"/>
      <c r="H55" s="669"/>
      <c r="I55" s="669"/>
      <c r="J55" s="669"/>
      <c r="K55" s="669"/>
      <c r="L55" s="221"/>
      <c r="M55" s="221"/>
    </row>
    <row r="56" spans="1:17" s="151" customFormat="1" ht="18" customHeight="1" x14ac:dyDescent="0.2">
      <c r="A56" s="670" t="s">
        <v>519</v>
      </c>
      <c r="B56" s="671"/>
      <c r="C56" s="671"/>
      <c r="D56" s="671"/>
      <c r="E56" s="671"/>
      <c r="F56" s="671"/>
      <c r="G56" s="671"/>
      <c r="H56" s="671"/>
      <c r="I56" s="671"/>
      <c r="J56" s="671"/>
      <c r="K56" s="671"/>
    </row>
    <row r="57" spans="1:17" s="151" customFormat="1" ht="11.25" customHeight="1" x14ac:dyDescent="0.2">
      <c r="A57" s="661"/>
      <c r="B57" s="661"/>
      <c r="C57" s="661"/>
      <c r="D57" s="661"/>
      <c r="E57" s="661"/>
      <c r="F57" s="661"/>
      <c r="G57" s="661"/>
      <c r="H57" s="661"/>
      <c r="I57" s="661"/>
      <c r="J57" s="661"/>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2" t="s">
        <v>436</v>
      </c>
      <c r="C4" s="672"/>
      <c r="D4" s="672" t="s">
        <v>437</v>
      </c>
      <c r="E4" s="672"/>
      <c r="F4" s="673" t="s">
        <v>438</v>
      </c>
      <c r="G4" s="673"/>
      <c r="H4" s="673" t="s">
        <v>439</v>
      </c>
      <c r="I4" s="673"/>
      <c r="J4" s="673" t="s">
        <v>440</v>
      </c>
      <c r="K4" s="673"/>
      <c r="L4" s="673"/>
      <c r="M4" s="673"/>
      <c r="N4" s="673"/>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0.16796936238830038</v>
      </c>
      <c r="C6" s="480">
        <f>'Tabelle 3.3'!J11</f>
        <v>-4.8338072360035298</v>
      </c>
      <c r="D6" s="481">
        <f t="shared" ref="D6:E9" si="0">IF(OR(AND(B6&gt;=-50,B6&lt;=50),ISNUMBER(B6)=FALSE),B6,"")</f>
        <v>0.16796936238830038</v>
      </c>
      <c r="E6" s="481">
        <f t="shared" si="0"/>
        <v>-4.8338072360035298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1.4790279868316203</v>
      </c>
      <c r="C7" s="480">
        <f>'Tabelle 3.1'!J23</f>
        <v>-3.3674488838723948</v>
      </c>
      <c r="D7" s="481">
        <f t="shared" si="0"/>
        <v>1.4790279868316203</v>
      </c>
      <c r="E7" s="481">
        <f>IF(OR(AND(C7&gt;=-50,C7&lt;=50),ISNUMBER(C7)=FALSE),C7,"")</f>
        <v>-3.3674488838723948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2" t="s">
        <v>436</v>
      </c>
      <c r="C12" s="672"/>
      <c r="D12" s="672" t="s">
        <v>437</v>
      </c>
      <c r="E12" s="672"/>
      <c r="F12" s="673" t="s">
        <v>438</v>
      </c>
      <c r="G12" s="673"/>
      <c r="H12" s="673" t="s">
        <v>439</v>
      </c>
      <c r="I12" s="673"/>
      <c r="J12" s="673" t="s">
        <v>440</v>
      </c>
      <c r="K12" s="673"/>
      <c r="L12" s="673"/>
      <c r="M12" s="673"/>
      <c r="N12" s="673"/>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0.16796936238830038</v>
      </c>
      <c r="C14" s="480">
        <f>'Tabelle 3.3'!J11</f>
        <v>-4.8338072360035298</v>
      </c>
      <c r="D14" s="481">
        <f>IF(OR(AND(B14&gt;=-50,B14&lt;=50),ISNUMBER(B14)=FALSE),B14,"")</f>
        <v>0.16796936238830038</v>
      </c>
      <c r="E14" s="481">
        <f>IF(OR(AND(C14&gt;=-50,C14&lt;=50),ISNUMBER(C14)=FALSE),C14,"")</f>
        <v>-4.8338072360035298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0.9664694280078896</v>
      </c>
      <c r="C17" s="480">
        <f>'Tabelle 3.3'!J14</f>
        <v>-14.968152866242038</v>
      </c>
      <c r="D17" s="481">
        <f t="shared" si="3"/>
        <v>0.9664694280078896</v>
      </c>
      <c r="E17" s="481">
        <f t="shared" si="3"/>
        <v>-14.968152866242038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1.6344725111441307</v>
      </c>
      <c r="C18" s="480">
        <f>'Tabelle 3.3'!J15</f>
        <v>-14.383561643835616</v>
      </c>
      <c r="D18" s="481">
        <f t="shared" si="3"/>
        <v>1.6344725111441307</v>
      </c>
      <c r="E18" s="481">
        <f t="shared" si="3"/>
        <v>-14.383561643835616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1.2939001848428835</v>
      </c>
      <c r="C19" s="480">
        <f>'Tabelle 3.3'!J16</f>
        <v>-14.492753623188406</v>
      </c>
      <c r="D19" s="481">
        <f t="shared" si="3"/>
        <v>1.2939001848428835</v>
      </c>
      <c r="E19" s="481">
        <f t="shared" si="3"/>
        <v>-14.492753623188406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-1.8032786885245902</v>
      </c>
      <c r="C20" s="480">
        <f>'Tabelle 3.3'!J17</f>
        <v>-20</v>
      </c>
      <c r="D20" s="481">
        <f t="shared" si="3"/>
        <v>-1.8032786885245902</v>
      </c>
      <c r="E20" s="481">
        <f t="shared" si="3"/>
        <v>-20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4.9645390070921982</v>
      </c>
      <c r="C21" s="480">
        <f>'Tabelle 3.3'!J18</f>
        <v>-12.080536912751677</v>
      </c>
      <c r="D21" s="481">
        <f t="shared" si="3"/>
        <v>4.9645390070921982</v>
      </c>
      <c r="E21" s="481">
        <f t="shared" si="3"/>
        <v>-12.080536912751677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-1.5672016048144433</v>
      </c>
      <c r="C22" s="480">
        <f>'Tabelle 3.3'!J19</f>
        <v>-1.9389238972370335</v>
      </c>
      <c r="D22" s="481">
        <f t="shared" si="3"/>
        <v>-1.5672016048144433</v>
      </c>
      <c r="E22" s="481">
        <f t="shared" si="3"/>
        <v>-1.9389238972370335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-4.6332046332046328</v>
      </c>
      <c r="C23" s="480">
        <f>'Tabelle 3.3'!J20</f>
        <v>0</v>
      </c>
      <c r="D23" s="481">
        <f t="shared" si="3"/>
        <v>-4.6332046332046328</v>
      </c>
      <c r="E23" s="481">
        <f t="shared" si="3"/>
        <v>0</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1.1204481792717087</v>
      </c>
      <c r="C24" s="480">
        <f>'Tabelle 3.3'!J21</f>
        <v>-15.444444444444445</v>
      </c>
      <c r="D24" s="481">
        <f t="shared" si="3"/>
        <v>1.1204481792717087</v>
      </c>
      <c r="E24" s="481">
        <f t="shared" si="3"/>
        <v>-15.444444444444445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7.258064516129032</v>
      </c>
      <c r="C25" s="480">
        <f>'Tabelle 3.3'!J22</f>
        <v>-2.2471910112359552</v>
      </c>
      <c r="D25" s="481">
        <f t="shared" si="3"/>
        <v>7.258064516129032</v>
      </c>
      <c r="E25" s="481">
        <f t="shared" si="3"/>
        <v>-2.2471910112359552</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5.4411764705882355</v>
      </c>
      <c r="C26" s="480">
        <f>'Tabelle 3.3'!J23</f>
        <v>0</v>
      </c>
      <c r="D26" s="481">
        <f t="shared" si="3"/>
        <v>5.4411764705882355</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2.3305084745762712</v>
      </c>
      <c r="C27" s="480">
        <f>'Tabelle 3.3'!J24</f>
        <v>-4.8327137546468402</v>
      </c>
      <c r="D27" s="481">
        <f t="shared" si="3"/>
        <v>2.3305084745762712</v>
      </c>
      <c r="E27" s="481">
        <f t="shared" si="3"/>
        <v>-4.8327137546468402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-7.7994428969359335</v>
      </c>
      <c r="C28" s="480">
        <f>'Tabelle 3.3'!J25</f>
        <v>-11.911764705882353</v>
      </c>
      <c r="D28" s="481">
        <f t="shared" si="3"/>
        <v>-7.7994428969359335</v>
      </c>
      <c r="E28" s="481">
        <f t="shared" si="3"/>
        <v>-11.911764705882353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-10.32008830022075</v>
      </c>
      <c r="C29" s="480">
        <f>'Tabelle 3.3'!J26</f>
        <v>26.086956521739129</v>
      </c>
      <c r="D29" s="481">
        <f t="shared" si="3"/>
        <v>-10.32008830022075</v>
      </c>
      <c r="E29" s="481">
        <f t="shared" si="3"/>
        <v>26.086956521739129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1.9403347077370847</v>
      </c>
      <c r="C30" s="480">
        <f>'Tabelle 3.3'!J27</f>
        <v>31.25</v>
      </c>
      <c r="D30" s="481">
        <f t="shared" si="3"/>
        <v>1.9403347077370847</v>
      </c>
      <c r="E30" s="481">
        <f t="shared" si="3"/>
        <v>31.25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1.2948575656677765</v>
      </c>
      <c r="C31" s="480">
        <f>'Tabelle 3.3'!J28</f>
        <v>-0.967741935483871</v>
      </c>
      <c r="D31" s="481">
        <f t="shared" si="3"/>
        <v>1.2948575656677765</v>
      </c>
      <c r="E31" s="481">
        <f t="shared" si="3"/>
        <v>-0.967741935483871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3.88903292714545</v>
      </c>
      <c r="C32" s="480">
        <f>'Tabelle 3.3'!J29</f>
        <v>-5.1470588235294121</v>
      </c>
      <c r="D32" s="481">
        <f t="shared" si="3"/>
        <v>3.88903292714545</v>
      </c>
      <c r="E32" s="481">
        <f t="shared" si="3"/>
        <v>-5.1470588235294121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3.2236985406229581</v>
      </c>
      <c r="C33" s="480">
        <f>'Tabelle 3.3'!J30</f>
        <v>-3.4420289855072466</v>
      </c>
      <c r="D33" s="481">
        <f t="shared" si="3"/>
        <v>3.2236985406229581</v>
      </c>
      <c r="E33" s="481">
        <f t="shared" si="3"/>
        <v>-3.4420289855072466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-1.486097794822627</v>
      </c>
      <c r="C34" s="480">
        <f>'Tabelle 3.3'!J31</f>
        <v>3.8558256496227998</v>
      </c>
      <c r="D34" s="481">
        <f t="shared" si="3"/>
        <v>-1.486097794822627</v>
      </c>
      <c r="E34" s="481">
        <f t="shared" si="3"/>
        <v>3.8558256496227998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-3.993078663649674E-2</v>
      </c>
      <c r="C39" s="480">
        <f>'Tabelle 3.3'!J36</f>
        <v>-4.3643849716932577</v>
      </c>
      <c r="D39" s="481">
        <f t="shared" si="3"/>
        <v>-3.993078663649674E-2</v>
      </c>
      <c r="E39" s="481">
        <f t="shared" si="3"/>
        <v>-4.3643849716932577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-3.993078663649674E-2</v>
      </c>
      <c r="C45" s="480">
        <f>'Tabelle 3.3'!J36</f>
        <v>-4.3643849716932577</v>
      </c>
      <c r="D45" s="481">
        <f t="shared" si="3"/>
        <v>-3.993078663649674E-2</v>
      </c>
      <c r="E45" s="481">
        <f t="shared" si="3"/>
        <v>-4.3643849716932577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4" t="s">
        <v>454</v>
      </c>
      <c r="B49" s="675" t="s">
        <v>102</v>
      </c>
      <c r="C49" s="675"/>
      <c r="D49" s="675"/>
      <c r="E49" s="676" t="s">
        <v>455</v>
      </c>
      <c r="F49" s="676"/>
      <c r="G49" s="676"/>
      <c r="H49" s="677" t="s">
        <v>456</v>
      </c>
      <c r="I49" s="678" t="s">
        <v>457</v>
      </c>
      <c r="J49" s="678"/>
      <c r="K49" s="678"/>
      <c r="L49" s="484" t="s">
        <v>458</v>
      </c>
      <c r="M49" s="461"/>
      <c r="N49" s="453"/>
    </row>
    <row r="50" spans="1:14" ht="39.950000000000003" customHeight="1" x14ac:dyDescent="0.2">
      <c r="A50" s="674"/>
      <c r="B50" s="485" t="s">
        <v>441</v>
      </c>
      <c r="C50" s="485" t="s">
        <v>120</v>
      </c>
      <c r="D50" s="485" t="s">
        <v>121</v>
      </c>
      <c r="E50" s="485" t="s">
        <v>441</v>
      </c>
      <c r="F50" s="485" t="s">
        <v>120</v>
      </c>
      <c r="G50" s="485" t="s">
        <v>121</v>
      </c>
      <c r="H50" s="677"/>
      <c r="I50" s="485" t="s">
        <v>441</v>
      </c>
      <c r="J50" s="485" t="s">
        <v>120</v>
      </c>
      <c r="K50" s="485" t="s">
        <v>121</v>
      </c>
      <c r="L50" s="485" t="s">
        <v>459</v>
      </c>
      <c r="M50" s="485"/>
      <c r="N50" s="485"/>
    </row>
    <row r="51" spans="1:14" ht="15" customHeight="1" x14ac:dyDescent="0.2">
      <c r="A51" s="486" t="s">
        <v>460</v>
      </c>
      <c r="B51" s="487">
        <v>39383</v>
      </c>
      <c r="C51" s="487">
        <v>7527</v>
      </c>
      <c r="D51" s="487">
        <v>2860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39462</v>
      </c>
      <c r="C52" s="487">
        <v>7699</v>
      </c>
      <c r="D52" s="487">
        <v>2831</v>
      </c>
      <c r="E52" s="488">
        <f t="shared" ref="E52:G70" si="11">IF($A$51=37802,IF(COUNTBLANK(B$51:B$70)&gt;0,#N/A,B52/B$51*100),IF(COUNTBLANK(B$51:B$75)&gt;0,#N/A,B52/B$51*100))</f>
        <v>100.20059416499505</v>
      </c>
      <c r="F52" s="488">
        <f t="shared" si="11"/>
        <v>102.28510694831938</v>
      </c>
      <c r="G52" s="488">
        <f t="shared" si="11"/>
        <v>98.986013986013987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40161</v>
      </c>
      <c r="C53" s="487">
        <v>7650</v>
      </c>
      <c r="D53" s="487">
        <v>2949</v>
      </c>
      <c r="E53" s="488">
        <f t="shared" si="11"/>
        <v>101.9754716502044</v>
      </c>
      <c r="F53" s="488">
        <f t="shared" si="11"/>
        <v>101.63411717815862</v>
      </c>
      <c r="G53" s="488">
        <f t="shared" si="11"/>
        <v>103.11188811188812</v>
      </c>
      <c r="H53" s="489">
        <f>IF(ISERROR(L53)=TRUE,IF(MONTH(A53)=MONTH(MAX(A$51:A$75)),A53,""),"")</f>
        <v>41883</v>
      </c>
      <c r="I53" s="488">
        <f t="shared" si="12"/>
        <v>101.9754716502044</v>
      </c>
      <c r="J53" s="488">
        <f t="shared" si="10"/>
        <v>101.63411717815862</v>
      </c>
      <c r="K53" s="488">
        <f t="shared" si="10"/>
        <v>103.11188811188812</v>
      </c>
      <c r="L53" s="488" t="e">
        <f t="shared" si="13"/>
        <v>#N/A</v>
      </c>
    </row>
    <row r="54" spans="1:14" ht="15" customHeight="1" x14ac:dyDescent="0.2">
      <c r="A54" s="490" t="s">
        <v>462</v>
      </c>
      <c r="B54" s="487">
        <v>39898</v>
      </c>
      <c r="C54" s="487">
        <v>7837</v>
      </c>
      <c r="D54" s="487">
        <v>2900</v>
      </c>
      <c r="E54" s="488">
        <f t="shared" si="11"/>
        <v>101.30767082243608</v>
      </c>
      <c r="F54" s="488">
        <f t="shared" si="11"/>
        <v>104.11850670918028</v>
      </c>
      <c r="G54" s="488">
        <f t="shared" si="11"/>
        <v>101.3986013986014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40402</v>
      </c>
      <c r="C55" s="487">
        <v>7402</v>
      </c>
      <c r="D55" s="487">
        <v>2883</v>
      </c>
      <c r="E55" s="488">
        <f t="shared" si="11"/>
        <v>102.58741081177159</v>
      </c>
      <c r="F55" s="488">
        <f t="shared" si="11"/>
        <v>98.339311810814394</v>
      </c>
      <c r="G55" s="488">
        <f t="shared" si="11"/>
        <v>100.8041958041958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40774</v>
      </c>
      <c r="C56" s="487">
        <v>7392</v>
      </c>
      <c r="D56" s="487">
        <v>2875</v>
      </c>
      <c r="E56" s="488">
        <f t="shared" si="11"/>
        <v>103.53198080390015</v>
      </c>
      <c r="F56" s="488">
        <f t="shared" si="11"/>
        <v>98.206456755679554</v>
      </c>
      <c r="G56" s="488">
        <f t="shared" si="11"/>
        <v>100.52447552447552</v>
      </c>
      <c r="H56" s="489" t="str">
        <f t="shared" si="14"/>
        <v/>
      </c>
      <c r="I56" s="488" t="str">
        <f t="shared" si="12"/>
        <v/>
      </c>
      <c r="J56" s="488" t="str">
        <f t="shared" si="10"/>
        <v/>
      </c>
      <c r="K56" s="488" t="str">
        <f t="shared" si="10"/>
        <v/>
      </c>
      <c r="L56" s="488" t="e">
        <f t="shared" si="13"/>
        <v>#N/A</v>
      </c>
    </row>
    <row r="57" spans="1:14" ht="15" customHeight="1" x14ac:dyDescent="0.2">
      <c r="A57" s="490">
        <v>42248</v>
      </c>
      <c r="B57" s="487">
        <v>41737</v>
      </c>
      <c r="C57" s="487">
        <v>7315</v>
      </c>
      <c r="D57" s="487">
        <v>3005</v>
      </c>
      <c r="E57" s="488">
        <f t="shared" si="11"/>
        <v>105.97719828352335</v>
      </c>
      <c r="F57" s="488">
        <f t="shared" si="11"/>
        <v>97.183472831141231</v>
      </c>
      <c r="G57" s="488">
        <f t="shared" si="11"/>
        <v>105.06993006993007</v>
      </c>
      <c r="H57" s="489">
        <f t="shared" si="14"/>
        <v>42248</v>
      </c>
      <c r="I57" s="488">
        <f t="shared" si="12"/>
        <v>105.97719828352335</v>
      </c>
      <c r="J57" s="488">
        <f t="shared" si="10"/>
        <v>97.183472831141231</v>
      </c>
      <c r="K57" s="488">
        <f t="shared" si="10"/>
        <v>105.06993006993007</v>
      </c>
      <c r="L57" s="488" t="e">
        <f t="shared" si="13"/>
        <v>#N/A</v>
      </c>
    </row>
    <row r="58" spans="1:14" ht="15" customHeight="1" x14ac:dyDescent="0.2">
      <c r="A58" s="490" t="s">
        <v>465</v>
      </c>
      <c r="B58" s="487">
        <v>41710</v>
      </c>
      <c r="C58" s="487">
        <v>7449</v>
      </c>
      <c r="D58" s="487">
        <v>2943</v>
      </c>
      <c r="E58" s="488">
        <f t="shared" si="11"/>
        <v>105.90864078409466</v>
      </c>
      <c r="F58" s="488">
        <f t="shared" si="11"/>
        <v>98.963730569948183</v>
      </c>
      <c r="G58" s="488">
        <f t="shared" si="11"/>
        <v>102.90209790209789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41343</v>
      </c>
      <c r="C59" s="487">
        <v>7398</v>
      </c>
      <c r="D59" s="487">
        <v>2893</v>
      </c>
      <c r="E59" s="488">
        <f t="shared" si="11"/>
        <v>104.97676662519362</v>
      </c>
      <c r="F59" s="488">
        <f t="shared" si="11"/>
        <v>98.286169788760461</v>
      </c>
      <c r="G59" s="488">
        <f t="shared" si="11"/>
        <v>101.15384615384615</v>
      </c>
      <c r="H59" s="489" t="str">
        <f t="shared" si="14"/>
        <v/>
      </c>
      <c r="I59" s="488" t="str">
        <f t="shared" si="12"/>
        <v/>
      </c>
      <c r="J59" s="488" t="str">
        <f t="shared" si="10"/>
        <v/>
      </c>
      <c r="K59" s="488" t="str">
        <f t="shared" si="10"/>
        <v/>
      </c>
      <c r="L59" s="488" t="e">
        <f t="shared" si="13"/>
        <v>#N/A</v>
      </c>
    </row>
    <row r="60" spans="1:14" ht="15" customHeight="1" x14ac:dyDescent="0.2">
      <c r="A60" s="490" t="s">
        <v>467</v>
      </c>
      <c r="B60" s="487">
        <v>41499</v>
      </c>
      <c r="C60" s="487">
        <v>7600</v>
      </c>
      <c r="D60" s="487">
        <v>2956</v>
      </c>
      <c r="E60" s="488">
        <f t="shared" si="11"/>
        <v>105.3728766218927</v>
      </c>
      <c r="F60" s="488">
        <f t="shared" si="11"/>
        <v>100.96984190248439</v>
      </c>
      <c r="G60" s="488">
        <f t="shared" si="11"/>
        <v>103.35664335664336</v>
      </c>
      <c r="H60" s="489" t="str">
        <f t="shared" si="14"/>
        <v/>
      </c>
      <c r="I60" s="488" t="str">
        <f t="shared" si="12"/>
        <v/>
      </c>
      <c r="J60" s="488" t="str">
        <f t="shared" si="10"/>
        <v/>
      </c>
      <c r="K60" s="488" t="str">
        <f t="shared" si="10"/>
        <v/>
      </c>
      <c r="L60" s="488" t="e">
        <f t="shared" si="13"/>
        <v>#N/A</v>
      </c>
    </row>
    <row r="61" spans="1:14" ht="15" customHeight="1" x14ac:dyDescent="0.2">
      <c r="A61" s="490">
        <v>42614</v>
      </c>
      <c r="B61" s="487">
        <v>42584</v>
      </c>
      <c r="C61" s="487">
        <v>7385</v>
      </c>
      <c r="D61" s="487">
        <v>3116</v>
      </c>
      <c r="E61" s="488">
        <f t="shared" si="11"/>
        <v>108.12787243226774</v>
      </c>
      <c r="F61" s="488">
        <f t="shared" si="11"/>
        <v>98.113458217085153</v>
      </c>
      <c r="G61" s="488">
        <f t="shared" si="11"/>
        <v>108.95104895104895</v>
      </c>
      <c r="H61" s="489">
        <f t="shared" si="14"/>
        <v>42614</v>
      </c>
      <c r="I61" s="488">
        <f t="shared" si="12"/>
        <v>108.12787243226774</v>
      </c>
      <c r="J61" s="488">
        <f t="shared" si="10"/>
        <v>98.113458217085153</v>
      </c>
      <c r="K61" s="488">
        <f t="shared" si="10"/>
        <v>108.95104895104895</v>
      </c>
      <c r="L61" s="488" t="e">
        <f t="shared" si="13"/>
        <v>#N/A</v>
      </c>
    </row>
    <row r="62" spans="1:14" ht="15" customHeight="1" x14ac:dyDescent="0.2">
      <c r="A62" s="490" t="s">
        <v>468</v>
      </c>
      <c r="B62" s="487">
        <v>42758</v>
      </c>
      <c r="C62" s="487">
        <v>7524</v>
      </c>
      <c r="D62" s="487">
        <v>3093</v>
      </c>
      <c r="E62" s="488">
        <f t="shared" si="11"/>
        <v>108.56968742858595</v>
      </c>
      <c r="F62" s="488">
        <f t="shared" si="11"/>
        <v>99.960143483459547</v>
      </c>
      <c r="G62" s="488">
        <f t="shared" si="11"/>
        <v>108.14685314685315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42455</v>
      </c>
      <c r="C63" s="487">
        <v>7111</v>
      </c>
      <c r="D63" s="487">
        <v>2936</v>
      </c>
      <c r="E63" s="488">
        <f t="shared" si="11"/>
        <v>107.80031993499732</v>
      </c>
      <c r="F63" s="488">
        <f t="shared" si="11"/>
        <v>94.473229706390327</v>
      </c>
      <c r="G63" s="488">
        <f t="shared" si="11"/>
        <v>102.65734265734265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42517</v>
      </c>
      <c r="C64" s="487">
        <v>7243</v>
      </c>
      <c r="D64" s="487">
        <v>2988</v>
      </c>
      <c r="E64" s="488">
        <f t="shared" si="11"/>
        <v>107.95774826701876</v>
      </c>
      <c r="F64" s="488">
        <f t="shared" si="11"/>
        <v>96.22691643417032</v>
      </c>
      <c r="G64" s="488">
        <f t="shared" si="11"/>
        <v>104.47552447552448</v>
      </c>
      <c r="H64" s="489" t="str">
        <f t="shared" si="14"/>
        <v/>
      </c>
      <c r="I64" s="488" t="str">
        <f t="shared" si="12"/>
        <v/>
      </c>
      <c r="J64" s="488" t="str">
        <f t="shared" si="10"/>
        <v/>
      </c>
      <c r="K64" s="488" t="str">
        <f t="shared" si="10"/>
        <v/>
      </c>
      <c r="L64" s="488" t="e">
        <f t="shared" si="13"/>
        <v>#N/A</v>
      </c>
    </row>
    <row r="65" spans="1:12" ht="15" customHeight="1" x14ac:dyDescent="0.2">
      <c r="A65" s="490">
        <v>42979</v>
      </c>
      <c r="B65" s="487">
        <v>43832</v>
      </c>
      <c r="C65" s="487">
        <v>7103</v>
      </c>
      <c r="D65" s="487">
        <v>3179</v>
      </c>
      <c r="E65" s="488">
        <f t="shared" si="11"/>
        <v>111.29675240586039</v>
      </c>
      <c r="F65" s="488">
        <f t="shared" si="11"/>
        <v>94.366945662282447</v>
      </c>
      <c r="G65" s="488">
        <f t="shared" si="11"/>
        <v>111.15384615384616</v>
      </c>
      <c r="H65" s="489">
        <f t="shared" si="14"/>
        <v>42979</v>
      </c>
      <c r="I65" s="488">
        <f t="shared" si="12"/>
        <v>111.29675240586039</v>
      </c>
      <c r="J65" s="488">
        <f t="shared" si="10"/>
        <v>94.366945662282447</v>
      </c>
      <c r="K65" s="488">
        <f t="shared" si="10"/>
        <v>111.15384615384616</v>
      </c>
      <c r="L65" s="488" t="e">
        <f t="shared" si="13"/>
        <v>#N/A</v>
      </c>
    </row>
    <row r="66" spans="1:12" ht="15" customHeight="1" x14ac:dyDescent="0.2">
      <c r="A66" s="490" t="s">
        <v>471</v>
      </c>
      <c r="B66" s="487">
        <v>43790</v>
      </c>
      <c r="C66" s="487">
        <v>7236</v>
      </c>
      <c r="D66" s="487">
        <v>3131</v>
      </c>
      <c r="E66" s="488">
        <f t="shared" si="11"/>
        <v>111.19010740674911</v>
      </c>
      <c r="F66" s="488">
        <f t="shared" si="11"/>
        <v>96.133917895575934</v>
      </c>
      <c r="G66" s="488">
        <f t="shared" si="11"/>
        <v>109.47552447552447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43817</v>
      </c>
      <c r="C67" s="487">
        <v>7132</v>
      </c>
      <c r="D67" s="487">
        <v>3045</v>
      </c>
      <c r="E67" s="488">
        <f t="shared" si="11"/>
        <v>111.2586649061778</v>
      </c>
      <c r="F67" s="488">
        <f t="shared" si="11"/>
        <v>94.752225322173516</v>
      </c>
      <c r="G67" s="488">
        <f t="shared" si="11"/>
        <v>106.46853146853145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44045</v>
      </c>
      <c r="C68" s="487">
        <v>7248</v>
      </c>
      <c r="D68" s="487">
        <v>3139</v>
      </c>
      <c r="E68" s="488">
        <f t="shared" si="11"/>
        <v>111.83759490135337</v>
      </c>
      <c r="F68" s="488">
        <f t="shared" si="11"/>
        <v>96.293343961737747</v>
      </c>
      <c r="G68" s="488">
        <f t="shared" si="11"/>
        <v>109.75524475524476</v>
      </c>
      <c r="H68" s="489" t="str">
        <f t="shared" si="14"/>
        <v/>
      </c>
      <c r="I68" s="488" t="str">
        <f t="shared" si="12"/>
        <v/>
      </c>
      <c r="J68" s="488" t="str">
        <f t="shared" si="12"/>
        <v/>
      </c>
      <c r="K68" s="488" t="str">
        <f t="shared" si="12"/>
        <v/>
      </c>
      <c r="L68" s="488" t="e">
        <f t="shared" si="13"/>
        <v>#N/A</v>
      </c>
    </row>
    <row r="69" spans="1:12" ht="15" customHeight="1" x14ac:dyDescent="0.2">
      <c r="A69" s="490">
        <v>43344</v>
      </c>
      <c r="B69" s="487">
        <v>44707</v>
      </c>
      <c r="C69" s="487">
        <v>7017</v>
      </c>
      <c r="D69" s="487">
        <v>3231</v>
      </c>
      <c r="E69" s="488">
        <f t="shared" si="11"/>
        <v>113.51852322067897</v>
      </c>
      <c r="F69" s="488">
        <f t="shared" si="11"/>
        <v>93.224392188122764</v>
      </c>
      <c r="G69" s="488">
        <f t="shared" si="11"/>
        <v>112.97202797202797</v>
      </c>
      <c r="H69" s="489">
        <f t="shared" si="14"/>
        <v>43344</v>
      </c>
      <c r="I69" s="488">
        <f t="shared" si="12"/>
        <v>113.51852322067897</v>
      </c>
      <c r="J69" s="488">
        <f t="shared" si="12"/>
        <v>93.224392188122764</v>
      </c>
      <c r="K69" s="488">
        <f t="shared" si="12"/>
        <v>112.97202797202797</v>
      </c>
      <c r="L69" s="488" t="e">
        <f t="shared" si="13"/>
        <v>#N/A</v>
      </c>
    </row>
    <row r="70" spans="1:12" ht="15" customHeight="1" x14ac:dyDescent="0.2">
      <c r="A70" s="490" t="s">
        <v>474</v>
      </c>
      <c r="B70" s="487">
        <v>44609</v>
      </c>
      <c r="C70" s="487">
        <v>7110</v>
      </c>
      <c r="D70" s="487">
        <v>3251</v>
      </c>
      <c r="E70" s="488">
        <f t="shared" si="11"/>
        <v>113.26968488941928</v>
      </c>
      <c r="F70" s="488">
        <f t="shared" si="11"/>
        <v>94.459944200876848</v>
      </c>
      <c r="G70" s="488">
        <f t="shared" si="11"/>
        <v>113.67132867132868</v>
      </c>
      <c r="H70" s="489" t="str">
        <f t="shared" si="14"/>
        <v/>
      </c>
      <c r="I70" s="488" t="str">
        <f t="shared" si="12"/>
        <v/>
      </c>
      <c r="J70" s="488" t="str">
        <f t="shared" si="12"/>
        <v/>
      </c>
      <c r="K70" s="488" t="str">
        <f t="shared" si="12"/>
        <v/>
      </c>
      <c r="L70" s="488" t="e">
        <f t="shared" si="13"/>
        <v>#N/A</v>
      </c>
    </row>
    <row r="71" spans="1:12" ht="15" customHeight="1" x14ac:dyDescent="0.2">
      <c r="A71" s="490" t="s">
        <v>475</v>
      </c>
      <c r="B71" s="487">
        <v>44651</v>
      </c>
      <c r="C71" s="487">
        <v>6998</v>
      </c>
      <c r="D71" s="487">
        <v>3201</v>
      </c>
      <c r="E71" s="491">
        <f t="shared" ref="E71:G75" si="15">IF($A$51=37802,IF(COUNTBLANK(B$51:B$70)&gt;0,#N/A,IF(ISBLANK(B71)=FALSE,B71/B$51*100,#N/A)),IF(COUNTBLANK(B$51:B$75)&gt;0,#N/A,B71/B$51*100))</f>
        <v>113.37632988853059</v>
      </c>
      <c r="F71" s="491">
        <f t="shared" si="15"/>
        <v>92.971967583366549</v>
      </c>
      <c r="G71" s="491">
        <f t="shared" si="15"/>
        <v>111.92307692307692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44607</v>
      </c>
      <c r="C72" s="487">
        <v>7090</v>
      </c>
      <c r="D72" s="487">
        <v>3228</v>
      </c>
      <c r="E72" s="491">
        <f t="shared" si="15"/>
        <v>113.26460655612829</v>
      </c>
      <c r="F72" s="491">
        <f t="shared" si="15"/>
        <v>94.194234090607139</v>
      </c>
      <c r="G72" s="491">
        <f t="shared" si="15"/>
        <v>112.86713286713285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45206</v>
      </c>
      <c r="C73" s="487">
        <v>6924</v>
      </c>
      <c r="D73" s="487">
        <v>3345</v>
      </c>
      <c r="E73" s="491">
        <f t="shared" si="15"/>
        <v>114.78556737678693</v>
      </c>
      <c r="F73" s="491">
        <f t="shared" si="15"/>
        <v>91.988840175368665</v>
      </c>
      <c r="G73" s="491">
        <f t="shared" si="15"/>
        <v>116.95804195804196</v>
      </c>
      <c r="H73" s="492">
        <f>IF(A$51=37802,IF(ISERROR(L73)=TRUE,IF(ISBLANK(A73)=FALSE,IF(MONTH(A73)=MONTH(MAX(A$51:A$75)),A73,""),""),""),IF(ISERROR(L73)=TRUE,IF(MONTH(A73)=MONTH(MAX(A$51:A$75)),A73,""),""))</f>
        <v>43709</v>
      </c>
      <c r="I73" s="488">
        <f t="shared" si="12"/>
        <v>114.78556737678693</v>
      </c>
      <c r="J73" s="488">
        <f t="shared" si="12"/>
        <v>91.988840175368665</v>
      </c>
      <c r="K73" s="488">
        <f t="shared" si="12"/>
        <v>116.95804195804196</v>
      </c>
      <c r="L73" s="488" t="e">
        <f t="shared" si="13"/>
        <v>#N/A</v>
      </c>
    </row>
    <row r="74" spans="1:12" ht="15" customHeight="1" x14ac:dyDescent="0.2">
      <c r="A74" s="490" t="s">
        <v>477</v>
      </c>
      <c r="B74" s="487">
        <v>45082</v>
      </c>
      <c r="C74" s="487">
        <v>7114</v>
      </c>
      <c r="D74" s="487">
        <v>3359</v>
      </c>
      <c r="E74" s="491">
        <f t="shared" si="15"/>
        <v>114.47071071274408</v>
      </c>
      <c r="F74" s="491">
        <f t="shared" si="15"/>
        <v>94.513086222930781</v>
      </c>
      <c r="G74" s="491">
        <f t="shared" si="15"/>
        <v>117.44755244755245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44726</v>
      </c>
      <c r="C75" s="493">
        <v>6563</v>
      </c>
      <c r="D75" s="493">
        <v>3143</v>
      </c>
      <c r="E75" s="491">
        <f t="shared" si="15"/>
        <v>113.5667673869436</v>
      </c>
      <c r="F75" s="491">
        <f t="shared" si="15"/>
        <v>87.192772685000662</v>
      </c>
      <c r="G75" s="491">
        <f t="shared" si="15"/>
        <v>109.89510489510491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114.78556737678693</v>
      </c>
      <c r="J77" s="488">
        <f>IF(J75&lt;&gt;"",J75,IF(J74&lt;&gt;"",J74,IF(J73&lt;&gt;"",J73,IF(J72&lt;&gt;"",J72,IF(J71&lt;&gt;"",J71,IF(J70&lt;&gt;"",J70,""))))))</f>
        <v>91.988840175368665</v>
      </c>
      <c r="K77" s="488">
        <f>IF(K75&lt;&gt;"",K75,IF(K74&lt;&gt;"",K74,IF(K73&lt;&gt;"",K73,IF(K72&lt;&gt;"",K72,IF(K71&lt;&gt;"",K71,IF(K70&lt;&gt;"",K70,""))))))</f>
        <v>116.95804195804196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+14,8%</v>
      </c>
      <c r="J79" s="488" t="str">
        <f>"GeB - ausschließlich: "&amp;IF(J77&gt;100,"+","")&amp;TEXT(J77-100,"0,0")&amp;"%"</f>
        <v>GeB - ausschließlich: -8,0%</v>
      </c>
      <c r="K79" s="488" t="str">
        <f>"GeB - im Nebenjob: "&amp;IF(K77&gt;100,"+","")&amp;TEXT(K77-100,"0,0")&amp;"%"</f>
        <v>GeB - im Nebenjob: +17,0%</v>
      </c>
    </row>
    <row r="81" spans="9:9" ht="15" customHeight="1" x14ac:dyDescent="0.2">
      <c r="I81" s="488" t="str">
        <f>IF(ISERROR(HLOOKUP(1,I$78:K$79,2,FALSE)),"",HLOOKUP(1,I$78:K$79,2,FALSE))</f>
        <v>GeB - im Nebenjob: +17,0%</v>
      </c>
    </row>
    <row r="82" spans="9:9" ht="15" customHeight="1" x14ac:dyDescent="0.2">
      <c r="I82" s="488" t="str">
        <f>IF(ISERROR(HLOOKUP(2,I$78:K$79,2,FALSE)),"",HLOOKUP(2,I$78:K$79,2,FALSE))</f>
        <v>SvB: +14,8%</v>
      </c>
    </row>
    <row r="83" spans="9:9" ht="15" customHeight="1" x14ac:dyDescent="0.2">
      <c r="I83" s="488" t="str">
        <f>IF(ISERROR(HLOOKUP(3,I$78:K$79,2,FALSE)),"",HLOOKUP(3,I$78:K$79,2,FALSE))</f>
        <v>GeB - ausschließlich: -8,0%</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2" t="s">
        <v>481</v>
      </c>
      <c r="B6" s="671"/>
      <c r="C6" s="671"/>
      <c r="D6" s="671"/>
      <c r="E6" s="671"/>
      <c r="F6" s="683"/>
      <c r="G6" s="683"/>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4"/>
      <c r="C17" s="684"/>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6" t="s">
        <v>507</v>
      </c>
      <c r="B35" s="686"/>
      <c r="C35" s="686"/>
      <c r="D35" s="686"/>
      <c r="E35" s="686"/>
      <c r="F35" s="686"/>
      <c r="G35" s="686"/>
      <c r="H35" s="522"/>
    </row>
    <row r="36" spans="1:8" ht="13.15" customHeight="1" x14ac:dyDescent="0.2">
      <c r="A36" s="524"/>
      <c r="B36" s="525"/>
      <c r="C36" s="525"/>
      <c r="D36" s="526"/>
      <c r="E36" s="526"/>
      <c r="F36" s="526"/>
      <c r="G36" s="526"/>
      <c r="H36" s="522"/>
    </row>
    <row r="37" spans="1:8" ht="13.15" customHeight="1" x14ac:dyDescent="0.2">
      <c r="A37" s="685" t="s">
        <v>508</v>
      </c>
      <c r="B37" s="685"/>
      <c r="C37" s="685"/>
      <c r="D37" s="685"/>
      <c r="E37" s="685"/>
      <c r="F37" s="685"/>
      <c r="G37" s="685"/>
      <c r="H37" s="522"/>
    </row>
    <row r="38" spans="1:8" ht="13.15" customHeight="1" x14ac:dyDescent="0.2">
      <c r="A38" s="527"/>
      <c r="B38" s="528"/>
      <c r="C38" s="528"/>
      <c r="D38" s="515"/>
      <c r="E38" s="529"/>
      <c r="F38" s="517"/>
      <c r="G38" s="517"/>
      <c r="H38" s="522"/>
    </row>
    <row r="39" spans="1:8" ht="13.15" customHeight="1" x14ac:dyDescent="0.2">
      <c r="A39" s="687" t="s">
        <v>509</v>
      </c>
      <c r="B39" s="687"/>
      <c r="C39" s="687"/>
      <c r="D39" s="687"/>
      <c r="E39" s="687"/>
      <c r="F39" s="688"/>
      <c r="G39" s="688"/>
    </row>
    <row r="40" spans="1:8" ht="13.15" customHeight="1" x14ac:dyDescent="0.2">
      <c r="A40" s="688"/>
      <c r="B40" s="688"/>
      <c r="C40" s="688"/>
      <c r="D40" s="688"/>
      <c r="E40" s="688"/>
      <c r="F40" s="688"/>
      <c r="G40" s="688"/>
    </row>
    <row r="41" spans="1:8" ht="13.15" customHeight="1" x14ac:dyDescent="0.2">
      <c r="A41" s="530"/>
      <c r="B41" s="530"/>
      <c r="C41" s="530"/>
      <c r="D41" s="531"/>
      <c r="E41" s="531"/>
      <c r="F41" s="522"/>
      <c r="G41" s="522"/>
    </row>
    <row r="42" spans="1:8" ht="13.15" customHeight="1" x14ac:dyDescent="0.2">
      <c r="A42" s="689" t="s">
        <v>510</v>
      </c>
      <c r="B42" s="690"/>
      <c r="C42" s="690"/>
      <c r="D42" s="690"/>
      <c r="E42" s="690"/>
      <c r="F42" s="690"/>
      <c r="G42" s="690"/>
    </row>
    <row r="43" spans="1:8" ht="13.15" customHeight="1" x14ac:dyDescent="0.2">
      <c r="A43" s="685" t="s">
        <v>511</v>
      </c>
      <c r="B43" s="685"/>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5" t="s">
        <v>7</v>
      </c>
      <c r="B4" s="555"/>
      <c r="C4" s="555"/>
      <c r="D4" s="555"/>
      <c r="E4" s="555"/>
      <c r="F4" s="555"/>
    </row>
    <row r="5" spans="1:6" ht="12.75" customHeight="1" x14ac:dyDescent="0.2">
      <c r="A5" s="21"/>
      <c r="B5" s="22"/>
      <c r="C5" s="21"/>
      <c r="D5" s="22"/>
      <c r="E5" s="21"/>
      <c r="F5" s="21"/>
    </row>
    <row r="6" spans="1:6" ht="12.75" customHeight="1" x14ac:dyDescent="0.2">
      <c r="A6" s="25" t="s">
        <v>8</v>
      </c>
      <c r="B6" s="26"/>
      <c r="C6" s="556" t="s">
        <v>9</v>
      </c>
      <c r="D6" s="556"/>
      <c r="E6" s="556"/>
      <c r="F6" s="556"/>
    </row>
    <row r="7" spans="1:6" ht="12.75" customHeight="1" x14ac:dyDescent="0.2">
      <c r="A7" s="25"/>
      <c r="B7" s="26"/>
      <c r="C7" s="27"/>
      <c r="D7" s="27"/>
      <c r="E7" s="27"/>
      <c r="F7" s="27"/>
    </row>
    <row r="8" spans="1:6" ht="12.75" customHeight="1" x14ac:dyDescent="0.2">
      <c r="A8" s="25" t="s">
        <v>10</v>
      </c>
      <c r="B8" s="26"/>
      <c r="C8" s="556" t="s">
        <v>11</v>
      </c>
      <c r="D8" s="556"/>
      <c r="E8" s="556"/>
      <c r="F8" s="556"/>
    </row>
    <row r="9" spans="1:6" ht="12.75" customHeight="1" x14ac:dyDescent="0.2">
      <c r="A9" s="25"/>
      <c r="B9" s="26"/>
      <c r="C9" s="27"/>
      <c r="D9" s="27"/>
      <c r="E9" s="27"/>
      <c r="F9" s="27"/>
    </row>
    <row r="10" spans="1:6" ht="12.75" customHeight="1" x14ac:dyDescent="0.2">
      <c r="A10" s="25" t="s">
        <v>12</v>
      </c>
      <c r="C10" s="557" t="s">
        <v>13</v>
      </c>
      <c r="D10" s="557"/>
      <c r="E10" s="557"/>
      <c r="F10" s="557"/>
    </row>
    <row r="11" spans="1:6" ht="12.75" customHeight="1" x14ac:dyDescent="0.2">
      <c r="A11" s="22"/>
      <c r="B11" s="21"/>
      <c r="C11" s="28"/>
      <c r="D11" s="27"/>
      <c r="E11" s="29"/>
      <c r="F11" s="27"/>
    </row>
    <row r="12" spans="1:6" ht="12.75" customHeight="1" x14ac:dyDescent="0.2">
      <c r="A12" s="25" t="s">
        <v>14</v>
      </c>
      <c r="B12" s="21"/>
      <c r="C12" s="558" t="s">
        <v>15</v>
      </c>
      <c r="D12" s="558"/>
      <c r="E12" s="558"/>
      <c r="F12" s="558"/>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9" t="s">
        <v>20</v>
      </c>
      <c r="B18" s="559"/>
      <c r="C18" s="31" t="s">
        <v>21</v>
      </c>
      <c r="D18" s="27"/>
      <c r="E18" s="27"/>
      <c r="F18" s="27"/>
    </row>
    <row r="19" spans="1:6" ht="12.75" customHeight="1" x14ac:dyDescent="0.2">
      <c r="A19" s="22"/>
      <c r="B19" s="21"/>
      <c r="C19" s="32"/>
      <c r="D19" s="27"/>
      <c r="E19" s="27"/>
      <c r="F19" s="27"/>
    </row>
    <row r="20" spans="1:6" ht="89.25" customHeight="1" x14ac:dyDescent="0.2">
      <c r="A20" s="25" t="s">
        <v>22</v>
      </c>
      <c r="B20" s="21"/>
      <c r="C20" s="556" t="s">
        <v>23</v>
      </c>
      <c r="D20" s="556"/>
      <c r="E20" s="556"/>
      <c r="F20" s="556"/>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0" t="s">
        <v>38</v>
      </c>
      <c r="D33" s="554"/>
      <c r="E33" s="554"/>
      <c r="F33" s="554"/>
    </row>
    <row r="34" spans="1:6" ht="12.75" customHeight="1" x14ac:dyDescent="0.2">
      <c r="A34" s="26"/>
      <c r="B34" s="26"/>
      <c r="C34" s="561" t="s">
        <v>39</v>
      </c>
      <c r="D34" s="562"/>
      <c r="E34" s="562"/>
      <c r="F34" s="562"/>
    </row>
    <row r="35" spans="1:6" ht="25.5" customHeight="1" x14ac:dyDescent="0.2">
      <c r="A35" s="26"/>
      <c r="B35" s="26"/>
      <c r="C35" s="563" t="s">
        <v>40</v>
      </c>
      <c r="D35" s="564"/>
      <c r="E35" s="564"/>
      <c r="F35" s="564"/>
    </row>
    <row r="36" spans="1:6" ht="12.75" x14ac:dyDescent="0.2">
      <c r="B36" s="26"/>
    </row>
    <row r="37" spans="1:6" ht="12.75" x14ac:dyDescent="0.2">
      <c r="A37" s="22" t="s">
        <v>41</v>
      </c>
      <c r="C37" s="45" t="s">
        <v>42</v>
      </c>
      <c r="D37" s="36"/>
      <c r="E37" s="36"/>
      <c r="F37" s="36"/>
    </row>
    <row r="38" spans="1:6" ht="28.5" customHeight="1" x14ac:dyDescent="0.2">
      <c r="C38" s="554" t="s">
        <v>43</v>
      </c>
      <c r="D38" s="554"/>
      <c r="E38" s="554"/>
      <c r="F38" s="554"/>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91</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95"/>
      <c r="F5" s="95"/>
      <c r="G5" s="95"/>
      <c r="H5" s="95"/>
      <c r="I5" s="95"/>
      <c r="J5" s="95"/>
    </row>
    <row r="6" spans="1:15" s="94" customFormat="1" ht="11.25" customHeight="1" x14ac:dyDescent="0.2">
      <c r="A6" s="572"/>
      <c r="B6" s="573"/>
      <c r="C6" s="573"/>
      <c r="D6" s="573"/>
      <c r="E6" s="573"/>
      <c r="F6" s="573"/>
      <c r="G6" s="573"/>
      <c r="H6" s="573"/>
      <c r="I6" s="573"/>
      <c r="J6" s="573"/>
    </row>
    <row r="7" spans="1:15" s="91" customFormat="1" ht="12" customHeight="1" x14ac:dyDescent="0.2">
      <c r="A7" s="574" t="s">
        <v>93</v>
      </c>
      <c r="B7" s="575"/>
      <c r="C7" s="580" t="s">
        <v>94</v>
      </c>
      <c r="D7" s="583" t="s">
        <v>95</v>
      </c>
      <c r="E7" s="584"/>
      <c r="F7" s="584"/>
      <c r="G7" s="584"/>
      <c r="H7" s="585"/>
      <c r="I7" s="586" t="s">
        <v>96</v>
      </c>
      <c r="J7" s="587"/>
      <c r="K7" s="96"/>
      <c r="L7" s="96"/>
      <c r="M7" s="96"/>
      <c r="N7" s="96"/>
      <c r="O7" s="96"/>
    </row>
    <row r="8" spans="1:15" ht="34.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44726</v>
      </c>
      <c r="E12" s="114">
        <v>45082</v>
      </c>
      <c r="F12" s="114">
        <v>45206</v>
      </c>
      <c r="G12" s="114">
        <v>44607</v>
      </c>
      <c r="H12" s="114">
        <v>44651</v>
      </c>
      <c r="I12" s="115">
        <v>75</v>
      </c>
      <c r="J12" s="116">
        <v>0.16796936238830038</v>
      </c>
      <c r="N12" s="117"/>
    </row>
    <row r="13" spans="1:15" s="110" customFormat="1" ht="13.5" customHeight="1" x14ac:dyDescent="0.2">
      <c r="A13" s="118" t="s">
        <v>105</v>
      </c>
      <c r="B13" s="119" t="s">
        <v>106</v>
      </c>
      <c r="C13" s="113">
        <v>50.013415015874436</v>
      </c>
      <c r="D13" s="114">
        <v>22369</v>
      </c>
      <c r="E13" s="114">
        <v>22590</v>
      </c>
      <c r="F13" s="114">
        <v>22685</v>
      </c>
      <c r="G13" s="114">
        <v>22399</v>
      </c>
      <c r="H13" s="114">
        <v>22407</v>
      </c>
      <c r="I13" s="115">
        <v>-38</v>
      </c>
      <c r="J13" s="116">
        <v>-0.1695898603115098</v>
      </c>
    </row>
    <row r="14" spans="1:15" s="110" customFormat="1" ht="13.5" customHeight="1" x14ac:dyDescent="0.2">
      <c r="A14" s="120"/>
      <c r="B14" s="119" t="s">
        <v>107</v>
      </c>
      <c r="C14" s="113">
        <v>49.986584984125564</v>
      </c>
      <c r="D14" s="114">
        <v>22357</v>
      </c>
      <c r="E14" s="114">
        <v>22492</v>
      </c>
      <c r="F14" s="114">
        <v>22521</v>
      </c>
      <c r="G14" s="114">
        <v>22208</v>
      </c>
      <c r="H14" s="114">
        <v>22244</v>
      </c>
      <c r="I14" s="115">
        <v>113</v>
      </c>
      <c r="J14" s="116">
        <v>0.50800215788527248</v>
      </c>
    </row>
    <row r="15" spans="1:15" s="110" customFormat="1" ht="13.5" customHeight="1" x14ac:dyDescent="0.2">
      <c r="A15" s="118" t="s">
        <v>105</v>
      </c>
      <c r="B15" s="121" t="s">
        <v>108</v>
      </c>
      <c r="C15" s="113">
        <v>11.33121674193981</v>
      </c>
      <c r="D15" s="114">
        <v>5068</v>
      </c>
      <c r="E15" s="114">
        <v>5292</v>
      </c>
      <c r="F15" s="114">
        <v>5391</v>
      </c>
      <c r="G15" s="114">
        <v>4882</v>
      </c>
      <c r="H15" s="114">
        <v>5096</v>
      </c>
      <c r="I15" s="115">
        <v>-28</v>
      </c>
      <c r="J15" s="116">
        <v>-0.5494505494505495</v>
      </c>
    </row>
    <row r="16" spans="1:15" s="110" customFormat="1" ht="13.5" customHeight="1" x14ac:dyDescent="0.2">
      <c r="A16" s="118"/>
      <c r="B16" s="121" t="s">
        <v>109</v>
      </c>
      <c r="C16" s="113">
        <v>67.43057729284979</v>
      </c>
      <c r="D16" s="114">
        <v>30159</v>
      </c>
      <c r="E16" s="114">
        <v>30385</v>
      </c>
      <c r="F16" s="114">
        <v>30557</v>
      </c>
      <c r="G16" s="114">
        <v>30539</v>
      </c>
      <c r="H16" s="114">
        <v>30526</v>
      </c>
      <c r="I16" s="115">
        <v>-367</v>
      </c>
      <c r="J16" s="116">
        <v>-1.2022538164187906</v>
      </c>
    </row>
    <row r="17" spans="1:10" s="110" customFormat="1" ht="13.5" customHeight="1" x14ac:dyDescent="0.2">
      <c r="A17" s="118"/>
      <c r="B17" s="121" t="s">
        <v>110</v>
      </c>
      <c r="C17" s="113">
        <v>20.062156240218219</v>
      </c>
      <c r="D17" s="114">
        <v>8973</v>
      </c>
      <c r="E17" s="114">
        <v>8862</v>
      </c>
      <c r="F17" s="114">
        <v>8729</v>
      </c>
      <c r="G17" s="114">
        <v>8684</v>
      </c>
      <c r="H17" s="114">
        <v>8545</v>
      </c>
      <c r="I17" s="115">
        <v>428</v>
      </c>
      <c r="J17" s="116">
        <v>5.0087770626097132</v>
      </c>
    </row>
    <row r="18" spans="1:10" s="110" customFormat="1" ht="13.5" customHeight="1" x14ac:dyDescent="0.2">
      <c r="A18" s="120"/>
      <c r="B18" s="121" t="s">
        <v>111</v>
      </c>
      <c r="C18" s="113">
        <v>1.1760497249921746</v>
      </c>
      <c r="D18" s="114">
        <v>526</v>
      </c>
      <c r="E18" s="114">
        <v>543</v>
      </c>
      <c r="F18" s="114">
        <v>529</v>
      </c>
      <c r="G18" s="114">
        <v>502</v>
      </c>
      <c r="H18" s="114">
        <v>484</v>
      </c>
      <c r="I18" s="115">
        <v>42</v>
      </c>
      <c r="J18" s="116">
        <v>8.677685950413224</v>
      </c>
    </row>
    <row r="19" spans="1:10" s="110" customFormat="1" ht="13.5" customHeight="1" x14ac:dyDescent="0.2">
      <c r="A19" s="120"/>
      <c r="B19" s="121" t="s">
        <v>112</v>
      </c>
      <c r="C19" s="113">
        <v>0.35102624871439431</v>
      </c>
      <c r="D19" s="114">
        <v>157</v>
      </c>
      <c r="E19" s="114">
        <v>172</v>
      </c>
      <c r="F19" s="114">
        <v>159</v>
      </c>
      <c r="G19" s="114">
        <v>136</v>
      </c>
      <c r="H19" s="114">
        <v>122</v>
      </c>
      <c r="I19" s="115">
        <v>35</v>
      </c>
      <c r="J19" s="116">
        <v>28.688524590163933</v>
      </c>
    </row>
    <row r="20" spans="1:10" s="110" customFormat="1" ht="13.5" customHeight="1" x14ac:dyDescent="0.2">
      <c r="A20" s="118" t="s">
        <v>113</v>
      </c>
      <c r="B20" s="122" t="s">
        <v>114</v>
      </c>
      <c r="C20" s="113">
        <v>65.138845414300405</v>
      </c>
      <c r="D20" s="114">
        <v>29134</v>
      </c>
      <c r="E20" s="114">
        <v>29449</v>
      </c>
      <c r="F20" s="114">
        <v>29710</v>
      </c>
      <c r="G20" s="114">
        <v>29231</v>
      </c>
      <c r="H20" s="114">
        <v>29411</v>
      </c>
      <c r="I20" s="115">
        <v>-277</v>
      </c>
      <c r="J20" s="116">
        <v>-0.94182448743667335</v>
      </c>
    </row>
    <row r="21" spans="1:10" s="110" customFormat="1" ht="13.5" customHeight="1" x14ac:dyDescent="0.2">
      <c r="A21" s="120"/>
      <c r="B21" s="122" t="s">
        <v>115</v>
      </c>
      <c r="C21" s="113">
        <v>34.861154585699595</v>
      </c>
      <c r="D21" s="114">
        <v>15592</v>
      </c>
      <c r="E21" s="114">
        <v>15633</v>
      </c>
      <c r="F21" s="114">
        <v>15496</v>
      </c>
      <c r="G21" s="114">
        <v>15376</v>
      </c>
      <c r="H21" s="114">
        <v>15240</v>
      </c>
      <c r="I21" s="115">
        <v>352</v>
      </c>
      <c r="J21" s="116">
        <v>2.309711286089239</v>
      </c>
    </row>
    <row r="22" spans="1:10" s="110" customFormat="1" ht="13.5" customHeight="1" x14ac:dyDescent="0.2">
      <c r="A22" s="118" t="s">
        <v>113</v>
      </c>
      <c r="B22" s="122" t="s">
        <v>116</v>
      </c>
      <c r="C22" s="113">
        <v>91.568662522917322</v>
      </c>
      <c r="D22" s="114">
        <v>40955</v>
      </c>
      <c r="E22" s="114">
        <v>41297</v>
      </c>
      <c r="F22" s="114">
        <v>41361</v>
      </c>
      <c r="G22" s="114">
        <v>40939</v>
      </c>
      <c r="H22" s="114">
        <v>41046</v>
      </c>
      <c r="I22" s="115">
        <v>-91</v>
      </c>
      <c r="J22" s="116">
        <v>-0.22170248014422841</v>
      </c>
    </row>
    <row r="23" spans="1:10" s="110" customFormat="1" ht="13.5" customHeight="1" x14ac:dyDescent="0.2">
      <c r="A23" s="123"/>
      <c r="B23" s="124" t="s">
        <v>117</v>
      </c>
      <c r="C23" s="125">
        <v>8.4067432813128828</v>
      </c>
      <c r="D23" s="114">
        <v>3760</v>
      </c>
      <c r="E23" s="114">
        <v>3771</v>
      </c>
      <c r="F23" s="114">
        <v>3832</v>
      </c>
      <c r="G23" s="114">
        <v>3658</v>
      </c>
      <c r="H23" s="114">
        <v>3598</v>
      </c>
      <c r="I23" s="115">
        <v>162</v>
      </c>
      <c r="J23" s="116">
        <v>4.5025013896609227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9706</v>
      </c>
      <c r="E26" s="114">
        <v>10473</v>
      </c>
      <c r="F26" s="114">
        <v>10269</v>
      </c>
      <c r="G26" s="114">
        <v>10318</v>
      </c>
      <c r="H26" s="140">
        <v>10199</v>
      </c>
      <c r="I26" s="115">
        <v>-493</v>
      </c>
      <c r="J26" s="116">
        <v>-4.8338072360035298</v>
      </c>
    </row>
    <row r="27" spans="1:10" s="110" customFormat="1" ht="13.5" customHeight="1" x14ac:dyDescent="0.2">
      <c r="A27" s="118" t="s">
        <v>105</v>
      </c>
      <c r="B27" s="119" t="s">
        <v>106</v>
      </c>
      <c r="C27" s="113">
        <v>43.612198640016487</v>
      </c>
      <c r="D27" s="115">
        <v>4233</v>
      </c>
      <c r="E27" s="114">
        <v>4580</v>
      </c>
      <c r="F27" s="114">
        <v>4520</v>
      </c>
      <c r="G27" s="114">
        <v>4557</v>
      </c>
      <c r="H27" s="140">
        <v>4497</v>
      </c>
      <c r="I27" s="115">
        <v>-264</v>
      </c>
      <c r="J27" s="116">
        <v>-5.8705803869246163</v>
      </c>
    </row>
    <row r="28" spans="1:10" s="110" customFormat="1" ht="13.5" customHeight="1" x14ac:dyDescent="0.2">
      <c r="A28" s="120"/>
      <c r="B28" s="119" t="s">
        <v>107</v>
      </c>
      <c r="C28" s="113">
        <v>56.387801359983513</v>
      </c>
      <c r="D28" s="115">
        <v>5473</v>
      </c>
      <c r="E28" s="114">
        <v>5893</v>
      </c>
      <c r="F28" s="114">
        <v>5749</v>
      </c>
      <c r="G28" s="114">
        <v>5761</v>
      </c>
      <c r="H28" s="140">
        <v>5702</v>
      </c>
      <c r="I28" s="115">
        <v>-229</v>
      </c>
      <c r="J28" s="116">
        <v>-4.0161346895826027</v>
      </c>
    </row>
    <row r="29" spans="1:10" s="110" customFormat="1" ht="13.5" customHeight="1" x14ac:dyDescent="0.2">
      <c r="A29" s="118" t="s">
        <v>105</v>
      </c>
      <c r="B29" s="121" t="s">
        <v>108</v>
      </c>
      <c r="C29" s="113">
        <v>25.43787348032145</v>
      </c>
      <c r="D29" s="115">
        <v>2469</v>
      </c>
      <c r="E29" s="114">
        <v>2725</v>
      </c>
      <c r="F29" s="114">
        <v>2629</v>
      </c>
      <c r="G29" s="114">
        <v>2705</v>
      </c>
      <c r="H29" s="140">
        <v>2640</v>
      </c>
      <c r="I29" s="115">
        <v>-171</v>
      </c>
      <c r="J29" s="116">
        <v>-6.4772727272727275</v>
      </c>
    </row>
    <row r="30" spans="1:10" s="110" customFormat="1" ht="13.5" customHeight="1" x14ac:dyDescent="0.2">
      <c r="A30" s="118"/>
      <c r="B30" s="121" t="s">
        <v>109</v>
      </c>
      <c r="C30" s="113">
        <v>45.023696682464454</v>
      </c>
      <c r="D30" s="115">
        <v>4370</v>
      </c>
      <c r="E30" s="114">
        <v>4770</v>
      </c>
      <c r="F30" s="114">
        <v>4649</v>
      </c>
      <c r="G30" s="114">
        <v>4663</v>
      </c>
      <c r="H30" s="140">
        <v>4650</v>
      </c>
      <c r="I30" s="115">
        <v>-280</v>
      </c>
      <c r="J30" s="116">
        <v>-6.021505376344086</v>
      </c>
    </row>
    <row r="31" spans="1:10" s="110" customFormat="1" ht="13.5" customHeight="1" x14ac:dyDescent="0.2">
      <c r="A31" s="118"/>
      <c r="B31" s="121" t="s">
        <v>110</v>
      </c>
      <c r="C31" s="113">
        <v>15.268905831444467</v>
      </c>
      <c r="D31" s="115">
        <v>1482</v>
      </c>
      <c r="E31" s="114">
        <v>1553</v>
      </c>
      <c r="F31" s="114">
        <v>1571</v>
      </c>
      <c r="G31" s="114">
        <v>1549</v>
      </c>
      <c r="H31" s="140">
        <v>1507</v>
      </c>
      <c r="I31" s="115">
        <v>-25</v>
      </c>
      <c r="J31" s="116">
        <v>-1.6589250165892502</v>
      </c>
    </row>
    <row r="32" spans="1:10" s="110" customFormat="1" ht="13.5" customHeight="1" x14ac:dyDescent="0.2">
      <c r="A32" s="120"/>
      <c r="B32" s="121" t="s">
        <v>111</v>
      </c>
      <c r="C32" s="113">
        <v>14.269524005769627</v>
      </c>
      <c r="D32" s="115">
        <v>1385</v>
      </c>
      <c r="E32" s="114">
        <v>1425</v>
      </c>
      <c r="F32" s="114">
        <v>1420</v>
      </c>
      <c r="G32" s="114">
        <v>1401</v>
      </c>
      <c r="H32" s="140">
        <v>1402</v>
      </c>
      <c r="I32" s="115">
        <v>-17</v>
      </c>
      <c r="J32" s="116">
        <v>-1.2125534950071326</v>
      </c>
    </row>
    <row r="33" spans="1:10" s="110" customFormat="1" ht="13.5" customHeight="1" x14ac:dyDescent="0.2">
      <c r="A33" s="120"/>
      <c r="B33" s="121" t="s">
        <v>112</v>
      </c>
      <c r="C33" s="113">
        <v>1.318771893674016</v>
      </c>
      <c r="D33" s="115">
        <v>128</v>
      </c>
      <c r="E33" s="114">
        <v>119</v>
      </c>
      <c r="F33" s="114">
        <v>120</v>
      </c>
      <c r="G33" s="114">
        <v>109</v>
      </c>
      <c r="H33" s="140">
        <v>110</v>
      </c>
      <c r="I33" s="115">
        <v>18</v>
      </c>
      <c r="J33" s="116">
        <v>16.363636363636363</v>
      </c>
    </row>
    <row r="34" spans="1:10" s="110" customFormat="1" ht="13.5" customHeight="1" x14ac:dyDescent="0.2">
      <c r="A34" s="118" t="s">
        <v>113</v>
      </c>
      <c r="B34" s="122" t="s">
        <v>116</v>
      </c>
      <c r="C34" s="113">
        <v>92.74675458479291</v>
      </c>
      <c r="D34" s="115">
        <v>9002</v>
      </c>
      <c r="E34" s="114">
        <v>9671</v>
      </c>
      <c r="F34" s="114">
        <v>9517</v>
      </c>
      <c r="G34" s="114">
        <v>9560</v>
      </c>
      <c r="H34" s="140">
        <v>9496</v>
      </c>
      <c r="I34" s="115">
        <v>-494</v>
      </c>
      <c r="J34" s="116">
        <v>-5.2021903959561921</v>
      </c>
    </row>
    <row r="35" spans="1:10" s="110" customFormat="1" ht="13.5" customHeight="1" x14ac:dyDescent="0.2">
      <c r="A35" s="118"/>
      <c r="B35" s="119" t="s">
        <v>117</v>
      </c>
      <c r="C35" s="113">
        <v>7.1399134555944777</v>
      </c>
      <c r="D35" s="115">
        <v>693</v>
      </c>
      <c r="E35" s="114">
        <v>789</v>
      </c>
      <c r="F35" s="114">
        <v>740</v>
      </c>
      <c r="G35" s="114">
        <v>744</v>
      </c>
      <c r="H35" s="140">
        <v>691</v>
      </c>
      <c r="I35" s="115">
        <v>2</v>
      </c>
      <c r="J35" s="116">
        <v>0.28943560057887119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6563</v>
      </c>
      <c r="E37" s="114">
        <v>7114</v>
      </c>
      <c r="F37" s="114">
        <v>6924</v>
      </c>
      <c r="G37" s="114">
        <v>7090</v>
      </c>
      <c r="H37" s="140">
        <v>6998</v>
      </c>
      <c r="I37" s="115">
        <v>-435</v>
      </c>
      <c r="J37" s="116">
        <v>-6.2160617319234071</v>
      </c>
    </row>
    <row r="38" spans="1:10" s="110" customFormat="1" ht="13.5" customHeight="1" x14ac:dyDescent="0.2">
      <c r="A38" s="118" t="s">
        <v>105</v>
      </c>
      <c r="B38" s="119" t="s">
        <v>106</v>
      </c>
      <c r="C38" s="113">
        <v>43.867133932652749</v>
      </c>
      <c r="D38" s="115">
        <v>2879</v>
      </c>
      <c r="E38" s="114">
        <v>3118</v>
      </c>
      <c r="F38" s="114">
        <v>3055</v>
      </c>
      <c r="G38" s="114">
        <v>3153</v>
      </c>
      <c r="H38" s="140">
        <v>3105</v>
      </c>
      <c r="I38" s="115">
        <v>-226</v>
      </c>
      <c r="J38" s="116">
        <v>-7.2785829307568441</v>
      </c>
    </row>
    <row r="39" spans="1:10" s="110" customFormat="1" ht="13.5" customHeight="1" x14ac:dyDescent="0.2">
      <c r="A39" s="120"/>
      <c r="B39" s="119" t="s">
        <v>107</v>
      </c>
      <c r="C39" s="113">
        <v>56.132866067347251</v>
      </c>
      <c r="D39" s="115">
        <v>3684</v>
      </c>
      <c r="E39" s="114">
        <v>3996</v>
      </c>
      <c r="F39" s="114">
        <v>3869</v>
      </c>
      <c r="G39" s="114">
        <v>3937</v>
      </c>
      <c r="H39" s="140">
        <v>3893</v>
      </c>
      <c r="I39" s="115">
        <v>-209</v>
      </c>
      <c r="J39" s="116">
        <v>-5.3686103262265608</v>
      </c>
    </row>
    <row r="40" spans="1:10" s="110" customFormat="1" ht="13.5" customHeight="1" x14ac:dyDescent="0.2">
      <c r="A40" s="118" t="s">
        <v>105</v>
      </c>
      <c r="B40" s="121" t="s">
        <v>108</v>
      </c>
      <c r="C40" s="113">
        <v>31.129056833765045</v>
      </c>
      <c r="D40" s="115">
        <v>2043</v>
      </c>
      <c r="E40" s="114">
        <v>2234</v>
      </c>
      <c r="F40" s="114">
        <v>2141</v>
      </c>
      <c r="G40" s="114">
        <v>2287</v>
      </c>
      <c r="H40" s="140">
        <v>2192</v>
      </c>
      <c r="I40" s="115">
        <v>-149</v>
      </c>
      <c r="J40" s="116">
        <v>-6.7974452554744529</v>
      </c>
    </row>
    <row r="41" spans="1:10" s="110" customFormat="1" ht="13.5" customHeight="1" x14ac:dyDescent="0.2">
      <c r="A41" s="118"/>
      <c r="B41" s="121" t="s">
        <v>109</v>
      </c>
      <c r="C41" s="113">
        <v>33.643150998019202</v>
      </c>
      <c r="D41" s="115">
        <v>2208</v>
      </c>
      <c r="E41" s="114">
        <v>2467</v>
      </c>
      <c r="F41" s="114">
        <v>2366</v>
      </c>
      <c r="G41" s="114">
        <v>2410</v>
      </c>
      <c r="H41" s="140">
        <v>2426</v>
      </c>
      <c r="I41" s="115">
        <v>-218</v>
      </c>
      <c r="J41" s="116">
        <v>-8.9859851607584496</v>
      </c>
    </row>
    <row r="42" spans="1:10" s="110" customFormat="1" ht="13.5" customHeight="1" x14ac:dyDescent="0.2">
      <c r="A42" s="118"/>
      <c r="B42" s="121" t="s">
        <v>110</v>
      </c>
      <c r="C42" s="113">
        <v>14.734115495962213</v>
      </c>
      <c r="D42" s="115">
        <v>967</v>
      </c>
      <c r="E42" s="114">
        <v>1023</v>
      </c>
      <c r="F42" s="114">
        <v>1030</v>
      </c>
      <c r="G42" s="114">
        <v>1027</v>
      </c>
      <c r="H42" s="140">
        <v>1007</v>
      </c>
      <c r="I42" s="115">
        <v>-40</v>
      </c>
      <c r="J42" s="116">
        <v>-3.9721946375372394</v>
      </c>
    </row>
    <row r="43" spans="1:10" s="110" customFormat="1" ht="13.5" customHeight="1" x14ac:dyDescent="0.2">
      <c r="A43" s="120"/>
      <c r="B43" s="121" t="s">
        <v>111</v>
      </c>
      <c r="C43" s="113">
        <v>20.493676672253542</v>
      </c>
      <c r="D43" s="115">
        <v>1345</v>
      </c>
      <c r="E43" s="114">
        <v>1390</v>
      </c>
      <c r="F43" s="114">
        <v>1387</v>
      </c>
      <c r="G43" s="114">
        <v>1366</v>
      </c>
      <c r="H43" s="140">
        <v>1373</v>
      </c>
      <c r="I43" s="115">
        <v>-28</v>
      </c>
      <c r="J43" s="116">
        <v>-2.0393299344501092</v>
      </c>
    </row>
    <row r="44" spans="1:10" s="110" customFormat="1" ht="13.5" customHeight="1" x14ac:dyDescent="0.2">
      <c r="A44" s="120"/>
      <c r="B44" s="121" t="s">
        <v>112</v>
      </c>
      <c r="C44" s="113">
        <v>1.782721316471126</v>
      </c>
      <c r="D44" s="115">
        <v>117</v>
      </c>
      <c r="E44" s="114">
        <v>110</v>
      </c>
      <c r="F44" s="114">
        <v>113</v>
      </c>
      <c r="G44" s="114">
        <v>101</v>
      </c>
      <c r="H44" s="140">
        <v>104</v>
      </c>
      <c r="I44" s="115">
        <v>13</v>
      </c>
      <c r="J44" s="116">
        <v>12.5</v>
      </c>
    </row>
    <row r="45" spans="1:10" s="110" customFormat="1" ht="13.5" customHeight="1" x14ac:dyDescent="0.2">
      <c r="A45" s="118" t="s">
        <v>113</v>
      </c>
      <c r="B45" s="122" t="s">
        <v>116</v>
      </c>
      <c r="C45" s="113">
        <v>92.213926557976535</v>
      </c>
      <c r="D45" s="115">
        <v>6052</v>
      </c>
      <c r="E45" s="114">
        <v>6526</v>
      </c>
      <c r="F45" s="114">
        <v>6380</v>
      </c>
      <c r="G45" s="114">
        <v>6511</v>
      </c>
      <c r="H45" s="140">
        <v>6464</v>
      </c>
      <c r="I45" s="115">
        <v>-412</v>
      </c>
      <c r="J45" s="116">
        <v>-6.3737623762376234</v>
      </c>
    </row>
    <row r="46" spans="1:10" s="110" customFormat="1" ht="13.5" customHeight="1" x14ac:dyDescent="0.2">
      <c r="A46" s="118"/>
      <c r="B46" s="119" t="s">
        <v>117</v>
      </c>
      <c r="C46" s="113">
        <v>7.6184671644065212</v>
      </c>
      <c r="D46" s="115">
        <v>500</v>
      </c>
      <c r="E46" s="114">
        <v>575</v>
      </c>
      <c r="F46" s="114">
        <v>532</v>
      </c>
      <c r="G46" s="114">
        <v>565</v>
      </c>
      <c r="H46" s="140">
        <v>522</v>
      </c>
      <c r="I46" s="115">
        <v>-22</v>
      </c>
      <c r="J46" s="116">
        <v>-4.2145593869731801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3143</v>
      </c>
      <c r="E48" s="114">
        <v>3359</v>
      </c>
      <c r="F48" s="114">
        <v>3345</v>
      </c>
      <c r="G48" s="114">
        <v>3228</v>
      </c>
      <c r="H48" s="140">
        <v>3201</v>
      </c>
      <c r="I48" s="115">
        <v>-58</v>
      </c>
      <c r="J48" s="116">
        <v>-1.8119337706966574</v>
      </c>
    </row>
    <row r="49" spans="1:12" s="110" customFormat="1" ht="13.5" customHeight="1" x14ac:dyDescent="0.2">
      <c r="A49" s="118" t="s">
        <v>105</v>
      </c>
      <c r="B49" s="119" t="s">
        <v>106</v>
      </c>
      <c r="C49" s="113">
        <v>43.079860006363347</v>
      </c>
      <c r="D49" s="115">
        <v>1354</v>
      </c>
      <c r="E49" s="114">
        <v>1462</v>
      </c>
      <c r="F49" s="114">
        <v>1465</v>
      </c>
      <c r="G49" s="114">
        <v>1404</v>
      </c>
      <c r="H49" s="140">
        <v>1392</v>
      </c>
      <c r="I49" s="115">
        <v>-38</v>
      </c>
      <c r="J49" s="116">
        <v>-2.7298850574712645</v>
      </c>
    </row>
    <row r="50" spans="1:12" s="110" customFormat="1" ht="13.5" customHeight="1" x14ac:dyDescent="0.2">
      <c r="A50" s="120"/>
      <c r="B50" s="119" t="s">
        <v>107</v>
      </c>
      <c r="C50" s="113">
        <v>56.920139993636653</v>
      </c>
      <c r="D50" s="115">
        <v>1789</v>
      </c>
      <c r="E50" s="114">
        <v>1897</v>
      </c>
      <c r="F50" s="114">
        <v>1880</v>
      </c>
      <c r="G50" s="114">
        <v>1824</v>
      </c>
      <c r="H50" s="140">
        <v>1809</v>
      </c>
      <c r="I50" s="115">
        <v>-20</v>
      </c>
      <c r="J50" s="116">
        <v>-1.105583195135434</v>
      </c>
    </row>
    <row r="51" spans="1:12" s="110" customFormat="1" ht="13.5" customHeight="1" x14ac:dyDescent="0.2">
      <c r="A51" s="118" t="s">
        <v>105</v>
      </c>
      <c r="B51" s="121" t="s">
        <v>108</v>
      </c>
      <c r="C51" s="113">
        <v>13.553929366846962</v>
      </c>
      <c r="D51" s="115">
        <v>426</v>
      </c>
      <c r="E51" s="114">
        <v>491</v>
      </c>
      <c r="F51" s="114">
        <v>488</v>
      </c>
      <c r="G51" s="114">
        <v>418</v>
      </c>
      <c r="H51" s="140">
        <v>448</v>
      </c>
      <c r="I51" s="115">
        <v>-22</v>
      </c>
      <c r="J51" s="116">
        <v>-4.9107142857142856</v>
      </c>
    </row>
    <row r="52" spans="1:12" s="110" customFormat="1" ht="13.5" customHeight="1" x14ac:dyDescent="0.2">
      <c r="A52" s="118"/>
      <c r="B52" s="121" t="s">
        <v>109</v>
      </c>
      <c r="C52" s="113">
        <v>68.787782373528472</v>
      </c>
      <c r="D52" s="115">
        <v>2162</v>
      </c>
      <c r="E52" s="114">
        <v>2303</v>
      </c>
      <c r="F52" s="114">
        <v>2283</v>
      </c>
      <c r="G52" s="114">
        <v>2253</v>
      </c>
      <c r="H52" s="140">
        <v>2224</v>
      </c>
      <c r="I52" s="115">
        <v>-62</v>
      </c>
      <c r="J52" s="116">
        <v>-2.7877697841726619</v>
      </c>
    </row>
    <row r="53" spans="1:12" s="110" customFormat="1" ht="13.5" customHeight="1" x14ac:dyDescent="0.2">
      <c r="A53" s="118"/>
      <c r="B53" s="121" t="s">
        <v>110</v>
      </c>
      <c r="C53" s="113">
        <v>16.385618835507476</v>
      </c>
      <c r="D53" s="115">
        <v>515</v>
      </c>
      <c r="E53" s="114">
        <v>530</v>
      </c>
      <c r="F53" s="114">
        <v>541</v>
      </c>
      <c r="G53" s="114">
        <v>522</v>
      </c>
      <c r="H53" s="140">
        <v>500</v>
      </c>
      <c r="I53" s="115">
        <v>15</v>
      </c>
      <c r="J53" s="116">
        <v>3</v>
      </c>
    </row>
    <row r="54" spans="1:12" s="110" customFormat="1" ht="13.5" customHeight="1" x14ac:dyDescent="0.2">
      <c r="A54" s="120"/>
      <c r="B54" s="121" t="s">
        <v>111</v>
      </c>
      <c r="C54" s="113">
        <v>1.2726694241170855</v>
      </c>
      <c r="D54" s="115">
        <v>40</v>
      </c>
      <c r="E54" s="114">
        <v>35</v>
      </c>
      <c r="F54" s="114">
        <v>33</v>
      </c>
      <c r="G54" s="114">
        <v>35</v>
      </c>
      <c r="H54" s="140">
        <v>29</v>
      </c>
      <c r="I54" s="115">
        <v>11</v>
      </c>
      <c r="J54" s="116">
        <v>37.931034482758619</v>
      </c>
    </row>
    <row r="55" spans="1:12" s="110" customFormat="1" ht="13.5" customHeight="1" x14ac:dyDescent="0.2">
      <c r="A55" s="120"/>
      <c r="B55" s="121" t="s">
        <v>112</v>
      </c>
      <c r="C55" s="113">
        <v>0.34998409163219851</v>
      </c>
      <c r="D55" s="115">
        <v>11</v>
      </c>
      <c r="E55" s="114">
        <v>9</v>
      </c>
      <c r="F55" s="114">
        <v>7</v>
      </c>
      <c r="G55" s="114">
        <v>8</v>
      </c>
      <c r="H55" s="140">
        <v>6</v>
      </c>
      <c r="I55" s="115">
        <v>5</v>
      </c>
      <c r="J55" s="116">
        <v>83.333333333333329</v>
      </c>
    </row>
    <row r="56" spans="1:12" s="110" customFormat="1" ht="13.5" customHeight="1" x14ac:dyDescent="0.2">
      <c r="A56" s="118" t="s">
        <v>113</v>
      </c>
      <c r="B56" s="122" t="s">
        <v>116</v>
      </c>
      <c r="C56" s="113">
        <v>93.859370028635055</v>
      </c>
      <c r="D56" s="115">
        <v>2950</v>
      </c>
      <c r="E56" s="114">
        <v>3145</v>
      </c>
      <c r="F56" s="114">
        <v>3137</v>
      </c>
      <c r="G56" s="114">
        <v>3049</v>
      </c>
      <c r="H56" s="140">
        <v>3032</v>
      </c>
      <c r="I56" s="115">
        <v>-82</v>
      </c>
      <c r="J56" s="116">
        <v>-2.7044854881266489</v>
      </c>
    </row>
    <row r="57" spans="1:12" s="110" customFormat="1" ht="13.5" customHeight="1" x14ac:dyDescent="0.2">
      <c r="A57" s="142"/>
      <c r="B57" s="124" t="s">
        <v>117</v>
      </c>
      <c r="C57" s="125">
        <v>6.1406299713649384</v>
      </c>
      <c r="D57" s="143">
        <v>193</v>
      </c>
      <c r="E57" s="144">
        <v>214</v>
      </c>
      <c r="F57" s="144">
        <v>208</v>
      </c>
      <c r="G57" s="144">
        <v>179</v>
      </c>
      <c r="H57" s="145">
        <v>169</v>
      </c>
      <c r="I57" s="143">
        <v>24</v>
      </c>
      <c r="J57" s="146">
        <v>14.201183431952662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6" t="s">
        <v>123</v>
      </c>
      <c r="B60" s="567"/>
      <c r="C60" s="567"/>
      <c r="D60" s="567"/>
      <c r="E60" s="567"/>
      <c r="F60" s="567"/>
      <c r="G60" s="567"/>
      <c r="H60" s="567"/>
      <c r="I60" s="567"/>
      <c r="J60" s="567"/>
      <c r="K60" s="151"/>
      <c r="L60" s="151"/>
    </row>
    <row r="61" spans="1:12" ht="18" customHeight="1" x14ac:dyDescent="0.2">
      <c r="A61" s="566"/>
      <c r="B61" s="567"/>
      <c r="C61" s="567"/>
      <c r="D61" s="567"/>
      <c r="E61" s="567"/>
      <c r="F61" s="567"/>
      <c r="G61" s="567"/>
      <c r="H61" s="567"/>
      <c r="I61" s="567"/>
      <c r="J61" s="567"/>
      <c r="K61" s="151"/>
      <c r="L61" s="151"/>
    </row>
    <row r="63" spans="1:12" ht="15.95" customHeight="1" x14ac:dyDescent="0.2">
      <c r="B63" s="566"/>
      <c r="C63" s="567"/>
      <c r="D63" s="567"/>
      <c r="E63" s="567"/>
      <c r="F63" s="567"/>
      <c r="G63" s="567"/>
      <c r="H63" s="567"/>
      <c r="I63" s="567"/>
      <c r="J63" s="567"/>
      <c r="K63" s="567"/>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69" t="s">
        <v>124</v>
      </c>
      <c r="B3" s="569"/>
      <c r="C3" s="569"/>
      <c r="D3" s="569"/>
      <c r="E3" s="569"/>
      <c r="F3" s="569"/>
      <c r="G3" s="569"/>
      <c r="H3" s="569"/>
      <c r="I3" s="569"/>
      <c r="J3" s="160"/>
      <c r="K3" s="161"/>
    </row>
    <row r="4" spans="1:11" s="94" customFormat="1" ht="15" x14ac:dyDescent="0.2">
      <c r="A4" s="569" t="s">
        <v>125</v>
      </c>
      <c r="B4" s="569"/>
      <c r="C4" s="569"/>
      <c r="D4" s="569"/>
      <c r="E4" s="569"/>
      <c r="F4" s="569"/>
      <c r="G4" s="569"/>
      <c r="H4" s="569"/>
      <c r="I4" s="569"/>
      <c r="J4" s="160"/>
      <c r="K4" s="161"/>
    </row>
    <row r="5" spans="1:11" s="166" customFormat="1" ht="12" customHeight="1" x14ac:dyDescent="0.2">
      <c r="A5" s="571" t="s">
        <v>126</v>
      </c>
      <c r="B5" s="571"/>
      <c r="C5" s="571"/>
      <c r="D5" s="571"/>
      <c r="E5" s="162"/>
      <c r="F5" s="162"/>
      <c r="G5" s="162"/>
      <c r="H5" s="162"/>
      <c r="I5" s="163"/>
      <c r="J5" s="164"/>
      <c r="K5" s="165"/>
    </row>
    <row r="6" spans="1:11" s="94" customFormat="1" ht="11.25" customHeight="1" x14ac:dyDescent="0.2">
      <c r="A6" s="593" t="s">
        <v>57</v>
      </c>
      <c r="B6" s="593"/>
      <c r="C6" s="167"/>
      <c r="D6" s="594" t="s">
        <v>127</v>
      </c>
      <c r="E6" s="594"/>
      <c r="F6" s="594"/>
      <c r="G6" s="594"/>
      <c r="H6" s="594"/>
      <c r="I6" s="594"/>
      <c r="J6" s="160"/>
      <c r="K6" s="161"/>
    </row>
    <row r="7" spans="1:11" s="94" customFormat="1" ht="24.95" customHeight="1" x14ac:dyDescent="0.2">
      <c r="A7" s="168"/>
      <c r="B7" s="169"/>
      <c r="C7" s="170"/>
      <c r="D7" s="592" t="s">
        <v>66</v>
      </c>
      <c r="E7" s="592"/>
      <c r="F7" s="592"/>
      <c r="G7" s="592" t="s">
        <v>128</v>
      </c>
      <c r="H7" s="592"/>
      <c r="I7" s="592"/>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8" t="s">
        <v>13</v>
      </c>
      <c r="B15" s="570"/>
      <c r="C15" s="570"/>
      <c r="D15" s="570"/>
      <c r="E15" s="570"/>
      <c r="F15" s="570"/>
      <c r="G15" s="570"/>
      <c r="H15" s="570"/>
      <c r="I15" s="599"/>
      <c r="J15" s="188"/>
      <c r="K15" s="161"/>
    </row>
    <row r="16" spans="1:11" s="192" customFormat="1" ht="24.95" customHeight="1" x14ac:dyDescent="0.2">
      <c r="A16" s="600" t="s">
        <v>104</v>
      </c>
      <c r="B16" s="601"/>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6" t="s">
        <v>139</v>
      </c>
      <c r="C20" s="596"/>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6" t="s">
        <v>143</v>
      </c>
      <c r="C22" s="596"/>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6" t="s">
        <v>155</v>
      </c>
      <c r="C28" s="596"/>
      <c r="D28" s="196"/>
      <c r="E28" s="196"/>
      <c r="F28" s="196"/>
      <c r="G28" s="196"/>
      <c r="H28" s="196"/>
      <c r="I28" s="197"/>
    </row>
    <row r="29" spans="1:9" s="198" customFormat="1" ht="24.95" customHeight="1" x14ac:dyDescent="0.2">
      <c r="A29" s="193" t="s">
        <v>156</v>
      </c>
      <c r="B29" s="596" t="s">
        <v>157</v>
      </c>
      <c r="C29" s="596"/>
      <c r="D29" s="196"/>
      <c r="E29" s="196"/>
      <c r="F29" s="196"/>
      <c r="G29" s="196"/>
      <c r="H29" s="196"/>
      <c r="I29" s="197"/>
    </row>
    <row r="30" spans="1:9" s="198" customFormat="1" ht="24.95" customHeight="1" x14ac:dyDescent="0.2">
      <c r="A30" s="201" t="s">
        <v>158</v>
      </c>
      <c r="B30" s="595" t="s">
        <v>159</v>
      </c>
      <c r="C30" s="595"/>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6" t="s">
        <v>162</v>
      </c>
      <c r="C32" s="596"/>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6" t="s">
        <v>168</v>
      </c>
      <c r="C36" s="596"/>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7" t="s">
        <v>175</v>
      </c>
      <c r="B44" s="597"/>
      <c r="C44" s="597"/>
      <c r="D44" s="597"/>
      <c r="E44" s="597"/>
      <c r="F44" s="597"/>
      <c r="G44" s="597"/>
      <c r="H44" s="597"/>
      <c r="I44" s="597"/>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68" t="s">
        <v>176</v>
      </c>
      <c r="B3" s="569"/>
      <c r="C3" s="569"/>
      <c r="D3" s="569"/>
      <c r="E3" s="569"/>
      <c r="F3" s="569"/>
      <c r="G3" s="569"/>
      <c r="H3" s="569"/>
      <c r="I3" s="569"/>
      <c r="J3" s="569"/>
    </row>
    <row r="4" spans="1:15" s="94" customFormat="1" ht="12" customHeight="1" x14ac:dyDescent="0.2">
      <c r="A4" s="571" t="s">
        <v>126</v>
      </c>
      <c r="B4" s="571"/>
      <c r="C4" s="571"/>
      <c r="D4" s="571"/>
      <c r="E4" s="571"/>
      <c r="F4" s="571"/>
      <c r="G4" s="571"/>
      <c r="H4" s="571"/>
      <c r="I4" s="571"/>
      <c r="J4" s="571"/>
    </row>
    <row r="5" spans="1:15" s="94" customFormat="1" ht="11.25" customHeight="1" x14ac:dyDescent="0.2">
      <c r="A5" s="571" t="s">
        <v>57</v>
      </c>
      <c r="B5" s="571"/>
      <c r="C5" s="571"/>
      <c r="D5" s="571"/>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4" t="s">
        <v>177</v>
      </c>
      <c r="B7" s="575"/>
      <c r="C7" s="580" t="s">
        <v>178</v>
      </c>
      <c r="D7" s="583" t="s">
        <v>179</v>
      </c>
      <c r="E7" s="584"/>
      <c r="F7" s="584"/>
      <c r="G7" s="584"/>
      <c r="H7" s="585"/>
      <c r="I7" s="586" t="s">
        <v>180</v>
      </c>
      <c r="J7" s="587"/>
      <c r="K7" s="96"/>
      <c r="L7" s="96"/>
      <c r="M7" s="96"/>
      <c r="N7" s="96"/>
      <c r="O7" s="96"/>
    </row>
    <row r="8" spans="1:15" ht="21.75" customHeight="1" x14ac:dyDescent="0.2">
      <c r="A8" s="576"/>
      <c r="B8" s="577"/>
      <c r="C8" s="581"/>
      <c r="D8" s="590" t="s">
        <v>97</v>
      </c>
      <c r="E8" s="590" t="s">
        <v>98</v>
      </c>
      <c r="F8" s="590" t="s">
        <v>99</v>
      </c>
      <c r="G8" s="590" t="s">
        <v>100</v>
      </c>
      <c r="H8" s="590" t="s">
        <v>101</v>
      </c>
      <c r="I8" s="588"/>
      <c r="J8" s="589"/>
    </row>
    <row r="9" spans="1:15" ht="12" customHeight="1" x14ac:dyDescent="0.2">
      <c r="A9" s="576"/>
      <c r="B9" s="577"/>
      <c r="C9" s="581"/>
      <c r="D9" s="591"/>
      <c r="E9" s="591"/>
      <c r="F9" s="591"/>
      <c r="G9" s="591"/>
      <c r="H9" s="591"/>
      <c r="I9" s="98" t="s">
        <v>102</v>
      </c>
      <c r="J9" s="99" t="s">
        <v>103</v>
      </c>
    </row>
    <row r="10" spans="1:15" ht="12" customHeight="1" x14ac:dyDescent="0.2">
      <c r="A10" s="578"/>
      <c r="B10" s="579"/>
      <c r="C10" s="582"/>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44726</v>
      </c>
      <c r="E12" s="236">
        <v>45082</v>
      </c>
      <c r="F12" s="114">
        <v>45206</v>
      </c>
      <c r="G12" s="114">
        <v>44607</v>
      </c>
      <c r="H12" s="140">
        <v>44651</v>
      </c>
      <c r="I12" s="115">
        <v>75</v>
      </c>
      <c r="J12" s="116">
        <v>0.16796936238830038</v>
      </c>
    </row>
    <row r="13" spans="1:15" s="110" customFormat="1" ht="12" customHeight="1" x14ac:dyDescent="0.2">
      <c r="A13" s="118" t="s">
        <v>105</v>
      </c>
      <c r="B13" s="119" t="s">
        <v>106</v>
      </c>
      <c r="C13" s="113">
        <v>50.013415015874436</v>
      </c>
      <c r="D13" s="115">
        <v>22369</v>
      </c>
      <c r="E13" s="114">
        <v>22590</v>
      </c>
      <c r="F13" s="114">
        <v>22685</v>
      </c>
      <c r="G13" s="114">
        <v>22399</v>
      </c>
      <c r="H13" s="140">
        <v>22407</v>
      </c>
      <c r="I13" s="115">
        <v>-38</v>
      </c>
      <c r="J13" s="116">
        <v>-0.1695898603115098</v>
      </c>
    </row>
    <row r="14" spans="1:15" s="110" customFormat="1" ht="12" customHeight="1" x14ac:dyDescent="0.2">
      <c r="A14" s="118"/>
      <c r="B14" s="119" t="s">
        <v>107</v>
      </c>
      <c r="C14" s="113">
        <v>49.986584984125564</v>
      </c>
      <c r="D14" s="115">
        <v>22357</v>
      </c>
      <c r="E14" s="114">
        <v>22492</v>
      </c>
      <c r="F14" s="114">
        <v>22521</v>
      </c>
      <c r="G14" s="114">
        <v>22208</v>
      </c>
      <c r="H14" s="140">
        <v>22244</v>
      </c>
      <c r="I14" s="115">
        <v>113</v>
      </c>
      <c r="J14" s="116">
        <v>0.50800215788527248</v>
      </c>
    </row>
    <row r="15" spans="1:15" s="110" customFormat="1" ht="12" customHeight="1" x14ac:dyDescent="0.2">
      <c r="A15" s="118" t="s">
        <v>105</v>
      </c>
      <c r="B15" s="121" t="s">
        <v>108</v>
      </c>
      <c r="C15" s="113">
        <v>11.33121674193981</v>
      </c>
      <c r="D15" s="115">
        <v>5068</v>
      </c>
      <c r="E15" s="114">
        <v>5292</v>
      </c>
      <c r="F15" s="114">
        <v>5391</v>
      </c>
      <c r="G15" s="114">
        <v>4882</v>
      </c>
      <c r="H15" s="140">
        <v>5096</v>
      </c>
      <c r="I15" s="115">
        <v>-28</v>
      </c>
      <c r="J15" s="116">
        <v>-0.5494505494505495</v>
      </c>
    </row>
    <row r="16" spans="1:15" s="110" customFormat="1" ht="12" customHeight="1" x14ac:dyDescent="0.2">
      <c r="A16" s="118"/>
      <c r="B16" s="121" t="s">
        <v>109</v>
      </c>
      <c r="C16" s="113">
        <v>67.43057729284979</v>
      </c>
      <c r="D16" s="115">
        <v>30159</v>
      </c>
      <c r="E16" s="114">
        <v>30385</v>
      </c>
      <c r="F16" s="114">
        <v>30557</v>
      </c>
      <c r="G16" s="114">
        <v>30539</v>
      </c>
      <c r="H16" s="140">
        <v>30526</v>
      </c>
      <c r="I16" s="115">
        <v>-367</v>
      </c>
      <c r="J16" s="116">
        <v>-1.2022538164187906</v>
      </c>
    </row>
    <row r="17" spans="1:10" s="110" customFormat="1" ht="12" customHeight="1" x14ac:dyDescent="0.2">
      <c r="A17" s="118"/>
      <c r="B17" s="121" t="s">
        <v>110</v>
      </c>
      <c r="C17" s="113">
        <v>20.062156240218219</v>
      </c>
      <c r="D17" s="115">
        <v>8973</v>
      </c>
      <c r="E17" s="114">
        <v>8862</v>
      </c>
      <c r="F17" s="114">
        <v>8729</v>
      </c>
      <c r="G17" s="114">
        <v>8684</v>
      </c>
      <c r="H17" s="140">
        <v>8545</v>
      </c>
      <c r="I17" s="115">
        <v>428</v>
      </c>
      <c r="J17" s="116">
        <v>5.0087770626097132</v>
      </c>
    </row>
    <row r="18" spans="1:10" s="110" customFormat="1" ht="12" customHeight="1" x14ac:dyDescent="0.2">
      <c r="A18" s="120"/>
      <c r="B18" s="121" t="s">
        <v>111</v>
      </c>
      <c r="C18" s="113">
        <v>1.1760497249921746</v>
      </c>
      <c r="D18" s="115">
        <v>526</v>
      </c>
      <c r="E18" s="114">
        <v>543</v>
      </c>
      <c r="F18" s="114">
        <v>529</v>
      </c>
      <c r="G18" s="114">
        <v>502</v>
      </c>
      <c r="H18" s="140">
        <v>484</v>
      </c>
      <c r="I18" s="115">
        <v>42</v>
      </c>
      <c r="J18" s="116">
        <v>8.677685950413224</v>
      </c>
    </row>
    <row r="19" spans="1:10" s="110" customFormat="1" ht="12" customHeight="1" x14ac:dyDescent="0.2">
      <c r="A19" s="120"/>
      <c r="B19" s="121" t="s">
        <v>112</v>
      </c>
      <c r="C19" s="113">
        <v>0.35102624871439431</v>
      </c>
      <c r="D19" s="115">
        <v>157</v>
      </c>
      <c r="E19" s="114">
        <v>172</v>
      </c>
      <c r="F19" s="114">
        <v>159</v>
      </c>
      <c r="G19" s="114">
        <v>136</v>
      </c>
      <c r="H19" s="140">
        <v>122</v>
      </c>
      <c r="I19" s="115">
        <v>35</v>
      </c>
      <c r="J19" s="116">
        <v>28.688524590163933</v>
      </c>
    </row>
    <row r="20" spans="1:10" s="110" customFormat="1" ht="12" customHeight="1" x14ac:dyDescent="0.2">
      <c r="A20" s="118" t="s">
        <v>113</v>
      </c>
      <c r="B20" s="119" t="s">
        <v>181</v>
      </c>
      <c r="C20" s="113">
        <v>65.138845414300405</v>
      </c>
      <c r="D20" s="115">
        <v>29134</v>
      </c>
      <c r="E20" s="114">
        <v>29449</v>
      </c>
      <c r="F20" s="114">
        <v>29710</v>
      </c>
      <c r="G20" s="114">
        <v>29231</v>
      </c>
      <c r="H20" s="140">
        <v>29411</v>
      </c>
      <c r="I20" s="115">
        <v>-277</v>
      </c>
      <c r="J20" s="116">
        <v>-0.94182448743667335</v>
      </c>
    </row>
    <row r="21" spans="1:10" s="110" customFormat="1" ht="12" customHeight="1" x14ac:dyDescent="0.2">
      <c r="A21" s="118"/>
      <c r="B21" s="119" t="s">
        <v>182</v>
      </c>
      <c r="C21" s="113">
        <v>34.861154585699595</v>
      </c>
      <c r="D21" s="115">
        <v>15592</v>
      </c>
      <c r="E21" s="114">
        <v>15633</v>
      </c>
      <c r="F21" s="114">
        <v>15496</v>
      </c>
      <c r="G21" s="114">
        <v>15376</v>
      </c>
      <c r="H21" s="140">
        <v>15240</v>
      </c>
      <c r="I21" s="115">
        <v>352</v>
      </c>
      <c r="J21" s="116">
        <v>2.309711286089239</v>
      </c>
    </row>
    <row r="22" spans="1:10" s="110" customFormat="1" ht="12" customHeight="1" x14ac:dyDescent="0.2">
      <c r="A22" s="118" t="s">
        <v>113</v>
      </c>
      <c r="B22" s="119" t="s">
        <v>116</v>
      </c>
      <c r="C22" s="113">
        <v>91.568662522917322</v>
      </c>
      <c r="D22" s="115">
        <v>40955</v>
      </c>
      <c r="E22" s="114">
        <v>41297</v>
      </c>
      <c r="F22" s="114">
        <v>41361</v>
      </c>
      <c r="G22" s="114">
        <v>40939</v>
      </c>
      <c r="H22" s="140">
        <v>41046</v>
      </c>
      <c r="I22" s="115">
        <v>-91</v>
      </c>
      <c r="J22" s="116">
        <v>-0.22170248014422841</v>
      </c>
    </row>
    <row r="23" spans="1:10" s="110" customFormat="1" ht="12" customHeight="1" x14ac:dyDescent="0.2">
      <c r="A23" s="118"/>
      <c r="B23" s="119" t="s">
        <v>117</v>
      </c>
      <c r="C23" s="113">
        <v>8.4067432813128828</v>
      </c>
      <c r="D23" s="115">
        <v>3760</v>
      </c>
      <c r="E23" s="114">
        <v>3771</v>
      </c>
      <c r="F23" s="114">
        <v>3832</v>
      </c>
      <c r="G23" s="114">
        <v>3658</v>
      </c>
      <c r="H23" s="140">
        <v>3598</v>
      </c>
      <c r="I23" s="115">
        <v>162</v>
      </c>
      <c r="J23" s="116">
        <v>4.5025013896609227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1008596</v>
      </c>
      <c r="E25" s="236">
        <v>1010233</v>
      </c>
      <c r="F25" s="236">
        <v>1020350</v>
      </c>
      <c r="G25" s="236">
        <v>1000213</v>
      </c>
      <c r="H25" s="241">
        <v>993896</v>
      </c>
      <c r="I25" s="235">
        <v>14700</v>
      </c>
      <c r="J25" s="116">
        <v>1.4790279868316203</v>
      </c>
    </row>
    <row r="26" spans="1:10" s="110" customFormat="1" ht="12" customHeight="1" x14ac:dyDescent="0.2">
      <c r="A26" s="118" t="s">
        <v>105</v>
      </c>
      <c r="B26" s="119" t="s">
        <v>106</v>
      </c>
      <c r="C26" s="113">
        <v>52.121067305442416</v>
      </c>
      <c r="D26" s="115">
        <v>525691</v>
      </c>
      <c r="E26" s="114">
        <v>526634</v>
      </c>
      <c r="F26" s="114">
        <v>533874</v>
      </c>
      <c r="G26" s="114">
        <v>522807</v>
      </c>
      <c r="H26" s="140">
        <v>518954</v>
      </c>
      <c r="I26" s="115">
        <v>6737</v>
      </c>
      <c r="J26" s="116">
        <v>1.2981882787299066</v>
      </c>
    </row>
    <row r="27" spans="1:10" s="110" customFormat="1" ht="12" customHeight="1" x14ac:dyDescent="0.2">
      <c r="A27" s="118"/>
      <c r="B27" s="119" t="s">
        <v>107</v>
      </c>
      <c r="C27" s="113">
        <v>47.878932694557584</v>
      </c>
      <c r="D27" s="115">
        <v>482905</v>
      </c>
      <c r="E27" s="114">
        <v>483599</v>
      </c>
      <c r="F27" s="114">
        <v>486476</v>
      </c>
      <c r="G27" s="114">
        <v>477406</v>
      </c>
      <c r="H27" s="140">
        <v>474942</v>
      </c>
      <c r="I27" s="115">
        <v>7963</v>
      </c>
      <c r="J27" s="116">
        <v>1.6766257774633535</v>
      </c>
    </row>
    <row r="28" spans="1:10" s="110" customFormat="1" ht="12" customHeight="1" x14ac:dyDescent="0.2">
      <c r="A28" s="118" t="s">
        <v>105</v>
      </c>
      <c r="B28" s="121" t="s">
        <v>108</v>
      </c>
      <c r="C28" s="113">
        <v>10.789850445569881</v>
      </c>
      <c r="D28" s="115">
        <v>108826</v>
      </c>
      <c r="E28" s="114">
        <v>112394</v>
      </c>
      <c r="F28" s="114">
        <v>116347</v>
      </c>
      <c r="G28" s="114">
        <v>104394</v>
      </c>
      <c r="H28" s="140">
        <v>107581</v>
      </c>
      <c r="I28" s="115">
        <v>1245</v>
      </c>
      <c r="J28" s="116">
        <v>1.1572675472434724</v>
      </c>
    </row>
    <row r="29" spans="1:10" s="110" customFormat="1" ht="12" customHeight="1" x14ac:dyDescent="0.2">
      <c r="A29" s="118"/>
      <c r="B29" s="121" t="s">
        <v>109</v>
      </c>
      <c r="C29" s="113">
        <v>67.290867701240145</v>
      </c>
      <c r="D29" s="115">
        <v>678693</v>
      </c>
      <c r="E29" s="114">
        <v>679359</v>
      </c>
      <c r="F29" s="114">
        <v>686923</v>
      </c>
      <c r="G29" s="114">
        <v>683386</v>
      </c>
      <c r="H29" s="140">
        <v>679226</v>
      </c>
      <c r="I29" s="115">
        <v>-533</v>
      </c>
      <c r="J29" s="116">
        <v>-7.8471672168026543E-2</v>
      </c>
    </row>
    <row r="30" spans="1:10" s="110" customFormat="1" ht="12" customHeight="1" x14ac:dyDescent="0.2">
      <c r="A30" s="118"/>
      <c r="B30" s="121" t="s">
        <v>110</v>
      </c>
      <c r="C30" s="113">
        <v>20.561156300441407</v>
      </c>
      <c r="D30" s="115">
        <v>207379</v>
      </c>
      <c r="E30" s="114">
        <v>204673</v>
      </c>
      <c r="F30" s="114">
        <v>203348</v>
      </c>
      <c r="G30" s="114">
        <v>199258</v>
      </c>
      <c r="H30" s="140">
        <v>194612</v>
      </c>
      <c r="I30" s="115">
        <v>12767</v>
      </c>
      <c r="J30" s="116">
        <v>6.5602326680780223</v>
      </c>
    </row>
    <row r="31" spans="1:10" s="110" customFormat="1" ht="12" customHeight="1" x14ac:dyDescent="0.2">
      <c r="A31" s="120"/>
      <c r="B31" s="121" t="s">
        <v>111</v>
      </c>
      <c r="C31" s="113">
        <v>1.3581255527485732</v>
      </c>
      <c r="D31" s="115">
        <v>13698</v>
      </c>
      <c r="E31" s="114">
        <v>13807</v>
      </c>
      <c r="F31" s="114">
        <v>13732</v>
      </c>
      <c r="G31" s="114">
        <v>13175</v>
      </c>
      <c r="H31" s="140">
        <v>12477</v>
      </c>
      <c r="I31" s="115">
        <v>1221</v>
      </c>
      <c r="J31" s="116">
        <v>9.7860062515027657</v>
      </c>
    </row>
    <row r="32" spans="1:10" s="110" customFormat="1" ht="12" customHeight="1" x14ac:dyDescent="0.2">
      <c r="A32" s="120"/>
      <c r="B32" s="121" t="s">
        <v>112</v>
      </c>
      <c r="C32" s="113">
        <v>0.35960880273171814</v>
      </c>
      <c r="D32" s="115">
        <v>3627</v>
      </c>
      <c r="E32" s="114">
        <v>3630</v>
      </c>
      <c r="F32" s="114">
        <v>3722</v>
      </c>
      <c r="G32" s="114">
        <v>3185</v>
      </c>
      <c r="H32" s="140">
        <v>2960</v>
      </c>
      <c r="I32" s="115">
        <v>667</v>
      </c>
      <c r="J32" s="116">
        <v>22.533783783783782</v>
      </c>
    </row>
    <row r="33" spans="1:10" s="110" customFormat="1" ht="12" customHeight="1" x14ac:dyDescent="0.2">
      <c r="A33" s="118" t="s">
        <v>113</v>
      </c>
      <c r="B33" s="119" t="s">
        <v>181</v>
      </c>
      <c r="C33" s="113">
        <v>67.805444399938125</v>
      </c>
      <c r="D33" s="115">
        <v>683883</v>
      </c>
      <c r="E33" s="114">
        <v>686274</v>
      </c>
      <c r="F33" s="114">
        <v>696260</v>
      </c>
      <c r="G33" s="114">
        <v>680374</v>
      </c>
      <c r="H33" s="140">
        <v>679583</v>
      </c>
      <c r="I33" s="115">
        <v>4300</v>
      </c>
      <c r="J33" s="116">
        <v>0.63274096026533921</v>
      </c>
    </row>
    <row r="34" spans="1:10" s="110" customFormat="1" ht="12" customHeight="1" x14ac:dyDescent="0.2">
      <c r="A34" s="118"/>
      <c r="B34" s="119" t="s">
        <v>182</v>
      </c>
      <c r="C34" s="113">
        <v>32.194555600061868</v>
      </c>
      <c r="D34" s="115">
        <v>324713</v>
      </c>
      <c r="E34" s="114">
        <v>323959</v>
      </c>
      <c r="F34" s="114">
        <v>324090</v>
      </c>
      <c r="G34" s="114">
        <v>319839</v>
      </c>
      <c r="H34" s="140">
        <v>314313</v>
      </c>
      <c r="I34" s="115">
        <v>10400</v>
      </c>
      <c r="J34" s="116">
        <v>3.3088036447744762</v>
      </c>
    </row>
    <row r="35" spans="1:10" s="110" customFormat="1" ht="12" customHeight="1" x14ac:dyDescent="0.2">
      <c r="A35" s="118" t="s">
        <v>113</v>
      </c>
      <c r="B35" s="119" t="s">
        <v>116</v>
      </c>
      <c r="C35" s="113">
        <v>92.155035316420054</v>
      </c>
      <c r="D35" s="115">
        <v>929472</v>
      </c>
      <c r="E35" s="114">
        <v>933494</v>
      </c>
      <c r="F35" s="114">
        <v>941468</v>
      </c>
      <c r="G35" s="114">
        <v>923700</v>
      </c>
      <c r="H35" s="140">
        <v>921364</v>
      </c>
      <c r="I35" s="115">
        <v>8108</v>
      </c>
      <c r="J35" s="116">
        <v>0.87999965268883962</v>
      </c>
    </row>
    <row r="36" spans="1:10" s="110" customFormat="1" ht="12" customHeight="1" x14ac:dyDescent="0.2">
      <c r="A36" s="118"/>
      <c r="B36" s="119" t="s">
        <v>117</v>
      </c>
      <c r="C36" s="113">
        <v>7.7969771841252591</v>
      </c>
      <c r="D36" s="115">
        <v>78640</v>
      </c>
      <c r="E36" s="114">
        <v>76251</v>
      </c>
      <c r="F36" s="114">
        <v>78386</v>
      </c>
      <c r="G36" s="114">
        <v>75993</v>
      </c>
      <c r="H36" s="140">
        <v>72048</v>
      </c>
      <c r="I36" s="115">
        <v>6592</v>
      </c>
      <c r="J36" s="116">
        <v>9.1494559182767041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32729</v>
      </c>
      <c r="E64" s="236">
        <v>32982</v>
      </c>
      <c r="F64" s="236">
        <v>33130</v>
      </c>
      <c r="G64" s="236">
        <v>32323</v>
      </c>
      <c r="H64" s="140">
        <v>32144</v>
      </c>
      <c r="I64" s="115">
        <v>585</v>
      </c>
      <c r="J64" s="116">
        <v>1.8199352911896467</v>
      </c>
    </row>
    <row r="65" spans="1:12" s="110" customFormat="1" ht="12" customHeight="1" x14ac:dyDescent="0.2">
      <c r="A65" s="118" t="s">
        <v>105</v>
      </c>
      <c r="B65" s="119" t="s">
        <v>106</v>
      </c>
      <c r="C65" s="113">
        <v>52.183079226374161</v>
      </c>
      <c r="D65" s="235">
        <v>17079</v>
      </c>
      <c r="E65" s="236">
        <v>17225</v>
      </c>
      <c r="F65" s="236">
        <v>17325</v>
      </c>
      <c r="G65" s="236">
        <v>16799</v>
      </c>
      <c r="H65" s="140">
        <v>16677</v>
      </c>
      <c r="I65" s="115">
        <v>402</v>
      </c>
      <c r="J65" s="116">
        <v>2.4105054865983089</v>
      </c>
    </row>
    <row r="66" spans="1:12" s="110" customFormat="1" ht="12" customHeight="1" x14ac:dyDescent="0.2">
      <c r="A66" s="118"/>
      <c r="B66" s="119" t="s">
        <v>107</v>
      </c>
      <c r="C66" s="113">
        <v>47.816920773625839</v>
      </c>
      <c r="D66" s="235">
        <v>15650</v>
      </c>
      <c r="E66" s="236">
        <v>15757</v>
      </c>
      <c r="F66" s="236">
        <v>15805</v>
      </c>
      <c r="G66" s="236">
        <v>15524</v>
      </c>
      <c r="H66" s="140">
        <v>15467</v>
      </c>
      <c r="I66" s="115">
        <v>183</v>
      </c>
      <c r="J66" s="116">
        <v>1.1831641559449151</v>
      </c>
    </row>
    <row r="67" spans="1:12" s="110" customFormat="1" ht="12" customHeight="1" x14ac:dyDescent="0.2">
      <c r="A67" s="118" t="s">
        <v>105</v>
      </c>
      <c r="B67" s="121" t="s">
        <v>108</v>
      </c>
      <c r="C67" s="113">
        <v>12.869320785847414</v>
      </c>
      <c r="D67" s="235">
        <v>4212</v>
      </c>
      <c r="E67" s="236">
        <v>4397</v>
      </c>
      <c r="F67" s="236">
        <v>4383</v>
      </c>
      <c r="G67" s="236">
        <v>3998</v>
      </c>
      <c r="H67" s="140">
        <v>4159</v>
      </c>
      <c r="I67" s="115">
        <v>53</v>
      </c>
      <c r="J67" s="116">
        <v>1.2743447944217361</v>
      </c>
    </row>
    <row r="68" spans="1:12" s="110" customFormat="1" ht="12" customHeight="1" x14ac:dyDescent="0.2">
      <c r="A68" s="118"/>
      <c r="B68" s="121" t="s">
        <v>109</v>
      </c>
      <c r="C68" s="113">
        <v>68.669986861804517</v>
      </c>
      <c r="D68" s="235">
        <v>22475</v>
      </c>
      <c r="E68" s="236">
        <v>22567</v>
      </c>
      <c r="F68" s="236">
        <v>22795</v>
      </c>
      <c r="G68" s="236">
        <v>22468</v>
      </c>
      <c r="H68" s="140">
        <v>22272</v>
      </c>
      <c r="I68" s="115">
        <v>203</v>
      </c>
      <c r="J68" s="116">
        <v>0.91145833333333337</v>
      </c>
    </row>
    <row r="69" spans="1:12" s="110" customFormat="1" ht="12" customHeight="1" x14ac:dyDescent="0.2">
      <c r="A69" s="118"/>
      <c r="B69" s="121" t="s">
        <v>110</v>
      </c>
      <c r="C69" s="113">
        <v>17.278254758776619</v>
      </c>
      <c r="D69" s="235">
        <v>5655</v>
      </c>
      <c r="E69" s="236">
        <v>5615</v>
      </c>
      <c r="F69" s="236">
        <v>5568</v>
      </c>
      <c r="G69" s="236">
        <v>5493</v>
      </c>
      <c r="H69" s="140">
        <v>5381</v>
      </c>
      <c r="I69" s="115">
        <v>274</v>
      </c>
      <c r="J69" s="116">
        <v>5.0919903363687045</v>
      </c>
    </row>
    <row r="70" spans="1:12" s="110" customFormat="1" ht="12" customHeight="1" x14ac:dyDescent="0.2">
      <c r="A70" s="120"/>
      <c r="B70" s="121" t="s">
        <v>111</v>
      </c>
      <c r="C70" s="113">
        <v>1.1824375935714504</v>
      </c>
      <c r="D70" s="235">
        <v>387</v>
      </c>
      <c r="E70" s="236">
        <v>403</v>
      </c>
      <c r="F70" s="236">
        <v>384</v>
      </c>
      <c r="G70" s="236">
        <v>364</v>
      </c>
      <c r="H70" s="140">
        <v>332</v>
      </c>
      <c r="I70" s="115">
        <v>55</v>
      </c>
      <c r="J70" s="116">
        <v>16.566265060240966</v>
      </c>
    </row>
    <row r="71" spans="1:12" s="110" customFormat="1" ht="12" customHeight="1" x14ac:dyDescent="0.2">
      <c r="A71" s="120"/>
      <c r="B71" s="121" t="s">
        <v>112</v>
      </c>
      <c r="C71" s="113">
        <v>0.36664731583610866</v>
      </c>
      <c r="D71" s="235">
        <v>120</v>
      </c>
      <c r="E71" s="236">
        <v>129</v>
      </c>
      <c r="F71" s="236">
        <v>120</v>
      </c>
      <c r="G71" s="236">
        <v>108</v>
      </c>
      <c r="H71" s="140">
        <v>78</v>
      </c>
      <c r="I71" s="115">
        <v>42</v>
      </c>
      <c r="J71" s="116">
        <v>53.846153846153847</v>
      </c>
    </row>
    <row r="72" spans="1:12" s="110" customFormat="1" ht="12" customHeight="1" x14ac:dyDescent="0.2">
      <c r="A72" s="118" t="s">
        <v>113</v>
      </c>
      <c r="B72" s="119" t="s">
        <v>181</v>
      </c>
      <c r="C72" s="113">
        <v>65.553484677197588</v>
      </c>
      <c r="D72" s="235">
        <v>21455</v>
      </c>
      <c r="E72" s="236">
        <v>21669</v>
      </c>
      <c r="F72" s="236">
        <v>21931</v>
      </c>
      <c r="G72" s="236">
        <v>21151</v>
      </c>
      <c r="H72" s="140">
        <v>21142</v>
      </c>
      <c r="I72" s="115">
        <v>313</v>
      </c>
      <c r="J72" s="116">
        <v>1.480465424273957</v>
      </c>
    </row>
    <row r="73" spans="1:12" s="110" customFormat="1" ht="12" customHeight="1" x14ac:dyDescent="0.2">
      <c r="A73" s="118"/>
      <c r="B73" s="119" t="s">
        <v>182</v>
      </c>
      <c r="C73" s="113">
        <v>34.446515322802405</v>
      </c>
      <c r="D73" s="115">
        <v>11274</v>
      </c>
      <c r="E73" s="114">
        <v>11313</v>
      </c>
      <c r="F73" s="114">
        <v>11199</v>
      </c>
      <c r="G73" s="114">
        <v>11172</v>
      </c>
      <c r="H73" s="140">
        <v>11002</v>
      </c>
      <c r="I73" s="115">
        <v>272</v>
      </c>
      <c r="J73" s="116">
        <v>2.4722777676786039</v>
      </c>
    </row>
    <row r="74" spans="1:12" s="110" customFormat="1" ht="12" customHeight="1" x14ac:dyDescent="0.2">
      <c r="A74" s="118" t="s">
        <v>113</v>
      </c>
      <c r="B74" s="119" t="s">
        <v>116</v>
      </c>
      <c r="C74" s="113">
        <v>87.576766781753179</v>
      </c>
      <c r="D74" s="115">
        <v>28663</v>
      </c>
      <c r="E74" s="114">
        <v>28903</v>
      </c>
      <c r="F74" s="114">
        <v>29094</v>
      </c>
      <c r="G74" s="114">
        <v>28676</v>
      </c>
      <c r="H74" s="140">
        <v>28662</v>
      </c>
      <c r="I74" s="115">
        <v>1</v>
      </c>
      <c r="J74" s="116">
        <v>3.4889400600097691E-3</v>
      </c>
    </row>
    <row r="75" spans="1:12" s="110" customFormat="1" ht="12" customHeight="1" x14ac:dyDescent="0.2">
      <c r="A75" s="142"/>
      <c r="B75" s="124" t="s">
        <v>117</v>
      </c>
      <c r="C75" s="125">
        <v>12.359069937975496</v>
      </c>
      <c r="D75" s="143">
        <v>4045</v>
      </c>
      <c r="E75" s="144">
        <v>4057</v>
      </c>
      <c r="F75" s="144">
        <v>4018</v>
      </c>
      <c r="G75" s="144">
        <v>3628</v>
      </c>
      <c r="H75" s="145">
        <v>3465</v>
      </c>
      <c r="I75" s="143">
        <v>580</v>
      </c>
      <c r="J75" s="146">
        <v>16.738816738816737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6" t="s">
        <v>123</v>
      </c>
      <c r="B78" s="567"/>
      <c r="C78" s="567"/>
      <c r="D78" s="567"/>
      <c r="E78" s="567"/>
      <c r="F78" s="567"/>
      <c r="G78" s="567"/>
      <c r="H78" s="567"/>
      <c r="I78" s="567"/>
      <c r="J78" s="567"/>
    </row>
    <row r="79" spans="1:12" ht="18" customHeight="1" x14ac:dyDescent="0.2">
      <c r="A79" s="566"/>
      <c r="B79" s="567"/>
      <c r="C79" s="567"/>
      <c r="D79" s="567"/>
      <c r="E79" s="567"/>
      <c r="F79" s="567"/>
      <c r="G79" s="567"/>
      <c r="H79" s="567"/>
      <c r="I79" s="567"/>
      <c r="J79" s="567"/>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69" t="s">
        <v>184</v>
      </c>
      <c r="B3" s="569"/>
      <c r="C3" s="569"/>
      <c r="D3" s="569"/>
      <c r="E3" s="569"/>
      <c r="F3" s="569"/>
      <c r="G3" s="569"/>
      <c r="H3" s="569"/>
      <c r="I3" s="569"/>
      <c r="J3" s="569"/>
      <c r="K3" s="569"/>
      <c r="L3" s="569"/>
    </row>
    <row r="4" spans="1:17" s="94" customFormat="1" ht="12" customHeight="1" x14ac:dyDescent="0.2">
      <c r="A4" s="570" t="s">
        <v>92</v>
      </c>
      <c r="B4" s="570"/>
      <c r="C4" s="570"/>
      <c r="D4" s="570"/>
      <c r="E4" s="570"/>
      <c r="F4" s="570"/>
      <c r="G4" s="570"/>
      <c r="H4" s="570"/>
      <c r="I4" s="570"/>
      <c r="J4" s="570"/>
      <c r="K4" s="570"/>
      <c r="L4" s="570"/>
    </row>
    <row r="5" spans="1:17" s="94" customFormat="1" ht="12" customHeight="1" x14ac:dyDescent="0.2">
      <c r="A5" s="571" t="s">
        <v>57</v>
      </c>
      <c r="B5" s="571"/>
      <c r="C5" s="571"/>
      <c r="D5" s="571"/>
      <c r="E5" s="571"/>
      <c r="F5" s="571"/>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4" t="s">
        <v>93</v>
      </c>
      <c r="B7" s="575"/>
      <c r="C7" s="575"/>
      <c r="D7" s="575"/>
      <c r="E7" s="580" t="s">
        <v>94</v>
      </c>
      <c r="F7" s="583" t="s">
        <v>179</v>
      </c>
      <c r="G7" s="584"/>
      <c r="H7" s="584"/>
      <c r="I7" s="584"/>
      <c r="J7" s="585"/>
      <c r="K7" s="586" t="s">
        <v>180</v>
      </c>
      <c r="L7" s="587"/>
      <c r="M7" s="96"/>
      <c r="N7" s="96"/>
      <c r="O7" s="96"/>
      <c r="P7" s="96"/>
      <c r="Q7" s="96"/>
    </row>
    <row r="8" spans="1:17" ht="21.75" customHeight="1" x14ac:dyDescent="0.2">
      <c r="A8" s="576"/>
      <c r="B8" s="577"/>
      <c r="C8" s="577"/>
      <c r="D8" s="577"/>
      <c r="E8" s="581"/>
      <c r="F8" s="590" t="s">
        <v>97</v>
      </c>
      <c r="G8" s="590" t="s">
        <v>98</v>
      </c>
      <c r="H8" s="590" t="s">
        <v>99</v>
      </c>
      <c r="I8" s="590" t="s">
        <v>100</v>
      </c>
      <c r="J8" s="590" t="s">
        <v>101</v>
      </c>
      <c r="K8" s="588"/>
      <c r="L8" s="589"/>
    </row>
    <row r="9" spans="1:17" ht="12" customHeight="1" x14ac:dyDescent="0.2">
      <c r="A9" s="576"/>
      <c r="B9" s="577"/>
      <c r="C9" s="577"/>
      <c r="D9" s="577"/>
      <c r="E9" s="581"/>
      <c r="F9" s="591"/>
      <c r="G9" s="591"/>
      <c r="H9" s="591"/>
      <c r="I9" s="591"/>
      <c r="J9" s="591"/>
      <c r="K9" s="98" t="s">
        <v>102</v>
      </c>
      <c r="L9" s="99" t="s">
        <v>103</v>
      </c>
    </row>
    <row r="10" spans="1:17" ht="12" customHeight="1" x14ac:dyDescent="0.2">
      <c r="A10" s="578"/>
      <c r="B10" s="579"/>
      <c r="C10" s="579"/>
      <c r="D10" s="579"/>
      <c r="E10" s="582"/>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44726</v>
      </c>
      <c r="G11" s="114">
        <v>45082</v>
      </c>
      <c r="H11" s="114">
        <v>45206</v>
      </c>
      <c r="I11" s="114">
        <v>44607</v>
      </c>
      <c r="J11" s="140">
        <v>44651</v>
      </c>
      <c r="K11" s="114">
        <v>75</v>
      </c>
      <c r="L11" s="116">
        <v>0.16796936238830038</v>
      </c>
    </row>
    <row r="12" spans="1:17" s="110" customFormat="1" ht="24.95" customHeight="1" x14ac:dyDescent="0.2">
      <c r="A12" s="604" t="s">
        <v>185</v>
      </c>
      <c r="B12" s="605"/>
      <c r="C12" s="605"/>
      <c r="D12" s="606"/>
      <c r="E12" s="113">
        <v>50.013415015874436</v>
      </c>
      <c r="F12" s="115">
        <v>22369</v>
      </c>
      <c r="G12" s="114">
        <v>22590</v>
      </c>
      <c r="H12" s="114">
        <v>22685</v>
      </c>
      <c r="I12" s="114">
        <v>22399</v>
      </c>
      <c r="J12" s="140">
        <v>22407</v>
      </c>
      <c r="K12" s="114">
        <v>-38</v>
      </c>
      <c r="L12" s="116">
        <v>-0.1695898603115098</v>
      </c>
    </row>
    <row r="13" spans="1:17" s="110" customFormat="1" ht="15" customHeight="1" x14ac:dyDescent="0.2">
      <c r="A13" s="120"/>
      <c r="B13" s="607" t="s">
        <v>107</v>
      </c>
      <c r="C13" s="607"/>
      <c r="E13" s="113">
        <v>49.986584984125564</v>
      </c>
      <c r="F13" s="115">
        <v>22357</v>
      </c>
      <c r="G13" s="114">
        <v>22492</v>
      </c>
      <c r="H13" s="114">
        <v>22521</v>
      </c>
      <c r="I13" s="114">
        <v>22208</v>
      </c>
      <c r="J13" s="140">
        <v>22244</v>
      </c>
      <c r="K13" s="114">
        <v>113</v>
      </c>
      <c r="L13" s="116">
        <v>0.50800215788527248</v>
      </c>
    </row>
    <row r="14" spans="1:17" s="110" customFormat="1" ht="24.95" customHeight="1" x14ac:dyDescent="0.2">
      <c r="A14" s="604" t="s">
        <v>186</v>
      </c>
      <c r="B14" s="605"/>
      <c r="C14" s="605"/>
      <c r="D14" s="606"/>
      <c r="E14" s="113">
        <v>11.33121674193981</v>
      </c>
      <c r="F14" s="115">
        <v>5068</v>
      </c>
      <c r="G14" s="114">
        <v>5292</v>
      </c>
      <c r="H14" s="114">
        <v>5391</v>
      </c>
      <c r="I14" s="114">
        <v>4882</v>
      </c>
      <c r="J14" s="140">
        <v>5096</v>
      </c>
      <c r="K14" s="114">
        <v>-28</v>
      </c>
      <c r="L14" s="116">
        <v>-0.5494505494505495</v>
      </c>
    </row>
    <row r="15" spans="1:17" s="110" customFormat="1" ht="15" customHeight="1" x14ac:dyDescent="0.2">
      <c r="A15" s="120"/>
      <c r="B15" s="119"/>
      <c r="C15" s="258" t="s">
        <v>106</v>
      </c>
      <c r="E15" s="113">
        <v>52.99921073401736</v>
      </c>
      <c r="F15" s="115">
        <v>2686</v>
      </c>
      <c r="G15" s="114">
        <v>2813</v>
      </c>
      <c r="H15" s="114">
        <v>2868</v>
      </c>
      <c r="I15" s="114">
        <v>2566</v>
      </c>
      <c r="J15" s="140">
        <v>2683</v>
      </c>
      <c r="K15" s="114">
        <v>3</v>
      </c>
      <c r="L15" s="116">
        <v>0.11181513231457324</v>
      </c>
    </row>
    <row r="16" spans="1:17" s="110" customFormat="1" ht="15" customHeight="1" x14ac:dyDescent="0.2">
      <c r="A16" s="120"/>
      <c r="B16" s="119"/>
      <c r="C16" s="258" t="s">
        <v>107</v>
      </c>
      <c r="E16" s="113">
        <v>47.00078926598264</v>
      </c>
      <c r="F16" s="115">
        <v>2382</v>
      </c>
      <c r="G16" s="114">
        <v>2479</v>
      </c>
      <c r="H16" s="114">
        <v>2523</v>
      </c>
      <c r="I16" s="114">
        <v>2316</v>
      </c>
      <c r="J16" s="140">
        <v>2413</v>
      </c>
      <c r="K16" s="114">
        <v>-31</v>
      </c>
      <c r="L16" s="116">
        <v>-1.2847078325735599</v>
      </c>
    </row>
    <row r="17" spans="1:12" s="110" customFormat="1" ht="15" customHeight="1" x14ac:dyDescent="0.2">
      <c r="A17" s="120"/>
      <c r="B17" s="121" t="s">
        <v>109</v>
      </c>
      <c r="C17" s="258"/>
      <c r="E17" s="113">
        <v>67.43057729284979</v>
      </c>
      <c r="F17" s="115">
        <v>30159</v>
      </c>
      <c r="G17" s="114">
        <v>30385</v>
      </c>
      <c r="H17" s="114">
        <v>30557</v>
      </c>
      <c r="I17" s="114">
        <v>30539</v>
      </c>
      <c r="J17" s="140">
        <v>30526</v>
      </c>
      <c r="K17" s="114">
        <v>-367</v>
      </c>
      <c r="L17" s="116">
        <v>-1.2022538164187906</v>
      </c>
    </row>
    <row r="18" spans="1:12" s="110" customFormat="1" ht="15" customHeight="1" x14ac:dyDescent="0.2">
      <c r="A18" s="120"/>
      <c r="B18" s="119"/>
      <c r="C18" s="258" t="s">
        <v>106</v>
      </c>
      <c r="E18" s="113">
        <v>49.673397659073579</v>
      </c>
      <c r="F18" s="115">
        <v>14981</v>
      </c>
      <c r="G18" s="114">
        <v>15113</v>
      </c>
      <c r="H18" s="114">
        <v>15226</v>
      </c>
      <c r="I18" s="114">
        <v>15275</v>
      </c>
      <c r="J18" s="140">
        <v>15263</v>
      </c>
      <c r="K18" s="114">
        <v>-282</v>
      </c>
      <c r="L18" s="116">
        <v>-1.8476053200550351</v>
      </c>
    </row>
    <row r="19" spans="1:12" s="110" customFormat="1" ht="15" customHeight="1" x14ac:dyDescent="0.2">
      <c r="A19" s="120"/>
      <c r="B19" s="119"/>
      <c r="C19" s="258" t="s">
        <v>107</v>
      </c>
      <c r="E19" s="113">
        <v>50.326602340926421</v>
      </c>
      <c r="F19" s="115">
        <v>15178</v>
      </c>
      <c r="G19" s="114">
        <v>15272</v>
      </c>
      <c r="H19" s="114">
        <v>15331</v>
      </c>
      <c r="I19" s="114">
        <v>15264</v>
      </c>
      <c r="J19" s="140">
        <v>15263</v>
      </c>
      <c r="K19" s="114">
        <v>-85</v>
      </c>
      <c r="L19" s="116">
        <v>-0.55690231278254598</v>
      </c>
    </row>
    <row r="20" spans="1:12" s="110" customFormat="1" ht="15" customHeight="1" x14ac:dyDescent="0.2">
      <c r="A20" s="120"/>
      <c r="B20" s="121" t="s">
        <v>110</v>
      </c>
      <c r="C20" s="258"/>
      <c r="E20" s="113">
        <v>20.062156240218219</v>
      </c>
      <c r="F20" s="115">
        <v>8973</v>
      </c>
      <c r="G20" s="114">
        <v>8862</v>
      </c>
      <c r="H20" s="114">
        <v>8729</v>
      </c>
      <c r="I20" s="114">
        <v>8684</v>
      </c>
      <c r="J20" s="140">
        <v>8545</v>
      </c>
      <c r="K20" s="114">
        <v>428</v>
      </c>
      <c r="L20" s="116">
        <v>5.0087770626097132</v>
      </c>
    </row>
    <row r="21" spans="1:12" s="110" customFormat="1" ht="15" customHeight="1" x14ac:dyDescent="0.2">
      <c r="A21" s="120"/>
      <c r="B21" s="119"/>
      <c r="C21" s="258" t="s">
        <v>106</v>
      </c>
      <c r="E21" s="113">
        <v>48.846539618856568</v>
      </c>
      <c r="F21" s="115">
        <v>4383</v>
      </c>
      <c r="G21" s="114">
        <v>4335</v>
      </c>
      <c r="H21" s="114">
        <v>4269</v>
      </c>
      <c r="I21" s="114">
        <v>4256</v>
      </c>
      <c r="J21" s="140">
        <v>4169</v>
      </c>
      <c r="K21" s="114">
        <v>214</v>
      </c>
      <c r="L21" s="116">
        <v>5.1331254497481407</v>
      </c>
    </row>
    <row r="22" spans="1:12" s="110" customFormat="1" ht="15" customHeight="1" x14ac:dyDescent="0.2">
      <c r="A22" s="120"/>
      <c r="B22" s="119"/>
      <c r="C22" s="258" t="s">
        <v>107</v>
      </c>
      <c r="E22" s="113">
        <v>51.153460381143432</v>
      </c>
      <c r="F22" s="115">
        <v>4590</v>
      </c>
      <c r="G22" s="114">
        <v>4527</v>
      </c>
      <c r="H22" s="114">
        <v>4460</v>
      </c>
      <c r="I22" s="114">
        <v>4428</v>
      </c>
      <c r="J22" s="140">
        <v>4376</v>
      </c>
      <c r="K22" s="114">
        <v>214</v>
      </c>
      <c r="L22" s="116">
        <v>4.8903107861060331</v>
      </c>
    </row>
    <row r="23" spans="1:12" s="110" customFormat="1" ht="15" customHeight="1" x14ac:dyDescent="0.2">
      <c r="A23" s="120"/>
      <c r="B23" s="121" t="s">
        <v>111</v>
      </c>
      <c r="C23" s="258"/>
      <c r="E23" s="113">
        <v>1.1760497249921746</v>
      </c>
      <c r="F23" s="115">
        <v>526</v>
      </c>
      <c r="G23" s="114">
        <v>543</v>
      </c>
      <c r="H23" s="114">
        <v>529</v>
      </c>
      <c r="I23" s="114">
        <v>502</v>
      </c>
      <c r="J23" s="140">
        <v>484</v>
      </c>
      <c r="K23" s="114">
        <v>42</v>
      </c>
      <c r="L23" s="116">
        <v>8.677685950413224</v>
      </c>
    </row>
    <row r="24" spans="1:12" s="110" customFormat="1" ht="15" customHeight="1" x14ac:dyDescent="0.2">
      <c r="A24" s="120"/>
      <c r="B24" s="119"/>
      <c r="C24" s="258" t="s">
        <v>106</v>
      </c>
      <c r="E24" s="113">
        <v>60.646387832699617</v>
      </c>
      <c r="F24" s="115">
        <v>319</v>
      </c>
      <c r="G24" s="114">
        <v>329</v>
      </c>
      <c r="H24" s="114">
        <v>322</v>
      </c>
      <c r="I24" s="114">
        <v>302</v>
      </c>
      <c r="J24" s="140">
        <v>292</v>
      </c>
      <c r="K24" s="114">
        <v>27</v>
      </c>
      <c r="L24" s="116">
        <v>9.2465753424657535</v>
      </c>
    </row>
    <row r="25" spans="1:12" s="110" customFormat="1" ht="15" customHeight="1" x14ac:dyDescent="0.2">
      <c r="A25" s="120"/>
      <c r="B25" s="119"/>
      <c r="C25" s="258" t="s">
        <v>107</v>
      </c>
      <c r="E25" s="113">
        <v>39.353612167300383</v>
      </c>
      <c r="F25" s="115">
        <v>207</v>
      </c>
      <c r="G25" s="114">
        <v>214</v>
      </c>
      <c r="H25" s="114">
        <v>207</v>
      </c>
      <c r="I25" s="114">
        <v>200</v>
      </c>
      <c r="J25" s="140">
        <v>192</v>
      </c>
      <c r="K25" s="114">
        <v>15</v>
      </c>
      <c r="L25" s="116">
        <v>7.8125</v>
      </c>
    </row>
    <row r="26" spans="1:12" s="110" customFormat="1" ht="15" customHeight="1" x14ac:dyDescent="0.2">
      <c r="A26" s="120"/>
      <c r="C26" s="121" t="s">
        <v>187</v>
      </c>
      <c r="D26" s="110" t="s">
        <v>188</v>
      </c>
      <c r="E26" s="113">
        <v>0.35102624871439431</v>
      </c>
      <c r="F26" s="115">
        <v>157</v>
      </c>
      <c r="G26" s="114">
        <v>172</v>
      </c>
      <c r="H26" s="114">
        <v>159</v>
      </c>
      <c r="I26" s="114">
        <v>136</v>
      </c>
      <c r="J26" s="140">
        <v>122</v>
      </c>
      <c r="K26" s="114">
        <v>35</v>
      </c>
      <c r="L26" s="116">
        <v>28.688524590163933</v>
      </c>
    </row>
    <row r="27" spans="1:12" s="110" customFormat="1" ht="15" customHeight="1" x14ac:dyDescent="0.2">
      <c r="A27" s="120"/>
      <c r="B27" s="119"/>
      <c r="D27" s="259" t="s">
        <v>106</v>
      </c>
      <c r="E27" s="113">
        <v>56.687898089171973</v>
      </c>
      <c r="F27" s="115">
        <v>89</v>
      </c>
      <c r="G27" s="114">
        <v>90</v>
      </c>
      <c r="H27" s="114">
        <v>80</v>
      </c>
      <c r="I27" s="114">
        <v>64</v>
      </c>
      <c r="J27" s="140">
        <v>57</v>
      </c>
      <c r="K27" s="114">
        <v>32</v>
      </c>
      <c r="L27" s="116">
        <v>56.140350877192979</v>
      </c>
    </row>
    <row r="28" spans="1:12" s="110" customFormat="1" ht="15" customHeight="1" x14ac:dyDescent="0.2">
      <c r="A28" s="120"/>
      <c r="B28" s="119"/>
      <c r="D28" s="259" t="s">
        <v>107</v>
      </c>
      <c r="E28" s="113">
        <v>43.312101910828027</v>
      </c>
      <c r="F28" s="115">
        <v>68</v>
      </c>
      <c r="G28" s="114">
        <v>82</v>
      </c>
      <c r="H28" s="114">
        <v>79</v>
      </c>
      <c r="I28" s="114">
        <v>72</v>
      </c>
      <c r="J28" s="140">
        <v>65</v>
      </c>
      <c r="K28" s="114">
        <v>3</v>
      </c>
      <c r="L28" s="116">
        <v>4.615384615384615</v>
      </c>
    </row>
    <row r="29" spans="1:12" s="110" customFormat="1" ht="24.95" customHeight="1" x14ac:dyDescent="0.2">
      <c r="A29" s="604" t="s">
        <v>189</v>
      </c>
      <c r="B29" s="605"/>
      <c r="C29" s="605"/>
      <c r="D29" s="606"/>
      <c r="E29" s="113">
        <v>91.568662522917322</v>
      </c>
      <c r="F29" s="115">
        <v>40955</v>
      </c>
      <c r="G29" s="114">
        <v>41297</v>
      </c>
      <c r="H29" s="114">
        <v>41361</v>
      </c>
      <c r="I29" s="114">
        <v>40939</v>
      </c>
      <c r="J29" s="140">
        <v>41046</v>
      </c>
      <c r="K29" s="114">
        <v>-91</v>
      </c>
      <c r="L29" s="116">
        <v>-0.22170248014422841</v>
      </c>
    </row>
    <row r="30" spans="1:12" s="110" customFormat="1" ht="15" customHeight="1" x14ac:dyDescent="0.2">
      <c r="A30" s="120"/>
      <c r="B30" s="119"/>
      <c r="C30" s="258" t="s">
        <v>106</v>
      </c>
      <c r="E30" s="113">
        <v>48.826761079233307</v>
      </c>
      <c r="F30" s="115">
        <v>19997</v>
      </c>
      <c r="G30" s="114">
        <v>20207</v>
      </c>
      <c r="H30" s="114">
        <v>20257</v>
      </c>
      <c r="I30" s="114">
        <v>20071</v>
      </c>
      <c r="J30" s="140">
        <v>20130</v>
      </c>
      <c r="K30" s="114">
        <v>-133</v>
      </c>
      <c r="L30" s="116">
        <v>-0.66070541480377543</v>
      </c>
    </row>
    <row r="31" spans="1:12" s="110" customFormat="1" ht="15" customHeight="1" x14ac:dyDescent="0.2">
      <c r="A31" s="120"/>
      <c r="B31" s="119"/>
      <c r="C31" s="258" t="s">
        <v>107</v>
      </c>
      <c r="E31" s="113">
        <v>51.173238920766693</v>
      </c>
      <c r="F31" s="115">
        <v>20958</v>
      </c>
      <c r="G31" s="114">
        <v>21090</v>
      </c>
      <c r="H31" s="114">
        <v>21104</v>
      </c>
      <c r="I31" s="114">
        <v>20868</v>
      </c>
      <c r="J31" s="140">
        <v>20916</v>
      </c>
      <c r="K31" s="114">
        <v>42</v>
      </c>
      <c r="L31" s="116">
        <v>0.20080321285140562</v>
      </c>
    </row>
    <row r="32" spans="1:12" s="110" customFormat="1" ht="15" customHeight="1" x14ac:dyDescent="0.2">
      <c r="A32" s="120"/>
      <c r="B32" s="119" t="s">
        <v>117</v>
      </c>
      <c r="C32" s="258"/>
      <c r="E32" s="113">
        <v>8.4067432813128828</v>
      </c>
      <c r="F32" s="115">
        <v>3760</v>
      </c>
      <c r="G32" s="114">
        <v>3771</v>
      </c>
      <c r="H32" s="114">
        <v>3832</v>
      </c>
      <c r="I32" s="114">
        <v>3658</v>
      </c>
      <c r="J32" s="140">
        <v>3598</v>
      </c>
      <c r="K32" s="114">
        <v>162</v>
      </c>
      <c r="L32" s="116">
        <v>4.5025013896609227</v>
      </c>
    </row>
    <row r="33" spans="1:12" s="110" customFormat="1" ht="15" customHeight="1" x14ac:dyDescent="0.2">
      <c r="A33" s="120"/>
      <c r="B33" s="119"/>
      <c r="C33" s="258" t="s">
        <v>106</v>
      </c>
      <c r="E33" s="113">
        <v>62.845744680851062</v>
      </c>
      <c r="F33" s="115">
        <v>2363</v>
      </c>
      <c r="G33" s="114">
        <v>2375</v>
      </c>
      <c r="H33" s="114">
        <v>2420</v>
      </c>
      <c r="I33" s="114">
        <v>2320</v>
      </c>
      <c r="J33" s="140">
        <v>2272</v>
      </c>
      <c r="K33" s="114">
        <v>91</v>
      </c>
      <c r="L33" s="116">
        <v>4.005281690140845</v>
      </c>
    </row>
    <row r="34" spans="1:12" s="110" customFormat="1" ht="15" customHeight="1" x14ac:dyDescent="0.2">
      <c r="A34" s="120"/>
      <c r="B34" s="119"/>
      <c r="C34" s="258" t="s">
        <v>107</v>
      </c>
      <c r="E34" s="113">
        <v>37.154255319148938</v>
      </c>
      <c r="F34" s="115">
        <v>1397</v>
      </c>
      <c r="G34" s="114">
        <v>1396</v>
      </c>
      <c r="H34" s="114">
        <v>1412</v>
      </c>
      <c r="I34" s="114">
        <v>1338</v>
      </c>
      <c r="J34" s="140">
        <v>1326</v>
      </c>
      <c r="K34" s="114">
        <v>71</v>
      </c>
      <c r="L34" s="116">
        <v>5.3544494720965305</v>
      </c>
    </row>
    <row r="35" spans="1:12" s="110" customFormat="1" ht="24.95" customHeight="1" x14ac:dyDescent="0.2">
      <c r="A35" s="604" t="s">
        <v>190</v>
      </c>
      <c r="B35" s="605"/>
      <c r="C35" s="605"/>
      <c r="D35" s="606"/>
      <c r="E35" s="113">
        <v>65.138845414300405</v>
      </c>
      <c r="F35" s="115">
        <v>29134</v>
      </c>
      <c r="G35" s="114">
        <v>29449</v>
      </c>
      <c r="H35" s="114">
        <v>29710</v>
      </c>
      <c r="I35" s="114">
        <v>29231</v>
      </c>
      <c r="J35" s="140">
        <v>29411</v>
      </c>
      <c r="K35" s="114">
        <v>-277</v>
      </c>
      <c r="L35" s="116">
        <v>-0.94182448743667335</v>
      </c>
    </row>
    <row r="36" spans="1:12" s="110" customFormat="1" ht="15" customHeight="1" x14ac:dyDescent="0.2">
      <c r="A36" s="120"/>
      <c r="B36" s="119"/>
      <c r="C36" s="258" t="s">
        <v>106</v>
      </c>
      <c r="E36" s="113">
        <v>64.642685522070437</v>
      </c>
      <c r="F36" s="115">
        <v>18833</v>
      </c>
      <c r="G36" s="114">
        <v>19006</v>
      </c>
      <c r="H36" s="114">
        <v>19169</v>
      </c>
      <c r="I36" s="114">
        <v>18965</v>
      </c>
      <c r="J36" s="140">
        <v>19049</v>
      </c>
      <c r="K36" s="114">
        <v>-216</v>
      </c>
      <c r="L36" s="116">
        <v>-1.1339177909601554</v>
      </c>
    </row>
    <row r="37" spans="1:12" s="110" customFormat="1" ht="15" customHeight="1" x14ac:dyDescent="0.2">
      <c r="A37" s="120"/>
      <c r="B37" s="119"/>
      <c r="C37" s="258" t="s">
        <v>107</v>
      </c>
      <c r="E37" s="113">
        <v>35.35731447792957</v>
      </c>
      <c r="F37" s="115">
        <v>10301</v>
      </c>
      <c r="G37" s="114">
        <v>10443</v>
      </c>
      <c r="H37" s="114">
        <v>10541</v>
      </c>
      <c r="I37" s="114">
        <v>10266</v>
      </c>
      <c r="J37" s="140">
        <v>10362</v>
      </c>
      <c r="K37" s="114">
        <v>-61</v>
      </c>
      <c r="L37" s="116">
        <v>-0.58868944219262687</v>
      </c>
    </row>
    <row r="38" spans="1:12" s="110" customFormat="1" ht="15" customHeight="1" x14ac:dyDescent="0.2">
      <c r="A38" s="120"/>
      <c r="B38" s="119" t="s">
        <v>182</v>
      </c>
      <c r="C38" s="258"/>
      <c r="E38" s="113">
        <v>34.861154585699595</v>
      </c>
      <c r="F38" s="115">
        <v>15592</v>
      </c>
      <c r="G38" s="114">
        <v>15633</v>
      </c>
      <c r="H38" s="114">
        <v>15496</v>
      </c>
      <c r="I38" s="114">
        <v>15376</v>
      </c>
      <c r="J38" s="140">
        <v>15240</v>
      </c>
      <c r="K38" s="114">
        <v>352</v>
      </c>
      <c r="L38" s="116">
        <v>2.309711286089239</v>
      </c>
    </row>
    <row r="39" spans="1:12" s="110" customFormat="1" ht="15" customHeight="1" x14ac:dyDescent="0.2">
      <c r="A39" s="120"/>
      <c r="B39" s="119"/>
      <c r="C39" s="258" t="s">
        <v>106</v>
      </c>
      <c r="E39" s="113">
        <v>22.678296562339661</v>
      </c>
      <c r="F39" s="115">
        <v>3536</v>
      </c>
      <c r="G39" s="114">
        <v>3584</v>
      </c>
      <c r="H39" s="114">
        <v>3516</v>
      </c>
      <c r="I39" s="114">
        <v>3434</v>
      </c>
      <c r="J39" s="140">
        <v>3358</v>
      </c>
      <c r="K39" s="114">
        <v>178</v>
      </c>
      <c r="L39" s="116">
        <v>5.3007742703990468</v>
      </c>
    </row>
    <row r="40" spans="1:12" s="110" customFormat="1" ht="15" customHeight="1" x14ac:dyDescent="0.2">
      <c r="A40" s="120"/>
      <c r="B40" s="119"/>
      <c r="C40" s="258" t="s">
        <v>107</v>
      </c>
      <c r="E40" s="113">
        <v>77.321703437660332</v>
      </c>
      <c r="F40" s="115">
        <v>12056</v>
      </c>
      <c r="G40" s="114">
        <v>12049</v>
      </c>
      <c r="H40" s="114">
        <v>11980</v>
      </c>
      <c r="I40" s="114">
        <v>11942</v>
      </c>
      <c r="J40" s="140">
        <v>11882</v>
      </c>
      <c r="K40" s="114">
        <v>174</v>
      </c>
      <c r="L40" s="116">
        <v>1.4643999326712676</v>
      </c>
    </row>
    <row r="41" spans="1:12" s="110" customFormat="1" ht="24.75" customHeight="1" x14ac:dyDescent="0.2">
      <c r="A41" s="604" t="s">
        <v>517</v>
      </c>
      <c r="B41" s="605"/>
      <c r="C41" s="605"/>
      <c r="D41" s="606"/>
      <c r="E41" s="113">
        <v>5.2676295666949873</v>
      </c>
      <c r="F41" s="115">
        <v>2356</v>
      </c>
      <c r="G41" s="114">
        <v>2588</v>
      </c>
      <c r="H41" s="114">
        <v>2667</v>
      </c>
      <c r="I41" s="114">
        <v>2086</v>
      </c>
      <c r="J41" s="140">
        <v>2347</v>
      </c>
      <c r="K41" s="114">
        <v>9</v>
      </c>
      <c r="L41" s="116">
        <v>0.38346825734980827</v>
      </c>
    </row>
    <row r="42" spans="1:12" s="110" customFormat="1" ht="15" customHeight="1" x14ac:dyDescent="0.2">
      <c r="A42" s="120"/>
      <c r="B42" s="119"/>
      <c r="C42" s="258" t="s">
        <v>106</v>
      </c>
      <c r="E42" s="113">
        <v>53.268251273344653</v>
      </c>
      <c r="F42" s="115">
        <v>1255</v>
      </c>
      <c r="G42" s="114">
        <v>1436</v>
      </c>
      <c r="H42" s="114">
        <v>1467</v>
      </c>
      <c r="I42" s="114">
        <v>1098</v>
      </c>
      <c r="J42" s="140">
        <v>1224</v>
      </c>
      <c r="K42" s="114">
        <v>31</v>
      </c>
      <c r="L42" s="116">
        <v>2.5326797385620914</v>
      </c>
    </row>
    <row r="43" spans="1:12" s="110" customFormat="1" ht="15" customHeight="1" x14ac:dyDescent="0.2">
      <c r="A43" s="123"/>
      <c r="B43" s="124"/>
      <c r="C43" s="260" t="s">
        <v>107</v>
      </c>
      <c r="D43" s="261"/>
      <c r="E43" s="125">
        <v>46.731748726655347</v>
      </c>
      <c r="F43" s="143">
        <v>1101</v>
      </c>
      <c r="G43" s="144">
        <v>1152</v>
      </c>
      <c r="H43" s="144">
        <v>1200</v>
      </c>
      <c r="I43" s="144">
        <v>988</v>
      </c>
      <c r="J43" s="145">
        <v>1123</v>
      </c>
      <c r="K43" s="144">
        <v>-22</v>
      </c>
      <c r="L43" s="146">
        <v>-1.9590382902938557</v>
      </c>
    </row>
    <row r="44" spans="1:12" s="110" customFormat="1" ht="45.75" customHeight="1" x14ac:dyDescent="0.2">
      <c r="A44" s="604" t="s">
        <v>191</v>
      </c>
      <c r="B44" s="605"/>
      <c r="C44" s="605"/>
      <c r="D44" s="606"/>
      <c r="E44" s="113">
        <v>2.8193891696105173</v>
      </c>
      <c r="F44" s="115">
        <v>1261</v>
      </c>
      <c r="G44" s="114">
        <v>1270</v>
      </c>
      <c r="H44" s="114">
        <v>1285</v>
      </c>
      <c r="I44" s="114">
        <v>1237</v>
      </c>
      <c r="J44" s="140">
        <v>1260</v>
      </c>
      <c r="K44" s="114">
        <v>1</v>
      </c>
      <c r="L44" s="116">
        <v>7.9365079365079361E-2</v>
      </c>
    </row>
    <row r="45" spans="1:12" s="110" customFormat="1" ht="15" customHeight="1" x14ac:dyDescent="0.2">
      <c r="A45" s="120"/>
      <c r="B45" s="119"/>
      <c r="C45" s="258" t="s">
        <v>106</v>
      </c>
      <c r="E45" s="113">
        <v>58.842188739095953</v>
      </c>
      <c r="F45" s="115">
        <v>742</v>
      </c>
      <c r="G45" s="114">
        <v>747</v>
      </c>
      <c r="H45" s="114">
        <v>760</v>
      </c>
      <c r="I45" s="114">
        <v>733</v>
      </c>
      <c r="J45" s="140">
        <v>748</v>
      </c>
      <c r="K45" s="114">
        <v>-6</v>
      </c>
      <c r="L45" s="116">
        <v>-0.80213903743315507</v>
      </c>
    </row>
    <row r="46" spans="1:12" s="110" customFormat="1" ht="15" customHeight="1" x14ac:dyDescent="0.2">
      <c r="A46" s="123"/>
      <c r="B46" s="124"/>
      <c r="C46" s="260" t="s">
        <v>107</v>
      </c>
      <c r="D46" s="261"/>
      <c r="E46" s="125">
        <v>41.157811260904047</v>
      </c>
      <c r="F46" s="143">
        <v>519</v>
      </c>
      <c r="G46" s="144">
        <v>523</v>
      </c>
      <c r="H46" s="144">
        <v>525</v>
      </c>
      <c r="I46" s="144">
        <v>504</v>
      </c>
      <c r="J46" s="145">
        <v>512</v>
      </c>
      <c r="K46" s="144">
        <v>7</v>
      </c>
      <c r="L46" s="146">
        <v>1.3671875</v>
      </c>
    </row>
    <row r="47" spans="1:12" s="110" customFormat="1" ht="39" customHeight="1" x14ac:dyDescent="0.2">
      <c r="A47" s="604" t="s">
        <v>518</v>
      </c>
      <c r="B47" s="608"/>
      <c r="C47" s="608"/>
      <c r="D47" s="609"/>
      <c r="E47" s="113">
        <v>0.4069221481912087</v>
      </c>
      <c r="F47" s="115">
        <v>182</v>
      </c>
      <c r="G47" s="114">
        <v>196</v>
      </c>
      <c r="H47" s="114">
        <v>169</v>
      </c>
      <c r="I47" s="114">
        <v>161</v>
      </c>
      <c r="J47" s="140">
        <v>182</v>
      </c>
      <c r="K47" s="114">
        <v>0</v>
      </c>
      <c r="L47" s="116">
        <v>0</v>
      </c>
    </row>
    <row r="48" spans="1:12" s="110" customFormat="1" ht="15" customHeight="1" x14ac:dyDescent="0.2">
      <c r="A48" s="120"/>
      <c r="B48" s="119"/>
      <c r="C48" s="258" t="s">
        <v>106</v>
      </c>
      <c r="E48" s="113">
        <v>34.065934065934066</v>
      </c>
      <c r="F48" s="115">
        <v>62</v>
      </c>
      <c r="G48" s="114">
        <v>68</v>
      </c>
      <c r="H48" s="114">
        <v>60</v>
      </c>
      <c r="I48" s="114">
        <v>56</v>
      </c>
      <c r="J48" s="140">
        <v>58</v>
      </c>
      <c r="K48" s="114">
        <v>4</v>
      </c>
      <c r="L48" s="116">
        <v>6.8965517241379306</v>
      </c>
    </row>
    <row r="49" spans="1:12" s="110" customFormat="1" ht="15" customHeight="1" x14ac:dyDescent="0.2">
      <c r="A49" s="123"/>
      <c r="B49" s="124"/>
      <c r="C49" s="260" t="s">
        <v>107</v>
      </c>
      <c r="D49" s="261"/>
      <c r="E49" s="125">
        <v>65.934065934065927</v>
      </c>
      <c r="F49" s="143">
        <v>120</v>
      </c>
      <c r="G49" s="144">
        <v>128</v>
      </c>
      <c r="H49" s="144">
        <v>109</v>
      </c>
      <c r="I49" s="144">
        <v>105</v>
      </c>
      <c r="J49" s="145">
        <v>124</v>
      </c>
      <c r="K49" s="144">
        <v>-4</v>
      </c>
      <c r="L49" s="146">
        <v>-3.225806451612903</v>
      </c>
    </row>
    <row r="50" spans="1:12" s="110" customFormat="1" ht="24.95" customHeight="1" x14ac:dyDescent="0.2">
      <c r="A50" s="610" t="s">
        <v>192</v>
      </c>
      <c r="B50" s="611"/>
      <c r="C50" s="611"/>
      <c r="D50" s="612"/>
      <c r="E50" s="262">
        <v>14.436792916871619</v>
      </c>
      <c r="F50" s="263">
        <v>6457</v>
      </c>
      <c r="G50" s="264">
        <v>6716</v>
      </c>
      <c r="H50" s="264">
        <v>6733</v>
      </c>
      <c r="I50" s="264">
        <v>6337</v>
      </c>
      <c r="J50" s="265">
        <v>6365</v>
      </c>
      <c r="K50" s="263">
        <v>92</v>
      </c>
      <c r="L50" s="266">
        <v>1.4454045561665358</v>
      </c>
    </row>
    <row r="51" spans="1:12" s="110" customFormat="1" ht="15" customHeight="1" x14ac:dyDescent="0.2">
      <c r="A51" s="120"/>
      <c r="B51" s="119"/>
      <c r="C51" s="258" t="s">
        <v>106</v>
      </c>
      <c r="E51" s="113">
        <v>55.877342419080065</v>
      </c>
      <c r="F51" s="115">
        <v>3608</v>
      </c>
      <c r="G51" s="114">
        <v>3740</v>
      </c>
      <c r="H51" s="114">
        <v>3759</v>
      </c>
      <c r="I51" s="114">
        <v>3502</v>
      </c>
      <c r="J51" s="140">
        <v>3481</v>
      </c>
      <c r="K51" s="114">
        <v>127</v>
      </c>
      <c r="L51" s="116">
        <v>3.6483769031887388</v>
      </c>
    </row>
    <row r="52" spans="1:12" s="110" customFormat="1" ht="15" customHeight="1" x14ac:dyDescent="0.2">
      <c r="A52" s="120"/>
      <c r="B52" s="119"/>
      <c r="C52" s="258" t="s">
        <v>107</v>
      </c>
      <c r="E52" s="113">
        <v>44.122657580919935</v>
      </c>
      <c r="F52" s="115">
        <v>2849</v>
      </c>
      <c r="G52" s="114">
        <v>2976</v>
      </c>
      <c r="H52" s="114">
        <v>2974</v>
      </c>
      <c r="I52" s="114">
        <v>2835</v>
      </c>
      <c r="J52" s="140">
        <v>2884</v>
      </c>
      <c r="K52" s="114">
        <v>-35</v>
      </c>
      <c r="L52" s="116">
        <v>-1.2135922330097086</v>
      </c>
    </row>
    <row r="53" spans="1:12" s="110" customFormat="1" ht="15" customHeight="1" x14ac:dyDescent="0.2">
      <c r="A53" s="120"/>
      <c r="B53" s="119"/>
      <c r="C53" s="258" t="s">
        <v>187</v>
      </c>
      <c r="D53" s="110" t="s">
        <v>193</v>
      </c>
      <c r="E53" s="113">
        <v>23.803623973981725</v>
      </c>
      <c r="F53" s="115">
        <v>1537</v>
      </c>
      <c r="G53" s="114">
        <v>1791</v>
      </c>
      <c r="H53" s="114">
        <v>1846</v>
      </c>
      <c r="I53" s="114">
        <v>1428</v>
      </c>
      <c r="J53" s="140">
        <v>1562</v>
      </c>
      <c r="K53" s="114">
        <v>-25</v>
      </c>
      <c r="L53" s="116">
        <v>-1.6005121638924455</v>
      </c>
    </row>
    <row r="54" spans="1:12" s="110" customFormat="1" ht="15" customHeight="1" x14ac:dyDescent="0.2">
      <c r="A54" s="120"/>
      <c r="B54" s="119"/>
      <c r="D54" s="267" t="s">
        <v>194</v>
      </c>
      <c r="E54" s="113">
        <v>55.627846454131422</v>
      </c>
      <c r="F54" s="115">
        <v>855</v>
      </c>
      <c r="G54" s="114">
        <v>1006</v>
      </c>
      <c r="H54" s="114">
        <v>1043</v>
      </c>
      <c r="I54" s="114">
        <v>810</v>
      </c>
      <c r="J54" s="140">
        <v>865</v>
      </c>
      <c r="K54" s="114">
        <v>-10</v>
      </c>
      <c r="L54" s="116">
        <v>-1.1560693641618498</v>
      </c>
    </row>
    <row r="55" spans="1:12" s="110" customFormat="1" ht="15" customHeight="1" x14ac:dyDescent="0.2">
      <c r="A55" s="120"/>
      <c r="B55" s="119"/>
      <c r="D55" s="267" t="s">
        <v>195</v>
      </c>
      <c r="E55" s="113">
        <v>44.372153545868578</v>
      </c>
      <c r="F55" s="115">
        <v>682</v>
      </c>
      <c r="G55" s="114">
        <v>785</v>
      </c>
      <c r="H55" s="114">
        <v>803</v>
      </c>
      <c r="I55" s="114">
        <v>618</v>
      </c>
      <c r="J55" s="140">
        <v>697</v>
      </c>
      <c r="K55" s="114">
        <v>-15</v>
      </c>
      <c r="L55" s="116">
        <v>-2.1520803443328549</v>
      </c>
    </row>
    <row r="56" spans="1:12" s="110" customFormat="1" ht="15" customHeight="1" x14ac:dyDescent="0.2">
      <c r="A56" s="120"/>
      <c r="B56" s="119" t="s">
        <v>196</v>
      </c>
      <c r="C56" s="258"/>
      <c r="E56" s="113">
        <v>61.963958324017348</v>
      </c>
      <c r="F56" s="115">
        <v>27714</v>
      </c>
      <c r="G56" s="114">
        <v>27720</v>
      </c>
      <c r="H56" s="114">
        <v>27721</v>
      </c>
      <c r="I56" s="114">
        <v>27732</v>
      </c>
      <c r="J56" s="140">
        <v>27756</v>
      </c>
      <c r="K56" s="114">
        <v>-42</v>
      </c>
      <c r="L56" s="116">
        <v>-0.15131863380890617</v>
      </c>
    </row>
    <row r="57" spans="1:12" s="110" customFormat="1" ht="15" customHeight="1" x14ac:dyDescent="0.2">
      <c r="A57" s="120"/>
      <c r="B57" s="119"/>
      <c r="C57" s="258" t="s">
        <v>106</v>
      </c>
      <c r="E57" s="113">
        <v>47.705130980731759</v>
      </c>
      <c r="F57" s="115">
        <v>13221</v>
      </c>
      <c r="G57" s="114">
        <v>13270</v>
      </c>
      <c r="H57" s="114">
        <v>13275</v>
      </c>
      <c r="I57" s="114">
        <v>13333</v>
      </c>
      <c r="J57" s="140">
        <v>13351</v>
      </c>
      <c r="K57" s="114">
        <v>-130</v>
      </c>
      <c r="L57" s="116">
        <v>-0.97370983446932813</v>
      </c>
    </row>
    <row r="58" spans="1:12" s="110" customFormat="1" ht="15" customHeight="1" x14ac:dyDescent="0.2">
      <c r="A58" s="120"/>
      <c r="B58" s="119"/>
      <c r="C58" s="258" t="s">
        <v>107</v>
      </c>
      <c r="E58" s="113">
        <v>52.294869019268241</v>
      </c>
      <c r="F58" s="115">
        <v>14493</v>
      </c>
      <c r="G58" s="114">
        <v>14450</v>
      </c>
      <c r="H58" s="114">
        <v>14446</v>
      </c>
      <c r="I58" s="114">
        <v>14399</v>
      </c>
      <c r="J58" s="140">
        <v>14405</v>
      </c>
      <c r="K58" s="114">
        <v>88</v>
      </c>
      <c r="L58" s="116">
        <v>0.6108989934050677</v>
      </c>
    </row>
    <row r="59" spans="1:12" s="110" customFormat="1" ht="15" customHeight="1" x14ac:dyDescent="0.2">
      <c r="A59" s="120"/>
      <c r="B59" s="119"/>
      <c r="C59" s="258" t="s">
        <v>105</v>
      </c>
      <c r="D59" s="110" t="s">
        <v>197</v>
      </c>
      <c r="E59" s="113">
        <v>92.447860287219456</v>
      </c>
      <c r="F59" s="115">
        <v>25621</v>
      </c>
      <c r="G59" s="114">
        <v>25616</v>
      </c>
      <c r="H59" s="114">
        <v>25632</v>
      </c>
      <c r="I59" s="114">
        <v>25659</v>
      </c>
      <c r="J59" s="140">
        <v>25704</v>
      </c>
      <c r="K59" s="114">
        <v>-83</v>
      </c>
      <c r="L59" s="116">
        <v>-0.32290694055399938</v>
      </c>
    </row>
    <row r="60" spans="1:12" s="110" customFormat="1" ht="15" customHeight="1" x14ac:dyDescent="0.2">
      <c r="A60" s="120"/>
      <c r="B60" s="119"/>
      <c r="C60" s="258"/>
      <c r="D60" s="267" t="s">
        <v>198</v>
      </c>
      <c r="E60" s="113">
        <v>45.868623394871392</v>
      </c>
      <c r="F60" s="115">
        <v>11752</v>
      </c>
      <c r="G60" s="114">
        <v>11790</v>
      </c>
      <c r="H60" s="114">
        <v>11797</v>
      </c>
      <c r="I60" s="114">
        <v>11866</v>
      </c>
      <c r="J60" s="140">
        <v>11900</v>
      </c>
      <c r="K60" s="114">
        <v>-148</v>
      </c>
      <c r="L60" s="116">
        <v>-1.2436974789915967</v>
      </c>
    </row>
    <row r="61" spans="1:12" s="110" customFormat="1" ht="15" customHeight="1" x14ac:dyDescent="0.2">
      <c r="A61" s="120"/>
      <c r="B61" s="119"/>
      <c r="C61" s="258"/>
      <c r="D61" s="267" t="s">
        <v>199</v>
      </c>
      <c r="E61" s="113">
        <v>54.131376605128608</v>
      </c>
      <c r="F61" s="115">
        <v>13869</v>
      </c>
      <c r="G61" s="114">
        <v>13826</v>
      </c>
      <c r="H61" s="114">
        <v>13835</v>
      </c>
      <c r="I61" s="114">
        <v>13793</v>
      </c>
      <c r="J61" s="140">
        <v>13804</v>
      </c>
      <c r="K61" s="114">
        <v>65</v>
      </c>
      <c r="L61" s="116">
        <v>0.4708780063749638</v>
      </c>
    </row>
    <row r="62" spans="1:12" s="110" customFormat="1" ht="15" customHeight="1" x14ac:dyDescent="0.2">
      <c r="A62" s="120"/>
      <c r="B62" s="119"/>
      <c r="C62" s="258"/>
      <c r="D62" s="258" t="s">
        <v>200</v>
      </c>
      <c r="E62" s="113">
        <v>7.5521397127805443</v>
      </c>
      <c r="F62" s="115">
        <v>2093</v>
      </c>
      <c r="G62" s="114">
        <v>2104</v>
      </c>
      <c r="H62" s="114">
        <v>2089</v>
      </c>
      <c r="I62" s="114">
        <v>2073</v>
      </c>
      <c r="J62" s="140">
        <v>2052</v>
      </c>
      <c r="K62" s="114">
        <v>41</v>
      </c>
      <c r="L62" s="116">
        <v>1.9980506822612085</v>
      </c>
    </row>
    <row r="63" spans="1:12" s="110" customFormat="1" ht="15" customHeight="1" x14ac:dyDescent="0.2">
      <c r="A63" s="120"/>
      <c r="B63" s="119"/>
      <c r="C63" s="258"/>
      <c r="D63" s="267" t="s">
        <v>198</v>
      </c>
      <c r="E63" s="113">
        <v>70.186335403726702</v>
      </c>
      <c r="F63" s="115">
        <v>1469</v>
      </c>
      <c r="G63" s="114">
        <v>1480</v>
      </c>
      <c r="H63" s="114">
        <v>1478</v>
      </c>
      <c r="I63" s="114">
        <v>1467</v>
      </c>
      <c r="J63" s="140">
        <v>1451</v>
      </c>
      <c r="K63" s="114">
        <v>18</v>
      </c>
      <c r="L63" s="116">
        <v>1.2405237767057202</v>
      </c>
    </row>
    <row r="64" spans="1:12" s="110" customFormat="1" ht="15" customHeight="1" x14ac:dyDescent="0.2">
      <c r="A64" s="120"/>
      <c r="B64" s="119"/>
      <c r="C64" s="258"/>
      <c r="D64" s="267" t="s">
        <v>199</v>
      </c>
      <c r="E64" s="113">
        <v>29.813664596273291</v>
      </c>
      <c r="F64" s="115">
        <v>624</v>
      </c>
      <c r="G64" s="114">
        <v>624</v>
      </c>
      <c r="H64" s="114">
        <v>611</v>
      </c>
      <c r="I64" s="114">
        <v>606</v>
      </c>
      <c r="J64" s="140">
        <v>601</v>
      </c>
      <c r="K64" s="114">
        <v>23</v>
      </c>
      <c r="L64" s="116">
        <v>3.8269550748752081</v>
      </c>
    </row>
    <row r="65" spans="1:12" s="110" customFormat="1" ht="15" customHeight="1" x14ac:dyDescent="0.2">
      <c r="A65" s="120"/>
      <c r="B65" s="119" t="s">
        <v>201</v>
      </c>
      <c r="C65" s="258"/>
      <c r="E65" s="113">
        <v>14.481509636453071</v>
      </c>
      <c r="F65" s="115">
        <v>6477</v>
      </c>
      <c r="G65" s="114">
        <v>6462</v>
      </c>
      <c r="H65" s="114">
        <v>6400</v>
      </c>
      <c r="I65" s="114">
        <v>6276</v>
      </c>
      <c r="J65" s="140">
        <v>6201</v>
      </c>
      <c r="K65" s="114">
        <v>276</v>
      </c>
      <c r="L65" s="116">
        <v>4.450895016932753</v>
      </c>
    </row>
    <row r="66" spans="1:12" s="110" customFormat="1" ht="15" customHeight="1" x14ac:dyDescent="0.2">
      <c r="A66" s="120"/>
      <c r="B66" s="119"/>
      <c r="C66" s="258" t="s">
        <v>106</v>
      </c>
      <c r="E66" s="113">
        <v>50.270186814883431</v>
      </c>
      <c r="F66" s="115">
        <v>3256</v>
      </c>
      <c r="G66" s="114">
        <v>3247</v>
      </c>
      <c r="H66" s="114">
        <v>3216</v>
      </c>
      <c r="I66" s="114">
        <v>3146</v>
      </c>
      <c r="J66" s="140">
        <v>3115</v>
      </c>
      <c r="K66" s="114">
        <v>141</v>
      </c>
      <c r="L66" s="116">
        <v>4.526484751203852</v>
      </c>
    </row>
    <row r="67" spans="1:12" s="110" customFormat="1" ht="15" customHeight="1" x14ac:dyDescent="0.2">
      <c r="A67" s="120"/>
      <c r="B67" s="119"/>
      <c r="C67" s="258" t="s">
        <v>107</v>
      </c>
      <c r="E67" s="113">
        <v>49.729813185116569</v>
      </c>
      <c r="F67" s="115">
        <v>3221</v>
      </c>
      <c r="G67" s="114">
        <v>3215</v>
      </c>
      <c r="H67" s="114">
        <v>3184</v>
      </c>
      <c r="I67" s="114">
        <v>3130</v>
      </c>
      <c r="J67" s="140">
        <v>3086</v>
      </c>
      <c r="K67" s="114">
        <v>135</v>
      </c>
      <c r="L67" s="116">
        <v>4.3745949449125083</v>
      </c>
    </row>
    <row r="68" spans="1:12" s="110" customFormat="1" ht="15" customHeight="1" x14ac:dyDescent="0.2">
      <c r="A68" s="120"/>
      <c r="B68" s="119"/>
      <c r="C68" s="258" t="s">
        <v>105</v>
      </c>
      <c r="D68" s="110" t="s">
        <v>202</v>
      </c>
      <c r="E68" s="113">
        <v>24.903504708970203</v>
      </c>
      <c r="F68" s="115">
        <v>1613</v>
      </c>
      <c r="G68" s="114">
        <v>1620</v>
      </c>
      <c r="H68" s="114">
        <v>1591</v>
      </c>
      <c r="I68" s="114">
        <v>1532</v>
      </c>
      <c r="J68" s="140">
        <v>1490</v>
      </c>
      <c r="K68" s="114">
        <v>123</v>
      </c>
      <c r="L68" s="116">
        <v>8.2550335570469802</v>
      </c>
    </row>
    <row r="69" spans="1:12" s="110" customFormat="1" ht="15" customHeight="1" x14ac:dyDescent="0.2">
      <c r="A69" s="120"/>
      <c r="B69" s="119"/>
      <c r="C69" s="258"/>
      <c r="D69" s="267" t="s">
        <v>198</v>
      </c>
      <c r="E69" s="113">
        <v>49.907005579665217</v>
      </c>
      <c r="F69" s="115">
        <v>805</v>
      </c>
      <c r="G69" s="114">
        <v>797</v>
      </c>
      <c r="H69" s="114">
        <v>787</v>
      </c>
      <c r="I69" s="114">
        <v>743</v>
      </c>
      <c r="J69" s="140">
        <v>726</v>
      </c>
      <c r="K69" s="114">
        <v>79</v>
      </c>
      <c r="L69" s="116">
        <v>10.881542699724518</v>
      </c>
    </row>
    <row r="70" spans="1:12" s="110" customFormat="1" ht="15" customHeight="1" x14ac:dyDescent="0.2">
      <c r="A70" s="120"/>
      <c r="B70" s="119"/>
      <c r="C70" s="258"/>
      <c r="D70" s="267" t="s">
        <v>199</v>
      </c>
      <c r="E70" s="113">
        <v>50.092994420334783</v>
      </c>
      <c r="F70" s="115">
        <v>808</v>
      </c>
      <c r="G70" s="114">
        <v>823</v>
      </c>
      <c r="H70" s="114">
        <v>804</v>
      </c>
      <c r="I70" s="114">
        <v>789</v>
      </c>
      <c r="J70" s="140">
        <v>764</v>
      </c>
      <c r="K70" s="114">
        <v>44</v>
      </c>
      <c r="L70" s="116">
        <v>5.7591623036649215</v>
      </c>
    </row>
    <row r="71" spans="1:12" s="110" customFormat="1" ht="15" customHeight="1" x14ac:dyDescent="0.2">
      <c r="A71" s="120"/>
      <c r="B71" s="119"/>
      <c r="C71" s="258"/>
      <c r="D71" s="110" t="s">
        <v>203</v>
      </c>
      <c r="E71" s="113">
        <v>69.430291801760077</v>
      </c>
      <c r="F71" s="115">
        <v>4497</v>
      </c>
      <c r="G71" s="114">
        <v>4478</v>
      </c>
      <c r="H71" s="114">
        <v>4451</v>
      </c>
      <c r="I71" s="114">
        <v>4398</v>
      </c>
      <c r="J71" s="140">
        <v>4377</v>
      </c>
      <c r="K71" s="114">
        <v>120</v>
      </c>
      <c r="L71" s="116">
        <v>2.7416038382453736</v>
      </c>
    </row>
    <row r="72" spans="1:12" s="110" customFormat="1" ht="15" customHeight="1" x14ac:dyDescent="0.2">
      <c r="A72" s="120"/>
      <c r="B72" s="119"/>
      <c r="C72" s="258"/>
      <c r="D72" s="267" t="s">
        <v>198</v>
      </c>
      <c r="E72" s="113">
        <v>50.411385368023126</v>
      </c>
      <c r="F72" s="115">
        <v>2267</v>
      </c>
      <c r="G72" s="114">
        <v>2267</v>
      </c>
      <c r="H72" s="114">
        <v>2250</v>
      </c>
      <c r="I72" s="114">
        <v>2228</v>
      </c>
      <c r="J72" s="140">
        <v>2219</v>
      </c>
      <c r="K72" s="114">
        <v>48</v>
      </c>
      <c r="L72" s="116">
        <v>2.1631365479945921</v>
      </c>
    </row>
    <row r="73" spans="1:12" s="110" customFormat="1" ht="15" customHeight="1" x14ac:dyDescent="0.2">
      <c r="A73" s="120"/>
      <c r="B73" s="119"/>
      <c r="C73" s="258"/>
      <c r="D73" s="267" t="s">
        <v>199</v>
      </c>
      <c r="E73" s="113">
        <v>49.588614631976874</v>
      </c>
      <c r="F73" s="115">
        <v>2230</v>
      </c>
      <c r="G73" s="114">
        <v>2211</v>
      </c>
      <c r="H73" s="114">
        <v>2201</v>
      </c>
      <c r="I73" s="114">
        <v>2170</v>
      </c>
      <c r="J73" s="140">
        <v>2158</v>
      </c>
      <c r="K73" s="114">
        <v>72</v>
      </c>
      <c r="L73" s="116">
        <v>3.3364226135310471</v>
      </c>
    </row>
    <row r="74" spans="1:12" s="110" customFormat="1" ht="15" customHeight="1" x14ac:dyDescent="0.2">
      <c r="A74" s="120"/>
      <c r="B74" s="119"/>
      <c r="C74" s="258"/>
      <c r="D74" s="110" t="s">
        <v>204</v>
      </c>
      <c r="E74" s="113">
        <v>5.6662034892697237</v>
      </c>
      <c r="F74" s="115">
        <v>367</v>
      </c>
      <c r="G74" s="114">
        <v>364</v>
      </c>
      <c r="H74" s="114">
        <v>358</v>
      </c>
      <c r="I74" s="114">
        <v>346</v>
      </c>
      <c r="J74" s="140">
        <v>334</v>
      </c>
      <c r="K74" s="114">
        <v>33</v>
      </c>
      <c r="L74" s="116">
        <v>9.8802395209580833</v>
      </c>
    </row>
    <row r="75" spans="1:12" s="110" customFormat="1" ht="15" customHeight="1" x14ac:dyDescent="0.2">
      <c r="A75" s="120"/>
      <c r="B75" s="119"/>
      <c r="C75" s="258"/>
      <c r="D75" s="267" t="s">
        <v>198</v>
      </c>
      <c r="E75" s="113">
        <v>50.136239782016347</v>
      </c>
      <c r="F75" s="115">
        <v>184</v>
      </c>
      <c r="G75" s="114">
        <v>183</v>
      </c>
      <c r="H75" s="114">
        <v>179</v>
      </c>
      <c r="I75" s="114">
        <v>175</v>
      </c>
      <c r="J75" s="140">
        <v>170</v>
      </c>
      <c r="K75" s="114">
        <v>14</v>
      </c>
      <c r="L75" s="116">
        <v>8.235294117647058</v>
      </c>
    </row>
    <row r="76" spans="1:12" s="110" customFormat="1" ht="15" customHeight="1" x14ac:dyDescent="0.2">
      <c r="A76" s="120"/>
      <c r="B76" s="119"/>
      <c r="C76" s="258"/>
      <c r="D76" s="267" t="s">
        <v>199</v>
      </c>
      <c r="E76" s="113">
        <v>49.863760217983653</v>
      </c>
      <c r="F76" s="115">
        <v>183</v>
      </c>
      <c r="G76" s="114">
        <v>181</v>
      </c>
      <c r="H76" s="114">
        <v>179</v>
      </c>
      <c r="I76" s="114">
        <v>171</v>
      </c>
      <c r="J76" s="140">
        <v>164</v>
      </c>
      <c r="K76" s="114">
        <v>19</v>
      </c>
      <c r="L76" s="116">
        <v>11.585365853658537</v>
      </c>
    </row>
    <row r="77" spans="1:12" s="110" customFormat="1" ht="15" customHeight="1" x14ac:dyDescent="0.2">
      <c r="A77" s="534"/>
      <c r="B77" s="119" t="s">
        <v>205</v>
      </c>
      <c r="C77" s="268"/>
      <c r="D77" s="182"/>
      <c r="E77" s="113">
        <v>9.1177391226579623</v>
      </c>
      <c r="F77" s="115">
        <v>4078</v>
      </c>
      <c r="G77" s="114">
        <v>4184</v>
      </c>
      <c r="H77" s="114">
        <v>4352</v>
      </c>
      <c r="I77" s="114">
        <v>4262</v>
      </c>
      <c r="J77" s="140">
        <v>4329</v>
      </c>
      <c r="K77" s="114">
        <v>-251</v>
      </c>
      <c r="L77" s="116">
        <v>-5.798105798105798</v>
      </c>
    </row>
    <row r="78" spans="1:12" s="110" customFormat="1" ht="15" customHeight="1" x14ac:dyDescent="0.2">
      <c r="A78" s="120"/>
      <c r="B78" s="119"/>
      <c r="C78" s="268" t="s">
        <v>106</v>
      </c>
      <c r="D78" s="182"/>
      <c r="E78" s="113">
        <v>56.007846983815597</v>
      </c>
      <c r="F78" s="115">
        <v>2284</v>
      </c>
      <c r="G78" s="114">
        <v>2333</v>
      </c>
      <c r="H78" s="114">
        <v>2435</v>
      </c>
      <c r="I78" s="114">
        <v>2418</v>
      </c>
      <c r="J78" s="140">
        <v>2460</v>
      </c>
      <c r="K78" s="114">
        <v>-176</v>
      </c>
      <c r="L78" s="116">
        <v>-7.154471544715447</v>
      </c>
    </row>
    <row r="79" spans="1:12" s="110" customFormat="1" ht="15" customHeight="1" x14ac:dyDescent="0.2">
      <c r="A79" s="123"/>
      <c r="B79" s="124"/>
      <c r="C79" s="260" t="s">
        <v>107</v>
      </c>
      <c r="D79" s="261"/>
      <c r="E79" s="125">
        <v>43.992153016184403</v>
      </c>
      <c r="F79" s="143">
        <v>1794</v>
      </c>
      <c r="G79" s="144">
        <v>1851</v>
      </c>
      <c r="H79" s="144">
        <v>1917</v>
      </c>
      <c r="I79" s="144">
        <v>1844</v>
      </c>
      <c r="J79" s="145">
        <v>1869</v>
      </c>
      <c r="K79" s="144">
        <v>-75</v>
      </c>
      <c r="L79" s="146">
        <v>-4.0128410914927768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6" t="s">
        <v>210</v>
      </c>
      <c r="B85" s="566"/>
      <c r="C85" s="566"/>
      <c r="D85" s="566"/>
      <c r="E85" s="566"/>
      <c r="F85" s="566"/>
      <c r="G85" s="566"/>
      <c r="H85" s="566"/>
      <c r="I85" s="566"/>
      <c r="J85" s="566"/>
      <c r="K85" s="566"/>
      <c r="L85" s="566"/>
    </row>
    <row r="86" spans="1:12" s="280" customFormat="1" ht="9" x14ac:dyDescent="0.2">
      <c r="A86" s="566" t="s">
        <v>211</v>
      </c>
      <c r="B86" s="566"/>
      <c r="C86" s="566"/>
      <c r="D86" s="566"/>
      <c r="E86" s="566"/>
      <c r="F86" s="566"/>
      <c r="G86" s="566"/>
      <c r="H86" s="566"/>
      <c r="I86" s="566"/>
      <c r="J86" s="566"/>
      <c r="K86" s="566"/>
      <c r="L86" s="566"/>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69" t="s">
        <v>212</v>
      </c>
      <c r="B3" s="569"/>
      <c r="C3" s="569"/>
      <c r="D3" s="569"/>
      <c r="E3" s="569"/>
      <c r="F3" s="569"/>
      <c r="G3" s="569"/>
      <c r="H3" s="569"/>
      <c r="I3" s="569"/>
      <c r="J3" s="569"/>
    </row>
    <row r="4" spans="1:15" s="94" customFormat="1" ht="12" customHeight="1" x14ac:dyDescent="0.2">
      <c r="A4" s="570" t="s">
        <v>92</v>
      </c>
      <c r="B4" s="570"/>
      <c r="C4" s="570"/>
      <c r="D4" s="570"/>
      <c r="E4" s="570"/>
      <c r="F4" s="570"/>
      <c r="G4" s="570"/>
      <c r="H4" s="570"/>
      <c r="I4" s="570"/>
      <c r="J4" s="570"/>
    </row>
    <row r="5" spans="1:15" s="94" customFormat="1" ht="12" customHeight="1" x14ac:dyDescent="0.2">
      <c r="A5" s="571" t="s">
        <v>57</v>
      </c>
      <c r="B5" s="571"/>
      <c r="C5" s="571"/>
      <c r="D5" s="571"/>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6" t="s">
        <v>213</v>
      </c>
      <c r="B7" s="587"/>
      <c r="C7" s="580" t="s">
        <v>94</v>
      </c>
      <c r="D7" s="583" t="s">
        <v>179</v>
      </c>
      <c r="E7" s="584"/>
      <c r="F7" s="584"/>
      <c r="G7" s="584"/>
      <c r="H7" s="585"/>
      <c r="I7" s="586" t="s">
        <v>180</v>
      </c>
      <c r="J7" s="587"/>
      <c r="K7" s="96"/>
      <c r="L7" s="96"/>
      <c r="M7" s="96"/>
      <c r="N7" s="96"/>
      <c r="O7" s="96"/>
    </row>
    <row r="8" spans="1:15" ht="21.75" customHeight="1" x14ac:dyDescent="0.2">
      <c r="A8" s="614"/>
      <c r="B8" s="615"/>
      <c r="C8" s="581"/>
      <c r="D8" s="590" t="s">
        <v>97</v>
      </c>
      <c r="E8" s="590" t="s">
        <v>98</v>
      </c>
      <c r="F8" s="590" t="s">
        <v>99</v>
      </c>
      <c r="G8" s="590" t="s">
        <v>100</v>
      </c>
      <c r="H8" s="590" t="s">
        <v>101</v>
      </c>
      <c r="I8" s="588"/>
      <c r="J8" s="589"/>
    </row>
    <row r="9" spans="1:15" ht="12" customHeight="1" x14ac:dyDescent="0.2">
      <c r="A9" s="614"/>
      <c r="B9" s="615"/>
      <c r="C9" s="581"/>
      <c r="D9" s="591"/>
      <c r="E9" s="591"/>
      <c r="F9" s="591"/>
      <c r="G9" s="591"/>
      <c r="H9" s="591"/>
      <c r="I9" s="98" t="s">
        <v>102</v>
      </c>
      <c r="J9" s="99" t="s">
        <v>103</v>
      </c>
    </row>
    <row r="10" spans="1:15" ht="12" customHeight="1" x14ac:dyDescent="0.2">
      <c r="A10" s="283"/>
      <c r="B10" s="284"/>
      <c r="C10" s="582"/>
      <c r="D10" s="100">
        <v>1</v>
      </c>
      <c r="E10" s="100">
        <v>2</v>
      </c>
      <c r="F10" s="100">
        <v>3</v>
      </c>
      <c r="G10" s="100">
        <v>4</v>
      </c>
      <c r="H10" s="100">
        <v>5</v>
      </c>
      <c r="I10" s="100">
        <v>6</v>
      </c>
      <c r="J10" s="100">
        <v>7</v>
      </c>
      <c r="K10" s="101"/>
    </row>
    <row r="11" spans="1:15" s="286" customFormat="1" ht="24.95" customHeight="1" x14ac:dyDescent="0.2">
      <c r="A11" s="616" t="s">
        <v>104</v>
      </c>
      <c r="B11" s="617"/>
      <c r="C11" s="285">
        <v>100</v>
      </c>
      <c r="D11" s="115">
        <v>44726</v>
      </c>
      <c r="E11" s="114">
        <v>45082</v>
      </c>
      <c r="F11" s="114">
        <v>45206</v>
      </c>
      <c r="G11" s="114">
        <v>44607</v>
      </c>
      <c r="H11" s="140">
        <v>44651</v>
      </c>
      <c r="I11" s="115">
        <v>75</v>
      </c>
      <c r="J11" s="116">
        <v>0.16796936238830038</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 customHeight="1" x14ac:dyDescent="0.2">
      <c r="A14" s="193" t="s">
        <v>215</v>
      </c>
      <c r="B14" s="199" t="s">
        <v>137</v>
      </c>
      <c r="C14" s="113">
        <v>11.445244376872513</v>
      </c>
      <c r="D14" s="115">
        <v>5119</v>
      </c>
      <c r="E14" s="114">
        <v>5140</v>
      </c>
      <c r="F14" s="114">
        <v>5167</v>
      </c>
      <c r="G14" s="114">
        <v>5039</v>
      </c>
      <c r="H14" s="140">
        <v>5070</v>
      </c>
      <c r="I14" s="115">
        <v>49</v>
      </c>
      <c r="J14" s="116">
        <v>0.9664694280078896</v>
      </c>
      <c r="K14" s="110"/>
      <c r="L14" s="110"/>
      <c r="M14" s="110"/>
      <c r="N14" s="110"/>
      <c r="O14" s="110"/>
    </row>
    <row r="15" spans="1:15" s="110" customFormat="1" ht="24.75" customHeight="1" x14ac:dyDescent="0.2">
      <c r="A15" s="193" t="s">
        <v>216</v>
      </c>
      <c r="B15" s="199" t="s">
        <v>217</v>
      </c>
      <c r="C15" s="113">
        <v>1.5293118096856415</v>
      </c>
      <c r="D15" s="115">
        <v>684</v>
      </c>
      <c r="E15" s="114">
        <v>676</v>
      </c>
      <c r="F15" s="114">
        <v>666</v>
      </c>
      <c r="G15" s="114">
        <v>673</v>
      </c>
      <c r="H15" s="140">
        <v>673</v>
      </c>
      <c r="I15" s="115">
        <v>11</v>
      </c>
      <c r="J15" s="116">
        <v>1.6344725111441307</v>
      </c>
    </row>
    <row r="16" spans="1:15" s="287" customFormat="1" ht="24.95" customHeight="1" x14ac:dyDescent="0.2">
      <c r="A16" s="193" t="s">
        <v>218</v>
      </c>
      <c r="B16" s="199" t="s">
        <v>141</v>
      </c>
      <c r="C16" s="113">
        <v>8.5766668157223993</v>
      </c>
      <c r="D16" s="115">
        <v>3836</v>
      </c>
      <c r="E16" s="114">
        <v>3861</v>
      </c>
      <c r="F16" s="114">
        <v>3888</v>
      </c>
      <c r="G16" s="114">
        <v>3762</v>
      </c>
      <c r="H16" s="140">
        <v>3787</v>
      </c>
      <c r="I16" s="115">
        <v>49</v>
      </c>
      <c r="J16" s="116">
        <v>1.2939001848428835</v>
      </c>
      <c r="K16" s="110"/>
      <c r="L16" s="110"/>
      <c r="M16" s="110"/>
      <c r="N16" s="110"/>
      <c r="O16" s="110"/>
    </row>
    <row r="17" spans="1:15" s="110" customFormat="1" ht="24.95" customHeight="1" x14ac:dyDescent="0.2">
      <c r="A17" s="193" t="s">
        <v>219</v>
      </c>
      <c r="B17" s="199" t="s">
        <v>220</v>
      </c>
      <c r="C17" s="113">
        <v>1.3392657514644726</v>
      </c>
      <c r="D17" s="115">
        <v>599</v>
      </c>
      <c r="E17" s="114">
        <v>603</v>
      </c>
      <c r="F17" s="114">
        <v>613</v>
      </c>
      <c r="G17" s="114">
        <v>604</v>
      </c>
      <c r="H17" s="140">
        <v>610</v>
      </c>
      <c r="I17" s="115">
        <v>-11</v>
      </c>
      <c r="J17" s="116">
        <v>-1.8032786885245902</v>
      </c>
    </row>
    <row r="18" spans="1:15" s="287" customFormat="1" ht="24.95" customHeight="1" x14ac:dyDescent="0.2">
      <c r="A18" s="201" t="s">
        <v>144</v>
      </c>
      <c r="B18" s="202" t="s">
        <v>145</v>
      </c>
      <c r="C18" s="113">
        <v>2.97813352412467</v>
      </c>
      <c r="D18" s="115">
        <v>1332</v>
      </c>
      <c r="E18" s="114">
        <v>1340</v>
      </c>
      <c r="F18" s="114">
        <v>1366</v>
      </c>
      <c r="G18" s="114">
        <v>1289</v>
      </c>
      <c r="H18" s="140">
        <v>1269</v>
      </c>
      <c r="I18" s="115">
        <v>63</v>
      </c>
      <c r="J18" s="116">
        <v>4.9645390070921982</v>
      </c>
      <c r="K18" s="110"/>
      <c r="L18" s="110"/>
      <c r="M18" s="110"/>
      <c r="N18" s="110"/>
      <c r="O18" s="110"/>
    </row>
    <row r="19" spans="1:15" s="110" customFormat="1" ht="24.95" customHeight="1" x14ac:dyDescent="0.2">
      <c r="A19" s="193" t="s">
        <v>146</v>
      </c>
      <c r="B19" s="199" t="s">
        <v>147</v>
      </c>
      <c r="C19" s="113">
        <v>17.553548271698787</v>
      </c>
      <c r="D19" s="115">
        <v>7851</v>
      </c>
      <c r="E19" s="114">
        <v>7997</v>
      </c>
      <c r="F19" s="114">
        <v>8027</v>
      </c>
      <c r="G19" s="114">
        <v>7899</v>
      </c>
      <c r="H19" s="140">
        <v>7976</v>
      </c>
      <c r="I19" s="115">
        <v>-125</v>
      </c>
      <c r="J19" s="116">
        <v>-1.5672016048144433</v>
      </c>
    </row>
    <row r="20" spans="1:15" s="287" customFormat="1" ht="24.95" customHeight="1" x14ac:dyDescent="0.2">
      <c r="A20" s="193" t="s">
        <v>148</v>
      </c>
      <c r="B20" s="199" t="s">
        <v>149</v>
      </c>
      <c r="C20" s="113">
        <v>4.4180118946474085</v>
      </c>
      <c r="D20" s="115">
        <v>1976</v>
      </c>
      <c r="E20" s="114">
        <v>1951</v>
      </c>
      <c r="F20" s="114">
        <v>1964</v>
      </c>
      <c r="G20" s="114">
        <v>2107</v>
      </c>
      <c r="H20" s="140">
        <v>2072</v>
      </c>
      <c r="I20" s="115">
        <v>-96</v>
      </c>
      <c r="J20" s="116">
        <v>-4.6332046332046328</v>
      </c>
      <c r="K20" s="110"/>
      <c r="L20" s="110"/>
      <c r="M20" s="110"/>
      <c r="N20" s="110"/>
      <c r="O20" s="110"/>
    </row>
    <row r="21" spans="1:15" s="110" customFormat="1" ht="24.95" customHeight="1" x14ac:dyDescent="0.2">
      <c r="A21" s="201" t="s">
        <v>150</v>
      </c>
      <c r="B21" s="202" t="s">
        <v>151</v>
      </c>
      <c r="C21" s="113">
        <v>3.2285471537807986</v>
      </c>
      <c r="D21" s="115">
        <v>1444</v>
      </c>
      <c r="E21" s="114">
        <v>1461</v>
      </c>
      <c r="F21" s="114">
        <v>1481</v>
      </c>
      <c r="G21" s="114">
        <v>1481</v>
      </c>
      <c r="H21" s="140">
        <v>1428</v>
      </c>
      <c r="I21" s="115">
        <v>16</v>
      </c>
      <c r="J21" s="116">
        <v>1.1204481792717087</v>
      </c>
    </row>
    <row r="22" spans="1:15" s="110" customFormat="1" ht="24.95" customHeight="1" x14ac:dyDescent="0.2">
      <c r="A22" s="201" t="s">
        <v>152</v>
      </c>
      <c r="B22" s="199" t="s">
        <v>153</v>
      </c>
      <c r="C22" s="113">
        <v>3.2710280373831777</v>
      </c>
      <c r="D22" s="115">
        <v>1463</v>
      </c>
      <c r="E22" s="114">
        <v>1433</v>
      </c>
      <c r="F22" s="114">
        <v>1419</v>
      </c>
      <c r="G22" s="114">
        <v>1406</v>
      </c>
      <c r="H22" s="140">
        <v>1364</v>
      </c>
      <c r="I22" s="115">
        <v>99</v>
      </c>
      <c r="J22" s="116">
        <v>7.258064516129032</v>
      </c>
    </row>
    <row r="23" spans="1:15" s="110" customFormat="1" ht="24.95" customHeight="1" x14ac:dyDescent="0.2">
      <c r="A23" s="193" t="s">
        <v>154</v>
      </c>
      <c r="B23" s="199" t="s">
        <v>155</v>
      </c>
      <c r="C23" s="113">
        <v>1.6030943969950364</v>
      </c>
      <c r="D23" s="115">
        <v>717</v>
      </c>
      <c r="E23" s="114">
        <v>710</v>
      </c>
      <c r="F23" s="114">
        <v>715</v>
      </c>
      <c r="G23" s="114">
        <v>685</v>
      </c>
      <c r="H23" s="140">
        <v>680</v>
      </c>
      <c r="I23" s="115">
        <v>37</v>
      </c>
      <c r="J23" s="116">
        <v>5.4411764705882355</v>
      </c>
    </row>
    <row r="24" spans="1:15" s="110" customFormat="1" ht="24.95" customHeight="1" x14ac:dyDescent="0.2">
      <c r="A24" s="193" t="s">
        <v>156</v>
      </c>
      <c r="B24" s="199" t="s">
        <v>221</v>
      </c>
      <c r="C24" s="113">
        <v>5.3995438894602694</v>
      </c>
      <c r="D24" s="115">
        <v>2415</v>
      </c>
      <c r="E24" s="114">
        <v>2450</v>
      </c>
      <c r="F24" s="114">
        <v>2452</v>
      </c>
      <c r="G24" s="114">
        <v>2370</v>
      </c>
      <c r="H24" s="140">
        <v>2360</v>
      </c>
      <c r="I24" s="115">
        <v>55</v>
      </c>
      <c r="J24" s="116">
        <v>2.3305084745762712</v>
      </c>
    </row>
    <row r="25" spans="1:15" s="110" customFormat="1" ht="24.95" customHeight="1" x14ac:dyDescent="0.2">
      <c r="A25" s="193" t="s">
        <v>222</v>
      </c>
      <c r="B25" s="204" t="s">
        <v>159</v>
      </c>
      <c r="C25" s="113">
        <v>5.1804319635111566</v>
      </c>
      <c r="D25" s="115">
        <v>2317</v>
      </c>
      <c r="E25" s="114">
        <v>2413</v>
      </c>
      <c r="F25" s="114">
        <v>2389</v>
      </c>
      <c r="G25" s="114">
        <v>2482</v>
      </c>
      <c r="H25" s="140">
        <v>2513</v>
      </c>
      <c r="I25" s="115">
        <v>-196</v>
      </c>
      <c r="J25" s="116">
        <v>-7.7994428969359335</v>
      </c>
    </row>
    <row r="26" spans="1:15" s="110" customFormat="1" ht="24.95" customHeight="1" x14ac:dyDescent="0.2">
      <c r="A26" s="201">
        <v>782.78300000000002</v>
      </c>
      <c r="B26" s="203" t="s">
        <v>160</v>
      </c>
      <c r="C26" s="113">
        <v>3.6332334659929346</v>
      </c>
      <c r="D26" s="115">
        <v>1625</v>
      </c>
      <c r="E26" s="114">
        <v>1725</v>
      </c>
      <c r="F26" s="114">
        <v>1817</v>
      </c>
      <c r="G26" s="114">
        <v>1748</v>
      </c>
      <c r="H26" s="140">
        <v>1812</v>
      </c>
      <c r="I26" s="115">
        <v>-187</v>
      </c>
      <c r="J26" s="116">
        <v>-10.32008830022075</v>
      </c>
    </row>
    <row r="27" spans="1:15" s="110" customFormat="1" ht="24.95" customHeight="1" x14ac:dyDescent="0.2">
      <c r="A27" s="193" t="s">
        <v>161</v>
      </c>
      <c r="B27" s="199" t="s">
        <v>223</v>
      </c>
      <c r="C27" s="113">
        <v>9.3972186200420342</v>
      </c>
      <c r="D27" s="115">
        <v>4203</v>
      </c>
      <c r="E27" s="114">
        <v>4230</v>
      </c>
      <c r="F27" s="114">
        <v>4217</v>
      </c>
      <c r="G27" s="114">
        <v>4153</v>
      </c>
      <c r="H27" s="140">
        <v>4123</v>
      </c>
      <c r="I27" s="115">
        <v>80</v>
      </c>
      <c r="J27" s="116">
        <v>1.9403347077370847</v>
      </c>
    </row>
    <row r="28" spans="1:15" s="110" customFormat="1" ht="24.95" customHeight="1" x14ac:dyDescent="0.2">
      <c r="A28" s="193" t="s">
        <v>163</v>
      </c>
      <c r="B28" s="199" t="s">
        <v>164</v>
      </c>
      <c r="C28" s="113">
        <v>6.1217189107007108</v>
      </c>
      <c r="D28" s="115">
        <v>2738</v>
      </c>
      <c r="E28" s="114">
        <v>2736</v>
      </c>
      <c r="F28" s="114">
        <v>2713</v>
      </c>
      <c r="G28" s="114">
        <v>2686</v>
      </c>
      <c r="H28" s="140">
        <v>2703</v>
      </c>
      <c r="I28" s="115">
        <v>35</v>
      </c>
      <c r="J28" s="116">
        <v>1.2948575656677765</v>
      </c>
    </row>
    <row r="29" spans="1:15" s="110" customFormat="1" ht="24.95" customHeight="1" x14ac:dyDescent="0.2">
      <c r="A29" s="193">
        <v>86</v>
      </c>
      <c r="B29" s="199" t="s">
        <v>165</v>
      </c>
      <c r="C29" s="113">
        <v>8.9589947681438087</v>
      </c>
      <c r="D29" s="115">
        <v>4007</v>
      </c>
      <c r="E29" s="114">
        <v>3940</v>
      </c>
      <c r="F29" s="114">
        <v>3888</v>
      </c>
      <c r="G29" s="114">
        <v>3863</v>
      </c>
      <c r="H29" s="140">
        <v>3857</v>
      </c>
      <c r="I29" s="115">
        <v>150</v>
      </c>
      <c r="J29" s="116">
        <v>3.88903292714545</v>
      </c>
    </row>
    <row r="30" spans="1:15" s="110" customFormat="1" ht="24.95" customHeight="1" x14ac:dyDescent="0.2">
      <c r="A30" s="193">
        <v>87.88</v>
      </c>
      <c r="B30" s="204" t="s">
        <v>166</v>
      </c>
      <c r="C30" s="113">
        <v>10.595626704824934</v>
      </c>
      <c r="D30" s="115">
        <v>4739</v>
      </c>
      <c r="E30" s="114">
        <v>4751</v>
      </c>
      <c r="F30" s="114">
        <v>4710</v>
      </c>
      <c r="G30" s="114">
        <v>4591</v>
      </c>
      <c r="H30" s="140">
        <v>4591</v>
      </c>
      <c r="I30" s="115">
        <v>148</v>
      </c>
      <c r="J30" s="116">
        <v>3.2236985406229581</v>
      </c>
    </row>
    <row r="31" spans="1:15" s="110" customFormat="1" ht="24.95" customHeight="1" x14ac:dyDescent="0.2">
      <c r="A31" s="193" t="s">
        <v>167</v>
      </c>
      <c r="B31" s="199" t="s">
        <v>168</v>
      </c>
      <c r="C31" s="113">
        <v>4.5946429369941422</v>
      </c>
      <c r="D31" s="115">
        <v>2055</v>
      </c>
      <c r="E31" s="114">
        <v>2072</v>
      </c>
      <c r="F31" s="114">
        <v>2139</v>
      </c>
      <c r="G31" s="114">
        <v>2073</v>
      </c>
      <c r="H31" s="140">
        <v>2086</v>
      </c>
      <c r="I31" s="115">
        <v>-31</v>
      </c>
      <c r="J31" s="116">
        <v>-1.486097794822627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83.9556410141752</v>
      </c>
      <c r="D36" s="143">
        <v>37550</v>
      </c>
      <c r="E36" s="144">
        <v>37869</v>
      </c>
      <c r="F36" s="144">
        <v>37931</v>
      </c>
      <c r="G36" s="144">
        <v>37544</v>
      </c>
      <c r="H36" s="145">
        <v>37565</v>
      </c>
      <c r="I36" s="143">
        <v>-15</v>
      </c>
      <c r="J36" s="146">
        <v>-3.993078663649674E-2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3" t="s">
        <v>225</v>
      </c>
      <c r="B39" s="613"/>
      <c r="C39" s="613"/>
      <c r="D39" s="613"/>
      <c r="E39" s="613"/>
      <c r="F39" s="613"/>
      <c r="G39" s="613"/>
      <c r="H39" s="613"/>
      <c r="I39" s="613"/>
      <c r="J39" s="613"/>
    </row>
    <row r="40" spans="1:10" ht="30.75" customHeight="1" x14ac:dyDescent="0.2">
      <c r="A40" s="613"/>
      <c r="B40" s="613"/>
      <c r="C40" s="613"/>
      <c r="D40" s="613"/>
      <c r="E40" s="613"/>
      <c r="F40" s="613"/>
      <c r="G40" s="613"/>
      <c r="H40" s="613"/>
      <c r="I40" s="613"/>
      <c r="J40" s="613"/>
    </row>
    <row r="41" spans="1:10" ht="12.75" customHeight="1" x14ac:dyDescent="0.2">
      <c r="A41" s="613"/>
      <c r="B41" s="613"/>
      <c r="C41" s="613"/>
      <c r="D41" s="613"/>
      <c r="E41" s="613"/>
      <c r="F41" s="613"/>
      <c r="G41" s="613"/>
      <c r="H41" s="613"/>
      <c r="I41" s="613"/>
      <c r="J41" s="613"/>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2020-09-25T06:24:57Z</dcterms:created>
  <dcterms:modified xsi:type="dcterms:W3CDTF">2020-09-28T08:05:49Z</dcterms:modified>
</cp:coreProperties>
</file>