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H43" i="24"/>
  <c r="G43" i="24"/>
  <c r="F43" i="24"/>
  <c r="E43" i="24"/>
  <c r="C43" i="24"/>
  <c r="I43" i="24" s="1"/>
  <c r="B43" i="24"/>
  <c r="D43" i="24" s="1"/>
  <c r="K42" i="24"/>
  <c r="I42" i="24"/>
  <c r="C42" i="24"/>
  <c r="M42" i="24" s="1"/>
  <c r="B42" i="24"/>
  <c r="D42" i="24" s="1"/>
  <c r="M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18" i="24" l="1"/>
  <c r="J18" i="24"/>
  <c r="H18" i="24"/>
  <c r="F18" i="24"/>
  <c r="D18" i="24"/>
  <c r="F21" i="24"/>
  <c r="D21" i="24"/>
  <c r="J21" i="24"/>
  <c r="H21" i="24"/>
  <c r="K21" i="24"/>
  <c r="F31" i="24"/>
  <c r="D31" i="24"/>
  <c r="J31" i="24"/>
  <c r="H31" i="24"/>
  <c r="K31" i="24"/>
  <c r="B45" i="24"/>
  <c r="B39" i="24"/>
  <c r="F15" i="24"/>
  <c r="D15" i="24"/>
  <c r="J15" i="24"/>
  <c r="H15" i="24"/>
  <c r="K15" i="24"/>
  <c r="K22" i="24"/>
  <c r="J22" i="24"/>
  <c r="H22" i="24"/>
  <c r="F22" i="24"/>
  <c r="D22" i="24"/>
  <c r="K30" i="24"/>
  <c r="J30" i="24"/>
  <c r="H30" i="24"/>
  <c r="F30" i="24"/>
  <c r="D30" i="24"/>
  <c r="K34" i="24"/>
  <c r="J34" i="24"/>
  <c r="H34" i="24"/>
  <c r="F34" i="24"/>
  <c r="D34" i="24"/>
  <c r="D38" i="24"/>
  <c r="K38" i="24"/>
  <c r="J38" i="24"/>
  <c r="H38" i="24"/>
  <c r="F38" i="24"/>
  <c r="F7" i="24"/>
  <c r="D7" i="24"/>
  <c r="J7" i="24"/>
  <c r="H7" i="24"/>
  <c r="K7" i="24"/>
  <c r="H37" i="24"/>
  <c r="F37" i="24"/>
  <c r="D37" i="24"/>
  <c r="K37" i="24"/>
  <c r="J37" i="24"/>
  <c r="I22" i="24"/>
  <c r="M22" i="24"/>
  <c r="E22" i="24"/>
  <c r="L22" i="24"/>
  <c r="G22" i="24"/>
  <c r="I28" i="24"/>
  <c r="M28" i="24"/>
  <c r="E28" i="24"/>
  <c r="L28" i="24"/>
  <c r="G28" i="24"/>
  <c r="C45" i="24"/>
  <c r="C39" i="24"/>
  <c r="K16" i="24"/>
  <c r="J16" i="24"/>
  <c r="H16" i="24"/>
  <c r="F16" i="24"/>
  <c r="D16" i="24"/>
  <c r="F19" i="24"/>
  <c r="D19" i="24"/>
  <c r="J19" i="24"/>
  <c r="H19" i="24"/>
  <c r="K19" i="24"/>
  <c r="F25" i="24"/>
  <c r="D25" i="24"/>
  <c r="J25" i="24"/>
  <c r="H25" i="24"/>
  <c r="K25" i="24"/>
  <c r="G25" i="24"/>
  <c r="M25" i="24"/>
  <c r="E25" i="24"/>
  <c r="L25" i="24"/>
  <c r="I25" i="24"/>
  <c r="K28" i="24"/>
  <c r="J28" i="24"/>
  <c r="H28" i="24"/>
  <c r="F28" i="24"/>
  <c r="D28" i="24"/>
  <c r="I8" i="24"/>
  <c r="M8" i="24"/>
  <c r="E8" i="24"/>
  <c r="L8" i="24"/>
  <c r="G8" i="24"/>
  <c r="G19" i="24"/>
  <c r="M19" i="24"/>
  <c r="E19" i="24"/>
  <c r="L19" i="24"/>
  <c r="I19" i="24"/>
  <c r="G29" i="24"/>
  <c r="M29" i="24"/>
  <c r="E29" i="24"/>
  <c r="L29" i="24"/>
  <c r="I29" i="24"/>
  <c r="G35" i="24"/>
  <c r="M35" i="24"/>
  <c r="E35" i="24"/>
  <c r="L35" i="24"/>
  <c r="I35" i="24"/>
  <c r="F17" i="24"/>
  <c r="D17" i="24"/>
  <c r="J17" i="24"/>
  <c r="H17" i="24"/>
  <c r="K17" i="24"/>
  <c r="G7" i="24"/>
  <c r="M7" i="24"/>
  <c r="E7" i="24"/>
  <c r="L7" i="24"/>
  <c r="I7" i="24"/>
  <c r="G9" i="24"/>
  <c r="M9" i="24"/>
  <c r="E9" i="24"/>
  <c r="L9" i="24"/>
  <c r="I9" i="24"/>
  <c r="G23" i="24"/>
  <c r="M23" i="24"/>
  <c r="E23" i="24"/>
  <c r="L23" i="24"/>
  <c r="I23" i="24"/>
  <c r="I26" i="24"/>
  <c r="M26" i="24"/>
  <c r="E26" i="24"/>
  <c r="L26" i="24"/>
  <c r="G26" i="24"/>
  <c r="K8" i="24"/>
  <c r="J8" i="24"/>
  <c r="H8" i="24"/>
  <c r="F8" i="24"/>
  <c r="D8" i="24"/>
  <c r="B14" i="24"/>
  <c r="B6" i="24"/>
  <c r="K20" i="24"/>
  <c r="J20" i="24"/>
  <c r="H20" i="24"/>
  <c r="F20" i="24"/>
  <c r="D20" i="24"/>
  <c r="K26" i="24"/>
  <c r="J26" i="24"/>
  <c r="H26" i="24"/>
  <c r="F26" i="24"/>
  <c r="D26" i="24"/>
  <c r="C14" i="24"/>
  <c r="C6" i="24"/>
  <c r="I20" i="24"/>
  <c r="M20" i="24"/>
  <c r="E20" i="24"/>
  <c r="L20" i="24"/>
  <c r="G20" i="24"/>
  <c r="I30" i="24"/>
  <c r="M30" i="24"/>
  <c r="E30" i="24"/>
  <c r="L30" i="24"/>
  <c r="G30" i="24"/>
  <c r="I37" i="24"/>
  <c r="G37" i="24"/>
  <c r="L37" i="24"/>
  <c r="M37" i="24"/>
  <c r="E37" i="24"/>
  <c r="F9" i="24"/>
  <c r="D9" i="24"/>
  <c r="J9" i="24"/>
  <c r="H9" i="24"/>
  <c r="K9" i="24"/>
  <c r="F23" i="24"/>
  <c r="D23" i="24"/>
  <c r="J23" i="24"/>
  <c r="H23" i="24"/>
  <c r="K23" i="24"/>
  <c r="F29" i="24"/>
  <c r="D29" i="24"/>
  <c r="J29" i="24"/>
  <c r="H29" i="24"/>
  <c r="K29" i="24"/>
  <c r="K32" i="24"/>
  <c r="J32" i="24"/>
  <c r="H32" i="24"/>
  <c r="F32" i="24"/>
  <c r="D32" i="24"/>
  <c r="F35" i="24"/>
  <c r="D35" i="24"/>
  <c r="J35" i="24"/>
  <c r="H35" i="24"/>
  <c r="K35" i="24"/>
  <c r="G17" i="24"/>
  <c r="M17" i="24"/>
  <c r="E17" i="24"/>
  <c r="L17" i="24"/>
  <c r="I17" i="24"/>
  <c r="G33" i="24"/>
  <c r="M33" i="24"/>
  <c r="E33" i="24"/>
  <c r="L33" i="24"/>
  <c r="I33" i="24"/>
  <c r="G21" i="24"/>
  <c r="M21" i="24"/>
  <c r="E21" i="24"/>
  <c r="L21" i="24"/>
  <c r="I21" i="24"/>
  <c r="G27" i="24"/>
  <c r="M27" i="24"/>
  <c r="E27" i="24"/>
  <c r="L27" i="24"/>
  <c r="I27" i="24"/>
  <c r="M38" i="24"/>
  <c r="E38" i="24"/>
  <c r="L38" i="24"/>
  <c r="G38" i="24"/>
  <c r="I38" i="24"/>
  <c r="K24" i="24"/>
  <c r="J24" i="24"/>
  <c r="H24" i="24"/>
  <c r="F24" i="24"/>
  <c r="D24" i="24"/>
  <c r="F27" i="24"/>
  <c r="D27" i="24"/>
  <c r="J27" i="24"/>
  <c r="H27" i="24"/>
  <c r="K27" i="24"/>
  <c r="F33" i="24"/>
  <c r="D33" i="24"/>
  <c r="J33" i="24"/>
  <c r="H33" i="24"/>
  <c r="K33" i="24"/>
  <c r="G15" i="24"/>
  <c r="M15" i="24"/>
  <c r="E15" i="24"/>
  <c r="L15" i="24"/>
  <c r="I15" i="24"/>
  <c r="I18" i="24"/>
  <c r="M18" i="24"/>
  <c r="E18" i="24"/>
  <c r="L18" i="24"/>
  <c r="G18" i="24"/>
  <c r="G31" i="24"/>
  <c r="M31" i="24"/>
  <c r="E31" i="24"/>
  <c r="L31" i="24"/>
  <c r="I31" i="24"/>
  <c r="I34" i="24"/>
  <c r="M34" i="24"/>
  <c r="E34" i="24"/>
  <c r="L34" i="24"/>
  <c r="G34" i="24"/>
  <c r="I16" i="24"/>
  <c r="M16" i="24"/>
  <c r="E16" i="24"/>
  <c r="L16" i="24"/>
  <c r="I24" i="24"/>
  <c r="M24" i="24"/>
  <c r="E24" i="24"/>
  <c r="L24" i="24"/>
  <c r="I32" i="24"/>
  <c r="M32" i="24"/>
  <c r="E32" i="24"/>
  <c r="L32" i="24"/>
  <c r="G16" i="24"/>
  <c r="G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K41" i="24"/>
  <c r="G42" i="24"/>
  <c r="K43" i="24"/>
  <c r="G44" i="24"/>
  <c r="H40" i="24"/>
  <c r="L41" i="24"/>
  <c r="H42" i="24"/>
  <c r="L43" i="24"/>
  <c r="H44" i="24"/>
  <c r="J40" i="24"/>
  <c r="J42" i="24"/>
  <c r="J44" i="24"/>
  <c r="L40" i="24"/>
  <c r="L42" i="24"/>
  <c r="L44" i="24"/>
  <c r="E40" i="24"/>
  <c r="E42" i="24"/>
  <c r="E44" i="24"/>
  <c r="I14" i="24" l="1"/>
  <c r="M14" i="24"/>
  <c r="E14" i="24"/>
  <c r="L14" i="24"/>
  <c r="G14" i="24"/>
  <c r="I39" i="24"/>
  <c r="G39" i="24"/>
  <c r="L39" i="24"/>
  <c r="M39" i="24"/>
  <c r="E39" i="24"/>
  <c r="H45" i="24"/>
  <c r="F45" i="24"/>
  <c r="D45" i="24"/>
  <c r="K45" i="24"/>
  <c r="J45" i="24"/>
  <c r="I79" i="24"/>
  <c r="I45" i="24"/>
  <c r="G45" i="24"/>
  <c r="L45" i="24"/>
  <c r="M45" i="24"/>
  <c r="E45" i="24"/>
  <c r="J79" i="24"/>
  <c r="K77" i="24"/>
  <c r="I78" i="24" s="1"/>
  <c r="K6" i="24"/>
  <c r="J6" i="24"/>
  <c r="H6" i="24"/>
  <c r="F6" i="24"/>
  <c r="D6" i="24"/>
  <c r="K14" i="24"/>
  <c r="J14" i="24"/>
  <c r="H14" i="24"/>
  <c r="F14" i="24"/>
  <c r="D14" i="24"/>
  <c r="I6" i="24"/>
  <c r="M6" i="24"/>
  <c r="E6" i="24"/>
  <c r="L6" i="24"/>
  <c r="G6" i="24"/>
  <c r="H39" i="24"/>
  <c r="F39" i="24"/>
  <c r="D39" i="24"/>
  <c r="K39" i="24"/>
  <c r="J39" i="24"/>
  <c r="I82" i="24" l="1"/>
  <c r="J78" i="24"/>
  <c r="I83" i="24" s="1"/>
  <c r="K79" i="24"/>
  <c r="K78" i="24"/>
  <c r="I81" i="24" l="1"/>
</calcChain>
</file>

<file path=xl/sharedStrings.xml><?xml version="1.0" encoding="utf-8"?>
<sst xmlns="http://schemas.openxmlformats.org/spreadsheetml/2006/main" count="1706" uniqueCount="520">
  <si>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</si>
  <si>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</si>
  <si>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</si>
  <si>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</si>
  <si>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</si>
  <si>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</si>
  <si>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</si>
  <si>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</si>
  <si>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</si>
  <si>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</si>
  <si>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</si>
  <si>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</si>
  <si>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</si>
  <si>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Kiel, Landeshauptstadt (01002)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</si>
  <si>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</si>
  <si>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</si>
  <si>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</si>
  <si>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</si>
  <si>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</si>
  <si>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</si>
  <si>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</si>
  <si>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</si>
  <si>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</si>
  <si>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</si>
  <si>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</si>
  <si>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</si>
  <si>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</si>
  <si>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</si>
  <si>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</si>
  <si>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</si>
  <si>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</si>
  <si>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</si>
  <si>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</si>
  <si>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</si>
  <si>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</si>
  <si>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</si>
  <si>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</si>
  <si>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</si>
  <si>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</si>
  <si>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</si>
  <si>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</si>
  <si>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</si>
  <si>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</si>
  <si>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</si>
  <si>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</si>
  <si>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</si>
  <si>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</si>
  <si>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</si>
  <si>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</si>
  <si>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</si>
  <si>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</si>
  <si>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</si>
  <si>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</si>
  <si>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</si>
  <si>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</si>
  <si>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</si>
  <si>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</si>
  <si>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</si>
  <si>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</si>
  <si>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</si>
  <si>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</si>
  <si>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</si>
  <si>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</si>
  <si>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</si>
  <si>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</si>
  <si>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</si>
  <si>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</si>
  <si>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</si>
  <si>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</si>
  <si>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</si>
  <si>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</si>
  <si>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</si>
  <si>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</si>
  <si>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</si>
  <si>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</si>
  <si>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</si>
  <si>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</si>
  <si>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</si>
  <si>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</si>
  <si>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</si>
  <si>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</si>
  <si>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</si>
  <si>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</si>
  <si>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</si>
  <si>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</si>
  <si>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</si>
  <si>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</si>
  <si>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</si>
  <si>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</si>
  <si>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</si>
  <si>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</si>
  <si>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</si>
  <si>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Kiel, Landeshauptstadt (01002);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</si>
  <si>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</si>
  <si>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</si>
  <si>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</si>
  <si>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</si>
  <si>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</si>
  <si>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</si>
  <si>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</si>
  <si>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</si>
  <si>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</si>
  <si>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</si>
  <si>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</si>
  <si>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</si>
  <si>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</si>
  <si>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</si>
  <si>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</si>
  <si>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</si>
  <si>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</si>
  <si>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</si>
  <si>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</si>
  <si>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</si>
  <si>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</si>
  <si>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</si>
  <si>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</si>
  <si>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</si>
  <si>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</si>
  <si>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</si>
  <si>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</si>
  <si>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</si>
  <si>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</si>
  <si>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</si>
  <si>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</si>
  <si>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</si>
  <si>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</si>
  <si>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</si>
  <si>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</si>
  <si>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</si>
  <si>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</si>
  <si>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</si>
  <si>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</si>
  <si>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</si>
  <si>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</si>
  <si>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</si>
  <si>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</si>
  <si>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</si>
  <si>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</si>
  <si>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</si>
  <si>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</si>
  <si>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</si>
  <si>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</si>
  <si>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</si>
  <si>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</si>
  <si>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</si>
  <si>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</si>
  <si>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</si>
  <si>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</si>
  <si>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</si>
  <si>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</si>
  <si>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</si>
  <si>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</si>
  <si>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</si>
  <si>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</si>
  <si>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</si>
  <si>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</si>
  <si>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</si>
  <si>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</si>
  <si>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</si>
  <si>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</si>
  <si>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</si>
  <si>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</si>
  <si>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</si>
  <si>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</si>
  <si>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</si>
  <si>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</si>
  <si>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</si>
  <si>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</si>
  <si>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</si>
  <si>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</si>
  <si>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</si>
  <si>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</si>
  <si>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</si>
  <si>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</si>
  <si>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</si>
  <si>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</si>
  <si>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</si>
  <si>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</si>
  <si>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</si>
  <si>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</si>
  <si>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</si>
  <si>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</si>
  <si>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</si>
  <si>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Kiel, Landeshauptstadt (01002)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</si>
  <si>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</si>
  <si>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</si>
  <si>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</si>
  <si>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</si>
  <si>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</si>
  <si>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</si>
  <si>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</si>
  <si>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</si>
  <si>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</si>
  <si>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</si>
  <si>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</si>
  <si>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</si>
  <si>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</si>
  <si>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</si>
  <si>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</si>
  <si>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</si>
  <si>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</si>
  <si>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</si>
  <si>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</si>
  <si>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</si>
  <si>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</si>
  <si>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</si>
  <si>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</si>
  <si>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</si>
  <si>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</si>
  <si>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</si>
  <si>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</si>
  <si>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</si>
  <si>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</si>
  <si>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</si>
  <si>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</si>
  <si>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</si>
  <si>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</si>
  <si>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</si>
  <si>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</si>
  <si>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</si>
  <si>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</si>
  <si>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</si>
  <si>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</si>
  <si>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</si>
  <si>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</si>
  <si>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</si>
  <si>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</si>
  <si>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</si>
  <si>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</si>
  <si>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</si>
  <si>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</si>
  <si>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</si>
  <si>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</si>
  <si>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</si>
  <si>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</si>
  <si>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</si>
  <si>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</si>
  <si>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</si>
  <si>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</si>
  <si>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</si>
  <si>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</si>
  <si>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</si>
  <si>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</si>
  <si>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</si>
  <si>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</si>
  <si>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</si>
  <si>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</si>
  <si>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</si>
  <si>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</si>
  <si>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</si>
  <si>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</si>
  <si>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</si>
  <si>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</si>
  <si>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</si>
  <si>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</si>
  <si>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</si>
  <si>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</si>
  <si>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</si>
  <si>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</si>
  <si>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</si>
  <si>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</si>
  <si>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</si>
  <si>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</si>
  <si>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</si>
  <si>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</si>
  <si>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</si>
  <si>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</si>
  <si>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</si>
  <si>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</si>
  <si>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</si>
  <si>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</si>
  <si>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</si>
  <si>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</si>
  <si>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</si>
  <si>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</si>
  <si>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</si>
  <si>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</si>
  <si>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</si>
  <si>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</si>
  <si>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</si>
  <si>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</si>
  <si>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</si>
  <si>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</si>
  <si>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</si>
  <si>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</si>
  <si>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</si>
  <si>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</si>
  <si>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</si>
  <si>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</si>
  <si>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</si>
  <si>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</si>
  <si>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</si>
  <si>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</si>
  <si>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</si>
  <si>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</si>
  <si>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</si>
  <si>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</si>
  <si>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</si>
  <si>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</si>
  <si>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</si>
  <si>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</si>
  <si>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</si>
  <si>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</si>
  <si>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</si>
  <si>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</si>
  <si>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</si>
  <si>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</si>
  <si>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</si>
  <si>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</si>
  <si>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</si>
  <si>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</si>
  <si>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</si>
  <si>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</si>
  <si>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</si>
  <si>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</si>
  <si>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</si>
  <si>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</si>
  <si>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</si>
  <si>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</si>
  <si>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</si>
  <si>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</si>
  <si>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</si>
  <si>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</si>
  <si>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</si>
  <si>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</si>
  <si>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</si>
  <si>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</si>
  <si>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</si>
  <si>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</si>
  <si>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</si>
  <si>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</si>
  <si>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</si>
  <si>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</si>
  <si>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</si>
  <si>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</si>
  <si>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</si>
  <si>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</si>
  <si>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</si>
  <si>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</si>
  <si>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</si>
  <si>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</si>
  <si>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</si>
  <si>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</si>
  <si>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</si>
  <si>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</si>
  <si>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</si>
  <si>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</si>
  <si>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</si>
  <si>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</si>
  <si>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</si>
  <si>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</si>
  <si>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</si>
  <si>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</si>
  <si>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</si>
  <si>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</si>
  <si>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</si>
  <si>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</si>
  <si>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</si>
  <si>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</si>
  <si>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</si>
  <si>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</si>
  <si>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</si>
  <si>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</si>
  <si>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</si>
  <si>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</si>
  <si>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</si>
  <si>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</si>
  <si>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</si>
  <si>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</si>
  <si>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</si>
  <si>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</si>
  <si>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</si>
  <si>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</si>
  <si>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Kiel, Landeshauptstadt (01002);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</si>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</sst>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{3BD1838B-DDCE-4A2C-9347-0050A237A255}</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6AD9-4CA9-8C45-D233681A6313}"/>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{043BD9DC-6E21-49BE-B2B5-54982DAE2911}</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6AD9-4CA9-8C45-D233681A631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{F29D994E-2ADE-4F35-B7D4-34C4BBFA3276}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AD9-4CA9-8C45-D233681A631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{E1FCBDC5-F364-480F-886D-70BC1892433B}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AD9-4CA9-8C45-D233681A631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1.3305606679892599</c:v>
                </c:pt>
                <c:pt idx="1">
                  <c:v>1.4790279868316203</c:v>
                </c:pt>
                <c:pt idx="2">
                  <c:v>1.1186464311118853</c:v>
                </c:pt>
                <c:pt idx="3">
                  <c:v>1.0875687030768</c:v>
                </c:pt>
              </c:numCache>
            </c:numRef>
          </c:val>
          <c:extLst>
            <c:ext xmlns:c16="http://schemas.microsoft.com/office/drawing/2014/chart" uri="{C3380CC4-5D6E-409C-BE32-E72D297353CC}">
              <c16:uniqueId val="{00000004-6AD9-4CA9-8C45-D233681A631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{7C818186-50FA-40FD-9CDC-2B7F637EA70B}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AD9-4CA9-8C45-D233681A631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{ECD681F9-06C8-4C24-AD08-AF005315F696}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AD9-4CA9-8C45-D233681A631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{99D46D0E-0116-43A8-A94B-90D7C4521AA3}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AD9-4CA9-8C45-D233681A631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{B4CFA5F9-A24B-440E-B965-924E33A6F7DE}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AD9-4CA9-8C45-D233681A631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AD9-4CA9-8C45-D233681A631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AD9-4CA9-8C45-D233681A631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{074C562F-6621-4E1C-86B8-8B9FAB106F0E}</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0B10-4C8F-9EBB-FEFDEC0E6B97}"/>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{C6F68E0D-FCBE-44C4-AF0A-37E1344AED5D}</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0B10-4C8F-9EBB-FEFDEC0E6B9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{2703DE82-538C-442A-A2A8-8D6F3889DB5F}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B10-4C8F-9EBB-FEFDEC0E6B9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{85D7563F-AAF9-4AA8-8B54-321FD853F496}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B10-4C8F-9EBB-FEFDEC0E6B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-3.6313256526177629</c:v>
                </c:pt>
                <c:pt idx="1">
                  <c:v>-3.3674488838723948</c:v>
                </c:pt>
                <c:pt idx="2">
                  <c:v>-2.7637010795899166</c:v>
                </c:pt>
                <c:pt idx="3">
                  <c:v>-2.8655893304673015</c:v>
                </c:pt>
              </c:numCache>
            </c:numRef>
          </c:val>
          <c:extLst>
            <c:ext xmlns:c16="http://schemas.microsoft.com/office/drawing/2014/chart" uri="{C3380CC4-5D6E-409C-BE32-E72D297353CC}">
              <c16:uniqueId val="{00000004-0B10-4C8F-9EBB-FEFDEC0E6B9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{9760B4ED-5677-412B-9AD0-CBE0B216D36D}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B10-4C8F-9EBB-FEFDEC0E6B9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{D8B6E8F7-D958-4D98-968E-4B432D5DD3C4}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B10-4C8F-9EBB-FEFDEC0E6B9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{3B367FAD-FCED-414D-8BE7-EBEF34335737}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B10-4C8F-9EBB-FEFDEC0E6B9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{03F9A6F6-7925-41F8-95F3-C427518AC2E7}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B10-4C8F-9EBB-FEFDEC0E6B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B10-4C8F-9EBB-FEFDEC0E6B9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B10-4C8F-9EBB-FEFDEC0E6B9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{CE435E48-C996-4D9C-9461-A20A24B9BD61}</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52B1-42EE-8567-F05113F05DAA}"/>
                </c:ext>
              </c:extLst>
            </c:dLbl>
            <c:dLbl>
              <c:idx val="1"/>
              <c:tx>
                <c:strRef>
                  <c:f>Daten_Diagramme!$D$15</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{AD3FCE8A-4B91-45C6-8751-81942163C166}</c15:txfldGUID>
                      <c15:f>Daten_Diagramme!$D$15</c15:f>
                      <c15:dlblFieldTableCache>
                        <c:ptCount val="1"/>
                        <c:pt idx="0">
                          <c:v>24.0</c:v>
                        </c:pt>
                      </c15:dlblFieldTableCache>
                    </c15:dlblFTEntry>
                  </c15:dlblFieldTable>
                  <c15:showDataLabelsRange val="0"/>
                </c:ext>
                <c:ext xmlns:c16="http://schemas.microsoft.com/office/drawing/2014/chart" uri="{C3380CC4-5D6E-409C-BE32-E72D297353CC}">
                  <c16:uniqueId val="{00000001-52B1-42EE-8567-F05113F05DAA}"/>
                </c:ext>
              </c:extLst>
            </c:dLbl>
            <c:dLbl>
              <c:idx val="2"/>
              <c:tx>
                <c:strRef>
                  <c:f>Daten_Diagramme!$D$16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{A051769F-B709-414C-BA5F-49ADC6B01A18}</c15:txfldGUID>
                      <c15:f>Daten_Diagramme!$D$16</c15:f>
                      <c15:dlblFieldTableCache>
                        <c:ptCount val="1"/>
                        <c:pt idx="0">
                          <c:v>-3.3</c:v>
                        </c:pt>
                      </c15:dlblFieldTableCache>
                    </c15:dlblFTEntry>
                  </c15:dlblFieldTable>
                  <c15:showDataLabelsRange val="0"/>
                </c:ext>
                <c:ext xmlns:c16="http://schemas.microsoft.com/office/drawing/2014/chart" uri="{C3380CC4-5D6E-409C-BE32-E72D297353CC}">
                  <c16:uniqueId val="{00000002-52B1-42EE-8567-F05113F05DAA}"/>
                </c:ext>
              </c:extLst>
            </c:dLbl>
            <c:dLbl>
              <c:idx val="3"/>
              <c:tx>
                <c:strRef>
                  <c:f>Daten_Diagramme!$D$17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{4C8B94ED-8388-45FD-BB17-8134A2B517F1}</c15:txfldGUID>
                      <c15:f>Daten_Diagramme!$D$17</c15:f>
                      <c15:dlblFieldTableCache>
                        <c:ptCount val="1"/>
                        <c:pt idx="0">
                          <c:v>2.6</c:v>
                        </c:pt>
                      </c15:dlblFieldTableCache>
                    </c15:dlblFTEntry>
                  </c15:dlblFieldTable>
                  <c15:showDataLabelsRange val="0"/>
                </c:ext>
                <c:ext xmlns:c16="http://schemas.microsoft.com/office/drawing/2014/chart" uri="{C3380CC4-5D6E-409C-BE32-E72D297353CC}">
                  <c16:uniqueId val="{00000003-52B1-42EE-8567-F05113F05DAA}"/>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{C8B50C06-F102-4470-92FC-2B90B9B6EE9C}</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52B1-42EE-8567-F05113F05DAA}"/>
                </c:ext>
              </c:extLst>
            </c:dLbl>
            <c:dLbl>
              <c:idx val="5"/>
              <c:tx>
                <c:strRef>
                  <c:f>Daten_Diagramme!$D$19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{5AE4367E-906E-4EB5-9C6A-2DA901A57729}</c15:txfldGUID>
                      <c15:f>Daten_Diagramme!$D$19</c15:f>
                      <c15:dlblFieldTableCache>
                        <c:ptCount val="1"/>
                        <c:pt idx="0">
                          <c:v>3.4</c:v>
                        </c:pt>
                      </c15:dlblFieldTableCache>
                    </c15:dlblFTEntry>
                  </c15:dlblFieldTable>
                  <c15:showDataLabelsRange val="0"/>
                </c:ext>
                <c:ext xmlns:c16="http://schemas.microsoft.com/office/drawing/2014/chart" uri="{C3380CC4-5D6E-409C-BE32-E72D297353CC}">
                  <c16:uniqueId val="{00000005-52B1-42EE-8567-F05113F05DAA}"/>
                </c:ext>
              </c:extLst>
            </c:dLbl>
            <c:dLbl>
              <c:idx val="6"/>
              <c:tx>
                <c:strRef>
                  <c:f>Daten_Diagramme!$D$20</c:f>
                  <c:strCache>
                    <c:ptCount val="1"/>
                    <c:pt idx="0">
                      <c:v>-21.0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{97484076-31FA-4C63-9850-0BEDB5852860}</c15:txfldGUID>
                      <c15:f>Daten_Diagramme!$D$20</c15:f>
                      <c15:dlblFieldTableCache>
                        <c:ptCount val="1"/>
                        <c:pt idx="0">
                          <c:v>-21.0</c:v>
                        </c:pt>
                      </c15:dlblFieldTableCache>
                    </c15:dlblFTEntry>
                  </c15:dlblFieldTable>
                  <c15:showDataLabelsRange val="0"/>
                </c:ext>
                <c:ext xmlns:c16="http://schemas.microsoft.com/office/drawing/2014/chart" uri="{C3380CC4-5D6E-409C-BE32-E72D297353CC}">
                  <c16:uniqueId val="{00000006-52B1-42EE-8567-F05113F05DAA}"/>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{DC7048FA-596E-4FA0-A01F-55C665A45C40}</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52B1-42EE-8567-F05113F05DAA}"/>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{A57FA2E2-2AFB-4CCC-B7B3-90E54806E45F}</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52B1-42EE-8567-F05113F05DAA}"/>
                </c:ext>
              </c:extLst>
            </c:dLbl>
            <c:dLbl>
              <c:idx val="9"/>
              <c:tx>
                <c:strRef>
                  <c:f>Daten_Diagramme!$D$23</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{E8BACF84-1198-43E4-92F2-A202A165B826}</c15:txfldGUID>
                      <c15:f>Daten_Diagramme!$D$23</c15:f>
                      <c15:dlblFieldTableCache>
                        <c:ptCount val="1"/>
                        <c:pt idx="0">
                          <c:v>9.6</c:v>
                        </c:pt>
                      </c15:dlblFieldTableCache>
                    </c15:dlblFTEntry>
                  </c15:dlblFieldTable>
                  <c15:showDataLabelsRange val="0"/>
                </c:ext>
                <c:ext xmlns:c16="http://schemas.microsoft.com/office/drawing/2014/chart" uri="{C3380CC4-5D6E-409C-BE32-E72D297353CC}">
                  <c16:uniqueId val="{00000009-52B1-42EE-8567-F05113F05DAA}"/>
                </c:ext>
              </c:extLst>
            </c:dLbl>
            <c:dLbl>
              <c:idx val="10"/>
              <c:tx>
                <c:strRef>
                  <c:f>Daten_Diagramme!$D$24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{6E9CA8F6-5846-4CAA-A682-91FD4EDDB170}</c15:txfldGUID>
                      <c15:f>Daten_Diagramme!$D$24</c15:f>
                      <c15:dlblFieldTableCache>
                        <c:ptCount val="1"/>
                        <c:pt idx="0">
                          <c:v>7.0</c:v>
                        </c:pt>
                      </c15:dlblFieldTableCache>
                    </c15:dlblFTEntry>
                  </c15:dlblFieldTable>
                  <c15:showDataLabelsRange val="0"/>
                </c:ext>
                <c:ext xmlns:c16="http://schemas.microsoft.com/office/drawing/2014/chart" uri="{C3380CC4-5D6E-409C-BE32-E72D297353CC}">
                  <c16:uniqueId val="{0000000A-52B1-42EE-8567-F05113F05DAA}"/>
                </c:ext>
              </c:extLst>
            </c:dLbl>
            <c:dLbl>
              <c:idx val="11"/>
              <c:tx>
                <c:strRef>
                  <c:f>Daten_Diagramme!$D$25</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{9A726484-892E-40F6-9634-DF3039757B6D}</c15:txfldGUID>
                      <c15:f>Daten_Diagramme!$D$25</c15:f>
                      <c15:dlblFieldTableCache>
                        <c:ptCount val="1"/>
                        <c:pt idx="0">
                          <c:v>8.7</c:v>
                        </c:pt>
                      </c15:dlblFieldTableCache>
                    </c15:dlblFTEntry>
                  </c15:dlblFieldTable>
                  <c15:showDataLabelsRange val="0"/>
                </c:ext>
                <c:ext xmlns:c16="http://schemas.microsoft.com/office/drawing/2014/chart" uri="{C3380CC4-5D6E-409C-BE32-E72D297353CC}">
                  <c16:uniqueId val="{0000000B-52B1-42EE-8567-F05113F05DAA}"/>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{63205354-2D3A-4B0B-8A49-17F06604293D}</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52B1-42EE-8567-F05113F05DAA}"/>
                </c:ext>
              </c:extLst>
            </c:dLbl>
            <c:dLbl>
              <c:idx val="13"/>
              <c:tx>
                <c:strRef>
                  <c:f>Daten_Diagramme!$D$27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{343BFE1B-CFE7-4BBC-BF2B-4EA82CF08976}</c15:txfldGUID>
                      <c15:f>Daten_Diagramme!$D$27</c15:f>
                      <c15:dlblFieldTableCache>
                        <c:ptCount val="1"/>
                        <c:pt idx="0">
                          <c:v>4.1</c:v>
                        </c:pt>
                      </c15:dlblFieldTableCache>
                    </c15:dlblFTEntry>
                  </c15:dlblFieldTable>
                  <c15:showDataLabelsRange val="0"/>
                </c:ext>
                <c:ext xmlns:c16="http://schemas.microsoft.com/office/drawing/2014/chart" uri="{C3380CC4-5D6E-409C-BE32-E72D297353CC}">
                  <c16:uniqueId val="{0000000D-52B1-42EE-8567-F05113F05DAA}"/>
                </c:ext>
              </c:extLst>
            </c:dLbl>
            <c:dLbl>
              <c:idx val="14"/>
              <c:tx>
                <c:strRef>
                  <c:f>Daten_Diagramme!$D$28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{AF720DFD-2675-440A-8021-BC796C1311A0}</c15:txfldGUID>
                      <c15:f>Daten_Diagramme!$D$28</c15:f>
                      <c15:dlblFieldTableCache>
                        <c:ptCount val="1"/>
                        <c:pt idx="0">
                          <c:v>-5.8</c:v>
                        </c:pt>
                      </c15:dlblFieldTableCache>
                    </c15:dlblFTEntry>
                  </c15:dlblFieldTable>
                  <c15:showDataLabelsRange val="0"/>
                </c:ext>
                <c:ext xmlns:c16="http://schemas.microsoft.com/office/drawing/2014/chart" uri="{C3380CC4-5D6E-409C-BE32-E72D297353CC}">
                  <c16:uniqueId val="{0000000E-52B1-42EE-8567-F05113F05DAA}"/>
                </c:ext>
              </c:extLst>
            </c:dLbl>
            <c:dLbl>
              <c:idx val="15"/>
              <c:tx>
                <c:strRef>
                  <c:f>Daten_Diagramme!$D$29</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{D7435CB2-CCAA-4977-A636-EEE8124D168C}</c15:txfldGUID>
                      <c15:f>Daten_Diagramme!$D$29</c15:f>
                      <c15:dlblFieldTableCache>
                        <c:ptCount val="1"/>
                        <c:pt idx="0">
                          <c:v>-15.3</c:v>
                        </c:pt>
                      </c15:dlblFieldTableCache>
                    </c15:dlblFTEntry>
                  </c15:dlblFieldTable>
                  <c15:showDataLabelsRange val="0"/>
                </c:ext>
                <c:ext xmlns:c16="http://schemas.microsoft.com/office/drawing/2014/chart" uri="{C3380CC4-5D6E-409C-BE32-E72D297353CC}">
                  <c16:uniqueId val="{0000000F-52B1-42EE-8567-F05113F05DAA}"/>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{50825104-FF81-49D3-A4C0-93E4A2E37CBA}</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52B1-42EE-8567-F05113F05DAA}"/>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{EF3DB7A7-C104-4900-A9CB-1A0436DD0262}</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52B1-42EE-8567-F05113F05DAA}"/>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{859320DD-7923-47AE-984D-AC011221B243}</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52B1-42EE-8567-F05113F05DAA}"/>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{AF5E73AB-FDF3-488A-BD10-7CD73768E649}</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52B1-42EE-8567-F05113F05DAA}"/>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{E4D1F676-A26F-4FAE-B485-012694A1BF43}</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52B1-42EE-8567-F05113F05DA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{C4B212F1-E1D6-42CF-8DD2-F04F65CF6122}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2B1-42EE-8567-F05113F05DA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{E8E5A7D5-B802-490D-9AF5-A40EF79B8AAA}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2B1-42EE-8567-F05113F05DAA}"/>
                </c:ext>
              </c:extLst>
            </c:dLbl>
            <c:dLbl>
              <c:idx val="23"/>
              <c:tx>
                <c:strRef>
                  <c:f>Daten_Diagramme!$D$37</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{AD04E6E8-04EA-49B3-B62C-AFE42239CA75}</c15:txfldGUID>
                      <c15:f>Daten_Diagramme!$D$37</c15:f>
                      <c15:dlblFieldTableCache>
                        <c:ptCount val="1"/>
                        <c:pt idx="0">
                          <c:v>24.0</c:v>
                        </c:pt>
                      </c15:dlblFieldTableCache>
                    </c15:dlblFTEntry>
                  </c15:dlblFieldTable>
                  <c15:showDataLabelsRange val="0"/>
                </c:ext>
                <c:ext xmlns:c16="http://schemas.microsoft.com/office/drawing/2014/chart" uri="{C3380CC4-5D6E-409C-BE32-E72D297353CC}">
                  <c16:uniqueId val="{00000017-52B1-42EE-8567-F05113F05DAA}"/>
                </c:ext>
              </c:extLst>
            </c:dLbl>
            <c:dLbl>
              <c:idx val="24"/>
              <c:layout>
                <c:manualLayout>
                  <c:x val="4.7769028871392123E-3"/>
                  <c:y val="-4.6876052205785108E-5"/>
                </c:manualLayout>
              </c:layout>
              <c:tx>
                <c:strRef>
                  <c:f>Daten_Diagramme!$D$38</c:f>
                  <c:strCache>
                    <c:ptCount val="1"/>
                    <c:pt idx="0">
                      <c:v>2.2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{E982D7B0-4017-44F8-AE2E-0CEA95DDEA76}</c15:txfldGUID>
                      <c15:f>Daten_Diagramme!$D$38</c15:f>
                      <c15:dlblFieldTableCache>
                        <c:ptCount val="1"/>
                        <c:pt idx="0">
                          <c:v>2.2</c:v>
                        </c:pt>
                      </c15:dlblFieldTableCache>
                    </c15:dlblFTEntry>
                  </c15:dlblFieldTable>
                  <c15:showDataLabelsRange val="0"/>
                </c:ext>
                <c:ext xmlns:c16="http://schemas.microsoft.com/office/drawing/2014/chart" uri="{C3380CC4-5D6E-409C-BE32-E72D297353CC}">
                  <c16:uniqueId val="{00000018-52B1-42EE-8567-F05113F05DAA}"/>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{3419EB49-1697-41BC-A647-FD1FD5309E74}</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52B1-42EE-8567-F05113F05DA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{1D446575-67E0-4844-87C2-501558E51554}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2B1-42EE-8567-F05113F05DA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{D6371F71-9542-4B39-B2D2-66D971A0C01B}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2B1-42EE-8567-F05113F05DA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{83525853-22E7-4729-AE31-DE5742895BC1}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2B1-42EE-8567-F05113F05DA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{19E1B20B-09BB-4334-895A-3514EDE264FE}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2B1-42EE-8567-F05113F05DA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{2C79434C-5AF2-4F77-803E-5C150F3DA436}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2B1-42EE-8567-F05113F05DAA}"/>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{B545C009-FAF5-43D0-A1E0-F71FFD759EF1}</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52B1-42EE-8567-F05113F05D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1.3305606679892599</c:v>
                </c:pt>
                <c:pt idx="1">
                  <c:v>24</c:v>
                </c:pt>
                <c:pt idx="2">
                  <c:v>-3.270223752151463</c:v>
                </c:pt>
                <c:pt idx="3">
                  <c:v>2.5879991397232778</c:v>
                </c:pt>
                <c:pt idx="4">
                  <c:v>2.6449643947100712</c:v>
                </c:pt>
                <c:pt idx="5">
                  <c:v>3.3856860716636885</c:v>
                </c:pt>
                <c:pt idx="6">
                  <c:v>-20.980926430517712</c:v>
                </c:pt>
                <c:pt idx="7">
                  <c:v>3.2918800292611556</c:v>
                </c:pt>
                <c:pt idx="8">
                  <c:v>-1.3467349888319537</c:v>
                </c:pt>
                <c:pt idx="9">
                  <c:v>9.6226415094339615</c:v>
                </c:pt>
                <c:pt idx="10">
                  <c:v>7.0301688347633542</c:v>
                </c:pt>
                <c:pt idx="11">
                  <c:v>8.7166009636443285</c:v>
                </c:pt>
                <c:pt idx="12">
                  <c:v>-2.1665410700828938</c:v>
                </c:pt>
                <c:pt idx="13">
                  <c:v>4.1192359637275713</c:v>
                </c:pt>
                <c:pt idx="14">
                  <c:v>-5.812641083521445</c:v>
                </c:pt>
                <c:pt idx="15">
                  <c:v>-15.296870429950278</c:v>
                </c:pt>
                <c:pt idx="16">
                  <c:v>2.1647151431663878</c:v>
                </c:pt>
                <c:pt idx="17">
                  <c:v>1.0558918766718288</c:v>
                </c:pt>
                <c:pt idx="18">
                  <c:v>2.2874270389651365</c:v>
                </c:pt>
                <c:pt idx="19">
                  <c:v>2.1535118048009485</c:v>
                </c:pt>
                <c:pt idx="20">
                  <c:v>1.5803231939163498</c:v>
                </c:pt>
                <c:pt idx="21">
                  <c:v>0</c:v>
                </c:pt>
                <c:pt idx="23">
                  <c:v>24</c:v>
                </c:pt>
                <c:pt idx="24">
                  <c:v>2.217955842974789</c:v>
                </c:pt>
                <c:pt idx="25">
                  <c:v>1.1526777518051994</c:v>
                </c:pt>
              </c:numCache>
            </c:numRef>
          </c:val>
          <c:extLst>
            <c:ext xmlns:c16="http://schemas.microsoft.com/office/drawing/2014/chart" uri="{C3380CC4-5D6E-409C-BE32-E72D297353CC}">
              <c16:uniqueId val="{00000020-52B1-42EE-8567-F05113F05DA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{C509269C-076B-454C-A49E-72CC1529EAC0}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2B1-42EE-8567-F05113F05DA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{7735FB93-1472-41EA-BC1C-63ECA33E57FD}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2B1-42EE-8567-F05113F05DA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{3FC7DDBC-F64D-460D-A247-E68A638C9ACA}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2B1-42EE-8567-F05113F05DA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{699EB1AA-0E71-4D57-8DDD-41587CD44722}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2B1-42EE-8567-F05113F05DA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{424DAFFD-3282-4DB0-BAEF-9820CC830984}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2B1-42EE-8567-F05113F05DA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{00A348F4-CF49-4E91-ACA3-549C9C7FC541}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2B1-42EE-8567-F05113F05DA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{903D3DF4-9588-41D1-BA3D-6A0E33460398}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2B1-42EE-8567-F05113F05DA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{0C557E2C-C47D-42E1-A4CB-8B60AF0660EB}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2B1-42EE-8567-F05113F05DA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{929D8656-7FAF-4F20-B371-349DEF34CC19}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2B1-42EE-8567-F05113F05DA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{88BCC4E5-45E1-4288-94BA-E360BE98FDBE}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2B1-42EE-8567-F05113F05DA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{54F376A0-A5DA-4095-AE90-9D5D0ABC9973}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2B1-42EE-8567-F05113F05DA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{EC97C1C1-8B23-4B09-BEE4-37A9A3F56EEA}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2B1-42EE-8567-F05113F05DA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{3AE45FED-7D46-4D4B-B7FA-3BDCBB37D594}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2B1-42EE-8567-F05113F05DA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{6759D82A-4A73-4536-A840-2E0EE06E945D}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2B1-42EE-8567-F05113F05DA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{6B7F7854-DDE1-48CC-8577-1A9E28B33F45}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2B1-42EE-8567-F05113F05DA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{51085B43-03E3-4A94-8DAB-5D679F67028C}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2B1-42EE-8567-F05113F05DA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{F9C0DF64-0FEB-4FD1-A14C-F822FE9F2F36}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2B1-42EE-8567-F05113F05DA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{C3C197E9-BCB9-466A-B0D4-1840AC87F306}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2B1-42EE-8567-F05113F05DA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{8FDC4105-2112-4A97-9768-B9059ABEDD7C}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2B1-42EE-8567-F05113F05DA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{6EB9FB84-103B-4CA4-92D7-81A92B6AA297}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2B1-42EE-8567-F05113F05DA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{CAFCB8CD-6279-4FAE-93E7-5D56226E1C76}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2B1-42EE-8567-F05113F05DA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{4F16A789-4E11-4D2D-9069-787FEB082813}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2B1-42EE-8567-F05113F05DA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{CB2D26A2-6AB0-4757-92D6-4D8C03A9DBCF}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2B1-42EE-8567-F05113F05DA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{AF57D8E1-172D-4CE1-8ED6-83C70C7DEE44}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2B1-42EE-8567-F05113F05DA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{AFA2DDF5-A008-43FB-83B4-C012425EEEFD}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2B1-42EE-8567-F05113F05DA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{6235FA56-D481-46F7-9242-B1D400C9F17D}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2B1-42EE-8567-F05113F05DA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{A4FD49DF-C6BC-49FC-9468-BDD5A3CBBCF1}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2B1-42EE-8567-F05113F05DA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{97AFF821-F326-46BC-B1B8-66107715D5C4}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2B1-42EE-8567-F05113F05DA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{042F654C-5558-47EA-9631-DD4A5B51C8BC}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2B1-42EE-8567-F05113F05DA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{FCEAF14D-B315-4DCC-B07D-BC9938F6D4E1}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2B1-42EE-8567-F05113F05DA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{5967AB21-CAAF-4AFF-ADC8-6524C4A21EDE}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2B1-42EE-8567-F05113F05DA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{CD25A655-7594-4E08-90D9-FBF8E72CF5E3}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2B1-42EE-8567-F05113F05D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2B1-42EE-8567-F05113F05DA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2B1-42EE-8567-F05113F05DA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{B6B22DBE-F62B-4D5B-860F-582674B93A00}</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5E05-4443-B506-8DDC07B1574A}"/>
                </c:ext>
              </c:extLst>
            </c:dLbl>
            <c:dLbl>
              <c:idx val="1"/>
              <c:tx>
                <c:strRef>
                  <c:f>Daten_Diagramme!$E$15</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{73083C93-D55D-4561-AC61-9525E7EB3188}</c15:txfldGUID>
                      <c15:f>Daten_Diagramme!$E$15</c15:f>
                      <c15:dlblFieldTableCache>
                        <c:ptCount val="1"/>
                        <c:pt idx="0">
                          <c:v>-18.2</c:v>
                        </c:pt>
                      </c15:dlblFieldTableCache>
                    </c15:dlblFTEntry>
                  </c15:dlblFieldTable>
                  <c15:showDataLabelsRange val="0"/>
                </c:ext>
                <c:ext xmlns:c16="http://schemas.microsoft.com/office/drawing/2014/chart" uri="{C3380CC4-5D6E-409C-BE32-E72D297353CC}">
                  <c16:uniqueId val="{00000001-5E05-4443-B506-8DDC07B1574A}"/>
                </c:ext>
              </c:extLst>
            </c:dLbl>
            <c:dLbl>
              <c:idx val="2"/>
              <c:tx>
                <c:strRef>
                  <c:f>Daten_Diagramme!$E$16</c:f>
                  <c:strCache>
                    <c:ptCount val="1"/>
                    <c:pt idx="0">
                      <c:v>-17.5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{0BAA423E-DC69-435B-8AA7-0427C66918D1}</c15:txfldGUID>
                      <c15:f>Daten_Diagramme!$E$16</c15:f>
                      <c15:dlblFieldTableCache>
                        <c:ptCount val="1"/>
                        <c:pt idx="0">
                          <c:v>-17.5</c:v>
                        </c:pt>
                      </c15:dlblFieldTableCache>
                    </c15:dlblFTEntry>
                  </c15:dlblFieldTable>
                  <c15:showDataLabelsRange val="0"/>
                </c:ext>
                <c:ext xmlns:c16="http://schemas.microsoft.com/office/drawing/2014/chart" uri="{C3380CC4-5D6E-409C-BE32-E72D297353CC}">
                  <c16:uniqueId val="{00000002-5E05-4443-B506-8DDC07B1574A}"/>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{D2A5EC78-24A4-4C45-8747-4A38CC8E2B35}</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5E05-4443-B506-8DDC07B1574A}"/>
                </c:ext>
              </c:extLst>
            </c:dLbl>
            <c:dLbl>
              <c:idx val="4"/>
              <c:tx>
                <c:strRef>
                  <c:f>Daten_Diagramme!$E$18</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{2894661F-B164-4A5E-BB71-F24B3874081A}</c15:txfldGUID>
                      <c15:f>Daten_Diagramme!$E$18</c15:f>
                      <c15:dlblFieldTableCache>
                        <c:ptCount val="1"/>
                        <c:pt idx="0">
                          <c:v>11.1</c:v>
                        </c:pt>
                      </c15:dlblFieldTableCache>
                    </c15:dlblFTEntry>
                  </c15:dlblFieldTable>
                  <c15:showDataLabelsRange val="0"/>
                </c:ext>
                <c:ext xmlns:c16="http://schemas.microsoft.com/office/drawing/2014/chart" uri="{C3380CC4-5D6E-409C-BE32-E72D297353CC}">
                  <c16:uniqueId val="{00000004-5E05-4443-B506-8DDC07B1574A}"/>
                </c:ext>
              </c:extLst>
            </c:dLbl>
            <c:dLbl>
              <c:idx val="5"/>
              <c:tx>
                <c:strRef>
                  <c:f>Daten_Diagramme!$E$19</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{5240299E-2D75-4273-9D4C-90BD21F29473}</c15:txfldGUID>
                      <c15:f>Daten_Diagramme!$E$19</c15:f>
                      <c15:dlblFieldTableCache>
                        <c:ptCount val="1"/>
                        <c:pt idx="0">
                          <c:v>-5.8</c:v>
                        </c:pt>
                      </c15:dlblFieldTableCache>
                    </c15:dlblFTEntry>
                  </c15:dlblFieldTable>
                  <c15:showDataLabelsRange val="0"/>
                </c:ext>
                <c:ext xmlns:c16="http://schemas.microsoft.com/office/drawing/2014/chart" uri="{C3380CC4-5D6E-409C-BE32-E72D297353CC}">
                  <c16:uniqueId val="{00000005-5E05-4443-B506-8DDC07B1574A}"/>
                </c:ext>
              </c:extLst>
            </c:dLbl>
            <c:dLbl>
              <c:idx val="6"/>
              <c:tx>
                <c:strRef>
                  <c:f>Daten_Diagramme!$E$20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{E0C1668E-E4BD-43C2-8FC0-B5FEA2F7860A}</c15:txfldGUID>
                      <c15:f>Daten_Diagramme!$E$20</c15:f>
                      <c15:dlblFieldTableCache>
                        <c:ptCount val="1"/>
                        <c:pt idx="0">
                          <c:v>2.7</c:v>
                        </c:pt>
                      </c15:dlblFieldTableCache>
                    </c15:dlblFTEntry>
                  </c15:dlblFieldTable>
                  <c15:showDataLabelsRange val="0"/>
                </c:ext>
                <c:ext xmlns:c16="http://schemas.microsoft.com/office/drawing/2014/chart" uri="{C3380CC4-5D6E-409C-BE32-E72D297353CC}">
                  <c16:uniqueId val="{00000006-5E05-4443-B506-8DDC07B1574A}"/>
                </c:ext>
              </c:extLst>
            </c:dLbl>
            <c:dLbl>
              <c:idx val="7"/>
              <c:tx>
                <c:strRef>
                  <c:f>Daten_Diagramme!$E$21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{74BD5D46-E7CC-4A55-BD68-53886AA5EF96}</c15:txfldGUID>
                      <c15:f>Daten_Diagramme!$E$21</c15:f>
                      <c15:dlblFieldTableCache>
                        <c:ptCount val="1"/>
                        <c:pt idx="0">
                          <c:v>4.5</c:v>
                        </c:pt>
                      </c15:dlblFieldTableCache>
                    </c15:dlblFTEntry>
                  </c15:dlblFieldTable>
                  <c15:showDataLabelsRange val="0"/>
                </c:ext>
                <c:ext xmlns:c16="http://schemas.microsoft.com/office/drawing/2014/chart" uri="{C3380CC4-5D6E-409C-BE32-E72D297353CC}">
                  <c16:uniqueId val="{00000007-5E05-4443-B506-8DDC07B1574A}"/>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{2A5C4ADB-F29D-4D28-BE1B-7334FCA63CA4}</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5E05-4443-B506-8DDC07B1574A}"/>
                </c:ext>
              </c:extLst>
            </c:dLbl>
            <c:dLbl>
              <c:idx val="9"/>
              <c:tx>
                <c:strRef>
                  <c:f>Daten_Diagramme!$E$23</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{6DC7B21B-B269-4418-A67A-1589085D1F2D}</c15:txfldGUID>
                      <c15:f>Daten_Diagramme!$E$23</c15:f>
                      <c15:dlblFieldTableCache>
                        <c:ptCount val="1"/>
                        <c:pt idx="0">
                          <c:v>-8.1</c:v>
                        </c:pt>
                      </c15:dlblFieldTableCache>
                    </c15:dlblFTEntry>
                  </c15:dlblFieldTable>
                  <c15:showDataLabelsRange val="0"/>
                </c:ext>
                <c:ext xmlns:c16="http://schemas.microsoft.com/office/drawing/2014/chart" uri="{C3380CC4-5D6E-409C-BE32-E72D297353CC}">
                  <c16:uniqueId val="{00000009-5E05-4443-B506-8DDC07B1574A}"/>
                </c:ext>
              </c:extLst>
            </c:dLbl>
            <c:dLbl>
              <c:idx val="10"/>
              <c:tx>
                <c:strRef>
                  <c:f>Daten_Diagramme!$E$24</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{1C6361FE-4F9B-4D22-ADAF-82594DE7C0FA}</c15:txfldGUID>
                      <c15:f>Daten_Diagramme!$E$24</c15:f>
                      <c15:dlblFieldTableCache>
                        <c:ptCount val="1"/>
                        <c:pt idx="0">
                          <c:v>-12.7</c:v>
                        </c:pt>
                      </c15:dlblFieldTableCache>
                    </c15:dlblFTEntry>
                  </c15:dlblFieldTable>
                  <c15:showDataLabelsRange val="0"/>
                </c:ext>
                <c:ext xmlns:c16="http://schemas.microsoft.com/office/drawing/2014/chart" uri="{C3380CC4-5D6E-409C-BE32-E72D297353CC}">
                  <c16:uniqueId val="{0000000A-5E05-4443-B506-8DDC07B1574A}"/>
                </c:ext>
              </c:extLst>
            </c:dLbl>
            <c:dLbl>
              <c:idx val="11"/>
              <c:tx>
                <c:strRef>
                  <c:f>Daten_Diagramme!$E$25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{65BF35C3-3D20-402F-B198-78C64B135BA6}</c15:txfldGUID>
                      <c15:f>Daten_Diagramme!$E$25</c15:f>
                      <c15:dlblFieldTableCache>
                        <c:ptCount val="1"/>
                        <c:pt idx="0">
                          <c:v>-3.3</c:v>
                        </c:pt>
                      </c15:dlblFieldTableCache>
                    </c15:dlblFTEntry>
                  </c15:dlblFieldTable>
                  <c15:showDataLabelsRange val="0"/>
                </c:ext>
                <c:ext xmlns:c16="http://schemas.microsoft.com/office/drawing/2014/chart" uri="{C3380CC4-5D6E-409C-BE32-E72D297353CC}">
                  <c16:uniqueId val="{0000000B-5E05-4443-B506-8DDC07B1574A}"/>
                </c:ext>
              </c:extLst>
            </c:dLbl>
            <c:dLbl>
              <c:idx val="12"/>
              <c:tx>
                <c:strRef>
                  <c:f>Daten_Diagramme!$E$26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{E4247447-7242-4892-95B5-C2A79440AA7A}</c15:txfldGUID>
                      <c15:f>Daten_Diagramme!$E$26</c15:f>
                      <c15:dlblFieldTableCache>
                        <c:ptCount val="1"/>
                        <c:pt idx="0">
                          <c:v>-1.8</c:v>
                        </c:pt>
                      </c15:dlblFieldTableCache>
                    </c15:dlblFTEntry>
                  </c15:dlblFieldTable>
                  <c15:showDataLabelsRange val="0"/>
                </c:ext>
                <c:ext xmlns:c16="http://schemas.microsoft.com/office/drawing/2014/chart" uri="{C3380CC4-5D6E-409C-BE32-E72D297353CC}">
                  <c16:uniqueId val="{0000000C-5E05-4443-B506-8DDC07B1574A}"/>
                </c:ext>
              </c:extLst>
            </c:dLbl>
            <c:dLbl>
              <c:idx val="13"/>
              <c:tx>
                <c:strRef>
                  <c:f>Daten_Diagramme!$E$27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{213B1318-6159-41FD-8911-D2B17BBFBEF2}</c15:txfldGUID>
                      <c15:f>Daten_Diagramme!$E$27</c15:f>
                      <c15:dlblFieldTableCache>
                        <c:ptCount val="1"/>
                        <c:pt idx="0">
                          <c:v>-4.6</c:v>
                        </c:pt>
                      </c15:dlblFieldTableCache>
                    </c15:dlblFTEntry>
                  </c15:dlblFieldTable>
                  <c15:showDataLabelsRange val="0"/>
                </c:ext>
                <c:ext xmlns:c16="http://schemas.microsoft.com/office/drawing/2014/chart" uri="{C3380CC4-5D6E-409C-BE32-E72D297353CC}">
                  <c16:uniqueId val="{0000000D-5E05-4443-B506-8DDC07B1574A}"/>
                </c:ext>
              </c:extLst>
            </c:dLbl>
            <c:dLbl>
              <c:idx val="14"/>
              <c:tx>
                <c:strRef>
                  <c:f>Daten_Diagramme!$E$28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{C8CB7AF1-BC7B-42CE-A32D-B5D44817B7B5}</c15:txfldGUID>
                      <c15:f>Daten_Diagramme!$E$28</c15:f>
                      <c15:dlblFieldTableCache>
                        <c:ptCount val="1"/>
                        <c:pt idx="0">
                          <c:v>-2.6</c:v>
                        </c:pt>
                      </c15:dlblFieldTableCache>
                    </c15:dlblFTEntry>
                  </c15:dlblFieldTable>
                  <c15:showDataLabelsRange val="0"/>
                </c:ext>
                <c:ext xmlns:c16="http://schemas.microsoft.com/office/drawing/2014/chart" uri="{C3380CC4-5D6E-409C-BE32-E72D297353CC}">
                  <c16:uniqueId val="{0000000E-5E05-4443-B506-8DDC07B1574A}"/>
                </c:ext>
              </c:extLst>
            </c:dLbl>
            <c:dLbl>
              <c:idx val="15"/>
              <c:tx>
                <c:strRef>
                  <c:f>Daten_Diagramme!$E$29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{177EB4BA-8BB8-4300-BB71-15AAC603B3A3}</c15:txfldGUID>
                      <c15:f>Daten_Diagramme!$E$29</c15:f>
                      <c15:dlblFieldTableCache>
                        <c:ptCount val="1"/>
                        <c:pt idx="0">
                          <c:v>-4.4</c:v>
                        </c:pt>
                      </c15:dlblFieldTableCache>
                    </c15:dlblFTEntry>
                  </c15:dlblFieldTable>
                  <c15:showDataLabelsRange val="0"/>
                </c:ext>
                <c:ext xmlns:c16="http://schemas.microsoft.com/office/drawing/2014/chart" uri="{C3380CC4-5D6E-409C-BE32-E72D297353CC}">
                  <c16:uniqueId val="{0000000F-5E05-4443-B506-8DDC07B1574A}"/>
                </c:ext>
              </c:extLst>
            </c:dLbl>
            <c:dLbl>
              <c:idx val="16"/>
              <c:tx>
                <c:strRef>
                  <c:f>Daten_Diagramme!$E$30</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{CADBC675-907F-4966-986B-47AF339B8E11}</c15:txfldGUID>
                      <c15:f>Daten_Diagramme!$E$30</c15:f>
                      <c15:dlblFieldTableCache>
                        <c:ptCount val="1"/>
                        <c:pt idx="0">
                          <c:v>-6.1</c:v>
                        </c:pt>
                      </c15:dlblFieldTableCache>
                    </c15:dlblFTEntry>
                  </c15:dlblFieldTable>
                  <c15:showDataLabelsRange val="0"/>
                </c:ext>
                <c:ext xmlns:c16="http://schemas.microsoft.com/office/drawing/2014/chart" uri="{C3380CC4-5D6E-409C-BE32-E72D297353CC}">
                  <c16:uniqueId val="{00000010-5E05-4443-B506-8DDC07B1574A}"/>
                </c:ext>
              </c:extLst>
            </c:dLbl>
            <c:dLbl>
              <c:idx val="17"/>
              <c:tx>
                <c:strRef>
                  <c:f>Daten_Diagramme!$E$31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{F2D60538-D39F-4B75-91D6-5198D9C83B83}</c15:txfldGUID>
                      <c15:f>Daten_Diagramme!$E$31</c15:f>
                      <c15:dlblFieldTableCache>
                        <c:ptCount val="1"/>
                        <c:pt idx="0">
                          <c:v>1.4</c:v>
                        </c:pt>
                      </c15:dlblFieldTableCache>
                    </c15:dlblFTEntry>
                  </c15:dlblFieldTable>
                  <c15:showDataLabelsRange val="0"/>
                </c:ext>
                <c:ext xmlns:c16="http://schemas.microsoft.com/office/drawing/2014/chart" uri="{C3380CC4-5D6E-409C-BE32-E72D297353CC}">
                  <c16:uniqueId val="{00000011-5E05-4443-B506-8DDC07B1574A}"/>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{B5CC6A1C-B855-4CFF-9784-37042383FE16}</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5E05-4443-B506-8DDC07B1574A}"/>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{8876F270-DF8C-42E0-B2F0-A2085E1B9F68}</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5E05-4443-B506-8DDC07B1574A}"/>
                </c:ext>
              </c:extLst>
            </c:dLbl>
            <c:dLbl>
              <c:idx val="20"/>
              <c:tx>
                <c:strRef>
                  <c:f>Daten_Diagramme!$E$34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{9954142C-6EEA-4F9F-8111-C62B6FF279F7}</c15:txfldGUID>
                      <c15:f>Daten_Diagramme!$E$34</c15:f>
                      <c15:dlblFieldTableCache>
                        <c:ptCount val="1"/>
                        <c:pt idx="0">
                          <c:v>-4.9</c:v>
                        </c:pt>
                      </c15:dlblFieldTableCache>
                    </c15:dlblFTEntry>
                  </c15:dlblFieldTable>
                  <c15:showDataLabelsRange val="0"/>
                </c:ext>
                <c:ext xmlns:c16="http://schemas.microsoft.com/office/drawing/2014/chart" uri="{C3380CC4-5D6E-409C-BE32-E72D297353CC}">
                  <c16:uniqueId val="{00000014-5E05-4443-B506-8DDC07B1574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{6A79636E-C3C8-4849-B8AD-F2B0D4133D06}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E05-4443-B506-8DDC07B1574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{BB39F115-6EEF-45EB-87E4-FA88992FAEB8}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E05-4443-B506-8DDC07B1574A}"/>
                </c:ext>
              </c:extLst>
            </c:dLbl>
            <c:dLbl>
              <c:idx val="23"/>
              <c:tx>
                <c:strRef>
                  <c:f>Daten_Diagramme!$E$37</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{9D5CCB43-070E-41F5-8497-F9151E99E8FD}</c15:txfldGUID>
                      <c15:f>Daten_Diagramme!$E$37</c15:f>
                      <c15:dlblFieldTableCache>
                        <c:ptCount val="1"/>
                        <c:pt idx="0">
                          <c:v>-18.2</c:v>
                        </c:pt>
                      </c15:dlblFieldTableCache>
                    </c15:dlblFTEntry>
                  </c15:dlblFieldTable>
                  <c15:showDataLabelsRange val="0"/>
                </c:ext>
                <c:ext xmlns:c16="http://schemas.microsoft.com/office/drawing/2014/chart" uri="{C3380CC4-5D6E-409C-BE32-E72D297353CC}">
                  <c16:uniqueId val="{00000017-5E05-4443-B506-8DDC07B1574A}"/>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{10C6A5E8-C277-411E-A7A3-3115EE5A23CC}</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5E05-4443-B506-8DDC07B1574A}"/>
                </c:ext>
              </c:extLst>
            </c:dLbl>
            <c:dLbl>
              <c:idx val="25"/>
              <c:tx>
                <c:strRef>
                  <c:f>Daten_Diagramme!$E$39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{2A8C1BF3-AD8E-4806-BDDC-50E96FBF2BB1}</c15:txfldGUID>
                      <c15:f>Daten_Diagramme!$E$39</c15:f>
                      <c15:dlblFieldTableCache>
                        <c:ptCount val="1"/>
                        <c:pt idx="0">
                          <c:v>-4.1</c:v>
                        </c:pt>
                      </c15:dlblFieldTableCache>
                    </c15:dlblFTEntry>
                  </c15:dlblFieldTable>
                  <c15:showDataLabelsRange val="0"/>
                </c:ext>
                <c:ext xmlns:c16="http://schemas.microsoft.com/office/drawing/2014/chart" uri="{C3380CC4-5D6E-409C-BE32-E72D297353CC}">
                  <c16:uniqueId val="{00000019-5E05-4443-B506-8DDC07B1574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{A3F44753-30B9-41D7-B24C-669C16973D40}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E05-4443-B506-8DDC07B1574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{980AFFA1-B6D3-49D0-8087-9BCB9987A72D}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E05-4443-B506-8DDC07B1574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{5495BBB7-502A-4F39-9E34-81461EF3C59B}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E05-4443-B506-8DDC07B1574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{15C2DB3D-2075-4FD6-956F-296119ACEF28}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E05-4443-B506-8DDC07B1574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{BEB72E55-C0BF-4AA0-B5C4-9EA25824EE03}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E05-4443-B506-8DDC07B1574A}"/>
                </c:ext>
              </c:extLst>
            </c:dLbl>
            <c:dLbl>
              <c:idx val="31"/>
              <c:tx>
                <c:strRef>
                  <c:f>Daten_Diagramme!$E$45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{343F0EA5-0038-4EF4-93C3-6D642D403E94}</c15:txfldGUID>
                      <c15:f>Daten_Diagramme!$E$45</c15:f>
                      <c15:dlblFieldTableCache>
                        <c:ptCount val="1"/>
                        <c:pt idx="0">
                          <c:v>-4.1</c:v>
                        </c:pt>
                      </c15:dlblFieldTableCache>
                    </c15:dlblFTEntry>
                  </c15:dlblFieldTable>
                  <c15:showDataLabelsRange val="0"/>
                </c:ext>
                <c:ext xmlns:c16="http://schemas.microsoft.com/office/drawing/2014/chart" uri="{C3380CC4-5D6E-409C-BE32-E72D297353CC}">
                  <c16:uniqueId val="{0000001F-5E05-4443-B506-8DDC07B157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-3.6313256526177629</c:v>
                </c:pt>
                <c:pt idx="1">
                  <c:v>-18.181818181818183</c:v>
                </c:pt>
                <c:pt idx="2">
                  <c:v>-17.543859649122808</c:v>
                </c:pt>
                <c:pt idx="3">
                  <c:v>4.7569803516028957</c:v>
                </c:pt>
                <c:pt idx="4">
                  <c:v>11.111111111111111</c:v>
                </c:pt>
                <c:pt idx="5">
                  <c:v>-5.7971014492753623</c:v>
                </c:pt>
                <c:pt idx="6">
                  <c:v>2.7027027027027026</c:v>
                </c:pt>
                <c:pt idx="7">
                  <c:v>4.5098039215686274</c:v>
                </c:pt>
                <c:pt idx="8">
                  <c:v>-0.39761431411530818</c:v>
                </c:pt>
                <c:pt idx="9">
                  <c:v>-8.0929487179487172</c:v>
                </c:pt>
                <c:pt idx="10">
                  <c:v>-12.685093780848964</c:v>
                </c:pt>
                <c:pt idx="11">
                  <c:v>-3.2713277742142397</c:v>
                </c:pt>
                <c:pt idx="12">
                  <c:v>-1.7937219730941705</c:v>
                </c:pt>
                <c:pt idx="13">
                  <c:v>-4.6075751659508004</c:v>
                </c:pt>
                <c:pt idx="14">
                  <c:v>-2.5989367985823981</c:v>
                </c:pt>
                <c:pt idx="15">
                  <c:v>-4.4444444444444446</c:v>
                </c:pt>
                <c:pt idx="16">
                  <c:v>-6.0975609756097562</c:v>
                </c:pt>
                <c:pt idx="17">
                  <c:v>1.4039566049776644</c:v>
                </c:pt>
                <c:pt idx="18">
                  <c:v>0.15030060120240482</c:v>
                </c:pt>
                <c:pt idx="19">
                  <c:v>0</c:v>
                </c:pt>
                <c:pt idx="20">
                  <c:v>-4.8865619546247823</c:v>
                </c:pt>
                <c:pt idx="21">
                  <c:v>0</c:v>
                </c:pt>
                <c:pt idx="23">
                  <c:v>-18.181818181818183</c:v>
                </c:pt>
                <c:pt idx="24">
                  <c:v>3.8461538461538463</c:v>
                </c:pt>
                <c:pt idx="25">
                  <c:v>-4.0603248259860791</c:v>
                </c:pt>
              </c:numCache>
            </c:numRef>
          </c:val>
          <c:extLst>
            <c:ext xmlns:c16="http://schemas.microsoft.com/office/drawing/2014/chart" uri="{C3380CC4-5D6E-409C-BE32-E72D297353CC}">
              <c16:uniqueId val="{00000020-5E05-4443-B506-8DDC07B1574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{C74EE95E-BA5A-459A-A677-A353350A951C}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E05-4443-B506-8DDC07B1574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{E09145B6-5BF2-440E-8502-9094AD072B4C}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E05-4443-B506-8DDC07B1574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{CE2B7456-44EB-4069-90E6-C2B0E7F78AEC}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E05-4443-B506-8DDC07B1574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{C4259BAC-3584-4D7B-A9FB-44276F7916E7}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E05-4443-B506-8DDC07B1574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{D70B52DE-CA0F-4F81-A060-EDB39A8B2161}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E05-4443-B506-8DDC07B1574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{05A43708-0476-445C-8A66-B53AA839D248}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E05-4443-B506-8DDC07B1574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{1902D9D8-D056-46EC-927C-6D838CC3BB6B}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E05-4443-B506-8DDC07B1574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{8553032D-DE89-448D-A261-749023EC0C7B}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E05-4443-B506-8DDC07B1574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{8DB489E5-1F30-4BE1-8CDC-5DA6ADBEEBFA}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E05-4443-B506-8DDC07B1574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{8F3C36BB-29AA-46A4-AE73-D6B483C80E05}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E05-4443-B506-8DDC07B1574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{9FA26B76-BBE5-449F-9AE7-E6548F433CBB}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E05-4443-B506-8DDC07B1574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{E7CA5361-BB92-4AD5-9A6D-D56B85120EBD}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E05-4443-B506-8DDC07B1574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{9D0B06E3-AA7D-4454-A9CA-D64E83B130B8}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E05-4443-B506-8DDC07B1574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{D393E9FB-F92D-4AA8-97DF-43AB08B137B9}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E05-4443-B506-8DDC07B1574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{4F03C5EB-818F-453D-8C82-804A452262C7}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E05-4443-B506-8DDC07B1574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{7B495F68-9A0C-49B7-91AD-15941346A996}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E05-4443-B506-8DDC07B1574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{1E5CEA11-E1D2-4C39-875E-A5011F245B2B}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E05-4443-B506-8DDC07B1574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{8890E40D-3ADC-4BB5-809A-F1E2C7E03E7C}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E05-4443-B506-8DDC07B1574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{45F2CA94-504D-42A8-B5FE-C4D51FC63693}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E05-4443-B506-8DDC07B1574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{54C6A0C0-F534-4F80-9930-35404E78C38D}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E05-4443-B506-8DDC07B1574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{0A951CAD-0922-4A86-826E-EF8670E3F223}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E05-4443-B506-8DDC07B1574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{4061E1C8-AE1E-4D3B-ACEE-E616066EF953}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E05-4443-B506-8DDC07B1574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{F5B90582-2A27-4EC8-94D7-639FE0E21A8A}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E05-4443-B506-8DDC07B1574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{ECCC741A-BE40-4A4D-8B60-A95F522DBA89}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E05-4443-B506-8DDC07B1574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{1FCF8DCC-7488-4A33-9D85-63662EFDEC59}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E05-4443-B506-8DDC07B1574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{A37DE3A6-128D-4EC8-9092-B5480FC66CF7}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E05-4443-B506-8DDC07B1574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{60AF8D56-4821-4160-B092-C9040903C0A1}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E05-4443-B506-8DDC07B1574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{602662D1-87E4-40ED-A57A-4B5C2EAAFAD2}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E05-4443-B506-8DDC07B1574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{AF72065E-A6A9-4D6C-9ADA-8AFCA2424C4A}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E05-4443-B506-8DDC07B1574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{22F82036-701B-4C41-8ACD-FA87C376F384}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E05-4443-B506-8DDC07B1574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{61A664CC-026B-4A6B-866B-65706573B031}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E05-4443-B506-8DDC07B1574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{7A6503D1-D1CA-4E75-97EF-8D270210C3D5}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E05-4443-B506-8DDC07B157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E05-4443-B506-8DDC07B1574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E05-4443-B506-8DDC07B1574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{6E87B701-A298-4717-9F2F-4B3231E73459}</c15:txfldGUID>
                      <c15:f>Diagramm!$I$46</c15:f>
                      <c15:dlblFieldTableCache>
                        <c:ptCount val="1"/>
                      </c15:dlblFieldTableCache>
                    </c15:dlblFTEntry>
                  </c15:dlblFieldTable>
                  <c15:showDataLabelsRange val="0"/>
                </c:ext>
                <c:ext xmlns:c16="http://schemas.microsoft.com/office/drawing/2014/chart" uri="{C3380CC4-5D6E-409C-BE32-E72D297353CC}">
                  <c16:uniqueId val="{00000000-B832-42BF-AD65-96DE5FC3E4D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{0FDA450A-8CEB-462A-9D59-FAFE5E09650B}</c15:txfldGUID>
                      <c15:f>Diagramm!$I$47</c15:f>
                      <c15:dlblFieldTableCache>
                        <c:ptCount val="1"/>
                      </c15:dlblFieldTableCache>
                    </c15:dlblFTEntry>
                  </c15:dlblFieldTable>
                  <c15:showDataLabelsRange val="0"/>
                </c:ext>
                <c:ext xmlns:c16="http://schemas.microsoft.com/office/drawing/2014/chart" uri="{C3380CC4-5D6E-409C-BE32-E72D297353CC}">
                  <c16:uniqueId val="{00000001-B832-42BF-AD65-96DE5FC3E4D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{596C709C-0722-40C4-94A8-A1CE9707DD4D}</c15:txfldGUID>
                      <c15:f>Diagramm!$I$48</c15:f>
                      <c15:dlblFieldTableCache>
                        <c:ptCount val="1"/>
                      </c15:dlblFieldTableCache>
                    </c15:dlblFTEntry>
                  </c15:dlblFieldTable>
                  <c15:showDataLabelsRange val="0"/>
                </c:ext>
                <c:ext xmlns:c16="http://schemas.microsoft.com/office/drawing/2014/chart" uri="{C3380CC4-5D6E-409C-BE32-E72D297353CC}">
                  <c16:uniqueId val="{00000002-B832-42BF-AD65-96DE5FC3E4D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{FF8973CD-C2CB-4F87-92D3-1B55C11F2640}</c15:txfldGUID>
                      <c15:f>Diagramm!$I$49</c15:f>
                      <c15:dlblFieldTableCache>
                        <c:ptCount val="1"/>
                      </c15:dlblFieldTableCache>
                    </c15:dlblFTEntry>
                  </c15:dlblFieldTable>
                  <c15:showDataLabelsRange val="0"/>
                </c:ext>
                <c:ext xmlns:c16="http://schemas.microsoft.com/office/drawing/2014/chart" uri="{C3380CC4-5D6E-409C-BE32-E72D297353CC}">
                  <c16:uniqueId val="{00000003-B832-42BF-AD65-96DE5FC3E4D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{8CB422ED-A090-44DB-9EB3-7177D0BEFF89}</c15:txfldGUID>
                      <c15:f>Diagramm!$I$50</c15:f>
                      <c15:dlblFieldTableCache>
                        <c:ptCount val="1"/>
                      </c15:dlblFieldTableCache>
                    </c15:dlblFTEntry>
                  </c15:dlblFieldTable>
                  <c15:showDataLabelsRange val="0"/>
                </c:ext>
                <c:ext xmlns:c16="http://schemas.microsoft.com/office/drawing/2014/chart" uri="{C3380CC4-5D6E-409C-BE32-E72D297353CC}">
                  <c16:uniqueId val="{00000004-B832-42BF-AD65-96DE5FC3E4D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{5E044E1E-1BA7-4FAE-AC81-83361B98719F}</c15:txfldGUID>
                      <c15:f>Diagramm!$I$51</c15:f>
                      <c15:dlblFieldTableCache>
                        <c:ptCount val="1"/>
                      </c15:dlblFieldTableCache>
                    </c15:dlblFTEntry>
                  </c15:dlblFieldTable>
                  <c15:showDataLabelsRange val="0"/>
                </c:ext>
                <c:ext xmlns:c16="http://schemas.microsoft.com/office/drawing/2014/chart" uri="{C3380CC4-5D6E-409C-BE32-E72D297353CC}">
                  <c16:uniqueId val="{00000005-B832-42BF-AD65-96DE5FC3E4D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{B5C71ADA-B7C5-4C98-9680-5C07B649139D}</c15:txfldGUID>
                      <c15:f>Diagramm!$I$52</c15:f>
                      <c15:dlblFieldTableCache>
                        <c:ptCount val="1"/>
                      </c15:dlblFieldTableCache>
                    </c15:dlblFTEntry>
                  </c15:dlblFieldTable>
                  <c15:showDataLabelsRange val="0"/>
                </c:ext>
                <c:ext xmlns:c16="http://schemas.microsoft.com/office/drawing/2014/chart" uri="{C3380CC4-5D6E-409C-BE32-E72D297353CC}">
                  <c16:uniqueId val="{00000006-B832-42BF-AD65-96DE5FC3E4D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{D212475E-6710-4992-8E4B-4D2221CAC4E8}</c15:txfldGUID>
                      <c15:f>Diagramm!$I$53</c15:f>
                      <c15:dlblFieldTableCache>
                        <c:ptCount val="1"/>
                      </c15:dlblFieldTableCache>
                    </c15:dlblFTEntry>
                  </c15:dlblFieldTable>
                  <c15:showDataLabelsRange val="0"/>
                </c:ext>
                <c:ext xmlns:c16="http://schemas.microsoft.com/office/drawing/2014/chart" uri="{C3380CC4-5D6E-409C-BE32-E72D297353CC}">
                  <c16:uniqueId val="{00000007-B832-42BF-AD65-96DE5FC3E4D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{8A345380-AA79-4C79-97EA-4B85E9D8364A}</c15:txfldGUID>
                      <c15:f>Diagramm!$I$54</c15:f>
                      <c15:dlblFieldTableCache>
                        <c:ptCount val="1"/>
                      </c15:dlblFieldTableCache>
                    </c15:dlblFTEntry>
                  </c15:dlblFieldTable>
                  <c15:showDataLabelsRange val="0"/>
                </c:ext>
                <c:ext xmlns:c16="http://schemas.microsoft.com/office/drawing/2014/chart" uri="{C3380CC4-5D6E-409C-BE32-E72D297353CC}">
                  <c16:uniqueId val="{00000008-B832-42BF-AD65-96DE5FC3E4D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{77FF346D-91FC-48B8-BABE-9301D65B1D1F}</c15:txfldGUID>
                      <c15:f>Diagramm!$I$55</c15:f>
                      <c15:dlblFieldTableCache>
                        <c:ptCount val="1"/>
                      </c15:dlblFieldTableCache>
                    </c15:dlblFTEntry>
                  </c15:dlblFieldTable>
                  <c15:showDataLabelsRange val="0"/>
                </c:ext>
                <c:ext xmlns:c16="http://schemas.microsoft.com/office/drawing/2014/chart" uri="{C3380CC4-5D6E-409C-BE32-E72D297353CC}">
                  <c16:uniqueId val="{00000009-B832-42BF-AD65-96DE5FC3E4D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{DA983B2B-CDDD-46EE-BEF4-17F2C093B325}</c15:txfldGUID>
                      <c15:f>Diagramm!$I$56</c15:f>
                      <c15:dlblFieldTableCache>
                        <c:ptCount val="1"/>
                      </c15:dlblFieldTableCache>
                    </c15:dlblFTEntry>
                  </c15:dlblFieldTable>
                  <c15:showDataLabelsRange val="0"/>
                </c:ext>
                <c:ext xmlns:c16="http://schemas.microsoft.com/office/drawing/2014/chart" uri="{C3380CC4-5D6E-409C-BE32-E72D297353CC}">
                  <c16:uniqueId val="{0000000A-B832-42BF-AD65-96DE5FC3E4D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{A45EDAE1-3653-497F-B296-A4BE7E699194}</c15:txfldGUID>
                      <c15:f>Diagramm!$I$57</c15:f>
                      <c15:dlblFieldTableCache>
                        <c:ptCount val="1"/>
                      </c15:dlblFieldTableCache>
                    </c15:dlblFTEntry>
                  </c15:dlblFieldTable>
                  <c15:showDataLabelsRange val="0"/>
                </c:ext>
                <c:ext xmlns:c16="http://schemas.microsoft.com/office/drawing/2014/chart" uri="{C3380CC4-5D6E-409C-BE32-E72D297353CC}">
                  <c16:uniqueId val="{0000000B-B832-42BF-AD65-96DE5FC3E4D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{6E2416E7-3050-44D1-8A69-06011B41FFC5}</c15:txfldGUID>
                      <c15:f>Diagramm!$I$58</c15:f>
                      <c15:dlblFieldTableCache>
                        <c:ptCount val="1"/>
                      </c15:dlblFieldTableCache>
                    </c15:dlblFTEntry>
                  </c15:dlblFieldTable>
                  <c15:showDataLabelsRange val="0"/>
                </c:ext>
                <c:ext xmlns:c16="http://schemas.microsoft.com/office/drawing/2014/chart" uri="{C3380CC4-5D6E-409C-BE32-E72D297353CC}">
                  <c16:uniqueId val="{0000000C-B832-42BF-AD65-96DE5FC3E4D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{07992972-703A-499B-A61C-F8F096FDAEBD}</c15:txfldGUID>
                      <c15:f>Diagramm!$I$59</c15:f>
                      <c15:dlblFieldTableCache>
                        <c:ptCount val="1"/>
                      </c15:dlblFieldTableCache>
                    </c15:dlblFTEntry>
                  </c15:dlblFieldTable>
                  <c15:showDataLabelsRange val="0"/>
                </c:ext>
                <c:ext xmlns:c16="http://schemas.microsoft.com/office/drawing/2014/chart" uri="{C3380CC4-5D6E-409C-BE32-E72D297353CC}">
                  <c16:uniqueId val="{0000000D-B832-42BF-AD65-96DE5FC3E4D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{11010A05-AE9A-4F4E-B9DC-2C4026AD8F45}</c15:txfldGUID>
                      <c15:f>Diagramm!$I$60</c15:f>
                      <c15:dlblFieldTableCache>
                        <c:ptCount val="1"/>
                      </c15:dlblFieldTableCache>
                    </c15:dlblFTEntry>
                  </c15:dlblFieldTable>
                  <c15:showDataLabelsRange val="0"/>
                </c:ext>
                <c:ext xmlns:c16="http://schemas.microsoft.com/office/drawing/2014/chart" uri="{C3380CC4-5D6E-409C-BE32-E72D297353CC}">
                  <c16:uniqueId val="{0000000E-B832-42BF-AD65-96DE5FC3E4D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{0D24DE69-27DB-4408-AFBC-19852767E837}</c15:txfldGUID>
                      <c15:f>Diagramm!$I$61</c15:f>
                      <c15:dlblFieldTableCache>
                        <c:ptCount val="1"/>
                      </c15:dlblFieldTableCache>
                    </c15:dlblFTEntry>
                  </c15:dlblFieldTable>
                  <c15:showDataLabelsRange val="0"/>
                </c:ext>
                <c:ext xmlns:c16="http://schemas.microsoft.com/office/drawing/2014/chart" uri="{C3380CC4-5D6E-409C-BE32-E72D297353CC}">
                  <c16:uniqueId val="{0000000F-B832-42BF-AD65-96DE5FC3E4D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{99130600-A121-4B71-957B-963A8D80303B}</c15:txfldGUID>
                      <c15:f>Diagramm!$I$62</c15:f>
                      <c15:dlblFieldTableCache>
                        <c:ptCount val="1"/>
                      </c15:dlblFieldTableCache>
                    </c15:dlblFTEntry>
                  </c15:dlblFieldTable>
                  <c15:showDataLabelsRange val="0"/>
                </c:ext>
                <c:ext xmlns:c16="http://schemas.microsoft.com/office/drawing/2014/chart" uri="{C3380CC4-5D6E-409C-BE32-E72D297353CC}">
                  <c16:uniqueId val="{00000010-B832-42BF-AD65-96DE5FC3E4D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{89419921-C560-42FB-ABB1-7E0C180A6BB7}</c15:txfldGUID>
                      <c15:f>Diagramm!$I$63</c15:f>
                      <c15:dlblFieldTableCache>
                        <c:ptCount val="1"/>
                      </c15:dlblFieldTableCache>
                    </c15:dlblFTEntry>
                  </c15:dlblFieldTable>
                  <c15:showDataLabelsRange val="0"/>
                </c:ext>
                <c:ext xmlns:c16="http://schemas.microsoft.com/office/drawing/2014/chart" uri="{C3380CC4-5D6E-409C-BE32-E72D297353CC}">
                  <c16:uniqueId val="{00000011-B832-42BF-AD65-96DE5FC3E4D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{24CECB97-A8F3-46B7-8D79-89E424E49788}</c15:txfldGUID>
                      <c15:f>Diagramm!$I$64</c15:f>
                      <c15:dlblFieldTableCache>
                        <c:ptCount val="1"/>
                      </c15:dlblFieldTableCache>
                    </c15:dlblFTEntry>
                  </c15:dlblFieldTable>
                  <c15:showDataLabelsRange val="0"/>
                </c:ext>
                <c:ext xmlns:c16="http://schemas.microsoft.com/office/drawing/2014/chart" uri="{C3380CC4-5D6E-409C-BE32-E72D297353CC}">
                  <c16:uniqueId val="{00000012-B832-42BF-AD65-96DE5FC3E4D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{CD2237D4-DC66-4C88-B3B1-FE67B1ADCA1F}</c15:txfldGUID>
                      <c15:f>Diagramm!$I$65</c15:f>
                      <c15:dlblFieldTableCache>
                        <c:ptCount val="1"/>
                      </c15:dlblFieldTableCache>
                    </c15:dlblFTEntry>
                  </c15:dlblFieldTable>
                  <c15:showDataLabelsRange val="0"/>
                </c:ext>
                <c:ext xmlns:c16="http://schemas.microsoft.com/office/drawing/2014/chart" uri="{C3380CC4-5D6E-409C-BE32-E72D297353CC}">
                  <c16:uniqueId val="{00000013-B832-42BF-AD65-96DE5FC3E4D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{725E9CF9-8EC0-4D9A-A334-77EBB542589C}</c15:txfldGUID>
                      <c15:f>Diagramm!$I$66</c15:f>
                      <c15:dlblFieldTableCache>
                        <c:ptCount val="1"/>
                      </c15:dlblFieldTableCache>
                    </c15:dlblFTEntry>
                  </c15:dlblFieldTable>
                  <c15:showDataLabelsRange val="0"/>
                </c:ext>
                <c:ext xmlns:c16="http://schemas.microsoft.com/office/drawing/2014/chart" uri="{C3380CC4-5D6E-409C-BE32-E72D297353CC}">
                  <c16:uniqueId val="{00000014-B832-42BF-AD65-96DE5FC3E4D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{6023EA72-7E06-450A-8AEB-DCAADC7BA877}</c15:txfldGUID>
                      <c15:f>Diagramm!$I$67</c15:f>
                      <c15:dlblFieldTableCache>
                        <c:ptCount val="1"/>
                      </c15:dlblFieldTableCache>
                    </c15:dlblFTEntry>
                  </c15:dlblFieldTable>
                  <c15:showDataLabelsRange val="0"/>
                </c:ext>
                <c:ext xmlns:c16="http://schemas.microsoft.com/office/drawing/2014/chart" uri="{C3380CC4-5D6E-409C-BE32-E72D297353CC}">
                  <c16:uniqueId val="{00000015-B832-42BF-AD65-96DE5FC3E4D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832-42BF-AD65-96DE5FC3E4D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{E8500EA8-6ED7-4438-B8F7-6E7C8FF2D10A}</c15:txfldGUID>
                      <c15:f>Diagramm!$K$46</c15:f>
                      <c15:dlblFieldTableCache>
                        <c:ptCount val="1"/>
                      </c15:dlblFieldTableCache>
                    </c15:dlblFTEntry>
                  </c15:dlblFieldTable>
                  <c15:showDataLabelsRange val="0"/>
                </c:ext>
                <c:ext xmlns:c16="http://schemas.microsoft.com/office/drawing/2014/chart" uri="{C3380CC4-5D6E-409C-BE32-E72D297353CC}">
                  <c16:uniqueId val="{00000017-B832-42BF-AD65-96DE5FC3E4D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{EB393D97-1FF3-43FB-A12C-89EA07F88964}</c15:txfldGUID>
                      <c15:f>Diagramm!$K$47</c15:f>
                      <c15:dlblFieldTableCache>
                        <c:ptCount val="1"/>
                      </c15:dlblFieldTableCache>
                    </c15:dlblFTEntry>
                  </c15:dlblFieldTable>
                  <c15:showDataLabelsRange val="0"/>
                </c:ext>
                <c:ext xmlns:c16="http://schemas.microsoft.com/office/drawing/2014/chart" uri="{C3380CC4-5D6E-409C-BE32-E72D297353CC}">
                  <c16:uniqueId val="{00000018-B832-42BF-AD65-96DE5FC3E4D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{D59FE22C-473B-4518-AFCE-D4C1767D22B6}</c15:txfldGUID>
                      <c15:f>Diagramm!$K$48</c15:f>
                      <c15:dlblFieldTableCache>
                        <c:ptCount val="1"/>
                      </c15:dlblFieldTableCache>
                    </c15:dlblFTEntry>
                  </c15:dlblFieldTable>
                  <c15:showDataLabelsRange val="0"/>
                </c:ext>
                <c:ext xmlns:c16="http://schemas.microsoft.com/office/drawing/2014/chart" uri="{C3380CC4-5D6E-409C-BE32-E72D297353CC}">
                  <c16:uniqueId val="{00000019-B832-42BF-AD65-96DE5FC3E4D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{4590F9EB-E0CE-42C4-A882-A48E1389142E}</c15:txfldGUID>
                      <c15:f>Diagramm!$K$49</c15:f>
                      <c15:dlblFieldTableCache>
                        <c:ptCount val="1"/>
                      </c15:dlblFieldTableCache>
                    </c15:dlblFTEntry>
                  </c15:dlblFieldTable>
                  <c15:showDataLabelsRange val="0"/>
                </c:ext>
                <c:ext xmlns:c16="http://schemas.microsoft.com/office/drawing/2014/chart" uri="{C3380CC4-5D6E-409C-BE32-E72D297353CC}">
                  <c16:uniqueId val="{0000001A-B832-42BF-AD65-96DE5FC3E4D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{5D6CF20D-9120-4E3E-8DB7-9BA477E1E8B5}</c15:txfldGUID>
                      <c15:f>Diagramm!$K$50</c15:f>
                      <c15:dlblFieldTableCache>
                        <c:ptCount val="1"/>
                      </c15:dlblFieldTableCache>
                    </c15:dlblFTEntry>
                  </c15:dlblFieldTable>
                  <c15:showDataLabelsRange val="0"/>
                </c:ext>
                <c:ext xmlns:c16="http://schemas.microsoft.com/office/drawing/2014/chart" uri="{C3380CC4-5D6E-409C-BE32-E72D297353CC}">
                  <c16:uniqueId val="{0000001B-B832-42BF-AD65-96DE5FC3E4D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{56B99F68-58F0-49EE-BBD2-E156B14154CF}</c15:txfldGUID>
                      <c15:f>Diagramm!$K$51</c15:f>
                      <c15:dlblFieldTableCache>
                        <c:ptCount val="1"/>
                      </c15:dlblFieldTableCache>
                    </c15:dlblFTEntry>
                  </c15:dlblFieldTable>
                  <c15:showDataLabelsRange val="0"/>
                </c:ext>
                <c:ext xmlns:c16="http://schemas.microsoft.com/office/drawing/2014/chart" uri="{C3380CC4-5D6E-409C-BE32-E72D297353CC}">
                  <c16:uniqueId val="{0000001C-B832-42BF-AD65-96DE5FC3E4D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{C3391388-1A4B-4E14-9858-E22794E37868}</c15:txfldGUID>
                      <c15:f>Diagramm!$K$52</c15:f>
                      <c15:dlblFieldTableCache>
                        <c:ptCount val="1"/>
                      </c15:dlblFieldTableCache>
                    </c15:dlblFTEntry>
                  </c15:dlblFieldTable>
                  <c15:showDataLabelsRange val="0"/>
                </c:ext>
                <c:ext xmlns:c16="http://schemas.microsoft.com/office/drawing/2014/chart" uri="{C3380CC4-5D6E-409C-BE32-E72D297353CC}">
                  <c16:uniqueId val="{0000001D-B832-42BF-AD65-96DE5FC3E4D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{4C1E2F87-CB27-4F23-B83E-C99F2C244E27}</c15:txfldGUID>
                      <c15:f>Diagramm!$K$53</c15:f>
                      <c15:dlblFieldTableCache>
                        <c:ptCount val="1"/>
                      </c15:dlblFieldTableCache>
                    </c15:dlblFTEntry>
                  </c15:dlblFieldTable>
                  <c15:showDataLabelsRange val="0"/>
                </c:ext>
                <c:ext xmlns:c16="http://schemas.microsoft.com/office/drawing/2014/chart" uri="{C3380CC4-5D6E-409C-BE32-E72D297353CC}">
                  <c16:uniqueId val="{0000001E-B832-42BF-AD65-96DE5FC3E4D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{26DBD2AF-F35B-4F37-94D0-68C5E34F44BB}</c15:txfldGUID>
                      <c15:f>Diagramm!$K$54</c15:f>
                      <c15:dlblFieldTableCache>
                        <c:ptCount val="1"/>
                      </c15:dlblFieldTableCache>
                    </c15:dlblFTEntry>
                  </c15:dlblFieldTable>
                  <c15:showDataLabelsRange val="0"/>
                </c:ext>
                <c:ext xmlns:c16="http://schemas.microsoft.com/office/drawing/2014/chart" uri="{C3380CC4-5D6E-409C-BE32-E72D297353CC}">
                  <c16:uniqueId val="{0000001F-B832-42BF-AD65-96DE5FC3E4D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{9FA002B8-4E45-452A-B33D-B19E771514E0}</c15:txfldGUID>
                      <c15:f>Diagramm!$K$55</c15:f>
                      <c15:dlblFieldTableCache>
                        <c:ptCount val="1"/>
                      </c15:dlblFieldTableCache>
                    </c15:dlblFTEntry>
                  </c15:dlblFieldTable>
                  <c15:showDataLabelsRange val="0"/>
                </c:ext>
                <c:ext xmlns:c16="http://schemas.microsoft.com/office/drawing/2014/chart" uri="{C3380CC4-5D6E-409C-BE32-E72D297353CC}">
                  <c16:uniqueId val="{00000020-B832-42BF-AD65-96DE5FC3E4D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{824567F8-3C1F-4F9F-9DD0-293CC16530BF}</c15:txfldGUID>
                      <c15:f>Diagramm!$K$56</c15:f>
                      <c15:dlblFieldTableCache>
                        <c:ptCount val="1"/>
                      </c15:dlblFieldTableCache>
                    </c15:dlblFTEntry>
                  </c15:dlblFieldTable>
                  <c15:showDataLabelsRange val="0"/>
                </c:ext>
                <c:ext xmlns:c16="http://schemas.microsoft.com/office/drawing/2014/chart" uri="{C3380CC4-5D6E-409C-BE32-E72D297353CC}">
                  <c16:uniqueId val="{00000021-B832-42BF-AD65-96DE5FC3E4D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{8DDB12A6-2BCD-4D83-8007-532D1A25D6A7}</c15:txfldGUID>
                      <c15:f>Diagramm!$K$57</c15:f>
                      <c15:dlblFieldTableCache>
                        <c:ptCount val="1"/>
                      </c15:dlblFieldTableCache>
                    </c15:dlblFTEntry>
                  </c15:dlblFieldTable>
                  <c15:showDataLabelsRange val="0"/>
                </c:ext>
                <c:ext xmlns:c16="http://schemas.microsoft.com/office/drawing/2014/chart" uri="{C3380CC4-5D6E-409C-BE32-E72D297353CC}">
                  <c16:uniqueId val="{00000022-B832-42BF-AD65-96DE5FC3E4D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{7DB1DADC-0CEF-45E7-943D-46E62555E407}</c15:txfldGUID>
                      <c15:f>Diagramm!$K$58</c15:f>
                      <c15:dlblFieldTableCache>
                        <c:ptCount val="1"/>
                      </c15:dlblFieldTableCache>
                    </c15:dlblFTEntry>
                  </c15:dlblFieldTable>
                  <c15:showDataLabelsRange val="0"/>
                </c:ext>
                <c:ext xmlns:c16="http://schemas.microsoft.com/office/drawing/2014/chart" uri="{C3380CC4-5D6E-409C-BE32-E72D297353CC}">
                  <c16:uniqueId val="{00000023-B832-42BF-AD65-96DE5FC3E4D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{23905B18-7C36-4791-9C68-C42B01022805}</c15:txfldGUID>
                      <c15:f>Diagramm!$K$59</c15:f>
                      <c15:dlblFieldTableCache>
                        <c:ptCount val="1"/>
                      </c15:dlblFieldTableCache>
                    </c15:dlblFTEntry>
                  </c15:dlblFieldTable>
                  <c15:showDataLabelsRange val="0"/>
                </c:ext>
                <c:ext xmlns:c16="http://schemas.microsoft.com/office/drawing/2014/chart" uri="{C3380CC4-5D6E-409C-BE32-E72D297353CC}">
                  <c16:uniqueId val="{00000024-B832-42BF-AD65-96DE5FC3E4D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{C6247B76-763D-4C07-996E-D80B2692B941}</c15:txfldGUID>
                      <c15:f>Diagramm!$K$60</c15:f>
                      <c15:dlblFieldTableCache>
                        <c:ptCount val="1"/>
                      </c15:dlblFieldTableCache>
                    </c15:dlblFTEntry>
                  </c15:dlblFieldTable>
                  <c15:showDataLabelsRange val="0"/>
                </c:ext>
                <c:ext xmlns:c16="http://schemas.microsoft.com/office/drawing/2014/chart" uri="{C3380CC4-5D6E-409C-BE32-E72D297353CC}">
                  <c16:uniqueId val="{00000025-B832-42BF-AD65-96DE5FC3E4D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{80A17FCF-63A0-490E-85C8-30F0CBE624E7}</c15:txfldGUID>
                      <c15:f>Diagramm!$K$61</c15:f>
                      <c15:dlblFieldTableCache>
                        <c:ptCount val="1"/>
                      </c15:dlblFieldTableCache>
                    </c15:dlblFTEntry>
                  </c15:dlblFieldTable>
                  <c15:showDataLabelsRange val="0"/>
                </c:ext>
                <c:ext xmlns:c16="http://schemas.microsoft.com/office/drawing/2014/chart" uri="{C3380CC4-5D6E-409C-BE32-E72D297353CC}">
                  <c16:uniqueId val="{00000026-B832-42BF-AD65-96DE5FC3E4D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{437FDF62-2A43-4A52-A13E-3A78E3E206C5}</c15:txfldGUID>
                      <c15:f>Diagramm!$K$62</c15:f>
                      <c15:dlblFieldTableCache>
                        <c:ptCount val="1"/>
                      </c15:dlblFieldTableCache>
                    </c15:dlblFTEntry>
                  </c15:dlblFieldTable>
                  <c15:showDataLabelsRange val="0"/>
                </c:ext>
                <c:ext xmlns:c16="http://schemas.microsoft.com/office/drawing/2014/chart" uri="{C3380CC4-5D6E-409C-BE32-E72D297353CC}">
                  <c16:uniqueId val="{00000027-B832-42BF-AD65-96DE5FC3E4D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{AE5872E4-035C-4C6B-A175-BD4BC12C567F}</c15:txfldGUID>
                      <c15:f>Diagramm!$K$63</c15:f>
                      <c15:dlblFieldTableCache>
                        <c:ptCount val="1"/>
                      </c15:dlblFieldTableCache>
                    </c15:dlblFTEntry>
                  </c15:dlblFieldTable>
                  <c15:showDataLabelsRange val="0"/>
                </c:ext>
                <c:ext xmlns:c16="http://schemas.microsoft.com/office/drawing/2014/chart" uri="{C3380CC4-5D6E-409C-BE32-E72D297353CC}">
                  <c16:uniqueId val="{00000028-B832-42BF-AD65-96DE5FC3E4D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{48FCA68F-5BD9-4808-A889-7FDA1CE554A1}</c15:txfldGUID>
                      <c15:f>Diagramm!$K$64</c15:f>
                      <c15:dlblFieldTableCache>
                        <c:ptCount val="1"/>
                      </c15:dlblFieldTableCache>
                    </c15:dlblFTEntry>
                  </c15:dlblFieldTable>
                  <c15:showDataLabelsRange val="0"/>
                </c:ext>
                <c:ext xmlns:c16="http://schemas.microsoft.com/office/drawing/2014/chart" uri="{C3380CC4-5D6E-409C-BE32-E72D297353CC}">
                  <c16:uniqueId val="{00000029-B832-42BF-AD65-96DE5FC3E4D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{C2AFC7BE-EE69-4E7E-B0DB-CEF6403F309C}</c15:txfldGUID>
                      <c15:f>Diagramm!$K$65</c15:f>
                      <c15:dlblFieldTableCache>
                        <c:ptCount val="1"/>
                      </c15:dlblFieldTableCache>
                    </c15:dlblFTEntry>
                  </c15:dlblFieldTable>
                  <c15:showDataLabelsRange val="0"/>
                </c:ext>
                <c:ext xmlns:c16="http://schemas.microsoft.com/office/drawing/2014/chart" uri="{C3380CC4-5D6E-409C-BE32-E72D297353CC}">
                  <c16:uniqueId val="{0000002A-B832-42BF-AD65-96DE5FC3E4D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{8983E587-6EE7-488F-BD4C-2DB8F53818D7}</c15:txfldGUID>
                      <c15:f>Diagramm!$K$66</c15:f>
                      <c15:dlblFieldTableCache>
                        <c:ptCount val="1"/>
                      </c15:dlblFieldTableCache>
                    </c15:dlblFTEntry>
                  </c15:dlblFieldTable>
                  <c15:showDataLabelsRange val="0"/>
                </c:ext>
                <c:ext xmlns:c16="http://schemas.microsoft.com/office/drawing/2014/chart" uri="{C3380CC4-5D6E-409C-BE32-E72D297353CC}">
                  <c16:uniqueId val="{0000002B-B832-42BF-AD65-96DE5FC3E4D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{3436A78C-1CB8-4586-8DC9-F163146D28FA}</c15:txfldGUID>
                      <c15:f>Diagramm!$K$67</c15:f>
                      <c15:dlblFieldTableCache>
                        <c:ptCount val="1"/>
                      </c15:dlblFieldTableCache>
                    </c15:dlblFTEntry>
                  </c15:dlblFieldTable>
                  <c15:showDataLabelsRange val="0"/>
                </c:ext>
                <c:ext xmlns:c16="http://schemas.microsoft.com/office/drawing/2014/chart" uri="{C3380CC4-5D6E-409C-BE32-E72D297353CC}">
                  <c16:uniqueId val="{0000002C-B832-42BF-AD65-96DE5FC3E4D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832-42BF-AD65-96DE5FC3E4D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{D4EC2349-C95D-40B6-9AA1-6ED2836B9B4C}</c15:txfldGUID>
                      <c15:f>Diagramm!$J$46</c15:f>
                      <c15:dlblFieldTableCache>
                        <c:ptCount val="1"/>
                      </c15:dlblFieldTableCache>
                    </c15:dlblFTEntry>
                  </c15:dlblFieldTable>
                  <c15:showDataLabelsRange val="0"/>
                </c:ext>
                <c:ext xmlns:c16="http://schemas.microsoft.com/office/drawing/2014/chart" uri="{C3380CC4-5D6E-409C-BE32-E72D297353CC}">
                  <c16:uniqueId val="{0000002E-B832-42BF-AD65-96DE5FC3E4D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{4C9E0D1F-D57A-485F-95DA-8642586B88AE}</c15:txfldGUID>
                      <c15:f>Diagramm!$J$47</c15:f>
                      <c15:dlblFieldTableCache>
                        <c:ptCount val="1"/>
                      </c15:dlblFieldTableCache>
                    </c15:dlblFTEntry>
                  </c15:dlblFieldTable>
                  <c15:showDataLabelsRange val="0"/>
                </c:ext>
                <c:ext xmlns:c16="http://schemas.microsoft.com/office/drawing/2014/chart" uri="{C3380CC4-5D6E-409C-BE32-E72D297353CC}">
                  <c16:uniqueId val="{0000002F-B832-42BF-AD65-96DE5FC3E4D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{3A89288A-30FB-42C3-8794-B9C90F154766}</c15:txfldGUID>
                      <c15:f>Diagramm!$J$48</c15:f>
                      <c15:dlblFieldTableCache>
                        <c:ptCount val="1"/>
                      </c15:dlblFieldTableCache>
                    </c15:dlblFTEntry>
                  </c15:dlblFieldTable>
                  <c15:showDataLabelsRange val="0"/>
                </c:ext>
                <c:ext xmlns:c16="http://schemas.microsoft.com/office/drawing/2014/chart" uri="{C3380CC4-5D6E-409C-BE32-E72D297353CC}">
                  <c16:uniqueId val="{00000030-B832-42BF-AD65-96DE5FC3E4D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{5250119F-3FF7-48D1-961A-B9E5AB055C94}</c15:txfldGUID>
                      <c15:f>Diagramm!$J$49</c15:f>
                      <c15:dlblFieldTableCache>
                        <c:ptCount val="1"/>
                      </c15:dlblFieldTableCache>
                    </c15:dlblFTEntry>
                  </c15:dlblFieldTable>
                  <c15:showDataLabelsRange val="0"/>
                </c:ext>
                <c:ext xmlns:c16="http://schemas.microsoft.com/office/drawing/2014/chart" uri="{C3380CC4-5D6E-409C-BE32-E72D297353CC}">
                  <c16:uniqueId val="{00000031-B832-42BF-AD65-96DE5FC3E4D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{B0537819-43BD-47A3-8AB3-8FBE707033D5}</c15:txfldGUID>
                      <c15:f>Diagramm!$J$50</c15:f>
                      <c15:dlblFieldTableCache>
                        <c:ptCount val="1"/>
                      </c15:dlblFieldTableCache>
                    </c15:dlblFTEntry>
                  </c15:dlblFieldTable>
                  <c15:showDataLabelsRange val="0"/>
                </c:ext>
                <c:ext xmlns:c16="http://schemas.microsoft.com/office/drawing/2014/chart" uri="{C3380CC4-5D6E-409C-BE32-E72D297353CC}">
                  <c16:uniqueId val="{00000032-B832-42BF-AD65-96DE5FC3E4D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{E183BA70-C900-48E7-A553-901D1F738A87}</c15:txfldGUID>
                      <c15:f>Diagramm!$J$51</c15:f>
                      <c15:dlblFieldTableCache>
                        <c:ptCount val="1"/>
                      </c15:dlblFieldTableCache>
                    </c15:dlblFTEntry>
                  </c15:dlblFieldTable>
                  <c15:showDataLabelsRange val="0"/>
                </c:ext>
                <c:ext xmlns:c16="http://schemas.microsoft.com/office/drawing/2014/chart" uri="{C3380CC4-5D6E-409C-BE32-E72D297353CC}">
                  <c16:uniqueId val="{00000033-B832-42BF-AD65-96DE5FC3E4D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{E5D77A8C-8205-4B47-858B-01D3FD4B6A1C}</c15:txfldGUID>
                      <c15:f>Diagramm!$J$52</c15:f>
                      <c15:dlblFieldTableCache>
                        <c:ptCount val="1"/>
                      </c15:dlblFieldTableCache>
                    </c15:dlblFTEntry>
                  </c15:dlblFieldTable>
                  <c15:showDataLabelsRange val="0"/>
                </c:ext>
                <c:ext xmlns:c16="http://schemas.microsoft.com/office/drawing/2014/chart" uri="{C3380CC4-5D6E-409C-BE32-E72D297353CC}">
                  <c16:uniqueId val="{00000034-B832-42BF-AD65-96DE5FC3E4D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{21B39A16-75E9-4404-9436-51B476EAF311}</c15:txfldGUID>
                      <c15:f>Diagramm!$J$53</c15:f>
                      <c15:dlblFieldTableCache>
                        <c:ptCount val="1"/>
                      </c15:dlblFieldTableCache>
                    </c15:dlblFTEntry>
                  </c15:dlblFieldTable>
                  <c15:showDataLabelsRange val="0"/>
                </c:ext>
                <c:ext xmlns:c16="http://schemas.microsoft.com/office/drawing/2014/chart" uri="{C3380CC4-5D6E-409C-BE32-E72D297353CC}">
                  <c16:uniqueId val="{00000035-B832-42BF-AD65-96DE5FC3E4D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{29E0312C-66F6-4BC7-A9D5-BAA849926D01}</c15:txfldGUID>
                      <c15:f>Diagramm!$J$54</c15:f>
                      <c15:dlblFieldTableCache>
                        <c:ptCount val="1"/>
                      </c15:dlblFieldTableCache>
                    </c15:dlblFTEntry>
                  </c15:dlblFieldTable>
                  <c15:showDataLabelsRange val="0"/>
                </c:ext>
                <c:ext xmlns:c16="http://schemas.microsoft.com/office/drawing/2014/chart" uri="{C3380CC4-5D6E-409C-BE32-E72D297353CC}">
                  <c16:uniqueId val="{00000036-B832-42BF-AD65-96DE5FC3E4D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{5F6FB897-D437-4472-A5F9-AA7572C62F15}</c15:txfldGUID>
                      <c15:f>Diagramm!$J$55</c15:f>
                      <c15:dlblFieldTableCache>
                        <c:ptCount val="1"/>
                      </c15:dlblFieldTableCache>
                    </c15:dlblFTEntry>
                  </c15:dlblFieldTable>
                  <c15:showDataLabelsRange val="0"/>
                </c:ext>
                <c:ext xmlns:c16="http://schemas.microsoft.com/office/drawing/2014/chart" uri="{C3380CC4-5D6E-409C-BE32-E72D297353CC}">
                  <c16:uniqueId val="{00000037-B832-42BF-AD65-96DE5FC3E4D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{4205166A-B099-4750-892B-6550BFB32178}</c15:txfldGUID>
                      <c15:f>Diagramm!$J$56</c15:f>
                      <c15:dlblFieldTableCache>
                        <c:ptCount val="1"/>
                      </c15:dlblFieldTableCache>
                    </c15:dlblFTEntry>
                  </c15:dlblFieldTable>
                  <c15:showDataLabelsRange val="0"/>
                </c:ext>
                <c:ext xmlns:c16="http://schemas.microsoft.com/office/drawing/2014/chart" uri="{C3380CC4-5D6E-409C-BE32-E72D297353CC}">
                  <c16:uniqueId val="{00000038-B832-42BF-AD65-96DE5FC3E4D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{2D60F71A-FDC7-4B5B-9C6C-B5193DBC0319}</c15:txfldGUID>
                      <c15:f>Diagramm!$J$57</c15:f>
                      <c15:dlblFieldTableCache>
                        <c:ptCount val="1"/>
                      </c15:dlblFieldTableCache>
                    </c15:dlblFTEntry>
                  </c15:dlblFieldTable>
                  <c15:showDataLabelsRange val="0"/>
                </c:ext>
                <c:ext xmlns:c16="http://schemas.microsoft.com/office/drawing/2014/chart" uri="{C3380CC4-5D6E-409C-BE32-E72D297353CC}">
                  <c16:uniqueId val="{00000039-B832-42BF-AD65-96DE5FC3E4D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{50136834-5BE4-4AD8-BD8F-816910BBF50A}</c15:txfldGUID>
                      <c15:f>Diagramm!$J$58</c15:f>
                      <c15:dlblFieldTableCache>
                        <c:ptCount val="1"/>
                      </c15:dlblFieldTableCache>
                    </c15:dlblFTEntry>
                  </c15:dlblFieldTable>
                  <c15:showDataLabelsRange val="0"/>
                </c:ext>
                <c:ext xmlns:c16="http://schemas.microsoft.com/office/drawing/2014/chart" uri="{C3380CC4-5D6E-409C-BE32-E72D297353CC}">
                  <c16:uniqueId val="{0000003A-B832-42BF-AD65-96DE5FC3E4D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{8E428BB2-EE68-4187-8CCD-55023257AEE0}</c15:txfldGUID>
                      <c15:f>Diagramm!$J$59</c15:f>
                      <c15:dlblFieldTableCache>
                        <c:ptCount val="1"/>
                      </c15:dlblFieldTableCache>
                    </c15:dlblFTEntry>
                  </c15:dlblFieldTable>
                  <c15:showDataLabelsRange val="0"/>
                </c:ext>
                <c:ext xmlns:c16="http://schemas.microsoft.com/office/drawing/2014/chart" uri="{C3380CC4-5D6E-409C-BE32-E72D297353CC}">
                  <c16:uniqueId val="{0000003B-B832-42BF-AD65-96DE5FC3E4D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{56E6DFDB-301F-4B1B-BA50-5486D185B63D}</c15:txfldGUID>
                      <c15:f>Diagramm!$J$60</c15:f>
                      <c15:dlblFieldTableCache>
                        <c:ptCount val="1"/>
                      </c15:dlblFieldTableCache>
                    </c15:dlblFTEntry>
                  </c15:dlblFieldTable>
                  <c15:showDataLabelsRange val="0"/>
                </c:ext>
                <c:ext xmlns:c16="http://schemas.microsoft.com/office/drawing/2014/chart" uri="{C3380CC4-5D6E-409C-BE32-E72D297353CC}">
                  <c16:uniqueId val="{0000003C-B832-42BF-AD65-96DE5FC3E4D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{C0E79F5A-C937-416C-ADFC-1AD1BEFF9DD8}</c15:txfldGUID>
                      <c15:f>Diagramm!$J$61</c15:f>
                      <c15:dlblFieldTableCache>
                        <c:ptCount val="1"/>
                      </c15:dlblFieldTableCache>
                    </c15:dlblFTEntry>
                  </c15:dlblFieldTable>
                  <c15:showDataLabelsRange val="0"/>
                </c:ext>
                <c:ext xmlns:c16="http://schemas.microsoft.com/office/drawing/2014/chart" uri="{C3380CC4-5D6E-409C-BE32-E72D297353CC}">
                  <c16:uniqueId val="{0000003D-B832-42BF-AD65-96DE5FC3E4D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{7F56A8CE-0332-44BA-9039-DBB217871721}</c15:txfldGUID>
                      <c15:f>Diagramm!$J$62</c15:f>
                      <c15:dlblFieldTableCache>
                        <c:ptCount val="1"/>
                      </c15:dlblFieldTableCache>
                    </c15:dlblFTEntry>
                  </c15:dlblFieldTable>
                  <c15:showDataLabelsRange val="0"/>
                </c:ext>
                <c:ext xmlns:c16="http://schemas.microsoft.com/office/drawing/2014/chart" uri="{C3380CC4-5D6E-409C-BE32-E72D297353CC}">
                  <c16:uniqueId val="{0000003E-B832-42BF-AD65-96DE5FC3E4D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{1672D4A3-5176-43A4-90E1-D912D56AD98B}</c15:txfldGUID>
                      <c15:f>Diagramm!$J$63</c15:f>
                      <c15:dlblFieldTableCache>
                        <c:ptCount val="1"/>
                      </c15:dlblFieldTableCache>
                    </c15:dlblFTEntry>
                  </c15:dlblFieldTable>
                  <c15:showDataLabelsRange val="0"/>
                </c:ext>
                <c:ext xmlns:c16="http://schemas.microsoft.com/office/drawing/2014/chart" uri="{C3380CC4-5D6E-409C-BE32-E72D297353CC}">
                  <c16:uniqueId val="{0000003F-B832-42BF-AD65-96DE5FC3E4D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{C14E037F-72D6-4F54-B0B8-BC8951008435}</c15:txfldGUID>
                      <c15:f>Diagramm!$J$64</c15:f>
                      <c15:dlblFieldTableCache>
                        <c:ptCount val="1"/>
                      </c15:dlblFieldTableCache>
                    </c15:dlblFTEntry>
                  </c15:dlblFieldTable>
                  <c15:showDataLabelsRange val="0"/>
                </c:ext>
                <c:ext xmlns:c16="http://schemas.microsoft.com/office/drawing/2014/chart" uri="{C3380CC4-5D6E-409C-BE32-E72D297353CC}">
                  <c16:uniqueId val="{00000040-B832-42BF-AD65-96DE5FC3E4D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{39FC29DD-C607-457D-A194-68FB31C2FB4C}</c15:txfldGUID>
                      <c15:f>Diagramm!$J$65</c15:f>
                      <c15:dlblFieldTableCache>
                        <c:ptCount val="1"/>
                      </c15:dlblFieldTableCache>
                    </c15:dlblFTEntry>
                  </c15:dlblFieldTable>
                  <c15:showDataLabelsRange val="0"/>
                </c:ext>
                <c:ext xmlns:c16="http://schemas.microsoft.com/office/drawing/2014/chart" uri="{C3380CC4-5D6E-409C-BE32-E72D297353CC}">
                  <c16:uniqueId val="{00000041-B832-42BF-AD65-96DE5FC3E4D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{50DE6834-E5E3-4CF0-A9AA-CBCA756C99AE}</c15:txfldGUID>
                      <c15:f>Diagramm!$J$66</c15:f>
                      <c15:dlblFieldTableCache>
                        <c:ptCount val="1"/>
                      </c15:dlblFieldTableCache>
                    </c15:dlblFTEntry>
                  </c15:dlblFieldTable>
                  <c15:showDataLabelsRange val="0"/>
                </c:ext>
                <c:ext xmlns:c16="http://schemas.microsoft.com/office/drawing/2014/chart" uri="{C3380CC4-5D6E-409C-BE32-E72D297353CC}">
                  <c16:uniqueId val="{00000042-B832-42BF-AD65-96DE5FC3E4D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{9AB8FEE6-3B3F-4626-A205-25E06B396196}</c15:txfldGUID>
                      <c15:f>Diagramm!$J$67</c15:f>
                      <c15:dlblFieldTableCache>
                        <c:ptCount val="1"/>
                      </c15:dlblFieldTableCache>
                    </c15:dlblFTEntry>
                  </c15:dlblFieldTable>
                  <c15:showDataLabelsRange val="0"/>
                </c:ext>
                <c:ext xmlns:c16="http://schemas.microsoft.com/office/drawing/2014/chart" uri="{C3380CC4-5D6E-409C-BE32-E72D297353CC}">
                  <c16:uniqueId val="{00000043-B832-42BF-AD65-96DE5FC3E4D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832-42BF-AD65-96DE5FC3E4D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4C-4AF7-9D7E-B9C45AF833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4C-4AF7-9D7E-B9C45AF833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4C-4AF7-9D7E-B9C45AF833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4C-4AF7-9D7E-B9C45AF833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4C-4AF7-9D7E-B9C45AF833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4C-4AF7-9D7E-B9C45AF833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F4C-4AF7-9D7E-B9C45AF833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4C-4AF7-9D7E-B9C45AF833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F4C-4AF7-9D7E-B9C45AF833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F4C-4AF7-9D7E-B9C45AF833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F4C-4AF7-9D7E-B9C45AF833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F4C-4AF7-9D7E-B9C45AF833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F4C-4AF7-9D7E-B9C45AF833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F4C-4AF7-9D7E-B9C45AF833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F4C-4AF7-9D7E-B9C45AF833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F4C-4AF7-9D7E-B9C45AF833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F4C-4AF7-9D7E-B9C45AF833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F4C-4AF7-9D7E-B9C45AF833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F4C-4AF7-9D7E-B9C45AF833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F4C-4AF7-9D7E-B9C45AF833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F4C-4AF7-9D7E-B9C45AF833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F4C-4AF7-9D7E-B9C45AF833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F4C-4AF7-9D7E-B9C45AF8339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F4C-4AF7-9D7E-B9C45AF833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F4C-4AF7-9D7E-B9C45AF833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F4C-4AF7-9D7E-B9C45AF833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F4C-4AF7-9D7E-B9C45AF833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F4C-4AF7-9D7E-B9C45AF833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F4C-4AF7-9D7E-B9C45AF833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F4C-4AF7-9D7E-B9C45AF833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F4C-4AF7-9D7E-B9C45AF833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F4C-4AF7-9D7E-B9C45AF833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F4C-4AF7-9D7E-B9C45AF833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F4C-4AF7-9D7E-B9C45AF833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F4C-4AF7-9D7E-B9C45AF833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F4C-4AF7-9D7E-B9C45AF833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F4C-4AF7-9D7E-B9C45AF833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F4C-4AF7-9D7E-B9C45AF833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F4C-4AF7-9D7E-B9C45AF833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F4C-4AF7-9D7E-B9C45AF833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F4C-4AF7-9D7E-B9C45AF833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F4C-4AF7-9D7E-B9C45AF833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F4C-4AF7-9D7E-B9C45AF833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F4C-4AF7-9D7E-B9C45AF833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F4C-4AF7-9D7E-B9C45AF8339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F4C-4AF7-9D7E-B9C45AF8339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F4C-4AF7-9D7E-B9C45AF833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F4C-4AF7-9D7E-B9C45AF833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F4C-4AF7-9D7E-B9C45AF833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F4C-4AF7-9D7E-B9C45AF833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F4C-4AF7-9D7E-B9C45AF833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F4C-4AF7-9D7E-B9C45AF833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F4C-4AF7-9D7E-B9C45AF833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F4C-4AF7-9D7E-B9C45AF833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F4C-4AF7-9D7E-B9C45AF833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F4C-4AF7-9D7E-B9C45AF833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F4C-4AF7-9D7E-B9C45AF833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F4C-4AF7-9D7E-B9C45AF833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F4C-4AF7-9D7E-B9C45AF833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F4C-4AF7-9D7E-B9C45AF833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F4C-4AF7-9D7E-B9C45AF833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F4C-4AF7-9D7E-B9C45AF833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F4C-4AF7-9D7E-B9C45AF833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F4C-4AF7-9D7E-B9C45AF833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F4C-4AF7-9D7E-B9C45AF833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F4C-4AF7-9D7E-B9C45AF833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F4C-4AF7-9D7E-B9C45AF833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F4C-4AF7-9D7E-B9C45AF833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F4C-4AF7-9D7E-B9C45AF8339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100.58432981394169</c:v>
                </c:pt>
                <c:pt idx="2">
                  <c:v>102.20348323550765</c:v>
                </c:pt>
                <c:pt idx="3">
                  <c:v>101.80284991996081</c:v>
                </c:pt>
                <c:pt idx="4">
                  <c:v>102.37405855544573</c:v>
                </c:pt>
                <c:pt idx="5">
                  <c:v>102.75719696638355</c:v>
                </c:pt>
                <c:pt idx="6">
                  <c:v>104.0255775505384</c:v>
                </c:pt>
                <c:pt idx="7">
                  <c:v>103.91973337765377</c:v>
                </c:pt>
                <c:pt idx="8">
                  <c:v>103.73516213402847</c:v>
                </c:pt>
                <c:pt idx="9">
                  <c:v>104.62565277862824</c:v>
                </c:pt>
                <c:pt idx="10">
                  <c:v>105.63248453887806</c:v>
                </c:pt>
                <c:pt idx="11">
                  <c:v>105.66747434809611</c:v>
                </c:pt>
                <c:pt idx="12">
                  <c:v>105.69896517639236</c:v>
                </c:pt>
                <c:pt idx="13">
                  <c:v>106.11009543470465</c:v>
                </c:pt>
                <c:pt idx="14">
                  <c:v>107.90332315713049</c:v>
                </c:pt>
                <c:pt idx="15">
                  <c:v>107.93831296634855</c:v>
                </c:pt>
                <c:pt idx="16">
                  <c:v>107.60241079785513</c:v>
                </c:pt>
                <c:pt idx="17">
                  <c:v>108.41155013602288</c:v>
                </c:pt>
                <c:pt idx="18">
                  <c:v>110.1689133040002</c:v>
                </c:pt>
                <c:pt idx="19">
                  <c:v>110.59841321215195</c:v>
                </c:pt>
                <c:pt idx="20">
                  <c:v>109.79014861921466</c:v>
                </c:pt>
                <c:pt idx="21">
                  <c:v>109.765655752762</c:v>
                </c:pt>
                <c:pt idx="22">
                  <c:v>111.72508506897366</c:v>
                </c:pt>
                <c:pt idx="23">
                  <c:v>111.683097297912</c:v>
                </c:pt>
                <c:pt idx="24">
                  <c:v>111.25097315406889</c:v>
                </c:pt>
              </c:numCache>
            </c:numRef>
          </c:val>
          <c:smooth val="0"/>
          <c:extLst>
            <c:ext xmlns:c16="http://schemas.microsoft.com/office/drawing/2014/chart" uri="{C3380CC4-5D6E-409C-BE32-E72D297353CC}">
              <c16:uniqueId val="{00000000-977B-4CBA-B484-63E8F5689F5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101.56581740976645</c:v>
                </c:pt>
                <c:pt idx="2">
                  <c:v>104.12685774946921</c:v>
                </c:pt>
                <c:pt idx="3">
                  <c:v>101.81794055201698</c:v>
                </c:pt>
                <c:pt idx="4">
                  <c:v>99.495753715498935</c:v>
                </c:pt>
                <c:pt idx="5">
                  <c:v>102.91932059447984</c:v>
                </c:pt>
                <c:pt idx="6">
                  <c:v>103.2776008492569</c:v>
                </c:pt>
                <c:pt idx="7">
                  <c:v>102.12314225053079</c:v>
                </c:pt>
                <c:pt idx="8">
                  <c:v>101.75159235668789</c:v>
                </c:pt>
                <c:pt idx="9">
                  <c:v>105.00265392781316</c:v>
                </c:pt>
                <c:pt idx="10">
                  <c:v>105.20169851380044</c:v>
                </c:pt>
                <c:pt idx="11">
                  <c:v>104.98938428874736</c:v>
                </c:pt>
                <c:pt idx="12">
                  <c:v>103.9676220806794</c:v>
                </c:pt>
                <c:pt idx="13">
                  <c:v>106.88694267515923</c:v>
                </c:pt>
                <c:pt idx="14">
                  <c:v>110.39012738853503</c:v>
                </c:pt>
                <c:pt idx="15">
                  <c:v>108.17409766454354</c:v>
                </c:pt>
                <c:pt idx="16">
                  <c:v>107.25849256900213</c:v>
                </c:pt>
                <c:pt idx="17">
                  <c:v>112.44692144373674</c:v>
                </c:pt>
                <c:pt idx="18">
                  <c:v>114.22505307855626</c:v>
                </c:pt>
                <c:pt idx="19">
                  <c:v>112.04883227176221</c:v>
                </c:pt>
                <c:pt idx="20">
                  <c:v>112.55307855626326</c:v>
                </c:pt>
                <c:pt idx="21">
                  <c:v>116.17569002123143</c:v>
                </c:pt>
                <c:pt idx="22">
                  <c:v>119.85138004246285</c:v>
                </c:pt>
                <c:pt idx="23">
                  <c:v>117.82112526539279</c:v>
                </c:pt>
                <c:pt idx="24">
                  <c:v>112.77866242038218</c:v>
                </c:pt>
              </c:numCache>
            </c:numRef>
          </c:val>
          <c:smooth val="0"/>
          <c:extLst>
            <c:ext xmlns:c16="http://schemas.microsoft.com/office/drawing/2014/chart" uri="{C3380CC4-5D6E-409C-BE32-E72D297353CC}">
              <c16:uniqueId val="{00000001-977B-4CBA-B484-63E8F5689F5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101.74887675733126</c:v>
                </c:pt>
                <c:pt idx="2">
                  <c:v>99.347794579448276</c:v>
                </c:pt>
                <c:pt idx="3">
                  <c:v>100.96139910140587</c:v>
                </c:pt>
                <c:pt idx="4">
                  <c:v>95.787236098362243</c:v>
                </c:pt>
                <c:pt idx="5">
                  <c:v>98.371902024252378</c:v>
                </c:pt>
                <c:pt idx="6">
                  <c:v>95.627808106671822</c:v>
                </c:pt>
                <c:pt idx="7">
                  <c:v>97.463645586743326</c:v>
                </c:pt>
                <c:pt idx="8">
                  <c:v>96.106092081743071</c:v>
                </c:pt>
                <c:pt idx="9">
                  <c:v>97.999903376974729</c:v>
                </c:pt>
                <c:pt idx="10">
                  <c:v>94.279916904198274</c:v>
                </c:pt>
                <c:pt idx="11">
                  <c:v>95.734093434465422</c:v>
                </c:pt>
                <c:pt idx="12">
                  <c:v>94.381371080728542</c:v>
                </c:pt>
                <c:pt idx="13">
                  <c:v>96.545726846707566</c:v>
                </c:pt>
                <c:pt idx="14">
                  <c:v>94.149475820087929</c:v>
                </c:pt>
                <c:pt idx="15">
                  <c:v>95.342770182134402</c:v>
                </c:pt>
                <c:pt idx="16">
                  <c:v>93.458621189429437</c:v>
                </c:pt>
                <c:pt idx="17">
                  <c:v>95.05290110633365</c:v>
                </c:pt>
                <c:pt idx="18">
                  <c:v>92.038262718005697</c:v>
                </c:pt>
                <c:pt idx="19">
                  <c:v>93.212232474998785</c:v>
                </c:pt>
                <c:pt idx="20">
                  <c:v>91.530991835354371</c:v>
                </c:pt>
                <c:pt idx="21">
                  <c:v>93.878931349340547</c:v>
                </c:pt>
                <c:pt idx="22">
                  <c:v>89.917387313396773</c:v>
                </c:pt>
                <c:pt idx="23">
                  <c:v>91.062370162809799</c:v>
                </c:pt>
                <c:pt idx="24">
                  <c:v>86.637035605584813</c:v>
                </c:pt>
              </c:numCache>
            </c:numRef>
          </c:val>
          <c:smooth val="0"/>
          <c:extLst>
            <c:ext xmlns:c16="http://schemas.microsoft.com/office/drawing/2014/chart" uri="{C3380CC4-5D6E-409C-BE32-E72D297353CC}">
              <c16:uniqueId val="{00000002-977B-4CBA-B484-63E8F5689F5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77B-4CBA-B484-63E8F5689F5E}"/>
                </c:ext>
              </c:extLst>
            </c:dLbl>
            <c:dLbl>
              <c:idx val="1"/>
              <c:delete val="1"/>
              <c:extLst>
                <c:ext xmlns:c15="http://schemas.microsoft.com/office/drawing/2012/chart" uri="{CE6537A1-D6FC-4f65-9D91-7224C49458BB}"/>
                <c:ext xmlns:c16="http://schemas.microsoft.com/office/drawing/2014/chart" uri="{C3380CC4-5D6E-409C-BE32-E72D297353CC}">
                  <c16:uniqueId val="{00000004-977B-4CBA-B484-63E8F5689F5E}"/>
                </c:ext>
              </c:extLst>
            </c:dLbl>
            <c:dLbl>
              <c:idx val="2"/>
              <c:delete val="1"/>
              <c:extLst>
                <c:ext xmlns:c15="http://schemas.microsoft.com/office/drawing/2012/chart" uri="{CE6537A1-D6FC-4f65-9D91-7224C49458BB}"/>
                <c:ext xmlns:c16="http://schemas.microsoft.com/office/drawing/2014/chart" uri="{C3380CC4-5D6E-409C-BE32-E72D297353CC}">
                  <c16:uniqueId val="{00000005-977B-4CBA-B484-63E8F5689F5E}"/>
                </c:ext>
              </c:extLst>
            </c:dLbl>
            <c:dLbl>
              <c:idx val="3"/>
              <c:delete val="1"/>
              <c:extLst>
                <c:ext xmlns:c15="http://schemas.microsoft.com/office/drawing/2012/chart" uri="{CE6537A1-D6FC-4f65-9D91-7224C49458BB}"/>
                <c:ext xmlns:c16="http://schemas.microsoft.com/office/drawing/2014/chart" uri="{C3380CC4-5D6E-409C-BE32-E72D297353CC}">
                  <c16:uniqueId val="{00000006-977B-4CBA-B484-63E8F5689F5E}"/>
                </c:ext>
              </c:extLst>
            </c:dLbl>
            <c:dLbl>
              <c:idx val="4"/>
              <c:delete val="1"/>
              <c:extLst>
                <c:ext xmlns:c15="http://schemas.microsoft.com/office/drawing/2012/chart" uri="{CE6537A1-D6FC-4f65-9D91-7224C49458BB}"/>
                <c:ext xmlns:c16="http://schemas.microsoft.com/office/drawing/2014/chart" uri="{C3380CC4-5D6E-409C-BE32-E72D297353CC}">
                  <c16:uniqueId val="{00000007-977B-4CBA-B484-63E8F5689F5E}"/>
                </c:ext>
              </c:extLst>
            </c:dLbl>
            <c:dLbl>
              <c:idx val="5"/>
              <c:delete val="1"/>
              <c:extLst>
                <c:ext xmlns:c15="http://schemas.microsoft.com/office/drawing/2012/chart" uri="{CE6537A1-D6FC-4f65-9D91-7224C49458BB}"/>
                <c:ext xmlns:c16="http://schemas.microsoft.com/office/drawing/2014/chart" uri="{C3380CC4-5D6E-409C-BE32-E72D297353CC}">
                  <c16:uniqueId val="{00000008-977B-4CBA-B484-63E8F5689F5E}"/>
                </c:ext>
              </c:extLst>
            </c:dLbl>
            <c:dLbl>
              <c:idx val="6"/>
              <c:delete val="1"/>
              <c:extLst>
                <c:ext xmlns:c15="http://schemas.microsoft.com/office/drawing/2012/chart" uri="{CE6537A1-D6FC-4f65-9D91-7224C49458BB}"/>
                <c:ext xmlns:c16="http://schemas.microsoft.com/office/drawing/2014/chart" uri="{C3380CC4-5D6E-409C-BE32-E72D297353CC}">
                  <c16:uniqueId val="{00000009-977B-4CBA-B484-63E8F5689F5E}"/>
                </c:ext>
              </c:extLst>
            </c:dLbl>
            <c:dLbl>
              <c:idx val="7"/>
              <c:delete val="1"/>
              <c:extLst>
                <c:ext xmlns:c15="http://schemas.microsoft.com/office/drawing/2012/chart" uri="{CE6537A1-D6FC-4f65-9D91-7224C49458BB}"/>
                <c:ext xmlns:c16="http://schemas.microsoft.com/office/drawing/2014/chart" uri="{C3380CC4-5D6E-409C-BE32-E72D297353CC}">
                  <c16:uniqueId val="{0000000A-977B-4CBA-B484-63E8F5689F5E}"/>
                </c:ext>
              </c:extLst>
            </c:dLbl>
            <c:dLbl>
              <c:idx val="8"/>
              <c:delete val="1"/>
              <c:extLst>
                <c:ext xmlns:c15="http://schemas.microsoft.com/office/drawing/2012/chart" uri="{CE6537A1-D6FC-4f65-9D91-7224C49458BB}"/>
                <c:ext xmlns:c16="http://schemas.microsoft.com/office/drawing/2014/chart" uri="{C3380CC4-5D6E-409C-BE32-E72D297353CC}">
                  <c16:uniqueId val="{0000000B-977B-4CBA-B484-63E8F5689F5E}"/>
                </c:ext>
              </c:extLst>
            </c:dLbl>
            <c:dLbl>
              <c:idx val="9"/>
              <c:delete val="1"/>
              <c:extLst>
                <c:ext xmlns:c15="http://schemas.microsoft.com/office/drawing/2012/chart" uri="{CE6537A1-D6FC-4f65-9D91-7224C49458BB}"/>
                <c:ext xmlns:c16="http://schemas.microsoft.com/office/drawing/2014/chart" uri="{C3380CC4-5D6E-409C-BE32-E72D297353CC}">
                  <c16:uniqueId val="{0000000C-977B-4CBA-B484-63E8F5689F5E}"/>
                </c:ext>
              </c:extLst>
            </c:dLbl>
            <c:dLbl>
              <c:idx val="10"/>
              <c:delete val="1"/>
              <c:extLst>
                <c:ext xmlns:c15="http://schemas.microsoft.com/office/drawing/2012/chart" uri="{CE6537A1-D6FC-4f65-9D91-7224C49458BB}"/>
                <c:ext xmlns:c16="http://schemas.microsoft.com/office/drawing/2014/chart" uri="{C3380CC4-5D6E-409C-BE32-E72D297353CC}">
                  <c16:uniqueId val="{0000000D-977B-4CBA-B484-63E8F5689F5E}"/>
                </c:ext>
              </c:extLst>
            </c:dLbl>
            <c:dLbl>
              <c:idx val="11"/>
              <c:delete val="1"/>
              <c:extLst>
                <c:ext xmlns:c15="http://schemas.microsoft.com/office/drawing/2012/chart" uri="{CE6537A1-D6FC-4f65-9D91-7224C49458BB}"/>
                <c:ext xmlns:c16="http://schemas.microsoft.com/office/drawing/2014/chart" uri="{C3380CC4-5D6E-409C-BE32-E72D297353CC}">
                  <c16:uniqueId val="{0000000E-977B-4CBA-B484-63E8F5689F5E}"/>
                </c:ext>
              </c:extLst>
            </c:dLbl>
            <c:dLbl>
              <c:idx val="12"/>
              <c:delete val="1"/>
              <c:extLst>
                <c:ext xmlns:c15="http://schemas.microsoft.com/office/drawing/2012/chart" uri="{CE6537A1-D6FC-4f65-9D91-7224C49458BB}"/>
                <c:ext xmlns:c16="http://schemas.microsoft.com/office/drawing/2014/chart" uri="{C3380CC4-5D6E-409C-BE32-E72D297353CC}">
                  <c16:uniqueId val="{0000000F-977B-4CBA-B484-63E8F5689F5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77B-4CBA-B484-63E8F5689F5E}"/>
                </c:ext>
              </c:extLst>
            </c:dLbl>
            <c:dLbl>
              <c:idx val="14"/>
              <c:delete val="1"/>
              <c:extLst>
                <c:ext xmlns:c15="http://schemas.microsoft.com/office/drawing/2012/chart" uri="{CE6537A1-D6FC-4f65-9D91-7224C49458BB}"/>
                <c:ext xmlns:c16="http://schemas.microsoft.com/office/drawing/2014/chart" uri="{C3380CC4-5D6E-409C-BE32-E72D297353CC}">
                  <c16:uniqueId val="{00000011-977B-4CBA-B484-63E8F5689F5E}"/>
                </c:ext>
              </c:extLst>
            </c:dLbl>
            <c:dLbl>
              <c:idx val="15"/>
              <c:delete val="1"/>
              <c:extLst>
                <c:ext xmlns:c15="http://schemas.microsoft.com/office/drawing/2012/chart" uri="{CE6537A1-D6FC-4f65-9D91-7224C49458BB}"/>
                <c:ext xmlns:c16="http://schemas.microsoft.com/office/drawing/2014/chart" uri="{C3380CC4-5D6E-409C-BE32-E72D297353CC}">
                  <c16:uniqueId val="{00000012-977B-4CBA-B484-63E8F5689F5E}"/>
                </c:ext>
              </c:extLst>
            </c:dLbl>
            <c:dLbl>
              <c:idx val="16"/>
              <c:delete val="1"/>
              <c:extLst>
                <c:ext xmlns:c15="http://schemas.microsoft.com/office/drawing/2012/chart" uri="{CE6537A1-D6FC-4f65-9D91-7224C49458BB}"/>
                <c:ext xmlns:c16="http://schemas.microsoft.com/office/drawing/2014/chart" uri="{C3380CC4-5D6E-409C-BE32-E72D297353CC}">
                  <c16:uniqueId val="{00000013-977B-4CBA-B484-63E8F5689F5E}"/>
                </c:ext>
              </c:extLst>
            </c:dLbl>
            <c:dLbl>
              <c:idx val="17"/>
              <c:delete val="1"/>
              <c:extLst>
                <c:ext xmlns:c15="http://schemas.microsoft.com/office/drawing/2012/chart" uri="{CE6537A1-D6FC-4f65-9D91-7224C49458BB}"/>
                <c:ext xmlns:c16="http://schemas.microsoft.com/office/drawing/2014/chart" uri="{C3380CC4-5D6E-409C-BE32-E72D297353CC}">
                  <c16:uniqueId val="{00000014-977B-4CBA-B484-63E8F5689F5E}"/>
                </c:ext>
              </c:extLst>
            </c:dLbl>
            <c:dLbl>
              <c:idx val="18"/>
              <c:delete val="1"/>
              <c:extLst>
                <c:ext xmlns:c15="http://schemas.microsoft.com/office/drawing/2012/chart" uri="{CE6537A1-D6FC-4f65-9D91-7224C49458BB}"/>
                <c:ext xmlns:c16="http://schemas.microsoft.com/office/drawing/2014/chart" uri="{C3380CC4-5D6E-409C-BE32-E72D297353CC}">
                  <c16:uniqueId val="{00000015-977B-4CBA-B484-63E8F5689F5E}"/>
                </c:ext>
              </c:extLst>
            </c:dLbl>
            <c:dLbl>
              <c:idx val="19"/>
              <c:delete val="1"/>
              <c:extLst>
                <c:ext xmlns:c15="http://schemas.microsoft.com/office/drawing/2012/chart" uri="{CE6537A1-D6FC-4f65-9D91-7224C49458BB}"/>
                <c:ext xmlns:c16="http://schemas.microsoft.com/office/drawing/2014/chart" uri="{C3380CC4-5D6E-409C-BE32-E72D297353CC}">
                  <c16:uniqueId val="{00000016-977B-4CBA-B484-63E8F5689F5E}"/>
                </c:ext>
              </c:extLst>
            </c:dLbl>
            <c:dLbl>
              <c:idx val="20"/>
              <c:delete val="1"/>
              <c:extLst>
                <c:ext xmlns:c15="http://schemas.microsoft.com/office/drawing/2012/chart" uri="{CE6537A1-D6FC-4f65-9D91-7224C49458BB}"/>
                <c:ext xmlns:c16="http://schemas.microsoft.com/office/drawing/2014/chart" uri="{C3380CC4-5D6E-409C-BE32-E72D297353CC}">
                  <c16:uniqueId val="{00000017-977B-4CBA-B484-63E8F5689F5E}"/>
                </c:ext>
              </c:extLst>
            </c:dLbl>
            <c:dLbl>
              <c:idx val="21"/>
              <c:delete val="1"/>
              <c:extLst>
                <c:ext xmlns:c15="http://schemas.microsoft.com/office/drawing/2012/chart" uri="{CE6537A1-D6FC-4f65-9D91-7224C49458BB}"/>
                <c:ext xmlns:c16="http://schemas.microsoft.com/office/drawing/2014/chart" uri="{C3380CC4-5D6E-409C-BE32-E72D297353CC}">
                  <c16:uniqueId val="{00000018-977B-4CBA-B484-63E8F5689F5E}"/>
                </c:ext>
              </c:extLst>
            </c:dLbl>
            <c:dLbl>
              <c:idx val="22"/>
              <c:delete val="1"/>
              <c:extLst>
                <c:ext xmlns:c15="http://schemas.microsoft.com/office/drawing/2012/chart" uri="{CE6537A1-D6FC-4f65-9D91-7224C49458BB}"/>
                <c:ext xmlns:c16="http://schemas.microsoft.com/office/drawing/2014/chart" uri="{C3380CC4-5D6E-409C-BE32-E72D297353CC}">
                  <c16:uniqueId val="{00000019-977B-4CBA-B484-63E8F5689F5E}"/>
                </c:ext>
              </c:extLst>
            </c:dLbl>
            <c:dLbl>
              <c:idx val="23"/>
              <c:delete val="1"/>
              <c:extLst>
                <c:ext xmlns:c15="http://schemas.microsoft.com/office/drawing/2012/chart" uri="{CE6537A1-D6FC-4f65-9D91-7224C49458BB}"/>
                <c:ext xmlns:c16="http://schemas.microsoft.com/office/drawing/2014/chart" uri="{C3380CC4-5D6E-409C-BE32-E72D297353CC}">
                  <c16:uniqueId val="{0000001A-977B-4CBA-B484-63E8F5689F5E}"/>
                </c:ext>
              </c:extLst>
            </c:dLbl>
            <c:dLbl>
              <c:idx val="24"/>
              <c:delete val="1"/>
              <c:extLst>
                <c:ext xmlns:c15="http://schemas.microsoft.com/office/drawing/2012/chart" uri="{CE6537A1-D6FC-4f65-9D91-7224C49458BB}"/>
                <c:ext xmlns:c16="http://schemas.microsoft.com/office/drawing/2014/chart" uri="{C3380CC4-5D6E-409C-BE32-E72D297353CC}">
                  <c16:uniqueId val="{0000001B-977B-4CBA-B484-63E8F5689F5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77B-4CBA-B484-63E8F5689F5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Kiel, Landeshauptstadt (01002)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127181</v>
      </c>
      <c r="F11" s="238">
        <v>127675</v>
      </c>
      <c r="G11" s="238">
        <v>127723</v>
      </c>
      <c r="H11" s="238">
        <v>125483</v>
      </c>
      <c r="I11" s="265">
        <v>125511</v>
      </c>
      <c r="J11" s="263">
        <v>1670</v>
      </c>
      <c r="K11" s="266">
        <v>1.3305606679892599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12.101650403755277</v>
      </c>
      <c r="E13" s="115">
        <v>15391</v>
      </c>
      <c r="F13" s="114">
        <v>15644</v>
      </c>
      <c r="G13" s="114">
        <v>15597</v>
      </c>
      <c r="H13" s="114">
        <v>15316</v>
      </c>
      <c r="I13" s="140">
        <v>15023</v>
      </c>
      <c r="J13" s="115">
        <v>368</v>
      </c>
      <c r="K13" s="116">
        <v>2.4495773147839977</v>
      </c>
    </row>
    <row r="14" spans="1:255" ht="14.1" customHeight="1" x14ac:dyDescent="0.2">
      <c r="A14" s="306" t="s">
        <v>230</v>
      </c>
      <c r="B14" s="307"/>
      <c r="C14" s="308"/>
      <c r="D14" s="113">
        <v>59.203025609171178</v>
      </c>
      <c r="E14" s="115">
        <v>75295</v>
      </c>
      <c r="F14" s="114">
        <v>75641</v>
      </c>
      <c r="G14" s="114">
        <v>76086</v>
      </c>
      <c r="H14" s="114">
        <v>74993</v>
      </c>
      <c r="I14" s="140">
        <v>75582</v>
      </c>
      <c r="J14" s="115">
        <v>-287</v>
      </c>
      <c r="K14" s="116">
        <v>-0.37972003916276365</v>
      </c>
    </row>
    <row r="15" spans="1:255" ht="14.1" customHeight="1" x14ac:dyDescent="0.2">
      <c r="A15" s="306" t="s">
        <v>231</v>
      </c>
      <c r="B15" s="307"/>
      <c r="C15" s="308"/>
      <c r="D15" s="113">
        <v>12.519951879604658</v>
      </c>
      <c r="E15" s="115">
        <v>15923</v>
      </c>
      <c r="F15" s="114">
        <v>16006</v>
      </c>
      <c r="G15" s="114">
        <v>15886</v>
      </c>
      <c r="H15" s="114">
        <v>15336</v>
      </c>
      <c r="I15" s="140">
        <v>15233</v>
      </c>
      <c r="J15" s="115">
        <v>690</v>
      </c>
      <c r="K15" s="116">
        <v>4.5296395982406619</v>
      </c>
    </row>
    <row r="16" spans="1:255" ht="14.1" customHeight="1" x14ac:dyDescent="0.2">
      <c r="A16" s="306" t="s">
        <v>232</v>
      </c>
      <c r="B16" s="307"/>
      <c r="C16" s="308"/>
      <c r="D16" s="113">
        <v>16.044063185538722</v>
      </c>
      <c r="E16" s="115">
        <v>20405</v>
      </c>
      <c r="F16" s="114">
        <v>20216</v>
      </c>
      <c r="G16" s="114">
        <v>19982</v>
      </c>
      <c r="H16" s="114">
        <v>19667</v>
      </c>
      <c r="I16" s="140">
        <v>19496</v>
      </c>
      <c r="J16" s="115">
        <v>909</v>
      </c>
      <c r="K16" s="116">
        <v>4.6624948707427167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0.27205321549602535</v>
      </c>
      <c r="E18" s="115">
        <v>346</v>
      </c>
      <c r="F18" s="114">
        <v>340</v>
      </c>
      <c r="G18" s="114">
        <v>346</v>
      </c>
      <c r="H18" s="114">
        <v>348</v>
      </c>
      <c r="I18" s="140">
        <v>350</v>
      </c>
      <c r="J18" s="115">
        <v>-4</v>
      </c>
      <c r="K18" s="116">
        <v>-1.1428571428571428</v>
      </c>
    </row>
    <row r="19" spans="1:255" ht="14.1" customHeight="1" x14ac:dyDescent="0.2">
      <c r="A19" s="306" t="s">
        <v>235</v>
      </c>
      <c r="B19" s="307" t="s">
        <v>236</v>
      </c>
      <c r="C19" s="308"/>
      <c r="D19" s="113">
        <v>0.18792115174436433</v>
      </c>
      <c r="E19" s="115">
        <v>239</v>
      </c>
      <c r="F19" s="114">
        <v>238</v>
      </c>
      <c r="G19" s="114">
        <v>245</v>
      </c>
      <c r="H19" s="114">
        <v>246</v>
      </c>
      <c r="I19" s="140">
        <v>248</v>
      </c>
      <c r="J19" s="115">
        <v>-9</v>
      </c>
      <c r="K19" s="116">
        <v>-3.629032258064516</v>
      </c>
    </row>
    <row r="20" spans="1:255" ht="14.1" customHeight="1" x14ac:dyDescent="0.2">
      <c r="A20" s="306">
        <v>12</v>
      </c>
      <c r="B20" s="307" t="s">
        <v>237</v>
      </c>
      <c r="C20" s="308"/>
      <c r="D20" s="113">
        <v>0.61329915632051957</v>
      </c>
      <c r="E20" s="115">
        <v>780</v>
      </c>
      <c r="F20" s="114">
        <v>796</v>
      </c>
      <c r="G20" s="114">
        <v>815</v>
      </c>
      <c r="H20" s="114">
        <v>800</v>
      </c>
      <c r="I20" s="140">
        <v>758</v>
      </c>
      <c r="J20" s="115">
        <v>22</v>
      </c>
      <c r="K20" s="116">
        <v>2.9023746701846966</v>
      </c>
    </row>
    <row r="21" spans="1:255" ht="14.1" customHeight="1" x14ac:dyDescent="0.2">
      <c r="A21" s="306">
        <v>21</v>
      </c>
      <c r="B21" s="307" t="s">
        <v>238</v>
      </c>
      <c r="C21" s="308"/>
      <c r="D21" s="113">
        <v>4.560429623921812E-2</v>
      </c>
      <c r="E21" s="115">
        <v>58</v>
      </c>
      <c r="F21" s="114">
        <v>61</v>
      </c>
      <c r="G21" s="114">
        <v>62</v>
      </c>
      <c r="H21" s="114">
        <v>86</v>
      </c>
      <c r="I21" s="140">
        <v>84</v>
      </c>
      <c r="J21" s="115">
        <v>-26</v>
      </c>
      <c r="K21" s="116">
        <v>-30.952380952380953</v>
      </c>
    </row>
    <row r="22" spans="1:255" ht="14.1" customHeight="1" x14ac:dyDescent="0.2">
      <c r="A22" s="306">
        <v>22</v>
      </c>
      <c r="B22" s="307" t="s">
        <v>239</v>
      </c>
      <c r="C22" s="308"/>
      <c r="D22" s="113">
        <v>0.59757353692768578</v>
      </c>
      <c r="E22" s="115">
        <v>760</v>
      </c>
      <c r="F22" s="114">
        <v>769</v>
      </c>
      <c r="G22" s="114">
        <v>782</v>
      </c>
      <c r="H22" s="114">
        <v>804</v>
      </c>
      <c r="I22" s="140">
        <v>818</v>
      </c>
      <c r="J22" s="115">
        <v>-58</v>
      </c>
      <c r="K22" s="116">
        <v>-7.0904645476772616</v>
      </c>
    </row>
    <row r="23" spans="1:255" ht="14.1" customHeight="1" x14ac:dyDescent="0.2">
      <c r="A23" s="306">
        <v>23</v>
      </c>
      <c r="B23" s="307" t="s">
        <v>240</v>
      </c>
      <c r="C23" s="308"/>
      <c r="D23" s="113">
        <v>0.89321518151296186</v>
      </c>
      <c r="E23" s="115">
        <v>1136</v>
      </c>
      <c r="F23" s="114">
        <v>1121</v>
      </c>
      <c r="G23" s="114">
        <v>1160</v>
      </c>
      <c r="H23" s="114">
        <v>1159</v>
      </c>
      <c r="I23" s="140">
        <v>1162</v>
      </c>
      <c r="J23" s="115">
        <v>-26</v>
      </c>
      <c r="K23" s="116">
        <v>-2.2375215146299485</v>
      </c>
    </row>
    <row r="24" spans="1:255" ht="14.1" customHeight="1" x14ac:dyDescent="0.2">
      <c r="A24" s="306">
        <v>24</v>
      </c>
      <c r="B24" s="307" t="s">
        <v>241</v>
      </c>
      <c r="C24" s="308"/>
      <c r="D24" s="113">
        <v>2.1850748146342616</v>
      </c>
      <c r="E24" s="115">
        <v>2779</v>
      </c>
      <c r="F24" s="114">
        <v>2877</v>
      </c>
      <c r="G24" s="114">
        <v>2951</v>
      </c>
      <c r="H24" s="114">
        <v>3015</v>
      </c>
      <c r="I24" s="140">
        <v>3101</v>
      </c>
      <c r="J24" s="115">
        <v>-322</v>
      </c>
      <c r="K24" s="116">
        <v>-10.383747178329571</v>
      </c>
    </row>
    <row r="25" spans="1:255" ht="14.1" customHeight="1" x14ac:dyDescent="0.2">
      <c r="A25" s="306">
        <v>25</v>
      </c>
      <c r="B25" s="307" t="s">
        <v>242</v>
      </c>
      <c r="C25" s="308"/>
      <c r="D25" s="113">
        <v>3.4612088283627269</v>
      </c>
      <c r="E25" s="115">
        <v>4402</v>
      </c>
      <c r="F25" s="114">
        <v>4459</v>
      </c>
      <c r="G25" s="114">
        <v>4515</v>
      </c>
      <c r="H25" s="114">
        <v>4362</v>
      </c>
      <c r="I25" s="140">
        <v>4388</v>
      </c>
      <c r="J25" s="115">
        <v>14</v>
      </c>
      <c r="K25" s="116">
        <v>0.31905195989061075</v>
      </c>
    </row>
    <row r="26" spans="1:255" ht="14.1" customHeight="1" x14ac:dyDescent="0.2">
      <c r="A26" s="306">
        <v>26</v>
      </c>
      <c r="B26" s="307" t="s">
        <v>243</v>
      </c>
      <c r="C26" s="308"/>
      <c r="D26" s="113">
        <v>3.1679260266863762</v>
      </c>
      <c r="E26" s="115">
        <v>4029</v>
      </c>
      <c r="F26" s="114">
        <v>4063</v>
      </c>
      <c r="G26" s="114">
        <v>4077</v>
      </c>
      <c r="H26" s="114">
        <v>3955</v>
      </c>
      <c r="I26" s="140">
        <v>3987</v>
      </c>
      <c r="J26" s="115">
        <v>42</v>
      </c>
      <c r="K26" s="116">
        <v>1.053423626787058</v>
      </c>
    </row>
    <row r="27" spans="1:255" ht="14.1" customHeight="1" x14ac:dyDescent="0.2">
      <c r="A27" s="306">
        <v>27</v>
      </c>
      <c r="B27" s="307" t="s">
        <v>244</v>
      </c>
      <c r="C27" s="308"/>
      <c r="D27" s="113">
        <v>2.2849324977787564</v>
      </c>
      <c r="E27" s="115">
        <v>2906</v>
      </c>
      <c r="F27" s="114">
        <v>2843</v>
      </c>
      <c r="G27" s="114">
        <v>2826</v>
      </c>
      <c r="H27" s="114">
        <v>2713</v>
      </c>
      <c r="I27" s="140">
        <v>2657</v>
      </c>
      <c r="J27" s="115">
        <v>249</v>
      </c>
      <c r="K27" s="116">
        <v>9.3714715844937899</v>
      </c>
    </row>
    <row r="28" spans="1:255" ht="14.1" customHeight="1" x14ac:dyDescent="0.2">
      <c r="A28" s="306">
        <v>28</v>
      </c>
      <c r="B28" s="307" t="s">
        <v>245</v>
      </c>
      <c r="C28" s="308"/>
      <c r="D28" s="113">
        <v>0.24060197671035768</v>
      </c>
      <c r="E28" s="115">
        <v>306</v>
      </c>
      <c r="F28" s="114">
        <v>321</v>
      </c>
      <c r="G28" s="114">
        <v>319</v>
      </c>
      <c r="H28" s="114">
        <v>297</v>
      </c>
      <c r="I28" s="140">
        <v>289</v>
      </c>
      <c r="J28" s="115">
        <v>17</v>
      </c>
      <c r="K28" s="116">
        <v>5.882352941176471</v>
      </c>
    </row>
    <row r="29" spans="1:255" ht="14.1" customHeight="1" x14ac:dyDescent="0.2">
      <c r="A29" s="306">
        <v>29</v>
      </c>
      <c r="B29" s="307" t="s">
        <v>246</v>
      </c>
      <c r="C29" s="308"/>
      <c r="D29" s="113">
        <v>2.0891485363379751</v>
      </c>
      <c r="E29" s="115">
        <v>2657</v>
      </c>
      <c r="F29" s="114">
        <v>2747</v>
      </c>
      <c r="G29" s="114">
        <v>2657</v>
      </c>
      <c r="H29" s="114">
        <v>2641</v>
      </c>
      <c r="I29" s="140">
        <v>2644</v>
      </c>
      <c r="J29" s="115">
        <v>13</v>
      </c>
      <c r="K29" s="116">
        <v>0.49167927382753401</v>
      </c>
    </row>
    <row r="30" spans="1:255" ht="14.1" customHeight="1" x14ac:dyDescent="0.2">
      <c r="A30" s="306" t="s">
        <v>247</v>
      </c>
      <c r="B30" s="307" t="s">
        <v>248</v>
      </c>
      <c r="C30" s="308"/>
      <c r="D30" s="113">
        <v>0.35068131246019452</v>
      </c>
      <c r="E30" s="115">
        <v>446</v>
      </c>
      <c r="F30" s="114">
        <v>469</v>
      </c>
      <c r="G30" s="114">
        <v>477</v>
      </c>
      <c r="H30" s="114">
        <v>454</v>
      </c>
      <c r="I30" s="140">
        <v>456</v>
      </c>
      <c r="J30" s="115">
        <v>-10</v>
      </c>
      <c r="K30" s="116">
        <v>-2.192982456140351</v>
      </c>
    </row>
    <row r="31" spans="1:255" ht="14.1" customHeight="1" x14ac:dyDescent="0.2">
      <c r="A31" s="306" t="s">
        <v>249</v>
      </c>
      <c r="B31" s="307" t="s">
        <v>250</v>
      </c>
      <c r="C31" s="308"/>
      <c r="D31" s="113">
        <v>1.7313906951510052</v>
      </c>
      <c r="E31" s="115">
        <v>2202</v>
      </c>
      <c r="F31" s="114">
        <v>2269</v>
      </c>
      <c r="G31" s="114">
        <v>2171</v>
      </c>
      <c r="H31" s="114">
        <v>2179</v>
      </c>
      <c r="I31" s="140">
        <v>2179</v>
      </c>
      <c r="J31" s="115">
        <v>23</v>
      </c>
      <c r="K31" s="116">
        <v>1.0555300596603947</v>
      </c>
    </row>
    <row r="32" spans="1:255" ht="14.1" customHeight="1" x14ac:dyDescent="0.2">
      <c r="A32" s="306">
        <v>31</v>
      </c>
      <c r="B32" s="307" t="s">
        <v>251</v>
      </c>
      <c r="C32" s="308"/>
      <c r="D32" s="113">
        <v>0.84918344721302708</v>
      </c>
      <c r="E32" s="115">
        <v>1080</v>
      </c>
      <c r="F32" s="114">
        <v>1077</v>
      </c>
      <c r="G32" s="114">
        <v>1073</v>
      </c>
      <c r="H32" s="114">
        <v>1038</v>
      </c>
      <c r="I32" s="140">
        <v>1041</v>
      </c>
      <c r="J32" s="115">
        <v>39</v>
      </c>
      <c r="K32" s="116">
        <v>3.7463976945244957</v>
      </c>
    </row>
    <row r="33" spans="1:11" ht="14.1" customHeight="1" x14ac:dyDescent="0.2">
      <c r="A33" s="306">
        <v>32</v>
      </c>
      <c r="B33" s="307" t="s">
        <v>252</v>
      </c>
      <c r="C33" s="308"/>
      <c r="D33" s="113">
        <v>1.0457536896234501</v>
      </c>
      <c r="E33" s="115">
        <v>1330</v>
      </c>
      <c r="F33" s="114">
        <v>1332</v>
      </c>
      <c r="G33" s="114">
        <v>1347</v>
      </c>
      <c r="H33" s="114">
        <v>1327</v>
      </c>
      <c r="I33" s="140">
        <v>1282</v>
      </c>
      <c r="J33" s="115">
        <v>48</v>
      </c>
      <c r="K33" s="116">
        <v>3.7441497659906395</v>
      </c>
    </row>
    <row r="34" spans="1:11" ht="14.1" customHeight="1" x14ac:dyDescent="0.2">
      <c r="A34" s="306">
        <v>33</v>
      </c>
      <c r="B34" s="307" t="s">
        <v>253</v>
      </c>
      <c r="C34" s="308"/>
      <c r="D34" s="113">
        <v>1.1794214544625377</v>
      </c>
      <c r="E34" s="115">
        <v>1500</v>
      </c>
      <c r="F34" s="114">
        <v>1393</v>
      </c>
      <c r="G34" s="114">
        <v>1494</v>
      </c>
      <c r="H34" s="114">
        <v>1382</v>
      </c>
      <c r="I34" s="140">
        <v>1409</v>
      </c>
      <c r="J34" s="115">
        <v>91</v>
      </c>
      <c r="K34" s="116">
        <v>6.4584811923349896</v>
      </c>
    </row>
    <row r="35" spans="1:11" ht="14.1" customHeight="1" x14ac:dyDescent="0.2">
      <c r="A35" s="306">
        <v>34</v>
      </c>
      <c r="B35" s="307" t="s">
        <v>254</v>
      </c>
      <c r="C35" s="308"/>
      <c r="D35" s="113">
        <v>2.3116660507465738</v>
      </c>
      <c r="E35" s="115">
        <v>2940</v>
      </c>
      <c r="F35" s="114">
        <v>2941</v>
      </c>
      <c r="G35" s="114">
        <v>2931</v>
      </c>
      <c r="H35" s="114">
        <v>2854</v>
      </c>
      <c r="I35" s="140">
        <v>2859</v>
      </c>
      <c r="J35" s="115">
        <v>81</v>
      </c>
      <c r="K35" s="116">
        <v>2.8331584470094437</v>
      </c>
    </row>
    <row r="36" spans="1:11" ht="14.1" customHeight="1" x14ac:dyDescent="0.2">
      <c r="A36" s="306">
        <v>41</v>
      </c>
      <c r="B36" s="307" t="s">
        <v>255</v>
      </c>
      <c r="C36" s="308"/>
      <c r="D36" s="113">
        <v>1.4341764886264459</v>
      </c>
      <c r="E36" s="115">
        <v>1824</v>
      </c>
      <c r="F36" s="114">
        <v>1801</v>
      </c>
      <c r="G36" s="114">
        <v>1835</v>
      </c>
      <c r="H36" s="114">
        <v>1788</v>
      </c>
      <c r="I36" s="140">
        <v>1759</v>
      </c>
      <c r="J36" s="115">
        <v>65</v>
      </c>
      <c r="K36" s="116">
        <v>3.6952814098919839</v>
      </c>
    </row>
    <row r="37" spans="1:11" ht="14.1" customHeight="1" x14ac:dyDescent="0.2">
      <c r="A37" s="306">
        <v>42</v>
      </c>
      <c r="B37" s="307" t="s">
        <v>256</v>
      </c>
      <c r="C37" s="308"/>
      <c r="D37" s="113">
        <v>0.17376809429081388</v>
      </c>
      <c r="E37" s="115">
        <v>221</v>
      </c>
      <c r="F37" s="114">
        <v>214</v>
      </c>
      <c r="G37" s="114">
        <v>202</v>
      </c>
      <c r="H37" s="114">
        <v>214</v>
      </c>
      <c r="I37" s="140">
        <v>215</v>
      </c>
      <c r="J37" s="115">
        <v>6</v>
      </c>
      <c r="K37" s="116">
        <v>2.7906976744186047</v>
      </c>
    </row>
    <row r="38" spans="1:11" ht="14.1" customHeight="1" x14ac:dyDescent="0.2">
      <c r="A38" s="306">
        <v>43</v>
      </c>
      <c r="B38" s="307" t="s">
        <v>257</v>
      </c>
      <c r="C38" s="308"/>
      <c r="D38" s="113">
        <v>3.0263954521508718</v>
      </c>
      <c r="E38" s="115">
        <v>3849</v>
      </c>
      <c r="F38" s="114">
        <v>3823</v>
      </c>
      <c r="G38" s="114">
        <v>3732</v>
      </c>
      <c r="H38" s="114">
        <v>3517</v>
      </c>
      <c r="I38" s="140">
        <v>3464</v>
      </c>
      <c r="J38" s="115">
        <v>385</v>
      </c>
      <c r="K38" s="116">
        <v>11.11431870669746</v>
      </c>
    </row>
    <row r="39" spans="1:11" ht="14.1" customHeight="1" x14ac:dyDescent="0.2">
      <c r="A39" s="306">
        <v>51</v>
      </c>
      <c r="B39" s="307" t="s">
        <v>258</v>
      </c>
      <c r="C39" s="308"/>
      <c r="D39" s="113">
        <v>4.1083180663778398</v>
      </c>
      <c r="E39" s="115">
        <v>5225</v>
      </c>
      <c r="F39" s="114">
        <v>5394</v>
      </c>
      <c r="G39" s="114">
        <v>5512</v>
      </c>
      <c r="H39" s="114">
        <v>5337</v>
      </c>
      <c r="I39" s="140">
        <v>5236</v>
      </c>
      <c r="J39" s="115">
        <v>-11</v>
      </c>
      <c r="K39" s="116">
        <v>-0.21008403361344538</v>
      </c>
    </row>
    <row r="40" spans="1:11" ht="14.1" customHeight="1" x14ac:dyDescent="0.2">
      <c r="A40" s="306" t="s">
        <v>259</v>
      </c>
      <c r="B40" s="307" t="s">
        <v>260</v>
      </c>
      <c r="C40" s="308"/>
      <c r="D40" s="113">
        <v>3.1246805733560832</v>
      </c>
      <c r="E40" s="115">
        <v>3974</v>
      </c>
      <c r="F40" s="114">
        <v>4124</v>
      </c>
      <c r="G40" s="114">
        <v>4220</v>
      </c>
      <c r="H40" s="114">
        <v>4090</v>
      </c>
      <c r="I40" s="140">
        <v>3979</v>
      </c>
      <c r="J40" s="115">
        <v>-5</v>
      </c>
      <c r="K40" s="116">
        <v>-0.12565971349585323</v>
      </c>
    </row>
    <row r="41" spans="1:11" ht="14.1" customHeight="1" x14ac:dyDescent="0.2">
      <c r="A41" s="306"/>
      <c r="B41" s="307" t="s">
        <v>261</v>
      </c>
      <c r="C41" s="308"/>
      <c r="D41" s="113">
        <v>2.0592698594915908</v>
      </c>
      <c r="E41" s="115">
        <v>2619</v>
      </c>
      <c r="F41" s="114">
        <v>2674</v>
      </c>
      <c r="G41" s="114">
        <v>2709</v>
      </c>
      <c r="H41" s="114">
        <v>2632</v>
      </c>
      <c r="I41" s="140">
        <v>2601</v>
      </c>
      <c r="J41" s="115">
        <v>18</v>
      </c>
      <c r="K41" s="116">
        <v>0.69204152249134943</v>
      </c>
    </row>
    <row r="42" spans="1:11" ht="14.1" customHeight="1" x14ac:dyDescent="0.2">
      <c r="A42" s="306">
        <v>52</v>
      </c>
      <c r="B42" s="307" t="s">
        <v>262</v>
      </c>
      <c r="C42" s="308"/>
      <c r="D42" s="113">
        <v>2.8243212429529567</v>
      </c>
      <c r="E42" s="115">
        <v>3592</v>
      </c>
      <c r="F42" s="114">
        <v>3591</v>
      </c>
      <c r="G42" s="114">
        <v>3591</v>
      </c>
      <c r="H42" s="114">
        <v>3635</v>
      </c>
      <c r="I42" s="140">
        <v>3629</v>
      </c>
      <c r="J42" s="115">
        <v>-37</v>
      </c>
      <c r="K42" s="116">
        <v>-1.0195646183521632</v>
      </c>
    </row>
    <row r="43" spans="1:11" ht="14.1" customHeight="1" x14ac:dyDescent="0.2">
      <c r="A43" s="306" t="s">
        <v>263</v>
      </c>
      <c r="B43" s="307" t="s">
        <v>264</v>
      </c>
      <c r="C43" s="308"/>
      <c r="D43" s="113">
        <v>2.3997295193464434</v>
      </c>
      <c r="E43" s="115">
        <v>3052</v>
      </c>
      <c r="F43" s="114">
        <v>3047</v>
      </c>
      <c r="G43" s="114">
        <v>3035</v>
      </c>
      <c r="H43" s="114">
        <v>3095</v>
      </c>
      <c r="I43" s="140">
        <v>3097</v>
      </c>
      <c r="J43" s="115">
        <v>-45</v>
      </c>
      <c r="K43" s="116">
        <v>-1.4530190506942202</v>
      </c>
    </row>
    <row r="44" spans="1:11" ht="14.1" customHeight="1" x14ac:dyDescent="0.2">
      <c r="A44" s="306">
        <v>53</v>
      </c>
      <c r="B44" s="307" t="s">
        <v>265</v>
      </c>
      <c r="C44" s="308"/>
      <c r="D44" s="113">
        <v>2.4610594349784951</v>
      </c>
      <c r="E44" s="115">
        <v>3130</v>
      </c>
      <c r="F44" s="114">
        <v>3085</v>
      </c>
      <c r="G44" s="114">
        <v>3052</v>
      </c>
      <c r="H44" s="114">
        <v>3098</v>
      </c>
      <c r="I44" s="140">
        <v>3109</v>
      </c>
      <c r="J44" s="115">
        <v>21</v>
      </c>
      <c r="K44" s="116">
        <v>0.67545834673528471</v>
      </c>
    </row>
    <row r="45" spans="1:11" ht="14.1" customHeight="1" x14ac:dyDescent="0.2">
      <c r="A45" s="306" t="s">
        <v>266</v>
      </c>
      <c r="B45" s="307" t="s">
        <v>267</v>
      </c>
      <c r="C45" s="308"/>
      <c r="D45" s="113">
        <v>2.4272493532839023</v>
      </c>
      <c r="E45" s="115">
        <v>3087</v>
      </c>
      <c r="F45" s="114">
        <v>3044</v>
      </c>
      <c r="G45" s="114">
        <v>3011</v>
      </c>
      <c r="H45" s="114">
        <v>3059</v>
      </c>
      <c r="I45" s="140">
        <v>3069</v>
      </c>
      <c r="J45" s="115">
        <v>18</v>
      </c>
      <c r="K45" s="116">
        <v>0.5865102639296188</v>
      </c>
    </row>
    <row r="46" spans="1:11" ht="14.1" customHeight="1" x14ac:dyDescent="0.2">
      <c r="A46" s="306">
        <v>54</v>
      </c>
      <c r="B46" s="307" t="s">
        <v>268</v>
      </c>
      <c r="C46" s="308"/>
      <c r="D46" s="113">
        <v>2.8023053758029897</v>
      </c>
      <c r="E46" s="115">
        <v>3564</v>
      </c>
      <c r="F46" s="114">
        <v>3565</v>
      </c>
      <c r="G46" s="114">
        <v>3633</v>
      </c>
      <c r="H46" s="114">
        <v>3637</v>
      </c>
      <c r="I46" s="140">
        <v>3596</v>
      </c>
      <c r="J46" s="115">
        <v>-32</v>
      </c>
      <c r="K46" s="116">
        <v>-0.88987764182424911</v>
      </c>
    </row>
    <row r="47" spans="1:11" ht="14.1" customHeight="1" x14ac:dyDescent="0.2">
      <c r="A47" s="306">
        <v>61</v>
      </c>
      <c r="B47" s="307" t="s">
        <v>269</v>
      </c>
      <c r="C47" s="308"/>
      <c r="D47" s="113">
        <v>2.6993025687799279</v>
      </c>
      <c r="E47" s="115">
        <v>3433</v>
      </c>
      <c r="F47" s="114">
        <v>3505</v>
      </c>
      <c r="G47" s="114">
        <v>3413</v>
      </c>
      <c r="H47" s="114">
        <v>3332</v>
      </c>
      <c r="I47" s="140">
        <v>3353</v>
      </c>
      <c r="J47" s="115">
        <v>80</v>
      </c>
      <c r="K47" s="116">
        <v>2.3859230539815091</v>
      </c>
    </row>
    <row r="48" spans="1:11" ht="14.1" customHeight="1" x14ac:dyDescent="0.2">
      <c r="A48" s="306">
        <v>62</v>
      </c>
      <c r="B48" s="307" t="s">
        <v>270</v>
      </c>
      <c r="C48" s="308"/>
      <c r="D48" s="113">
        <v>5.9340624778858473</v>
      </c>
      <c r="E48" s="115">
        <v>7547</v>
      </c>
      <c r="F48" s="114">
        <v>7526</v>
      </c>
      <c r="G48" s="114">
        <v>7467</v>
      </c>
      <c r="H48" s="114">
        <v>7353</v>
      </c>
      <c r="I48" s="140">
        <v>7341</v>
      </c>
      <c r="J48" s="115">
        <v>206</v>
      </c>
      <c r="K48" s="116">
        <v>2.8061571992916496</v>
      </c>
    </row>
    <row r="49" spans="1:11" ht="14.1" customHeight="1" x14ac:dyDescent="0.2">
      <c r="A49" s="306">
        <v>63</v>
      </c>
      <c r="B49" s="307" t="s">
        <v>271</v>
      </c>
      <c r="C49" s="308"/>
      <c r="D49" s="113">
        <v>2.2660617545073558</v>
      </c>
      <c r="E49" s="115">
        <v>2882</v>
      </c>
      <c r="F49" s="114">
        <v>3017</v>
      </c>
      <c r="G49" s="114">
        <v>3096</v>
      </c>
      <c r="H49" s="114">
        <v>2962</v>
      </c>
      <c r="I49" s="140">
        <v>2869</v>
      </c>
      <c r="J49" s="115">
        <v>13</v>
      </c>
      <c r="K49" s="116">
        <v>0.4531195538515162</v>
      </c>
    </row>
    <row r="50" spans="1:11" ht="14.1" customHeight="1" x14ac:dyDescent="0.2">
      <c r="A50" s="306" t="s">
        <v>272</v>
      </c>
      <c r="B50" s="307" t="s">
        <v>273</v>
      </c>
      <c r="C50" s="308"/>
      <c r="D50" s="113">
        <v>0.49378444893498241</v>
      </c>
      <c r="E50" s="115">
        <v>628</v>
      </c>
      <c r="F50" s="114">
        <v>657</v>
      </c>
      <c r="G50" s="114">
        <v>678</v>
      </c>
      <c r="H50" s="114">
        <v>587</v>
      </c>
      <c r="I50" s="140">
        <v>582</v>
      </c>
      <c r="J50" s="115">
        <v>46</v>
      </c>
      <c r="K50" s="116">
        <v>7.9037800687285227</v>
      </c>
    </row>
    <row r="51" spans="1:11" ht="14.1" customHeight="1" x14ac:dyDescent="0.2">
      <c r="A51" s="306" t="s">
        <v>274</v>
      </c>
      <c r="B51" s="307" t="s">
        <v>275</v>
      </c>
      <c r="C51" s="308"/>
      <c r="D51" s="113">
        <v>1.3178069051194754</v>
      </c>
      <c r="E51" s="115">
        <v>1676</v>
      </c>
      <c r="F51" s="114">
        <v>1782</v>
      </c>
      <c r="G51" s="114">
        <v>1817</v>
      </c>
      <c r="H51" s="114">
        <v>1784</v>
      </c>
      <c r="I51" s="140">
        <v>1693</v>
      </c>
      <c r="J51" s="115">
        <v>-17</v>
      </c>
      <c r="K51" s="116">
        <v>-1.004134672179563</v>
      </c>
    </row>
    <row r="52" spans="1:11" ht="14.1" customHeight="1" x14ac:dyDescent="0.2">
      <c r="A52" s="306">
        <v>71</v>
      </c>
      <c r="B52" s="307" t="s">
        <v>276</v>
      </c>
      <c r="C52" s="308"/>
      <c r="D52" s="113">
        <v>11.864979831893129</v>
      </c>
      <c r="E52" s="115">
        <v>15090</v>
      </c>
      <c r="F52" s="114">
        <v>15092</v>
      </c>
      <c r="G52" s="114">
        <v>15002</v>
      </c>
      <c r="H52" s="114">
        <v>14735</v>
      </c>
      <c r="I52" s="140">
        <v>14684</v>
      </c>
      <c r="J52" s="115">
        <v>406</v>
      </c>
      <c r="K52" s="116">
        <v>2.7649141923181695</v>
      </c>
    </row>
    <row r="53" spans="1:11" ht="14.1" customHeight="1" x14ac:dyDescent="0.2">
      <c r="A53" s="306" t="s">
        <v>277</v>
      </c>
      <c r="B53" s="307" t="s">
        <v>278</v>
      </c>
      <c r="C53" s="308"/>
      <c r="D53" s="113">
        <v>4.2490623599437018</v>
      </c>
      <c r="E53" s="115">
        <v>5404</v>
      </c>
      <c r="F53" s="114">
        <v>5395</v>
      </c>
      <c r="G53" s="114">
        <v>5355</v>
      </c>
      <c r="H53" s="114">
        <v>5209</v>
      </c>
      <c r="I53" s="140">
        <v>5171</v>
      </c>
      <c r="J53" s="115">
        <v>233</v>
      </c>
      <c r="K53" s="116">
        <v>4.5058982788628894</v>
      </c>
    </row>
    <row r="54" spans="1:11" ht="14.1" customHeight="1" x14ac:dyDescent="0.2">
      <c r="A54" s="306" t="s">
        <v>279</v>
      </c>
      <c r="B54" s="307" t="s">
        <v>280</v>
      </c>
      <c r="C54" s="308"/>
      <c r="D54" s="113">
        <v>6.2422846179853906</v>
      </c>
      <c r="E54" s="115">
        <v>7939</v>
      </c>
      <c r="F54" s="114">
        <v>7955</v>
      </c>
      <c r="G54" s="114">
        <v>7908</v>
      </c>
      <c r="H54" s="114">
        <v>7795</v>
      </c>
      <c r="I54" s="140">
        <v>7789</v>
      </c>
      <c r="J54" s="115">
        <v>150</v>
      </c>
      <c r="K54" s="116">
        <v>1.9257927846963667</v>
      </c>
    </row>
    <row r="55" spans="1:11" ht="14.1" customHeight="1" x14ac:dyDescent="0.2">
      <c r="A55" s="306">
        <v>72</v>
      </c>
      <c r="B55" s="307" t="s">
        <v>281</v>
      </c>
      <c r="C55" s="308"/>
      <c r="D55" s="113">
        <v>4.8246200297214203</v>
      </c>
      <c r="E55" s="115">
        <v>6136</v>
      </c>
      <c r="F55" s="114">
        <v>6235</v>
      </c>
      <c r="G55" s="114">
        <v>6241</v>
      </c>
      <c r="H55" s="114">
        <v>6166</v>
      </c>
      <c r="I55" s="140">
        <v>6218</v>
      </c>
      <c r="J55" s="115">
        <v>-82</v>
      </c>
      <c r="K55" s="116">
        <v>-1.3187520102926986</v>
      </c>
    </row>
    <row r="56" spans="1:11" ht="14.1" customHeight="1" x14ac:dyDescent="0.2">
      <c r="A56" s="306" t="s">
        <v>282</v>
      </c>
      <c r="B56" s="307" t="s">
        <v>283</v>
      </c>
      <c r="C56" s="308"/>
      <c r="D56" s="113">
        <v>2.670996453872827</v>
      </c>
      <c r="E56" s="115">
        <v>3397</v>
      </c>
      <c r="F56" s="114">
        <v>3469</v>
      </c>
      <c r="G56" s="114">
        <v>3478</v>
      </c>
      <c r="H56" s="114">
        <v>3436</v>
      </c>
      <c r="I56" s="140">
        <v>3471</v>
      </c>
      <c r="J56" s="115">
        <v>-74</v>
      </c>
      <c r="K56" s="116">
        <v>-2.1319504465571884</v>
      </c>
    </row>
    <row r="57" spans="1:11" ht="14.1" customHeight="1" x14ac:dyDescent="0.2">
      <c r="A57" s="306" t="s">
        <v>284</v>
      </c>
      <c r="B57" s="307" t="s">
        <v>285</v>
      </c>
      <c r="C57" s="308"/>
      <c r="D57" s="113">
        <v>1.4483295460799963</v>
      </c>
      <c r="E57" s="115">
        <v>1842</v>
      </c>
      <c r="F57" s="114">
        <v>1848</v>
      </c>
      <c r="G57" s="114">
        <v>1847</v>
      </c>
      <c r="H57" s="114">
        <v>1849</v>
      </c>
      <c r="I57" s="140">
        <v>1849</v>
      </c>
      <c r="J57" s="115">
        <v>-7</v>
      </c>
      <c r="K57" s="116">
        <v>-0.3785830178474851</v>
      </c>
    </row>
    <row r="58" spans="1:11" ht="14.1" customHeight="1" x14ac:dyDescent="0.2">
      <c r="A58" s="306">
        <v>73</v>
      </c>
      <c r="B58" s="307" t="s">
        <v>286</v>
      </c>
      <c r="C58" s="308"/>
      <c r="D58" s="113">
        <v>8.2936916677805641</v>
      </c>
      <c r="E58" s="115">
        <v>10548</v>
      </c>
      <c r="F58" s="114">
        <v>10650</v>
      </c>
      <c r="G58" s="114">
        <v>10716</v>
      </c>
      <c r="H58" s="114">
        <v>10698</v>
      </c>
      <c r="I58" s="140">
        <v>10859</v>
      </c>
      <c r="J58" s="115">
        <v>-311</v>
      </c>
      <c r="K58" s="116">
        <v>-2.8639837922460631</v>
      </c>
    </row>
    <row r="59" spans="1:11" ht="14.1" customHeight="1" x14ac:dyDescent="0.2">
      <c r="A59" s="306" t="s">
        <v>287</v>
      </c>
      <c r="B59" s="307" t="s">
        <v>288</v>
      </c>
      <c r="C59" s="308"/>
      <c r="D59" s="113">
        <v>7.051367735746692</v>
      </c>
      <c r="E59" s="115">
        <v>8968</v>
      </c>
      <c r="F59" s="114">
        <v>9085</v>
      </c>
      <c r="G59" s="114">
        <v>9161</v>
      </c>
      <c r="H59" s="114">
        <v>9179</v>
      </c>
      <c r="I59" s="140">
        <v>9320</v>
      </c>
      <c r="J59" s="115">
        <v>-352</v>
      </c>
      <c r="K59" s="116">
        <v>-3.7768240343347639</v>
      </c>
    </row>
    <row r="60" spans="1:11" ht="14.1" customHeight="1" x14ac:dyDescent="0.2">
      <c r="A60" s="306">
        <v>81</v>
      </c>
      <c r="B60" s="307" t="s">
        <v>289</v>
      </c>
      <c r="C60" s="308"/>
      <c r="D60" s="113">
        <v>10.742170607244793</v>
      </c>
      <c r="E60" s="115">
        <v>13662</v>
      </c>
      <c r="F60" s="114">
        <v>13576</v>
      </c>
      <c r="G60" s="114">
        <v>13456</v>
      </c>
      <c r="H60" s="114">
        <v>13277</v>
      </c>
      <c r="I60" s="140">
        <v>13311</v>
      </c>
      <c r="J60" s="115">
        <v>351</v>
      </c>
      <c r="K60" s="116">
        <v>2.6369168356997972</v>
      </c>
    </row>
    <row r="61" spans="1:11" ht="14.1" customHeight="1" x14ac:dyDescent="0.2">
      <c r="A61" s="306" t="s">
        <v>290</v>
      </c>
      <c r="B61" s="307" t="s">
        <v>291</v>
      </c>
      <c r="C61" s="308"/>
      <c r="D61" s="113">
        <v>2.5255344744891137</v>
      </c>
      <c r="E61" s="115">
        <v>3212</v>
      </c>
      <c r="F61" s="114">
        <v>3207</v>
      </c>
      <c r="G61" s="114">
        <v>3221</v>
      </c>
      <c r="H61" s="114">
        <v>3075</v>
      </c>
      <c r="I61" s="140">
        <v>3115</v>
      </c>
      <c r="J61" s="115">
        <v>97</v>
      </c>
      <c r="K61" s="116">
        <v>3.1139646869983948</v>
      </c>
    </row>
    <row r="62" spans="1:11" ht="14.1" customHeight="1" x14ac:dyDescent="0.2">
      <c r="A62" s="306" t="s">
        <v>292</v>
      </c>
      <c r="B62" s="307" t="s">
        <v>293</v>
      </c>
      <c r="C62" s="308"/>
      <c r="D62" s="113">
        <v>4.5470628474379033</v>
      </c>
      <c r="E62" s="115">
        <v>5783</v>
      </c>
      <c r="F62" s="114">
        <v>5748</v>
      </c>
      <c r="G62" s="114">
        <v>5644</v>
      </c>
      <c r="H62" s="114">
        <v>5586</v>
      </c>
      <c r="I62" s="140">
        <v>5627</v>
      </c>
      <c r="J62" s="115">
        <v>156</v>
      </c>
      <c r="K62" s="116">
        <v>2.7723476097387594</v>
      </c>
    </row>
    <row r="63" spans="1:11" ht="14.1" customHeight="1" x14ac:dyDescent="0.2">
      <c r="A63" s="306"/>
      <c r="B63" s="307" t="s">
        <v>294</v>
      </c>
      <c r="C63" s="308"/>
      <c r="D63" s="113">
        <v>3.9086027000888497</v>
      </c>
      <c r="E63" s="115">
        <v>4971</v>
      </c>
      <c r="F63" s="114">
        <v>4943</v>
      </c>
      <c r="G63" s="114">
        <v>4876</v>
      </c>
      <c r="H63" s="114">
        <v>4862</v>
      </c>
      <c r="I63" s="140">
        <v>4867</v>
      </c>
      <c r="J63" s="115">
        <v>104</v>
      </c>
      <c r="K63" s="116">
        <v>2.136839942469694</v>
      </c>
    </row>
    <row r="64" spans="1:11" ht="14.1" customHeight="1" x14ac:dyDescent="0.2">
      <c r="A64" s="306" t="s">
        <v>295</v>
      </c>
      <c r="B64" s="307" t="s">
        <v>296</v>
      </c>
      <c r="C64" s="308"/>
      <c r="D64" s="113">
        <v>1.4074429356586282</v>
      </c>
      <c r="E64" s="115">
        <v>1790</v>
      </c>
      <c r="F64" s="114">
        <v>1769</v>
      </c>
      <c r="G64" s="114">
        <v>1765</v>
      </c>
      <c r="H64" s="114">
        <v>1770</v>
      </c>
      <c r="I64" s="140">
        <v>1740</v>
      </c>
      <c r="J64" s="115">
        <v>50</v>
      </c>
      <c r="K64" s="116">
        <v>2.8735632183908044</v>
      </c>
    </row>
    <row r="65" spans="1:11" ht="14.1" customHeight="1" x14ac:dyDescent="0.2">
      <c r="A65" s="306" t="s">
        <v>297</v>
      </c>
      <c r="B65" s="307" t="s">
        <v>298</v>
      </c>
      <c r="C65" s="308"/>
      <c r="D65" s="113">
        <v>0.65339948577224582</v>
      </c>
      <c r="E65" s="115">
        <v>831</v>
      </c>
      <c r="F65" s="114">
        <v>836</v>
      </c>
      <c r="G65" s="114">
        <v>836</v>
      </c>
      <c r="H65" s="114">
        <v>866</v>
      </c>
      <c r="I65" s="140">
        <v>860</v>
      </c>
      <c r="J65" s="115">
        <v>-29</v>
      </c>
      <c r="K65" s="116">
        <v>-3.3720930232558142</v>
      </c>
    </row>
    <row r="66" spans="1:11" ht="14.1" customHeight="1" x14ac:dyDescent="0.2">
      <c r="A66" s="306">
        <v>82</v>
      </c>
      <c r="B66" s="307" t="s">
        <v>299</v>
      </c>
      <c r="C66" s="308"/>
      <c r="D66" s="113">
        <v>2.5145265409141304</v>
      </c>
      <c r="E66" s="115">
        <v>3198</v>
      </c>
      <c r="F66" s="114">
        <v>3212</v>
      </c>
      <c r="G66" s="114">
        <v>3194</v>
      </c>
      <c r="H66" s="114">
        <v>3094</v>
      </c>
      <c r="I66" s="140">
        <v>3071</v>
      </c>
      <c r="J66" s="115">
        <v>127</v>
      </c>
      <c r="K66" s="116">
        <v>4.1354607619667858</v>
      </c>
    </row>
    <row r="67" spans="1:11" ht="14.1" customHeight="1" x14ac:dyDescent="0.2">
      <c r="A67" s="306" t="s">
        <v>300</v>
      </c>
      <c r="B67" s="307" t="s">
        <v>301</v>
      </c>
      <c r="C67" s="308"/>
      <c r="D67" s="113">
        <v>1.5159497094691816</v>
      </c>
      <c r="E67" s="115">
        <v>1928</v>
      </c>
      <c r="F67" s="114">
        <v>1907</v>
      </c>
      <c r="G67" s="114">
        <v>1875</v>
      </c>
      <c r="H67" s="114">
        <v>1860</v>
      </c>
      <c r="I67" s="140">
        <v>1826</v>
      </c>
      <c r="J67" s="115">
        <v>102</v>
      </c>
      <c r="K67" s="116">
        <v>5.5859802847754656</v>
      </c>
    </row>
    <row r="68" spans="1:11" ht="14.1" customHeight="1" x14ac:dyDescent="0.2">
      <c r="A68" s="306" t="s">
        <v>302</v>
      </c>
      <c r="B68" s="307" t="s">
        <v>303</v>
      </c>
      <c r="C68" s="308"/>
      <c r="D68" s="113">
        <v>0.44896643366540601</v>
      </c>
      <c r="E68" s="115">
        <v>571</v>
      </c>
      <c r="F68" s="114">
        <v>605</v>
      </c>
      <c r="G68" s="114">
        <v>622</v>
      </c>
      <c r="H68" s="114">
        <v>579</v>
      </c>
      <c r="I68" s="140">
        <v>585</v>
      </c>
      <c r="J68" s="115">
        <v>-14</v>
      </c>
      <c r="K68" s="116">
        <v>-2.3931623931623931</v>
      </c>
    </row>
    <row r="69" spans="1:11" ht="14.1" customHeight="1" x14ac:dyDescent="0.2">
      <c r="A69" s="306">
        <v>83</v>
      </c>
      <c r="B69" s="307" t="s">
        <v>304</v>
      </c>
      <c r="C69" s="308"/>
      <c r="D69" s="113">
        <v>6.0645851188463684</v>
      </c>
      <c r="E69" s="115">
        <v>7713</v>
      </c>
      <c r="F69" s="114">
        <v>7741</v>
      </c>
      <c r="G69" s="114">
        <v>7682</v>
      </c>
      <c r="H69" s="114">
        <v>7524</v>
      </c>
      <c r="I69" s="140">
        <v>7581</v>
      </c>
      <c r="J69" s="115">
        <v>132</v>
      </c>
      <c r="K69" s="116">
        <v>1.741195092995647</v>
      </c>
    </row>
    <row r="70" spans="1:11" ht="14.1" customHeight="1" x14ac:dyDescent="0.2">
      <c r="A70" s="306" t="s">
        <v>305</v>
      </c>
      <c r="B70" s="307" t="s">
        <v>306</v>
      </c>
      <c r="C70" s="308"/>
      <c r="D70" s="113">
        <v>5.2232644813297586</v>
      </c>
      <c r="E70" s="115">
        <v>6643</v>
      </c>
      <c r="F70" s="114">
        <v>6667</v>
      </c>
      <c r="G70" s="114">
        <v>6619</v>
      </c>
      <c r="H70" s="114">
        <v>6478</v>
      </c>
      <c r="I70" s="140">
        <v>6507</v>
      </c>
      <c r="J70" s="115">
        <v>136</v>
      </c>
      <c r="K70" s="116">
        <v>2.0900568618410942</v>
      </c>
    </row>
    <row r="71" spans="1:11" ht="14.1" customHeight="1" x14ac:dyDescent="0.2">
      <c r="A71" s="306"/>
      <c r="B71" s="307" t="s">
        <v>307</v>
      </c>
      <c r="C71" s="308"/>
      <c r="D71" s="113">
        <v>2.9233926451278101</v>
      </c>
      <c r="E71" s="115">
        <v>3718</v>
      </c>
      <c r="F71" s="114">
        <v>3702</v>
      </c>
      <c r="G71" s="114">
        <v>3672</v>
      </c>
      <c r="H71" s="114">
        <v>3594</v>
      </c>
      <c r="I71" s="140">
        <v>3552</v>
      </c>
      <c r="J71" s="115">
        <v>166</v>
      </c>
      <c r="K71" s="116">
        <v>4.6734234234234231</v>
      </c>
    </row>
    <row r="72" spans="1:11" ht="14.1" customHeight="1" x14ac:dyDescent="0.2">
      <c r="A72" s="306">
        <v>84</v>
      </c>
      <c r="B72" s="307" t="s">
        <v>308</v>
      </c>
      <c r="C72" s="308"/>
      <c r="D72" s="113">
        <v>2.8038779377422727</v>
      </c>
      <c r="E72" s="115">
        <v>3566</v>
      </c>
      <c r="F72" s="114">
        <v>3486</v>
      </c>
      <c r="G72" s="114">
        <v>3383</v>
      </c>
      <c r="H72" s="114">
        <v>3304</v>
      </c>
      <c r="I72" s="140">
        <v>3225</v>
      </c>
      <c r="J72" s="115">
        <v>341</v>
      </c>
      <c r="K72" s="116">
        <v>10.573643410852712</v>
      </c>
    </row>
    <row r="73" spans="1:11" ht="14.1" customHeight="1" x14ac:dyDescent="0.2">
      <c r="A73" s="306" t="s">
        <v>309</v>
      </c>
      <c r="B73" s="307" t="s">
        <v>310</v>
      </c>
      <c r="C73" s="308"/>
      <c r="D73" s="113">
        <v>0.63138361862227843</v>
      </c>
      <c r="E73" s="115">
        <v>803</v>
      </c>
      <c r="F73" s="114">
        <v>774</v>
      </c>
      <c r="G73" s="114">
        <v>736</v>
      </c>
      <c r="H73" s="114">
        <v>703</v>
      </c>
      <c r="I73" s="140">
        <v>698</v>
      </c>
      <c r="J73" s="115">
        <v>105</v>
      </c>
      <c r="K73" s="116">
        <v>15.04297994269341</v>
      </c>
    </row>
    <row r="74" spans="1:11" ht="14.1" customHeight="1" x14ac:dyDescent="0.2">
      <c r="A74" s="306" t="s">
        <v>311</v>
      </c>
      <c r="B74" s="307" t="s">
        <v>312</v>
      </c>
      <c r="C74" s="308"/>
      <c r="D74" s="113">
        <v>0.3789874273672954</v>
      </c>
      <c r="E74" s="115">
        <v>482</v>
      </c>
      <c r="F74" s="114">
        <v>476</v>
      </c>
      <c r="G74" s="114">
        <v>475</v>
      </c>
      <c r="H74" s="114">
        <v>461</v>
      </c>
      <c r="I74" s="140">
        <v>455</v>
      </c>
      <c r="J74" s="115">
        <v>27</v>
      </c>
      <c r="K74" s="116">
        <v>5.9340659340659343</v>
      </c>
    </row>
    <row r="75" spans="1:11" ht="14.1" customHeight="1" x14ac:dyDescent="0.2">
      <c r="A75" s="306" t="s">
        <v>313</v>
      </c>
      <c r="B75" s="307" t="s">
        <v>314</v>
      </c>
      <c r="C75" s="308"/>
      <c r="D75" s="113">
        <v>1.2619809562749154</v>
      </c>
      <c r="E75" s="115">
        <v>1605</v>
      </c>
      <c r="F75" s="114">
        <v>1563</v>
      </c>
      <c r="G75" s="114">
        <v>1473</v>
      </c>
      <c r="H75" s="114">
        <v>1384</v>
      </c>
      <c r="I75" s="140">
        <v>1328</v>
      </c>
      <c r="J75" s="115">
        <v>277</v>
      </c>
      <c r="K75" s="116">
        <v>20.858433734939759</v>
      </c>
    </row>
    <row r="76" spans="1:11" ht="14.1" customHeight="1" x14ac:dyDescent="0.2">
      <c r="A76" s="306">
        <v>91</v>
      </c>
      <c r="B76" s="307" t="s">
        <v>315</v>
      </c>
      <c r="C76" s="308"/>
      <c r="D76" s="113">
        <v>0.46390577208859812</v>
      </c>
      <c r="E76" s="115">
        <v>590</v>
      </c>
      <c r="F76" s="114">
        <v>571</v>
      </c>
      <c r="G76" s="114">
        <v>565</v>
      </c>
      <c r="H76" s="114">
        <v>531</v>
      </c>
      <c r="I76" s="140">
        <v>532</v>
      </c>
      <c r="J76" s="115">
        <v>58</v>
      </c>
      <c r="K76" s="116">
        <v>10.902255639097744</v>
      </c>
    </row>
    <row r="77" spans="1:11" ht="14.1" customHeight="1" x14ac:dyDescent="0.2">
      <c r="A77" s="306">
        <v>92</v>
      </c>
      <c r="B77" s="307" t="s">
        <v>316</v>
      </c>
      <c r="C77" s="308"/>
      <c r="D77" s="113">
        <v>2.5436189367908728</v>
      </c>
      <c r="E77" s="115">
        <v>3235</v>
      </c>
      <c r="F77" s="114">
        <v>3324</v>
      </c>
      <c r="G77" s="114">
        <v>3382</v>
      </c>
      <c r="H77" s="114">
        <v>3418</v>
      </c>
      <c r="I77" s="140">
        <v>3534</v>
      </c>
      <c r="J77" s="115">
        <v>-299</v>
      </c>
      <c r="K77" s="116">
        <v>-8.4606677985285792</v>
      </c>
    </row>
    <row r="78" spans="1:11" ht="14.1" customHeight="1" x14ac:dyDescent="0.2">
      <c r="A78" s="306">
        <v>93</v>
      </c>
      <c r="B78" s="307" t="s">
        <v>317</v>
      </c>
      <c r="C78" s="308"/>
      <c r="D78" s="113">
        <v>0.2107232998639734</v>
      </c>
      <c r="E78" s="115">
        <v>268</v>
      </c>
      <c r="F78" s="114">
        <v>264</v>
      </c>
      <c r="G78" s="114">
        <v>266</v>
      </c>
      <c r="H78" s="114">
        <v>260</v>
      </c>
      <c r="I78" s="140">
        <v>267</v>
      </c>
      <c r="J78" s="115">
        <v>1</v>
      </c>
      <c r="K78" s="116">
        <v>0.37453183520599254</v>
      </c>
    </row>
    <row r="79" spans="1:11" ht="14.1" customHeight="1" x14ac:dyDescent="0.2">
      <c r="A79" s="306">
        <v>94</v>
      </c>
      <c r="B79" s="307" t="s">
        <v>318</v>
      </c>
      <c r="C79" s="308"/>
      <c r="D79" s="113">
        <v>0.56219089329380956</v>
      </c>
      <c r="E79" s="115">
        <v>715</v>
      </c>
      <c r="F79" s="114">
        <v>678</v>
      </c>
      <c r="G79" s="114">
        <v>758</v>
      </c>
      <c r="H79" s="114">
        <v>631</v>
      </c>
      <c r="I79" s="140">
        <v>632</v>
      </c>
      <c r="J79" s="115">
        <v>83</v>
      </c>
      <c r="K79" s="116">
        <v>13.132911392405063</v>
      </c>
    </row>
    <row r="80" spans="1:11" ht="14.1" customHeight="1" x14ac:dyDescent="0.2">
      <c r="A80" s="306" t="s">
        <v>319</v>
      </c>
      <c r="B80" s="307" t="s">
        <v>320</v>
      </c>
      <c r="C80" s="308"/>
      <c r="D80" s="113">
        <v>1.3366776483908761E-2</v>
      </c>
      <c r="E80" s="115">
        <v>17</v>
      </c>
      <c r="F80" s="114">
        <v>17</v>
      </c>
      <c r="G80" s="114">
        <v>18</v>
      </c>
      <c r="H80" s="114">
        <v>20</v>
      </c>
      <c r="I80" s="140">
        <v>20</v>
      </c>
      <c r="J80" s="115">
        <v>-3</v>
      </c>
      <c r="K80" s="116">
        <v>-15</v>
      </c>
    </row>
    <row r="81" spans="1:11" ht="14.1" customHeight="1" x14ac:dyDescent="0.2">
      <c r="A81" s="310" t="s">
        <v>321</v>
      </c>
      <c r="B81" s="311" t="s">
        <v>224</v>
      </c>
      <c r="C81" s="312"/>
      <c r="D81" s="125">
        <v>0.13130892193016253</v>
      </c>
      <c r="E81" s="143">
        <v>167</v>
      </c>
      <c r="F81" s="144">
        <v>168</v>
      </c>
      <c r="G81" s="144">
        <v>172</v>
      </c>
      <c r="H81" s="144">
        <v>171</v>
      </c>
      <c r="I81" s="145">
        <v>177</v>
      </c>
      <c r="J81" s="143">
        <v>-10</v>
      </c>
      <c r="K81" s="146">
        <v>-5.6497175141242941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26432</v>
      </c>
      <c r="E12" s="114">
        <v>27728</v>
      </c>
      <c r="F12" s="114">
        <v>27644</v>
      </c>
      <c r="G12" s="114">
        <v>28187</v>
      </c>
      <c r="H12" s="140">
        <v>27428</v>
      </c>
      <c r="I12" s="115">
        <v>-996</v>
      </c>
      <c r="J12" s="116">
        <v>-3.6313256526177629</v>
      </c>
      <c r="K12"/>
      <c r="L12"/>
      <c r="M12"/>
      <c r="N12"/>
      <c r="O12"/>
      <c r="P12"/>
    </row>
    <row r="13" spans="1:16" s="110" customFormat="1" ht="14.45" customHeight="1" x14ac:dyDescent="0.2">
      <c r="A13" s="120" t="s">
        <v>105</v>
      </c>
      <c r="B13" s="119" t="s">
        <v>106</v>
      </c>
      <c r="C13" s="113">
        <v>44.465042372881356</v>
      </c>
      <c r="D13" s="115">
        <v>11753</v>
      </c>
      <c r="E13" s="114">
        <v>12334</v>
      </c>
      <c r="F13" s="114">
        <v>12345</v>
      </c>
      <c r="G13" s="114">
        <v>12503</v>
      </c>
      <c r="H13" s="140">
        <v>12071</v>
      </c>
      <c r="I13" s="115">
        <v>-318</v>
      </c>
      <c r="J13" s="116">
        <v>-2.6344130560848313</v>
      </c>
      <c r="K13"/>
      <c r="L13"/>
      <c r="M13"/>
      <c r="N13"/>
      <c r="O13"/>
      <c r="P13"/>
    </row>
    <row r="14" spans="1:16" s="110" customFormat="1" ht="14.45" customHeight="1" x14ac:dyDescent="0.2">
      <c r="A14" s="120"/>
      <c r="B14" s="119" t="s">
        <v>107</v>
      </c>
      <c r="C14" s="113">
        <v>55.534957627118644</v>
      </c>
      <c r="D14" s="115">
        <v>14679</v>
      </c>
      <c r="E14" s="114">
        <v>15394</v>
      </c>
      <c r="F14" s="114">
        <v>15299</v>
      </c>
      <c r="G14" s="114">
        <v>15684</v>
      </c>
      <c r="H14" s="140">
        <v>15357</v>
      </c>
      <c r="I14" s="115">
        <v>-678</v>
      </c>
      <c r="J14" s="116">
        <v>-4.4149247899980466</v>
      </c>
      <c r="K14"/>
      <c r="L14"/>
      <c r="M14"/>
      <c r="N14"/>
      <c r="O14"/>
      <c r="P14"/>
    </row>
    <row r="15" spans="1:16" s="110" customFormat="1" ht="14.45" customHeight="1" x14ac:dyDescent="0.2">
      <c r="A15" s="118" t="s">
        <v>105</v>
      </c>
      <c r="B15" s="121" t="s">
        <v>108</v>
      </c>
      <c r="C15" s="113">
        <v>26.774364406779661</v>
      </c>
      <c r="D15" s="115">
        <v>7077</v>
      </c>
      <c r="E15" s="114">
        <v>7556</v>
      </c>
      <c r="F15" s="114">
        <v>7408</v>
      </c>
      <c r="G15" s="114">
        <v>7776</v>
      </c>
      <c r="H15" s="140">
        <v>7251</v>
      </c>
      <c r="I15" s="115">
        <v>-174</v>
      </c>
      <c r="J15" s="116">
        <v>-2.3996690111708729</v>
      </c>
      <c r="K15"/>
      <c r="L15"/>
      <c r="M15"/>
      <c r="N15"/>
      <c r="O15"/>
      <c r="P15"/>
    </row>
    <row r="16" spans="1:16" s="110" customFormat="1" ht="14.45" customHeight="1" x14ac:dyDescent="0.2">
      <c r="A16" s="118"/>
      <c r="B16" s="121" t="s">
        <v>109</v>
      </c>
      <c r="C16" s="113">
        <v>46.458837772397096</v>
      </c>
      <c r="D16" s="115">
        <v>12280</v>
      </c>
      <c r="E16" s="114">
        <v>12912</v>
      </c>
      <c r="F16" s="114">
        <v>12971</v>
      </c>
      <c r="G16" s="114">
        <v>13200</v>
      </c>
      <c r="H16" s="140">
        <v>13078</v>
      </c>
      <c r="I16" s="115">
        <v>-798</v>
      </c>
      <c r="J16" s="116">
        <v>-6.10185043584646</v>
      </c>
      <c r="K16"/>
      <c r="L16"/>
      <c r="M16"/>
      <c r="N16"/>
      <c r="O16"/>
      <c r="P16"/>
    </row>
    <row r="17" spans="1:16" s="110" customFormat="1" ht="14.45" customHeight="1" x14ac:dyDescent="0.2">
      <c r="A17" s="118"/>
      <c r="B17" s="121" t="s">
        <v>110</v>
      </c>
      <c r="C17" s="113">
        <v>14.879691283292978</v>
      </c>
      <c r="D17" s="115">
        <v>3933</v>
      </c>
      <c r="E17" s="114">
        <v>4037</v>
      </c>
      <c r="F17" s="114">
        <v>4020</v>
      </c>
      <c r="G17" s="114">
        <v>4004</v>
      </c>
      <c r="H17" s="140">
        <v>3993</v>
      </c>
      <c r="I17" s="115">
        <v>-60</v>
      </c>
      <c r="J17" s="116">
        <v>-1.5026296018031555</v>
      </c>
      <c r="K17"/>
      <c r="L17"/>
      <c r="M17"/>
      <c r="N17"/>
      <c r="O17"/>
      <c r="P17"/>
    </row>
    <row r="18" spans="1:16" s="110" customFormat="1" ht="14.45" customHeight="1" x14ac:dyDescent="0.2">
      <c r="A18" s="120"/>
      <c r="B18" s="121" t="s">
        <v>111</v>
      </c>
      <c r="C18" s="113">
        <v>11.887106537530267</v>
      </c>
      <c r="D18" s="115">
        <v>3142</v>
      </c>
      <c r="E18" s="114">
        <v>3223</v>
      </c>
      <c r="F18" s="114">
        <v>3245</v>
      </c>
      <c r="G18" s="114">
        <v>3207</v>
      </c>
      <c r="H18" s="140">
        <v>3106</v>
      </c>
      <c r="I18" s="115">
        <v>36</v>
      </c>
      <c r="J18" s="116">
        <v>1.1590470057952351</v>
      </c>
      <c r="K18"/>
      <c r="L18"/>
      <c r="M18"/>
      <c r="N18"/>
      <c r="O18"/>
      <c r="P18"/>
    </row>
    <row r="19" spans="1:16" s="110" customFormat="1" ht="14.45" customHeight="1" x14ac:dyDescent="0.2">
      <c r="A19" s="120"/>
      <c r="B19" s="121" t="s">
        <v>112</v>
      </c>
      <c r="C19" s="113">
        <v>1.0933716707021792</v>
      </c>
      <c r="D19" s="115">
        <v>289</v>
      </c>
      <c r="E19" s="114">
        <v>298</v>
      </c>
      <c r="F19" s="114">
        <v>319</v>
      </c>
      <c r="G19" s="114">
        <v>254</v>
      </c>
      <c r="H19" s="140">
        <v>249</v>
      </c>
      <c r="I19" s="115">
        <v>40</v>
      </c>
      <c r="J19" s="116">
        <v>16.064257028112451</v>
      </c>
      <c r="K19"/>
      <c r="L19"/>
      <c r="M19"/>
      <c r="N19"/>
      <c r="O19"/>
      <c r="P19"/>
    </row>
    <row r="20" spans="1:16" s="110" customFormat="1" ht="14.45" customHeight="1" x14ac:dyDescent="0.2">
      <c r="A20" s="120" t="s">
        <v>113</v>
      </c>
      <c r="B20" s="119" t="s">
        <v>116</v>
      </c>
      <c r="C20" s="113">
        <v>90.625</v>
      </c>
      <c r="D20" s="115">
        <v>23954</v>
      </c>
      <c r="E20" s="114">
        <v>25155</v>
      </c>
      <c r="F20" s="114">
        <v>25078</v>
      </c>
      <c r="G20" s="114">
        <v>25597</v>
      </c>
      <c r="H20" s="140">
        <v>24940</v>
      </c>
      <c r="I20" s="115">
        <v>-986</v>
      </c>
      <c r="J20" s="116">
        <v>-3.9534883720930232</v>
      </c>
      <c r="K20"/>
      <c r="L20"/>
      <c r="M20"/>
      <c r="N20"/>
      <c r="O20"/>
      <c r="P20"/>
    </row>
    <row r="21" spans="1:16" s="110" customFormat="1" ht="14.45" customHeight="1" x14ac:dyDescent="0.2">
      <c r="A21" s="123"/>
      <c r="B21" s="124" t="s">
        <v>117</v>
      </c>
      <c r="C21" s="125">
        <v>9.0836864406779654</v>
      </c>
      <c r="D21" s="143">
        <v>2401</v>
      </c>
      <c r="E21" s="144">
        <v>2484</v>
      </c>
      <c r="F21" s="144">
        <v>2488</v>
      </c>
      <c r="G21" s="144">
        <v>2508</v>
      </c>
      <c r="H21" s="145">
        <v>2426</v>
      </c>
      <c r="I21" s="143">
        <v>-25</v>
      </c>
      <c r="J21" s="146">
        <v>-1.0305028854080791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24685</v>
      </c>
      <c r="E56" s="114">
        <v>25886</v>
      </c>
      <c r="F56" s="114">
        <v>25727</v>
      </c>
      <c r="G56" s="114">
        <v>26292</v>
      </c>
      <c r="H56" s="140">
        <v>25633</v>
      </c>
      <c r="I56" s="115">
        <v>-948</v>
      </c>
      <c r="J56" s="116">
        <v>-3.6983575859243945</v>
      </c>
      <c r="K56"/>
      <c r="L56"/>
      <c r="M56"/>
      <c r="N56"/>
      <c r="O56"/>
      <c r="P56"/>
    </row>
    <row r="57" spans="1:16" s="110" customFormat="1" ht="14.45" customHeight="1" x14ac:dyDescent="0.2">
      <c r="A57" s="120" t="s">
        <v>105</v>
      </c>
      <c r="B57" s="119" t="s">
        <v>106</v>
      </c>
      <c r="C57" s="113">
        <v>44.010532712173386</v>
      </c>
      <c r="D57" s="115">
        <v>10864</v>
      </c>
      <c r="E57" s="114">
        <v>11364</v>
      </c>
      <c r="F57" s="114">
        <v>11378</v>
      </c>
      <c r="G57" s="114">
        <v>11534</v>
      </c>
      <c r="H57" s="140">
        <v>11151</v>
      </c>
      <c r="I57" s="115">
        <v>-287</v>
      </c>
      <c r="J57" s="116">
        <v>-2.5737602008788452</v>
      </c>
    </row>
    <row r="58" spans="1:16" s="110" customFormat="1" ht="14.45" customHeight="1" x14ac:dyDescent="0.2">
      <c r="A58" s="120"/>
      <c r="B58" s="119" t="s">
        <v>107</v>
      </c>
      <c r="C58" s="113">
        <v>55.989467287826614</v>
      </c>
      <c r="D58" s="115">
        <v>13821</v>
      </c>
      <c r="E58" s="114">
        <v>14522</v>
      </c>
      <c r="F58" s="114">
        <v>14349</v>
      </c>
      <c r="G58" s="114">
        <v>14758</v>
      </c>
      <c r="H58" s="140">
        <v>14482</v>
      </c>
      <c r="I58" s="115">
        <v>-661</v>
      </c>
      <c r="J58" s="116">
        <v>-4.5642867007319428</v>
      </c>
    </row>
    <row r="59" spans="1:16" s="110" customFormat="1" ht="14.45" customHeight="1" x14ac:dyDescent="0.2">
      <c r="A59" s="118" t="s">
        <v>105</v>
      </c>
      <c r="B59" s="121" t="s">
        <v>108</v>
      </c>
      <c r="C59" s="113">
        <v>27.530889203970023</v>
      </c>
      <c r="D59" s="115">
        <v>6796</v>
      </c>
      <c r="E59" s="114">
        <v>7261</v>
      </c>
      <c r="F59" s="114">
        <v>7088</v>
      </c>
      <c r="G59" s="114">
        <v>7401</v>
      </c>
      <c r="H59" s="140">
        <v>6994</v>
      </c>
      <c r="I59" s="115">
        <v>-198</v>
      </c>
      <c r="J59" s="116">
        <v>-2.8309979982842437</v>
      </c>
    </row>
    <row r="60" spans="1:16" s="110" customFormat="1" ht="14.45" customHeight="1" x14ac:dyDescent="0.2">
      <c r="A60" s="118"/>
      <c r="B60" s="121" t="s">
        <v>109</v>
      </c>
      <c r="C60" s="113">
        <v>49.252582540004049</v>
      </c>
      <c r="D60" s="115">
        <v>12158</v>
      </c>
      <c r="E60" s="114">
        <v>12768</v>
      </c>
      <c r="F60" s="114">
        <v>12822</v>
      </c>
      <c r="G60" s="114">
        <v>13075</v>
      </c>
      <c r="H60" s="140">
        <v>12880</v>
      </c>
      <c r="I60" s="115">
        <v>-722</v>
      </c>
      <c r="J60" s="116">
        <v>-5.6055900621118013</v>
      </c>
    </row>
    <row r="61" spans="1:16" s="110" customFormat="1" ht="14.45" customHeight="1" x14ac:dyDescent="0.2">
      <c r="A61" s="118"/>
      <c r="B61" s="121" t="s">
        <v>110</v>
      </c>
      <c r="C61" s="113">
        <v>12.92687867125785</v>
      </c>
      <c r="D61" s="115">
        <v>3191</v>
      </c>
      <c r="E61" s="114">
        <v>3283</v>
      </c>
      <c r="F61" s="114">
        <v>3269</v>
      </c>
      <c r="G61" s="114">
        <v>3280</v>
      </c>
      <c r="H61" s="140">
        <v>3282</v>
      </c>
      <c r="I61" s="115">
        <v>-91</v>
      </c>
      <c r="J61" s="116">
        <v>-2.7726995734308351</v>
      </c>
    </row>
    <row r="62" spans="1:16" s="110" customFormat="1" ht="14.45" customHeight="1" x14ac:dyDescent="0.2">
      <c r="A62" s="120"/>
      <c r="B62" s="121" t="s">
        <v>111</v>
      </c>
      <c r="C62" s="113">
        <v>10.289649584768078</v>
      </c>
      <c r="D62" s="115">
        <v>2540</v>
      </c>
      <c r="E62" s="114">
        <v>2574</v>
      </c>
      <c r="F62" s="114">
        <v>2548</v>
      </c>
      <c r="G62" s="114">
        <v>2536</v>
      </c>
      <c r="H62" s="140">
        <v>2477</v>
      </c>
      <c r="I62" s="115">
        <v>63</v>
      </c>
      <c r="J62" s="116">
        <v>2.5433992733144932</v>
      </c>
    </row>
    <row r="63" spans="1:16" s="110" customFormat="1" ht="14.45" customHeight="1" x14ac:dyDescent="0.2">
      <c r="A63" s="120"/>
      <c r="B63" s="121" t="s">
        <v>112</v>
      </c>
      <c r="C63" s="113">
        <v>0.9195867935993518</v>
      </c>
      <c r="D63" s="115">
        <v>227</v>
      </c>
      <c r="E63" s="114">
        <v>236</v>
      </c>
      <c r="F63" s="114">
        <v>246</v>
      </c>
      <c r="G63" s="114">
        <v>211</v>
      </c>
      <c r="H63" s="140">
        <v>203</v>
      </c>
      <c r="I63" s="115">
        <v>24</v>
      </c>
      <c r="J63" s="116">
        <v>11.822660098522167</v>
      </c>
    </row>
    <row r="64" spans="1:16" s="110" customFormat="1" ht="14.45" customHeight="1" x14ac:dyDescent="0.2">
      <c r="A64" s="120" t="s">
        <v>113</v>
      </c>
      <c r="B64" s="119" t="s">
        <v>116</v>
      </c>
      <c r="C64" s="113">
        <v>88.361353048409967</v>
      </c>
      <c r="D64" s="115">
        <v>21812</v>
      </c>
      <c r="E64" s="114">
        <v>22852</v>
      </c>
      <c r="F64" s="114">
        <v>22740</v>
      </c>
      <c r="G64" s="114">
        <v>23224</v>
      </c>
      <c r="H64" s="140">
        <v>22640</v>
      </c>
      <c r="I64" s="115">
        <v>-828</v>
      </c>
      <c r="J64" s="116">
        <v>-3.6572438162544167</v>
      </c>
    </row>
    <row r="65" spans="1:10" s="110" customFormat="1" ht="14.45" customHeight="1" x14ac:dyDescent="0.2">
      <c r="A65" s="123"/>
      <c r="B65" s="124" t="s">
        <v>117</v>
      </c>
      <c r="C65" s="125">
        <v>11.298359327526839</v>
      </c>
      <c r="D65" s="143">
        <v>2789</v>
      </c>
      <c r="E65" s="144">
        <v>2936</v>
      </c>
      <c r="F65" s="144">
        <v>2904</v>
      </c>
      <c r="G65" s="144">
        <v>2972</v>
      </c>
      <c r="H65" s="145">
        <v>2913</v>
      </c>
      <c r="I65" s="143">
        <v>-124</v>
      </c>
      <c r="J65" s="146">
        <v>-4.2567799519395813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26432</v>
      </c>
      <c r="G11" s="114">
        <v>27728</v>
      </c>
      <c r="H11" s="114">
        <v>27644</v>
      </c>
      <c r="I11" s="114">
        <v>28187</v>
      </c>
      <c r="J11" s="140">
        <v>27428</v>
      </c>
      <c r="K11" s="114">
        <v>-996</v>
      </c>
      <c r="L11" s="116">
        <v>-3.6313256526177629</v>
      </c>
    </row>
    <row r="12" spans="1:17" s="110" customFormat="1" ht="24" customHeight="1" x14ac:dyDescent="0.2">
      <c r="A12" s="604" t="s">
        <v>185</v>
      </c>
      <c r="B12" s="605"/>
      <c r="C12" s="605"/>
      <c r="D12" s="606"/>
      <c r="E12" s="113">
        <v>44.465042372881356</v>
      </c>
      <c r="F12" s="115">
        <v>11753</v>
      </c>
      <c r="G12" s="114">
        <v>12334</v>
      </c>
      <c r="H12" s="114">
        <v>12345</v>
      </c>
      <c r="I12" s="114">
        <v>12503</v>
      </c>
      <c r="J12" s="140">
        <v>12071</v>
      </c>
      <c r="K12" s="114">
        <v>-318</v>
      </c>
      <c r="L12" s="116">
        <v>-2.6344130560848313</v>
      </c>
    </row>
    <row r="13" spans="1:17" s="110" customFormat="1" ht="15" customHeight="1" x14ac:dyDescent="0.2">
      <c r="A13" s="120"/>
      <c r="B13" s="612" t="s">
        <v>107</v>
      </c>
      <c r="C13" s="612"/>
      <c r="E13" s="113">
        <v>55.534957627118644</v>
      </c>
      <c r="F13" s="115">
        <v>14679</v>
      </c>
      <c r="G13" s="114">
        <v>15394</v>
      </c>
      <c r="H13" s="114">
        <v>15299</v>
      </c>
      <c r="I13" s="114">
        <v>15684</v>
      </c>
      <c r="J13" s="140">
        <v>15357</v>
      </c>
      <c r="K13" s="114">
        <v>-678</v>
      </c>
      <c r="L13" s="116">
        <v>-4.4149247899980466</v>
      </c>
    </row>
    <row r="14" spans="1:17" s="110" customFormat="1" ht="22.5" customHeight="1" x14ac:dyDescent="0.2">
      <c r="A14" s="604" t="s">
        <v>186</v>
      </c>
      <c r="B14" s="605"/>
      <c r="C14" s="605"/>
      <c r="D14" s="606"/>
      <c r="E14" s="113">
        <v>26.774364406779661</v>
      </c>
      <c r="F14" s="115">
        <v>7077</v>
      </c>
      <c r="G14" s="114">
        <v>7556</v>
      </c>
      <c r="H14" s="114">
        <v>7408</v>
      </c>
      <c r="I14" s="114">
        <v>7776</v>
      </c>
      <c r="J14" s="140">
        <v>7251</v>
      </c>
      <c r="K14" s="114">
        <v>-174</v>
      </c>
      <c r="L14" s="116">
        <v>-2.3996690111708729</v>
      </c>
    </row>
    <row r="15" spans="1:17" s="110" customFormat="1" ht="15" customHeight="1" x14ac:dyDescent="0.2">
      <c r="A15" s="120"/>
      <c r="B15" s="119"/>
      <c r="C15" s="258" t="s">
        <v>106</v>
      </c>
      <c r="E15" s="113">
        <v>44.948424473647023</v>
      </c>
      <c r="F15" s="115">
        <v>3181</v>
      </c>
      <c r="G15" s="114">
        <v>3408</v>
      </c>
      <c r="H15" s="114">
        <v>3367</v>
      </c>
      <c r="I15" s="114">
        <v>3492</v>
      </c>
      <c r="J15" s="140">
        <v>3263</v>
      </c>
      <c r="K15" s="114">
        <v>-82</v>
      </c>
      <c r="L15" s="116">
        <v>-2.5130248237817958</v>
      </c>
    </row>
    <row r="16" spans="1:17" s="110" customFormat="1" ht="15" customHeight="1" x14ac:dyDescent="0.2">
      <c r="A16" s="120"/>
      <c r="B16" s="119"/>
      <c r="C16" s="258" t="s">
        <v>107</v>
      </c>
      <c r="E16" s="113">
        <v>55.051575526352977</v>
      </c>
      <c r="F16" s="115">
        <v>3896</v>
      </c>
      <c r="G16" s="114">
        <v>4148</v>
      </c>
      <c r="H16" s="114">
        <v>4041</v>
      </c>
      <c r="I16" s="114">
        <v>4284</v>
      </c>
      <c r="J16" s="140">
        <v>3988</v>
      </c>
      <c r="K16" s="114">
        <v>-92</v>
      </c>
      <c r="L16" s="116">
        <v>-2.3069207622868606</v>
      </c>
    </row>
    <row r="17" spans="1:12" s="110" customFormat="1" ht="15" customHeight="1" x14ac:dyDescent="0.2">
      <c r="A17" s="120"/>
      <c r="B17" s="121" t="s">
        <v>109</v>
      </c>
      <c r="C17" s="258"/>
      <c r="E17" s="113">
        <v>46.458837772397096</v>
      </c>
      <c r="F17" s="115">
        <v>12280</v>
      </c>
      <c r="G17" s="114">
        <v>12912</v>
      </c>
      <c r="H17" s="114">
        <v>12971</v>
      </c>
      <c r="I17" s="114">
        <v>13200</v>
      </c>
      <c r="J17" s="140">
        <v>13078</v>
      </c>
      <c r="K17" s="114">
        <v>-798</v>
      </c>
      <c r="L17" s="116">
        <v>-6.10185043584646</v>
      </c>
    </row>
    <row r="18" spans="1:12" s="110" customFormat="1" ht="15" customHeight="1" x14ac:dyDescent="0.2">
      <c r="A18" s="120"/>
      <c r="B18" s="119"/>
      <c r="C18" s="258" t="s">
        <v>106</v>
      </c>
      <c r="E18" s="113">
        <v>42.988599348534201</v>
      </c>
      <c r="F18" s="115">
        <v>5279</v>
      </c>
      <c r="G18" s="114">
        <v>5539</v>
      </c>
      <c r="H18" s="114">
        <v>5575</v>
      </c>
      <c r="I18" s="114">
        <v>5625</v>
      </c>
      <c r="J18" s="140">
        <v>5476</v>
      </c>
      <c r="K18" s="114">
        <v>-197</v>
      </c>
      <c r="L18" s="116">
        <v>-3.5975164353542732</v>
      </c>
    </row>
    <row r="19" spans="1:12" s="110" customFormat="1" ht="15" customHeight="1" x14ac:dyDescent="0.2">
      <c r="A19" s="120"/>
      <c r="B19" s="119"/>
      <c r="C19" s="258" t="s">
        <v>107</v>
      </c>
      <c r="E19" s="113">
        <v>57.011400651465799</v>
      </c>
      <c r="F19" s="115">
        <v>7001</v>
      </c>
      <c r="G19" s="114">
        <v>7373</v>
      </c>
      <c r="H19" s="114">
        <v>7396</v>
      </c>
      <c r="I19" s="114">
        <v>7575</v>
      </c>
      <c r="J19" s="140">
        <v>7602</v>
      </c>
      <c r="K19" s="114">
        <v>-601</v>
      </c>
      <c r="L19" s="116">
        <v>-7.9058142594054193</v>
      </c>
    </row>
    <row r="20" spans="1:12" s="110" customFormat="1" ht="15" customHeight="1" x14ac:dyDescent="0.2">
      <c r="A20" s="120"/>
      <c r="B20" s="121" t="s">
        <v>110</v>
      </c>
      <c r="C20" s="258"/>
      <c r="E20" s="113">
        <v>14.879691283292978</v>
      </c>
      <c r="F20" s="115">
        <v>3933</v>
      </c>
      <c r="G20" s="114">
        <v>4037</v>
      </c>
      <c r="H20" s="114">
        <v>4020</v>
      </c>
      <c r="I20" s="114">
        <v>4004</v>
      </c>
      <c r="J20" s="140">
        <v>3993</v>
      </c>
      <c r="K20" s="114">
        <v>-60</v>
      </c>
      <c r="L20" s="116">
        <v>-1.5026296018031555</v>
      </c>
    </row>
    <row r="21" spans="1:12" s="110" customFormat="1" ht="15" customHeight="1" x14ac:dyDescent="0.2">
      <c r="A21" s="120"/>
      <c r="B21" s="119"/>
      <c r="C21" s="258" t="s">
        <v>106</v>
      </c>
      <c r="E21" s="113">
        <v>40.681413679125349</v>
      </c>
      <c r="F21" s="115">
        <v>1600</v>
      </c>
      <c r="G21" s="114">
        <v>1633</v>
      </c>
      <c r="H21" s="114">
        <v>1615</v>
      </c>
      <c r="I21" s="114">
        <v>1603</v>
      </c>
      <c r="J21" s="140">
        <v>1615</v>
      </c>
      <c r="K21" s="114">
        <v>-15</v>
      </c>
      <c r="L21" s="116">
        <v>-0.92879256965944268</v>
      </c>
    </row>
    <row r="22" spans="1:12" s="110" customFormat="1" ht="15" customHeight="1" x14ac:dyDescent="0.2">
      <c r="A22" s="120"/>
      <c r="B22" s="119"/>
      <c r="C22" s="258" t="s">
        <v>107</v>
      </c>
      <c r="E22" s="113">
        <v>59.318586320874651</v>
      </c>
      <c r="F22" s="115">
        <v>2333</v>
      </c>
      <c r="G22" s="114">
        <v>2404</v>
      </c>
      <c r="H22" s="114">
        <v>2405</v>
      </c>
      <c r="I22" s="114">
        <v>2401</v>
      </c>
      <c r="J22" s="140">
        <v>2378</v>
      </c>
      <c r="K22" s="114">
        <v>-45</v>
      </c>
      <c r="L22" s="116">
        <v>-1.8923465096719934</v>
      </c>
    </row>
    <row r="23" spans="1:12" s="110" customFormat="1" ht="15" customHeight="1" x14ac:dyDescent="0.2">
      <c r="A23" s="120"/>
      <c r="B23" s="121" t="s">
        <v>111</v>
      </c>
      <c r="C23" s="258"/>
      <c r="E23" s="113">
        <v>11.887106537530267</v>
      </c>
      <c r="F23" s="115">
        <v>3142</v>
      </c>
      <c r="G23" s="114">
        <v>3223</v>
      </c>
      <c r="H23" s="114">
        <v>3245</v>
      </c>
      <c r="I23" s="114">
        <v>3207</v>
      </c>
      <c r="J23" s="140">
        <v>3106</v>
      </c>
      <c r="K23" s="114">
        <v>36</v>
      </c>
      <c r="L23" s="116">
        <v>1.1590470057952351</v>
      </c>
    </row>
    <row r="24" spans="1:12" s="110" customFormat="1" ht="15" customHeight="1" x14ac:dyDescent="0.2">
      <c r="A24" s="120"/>
      <c r="B24" s="119"/>
      <c r="C24" s="258" t="s">
        <v>106</v>
      </c>
      <c r="E24" s="113">
        <v>53.882877148313177</v>
      </c>
      <c r="F24" s="115">
        <v>1693</v>
      </c>
      <c r="G24" s="114">
        <v>1754</v>
      </c>
      <c r="H24" s="114">
        <v>1788</v>
      </c>
      <c r="I24" s="114">
        <v>1783</v>
      </c>
      <c r="J24" s="140">
        <v>1717</v>
      </c>
      <c r="K24" s="114">
        <v>-24</v>
      </c>
      <c r="L24" s="116">
        <v>-1.3977868375072802</v>
      </c>
    </row>
    <row r="25" spans="1:12" s="110" customFormat="1" ht="15" customHeight="1" x14ac:dyDescent="0.2">
      <c r="A25" s="120"/>
      <c r="B25" s="119"/>
      <c r="C25" s="258" t="s">
        <v>107</v>
      </c>
      <c r="E25" s="113">
        <v>46.117122851686823</v>
      </c>
      <c r="F25" s="115">
        <v>1449</v>
      </c>
      <c r="G25" s="114">
        <v>1469</v>
      </c>
      <c r="H25" s="114">
        <v>1457</v>
      </c>
      <c r="I25" s="114">
        <v>1424</v>
      </c>
      <c r="J25" s="140">
        <v>1389</v>
      </c>
      <c r="K25" s="114">
        <v>60</v>
      </c>
      <c r="L25" s="116">
        <v>4.319654427645788</v>
      </c>
    </row>
    <row r="26" spans="1:12" s="110" customFormat="1" ht="15" customHeight="1" x14ac:dyDescent="0.2">
      <c r="A26" s="120"/>
      <c r="C26" s="121" t="s">
        <v>187</v>
      </c>
      <c r="D26" s="110" t="s">
        <v>188</v>
      </c>
      <c r="E26" s="113">
        <v>1.0933716707021792</v>
      </c>
      <c r="F26" s="115">
        <v>289</v>
      </c>
      <c r="G26" s="114">
        <v>298</v>
      </c>
      <c r="H26" s="114">
        <v>319</v>
      </c>
      <c r="I26" s="114">
        <v>254</v>
      </c>
      <c r="J26" s="140">
        <v>249</v>
      </c>
      <c r="K26" s="114">
        <v>40</v>
      </c>
      <c r="L26" s="116">
        <v>16.064257028112451</v>
      </c>
    </row>
    <row r="27" spans="1:12" s="110" customFormat="1" ht="15" customHeight="1" x14ac:dyDescent="0.2">
      <c r="A27" s="120"/>
      <c r="B27" s="119"/>
      <c r="D27" s="259" t="s">
        <v>106</v>
      </c>
      <c r="E27" s="113">
        <v>43.944636678200695</v>
      </c>
      <c r="F27" s="115">
        <v>127</v>
      </c>
      <c r="G27" s="114">
        <v>144</v>
      </c>
      <c r="H27" s="114">
        <v>154</v>
      </c>
      <c r="I27" s="114">
        <v>133</v>
      </c>
      <c r="J27" s="140">
        <v>126</v>
      </c>
      <c r="K27" s="114">
        <v>1</v>
      </c>
      <c r="L27" s="116">
        <v>0.79365079365079361</v>
      </c>
    </row>
    <row r="28" spans="1:12" s="110" customFormat="1" ht="15" customHeight="1" x14ac:dyDescent="0.2">
      <c r="A28" s="120"/>
      <c r="B28" s="119"/>
      <c r="D28" s="259" t="s">
        <v>107</v>
      </c>
      <c r="E28" s="113">
        <v>56.055363321799305</v>
      </c>
      <c r="F28" s="115">
        <v>162</v>
      </c>
      <c r="G28" s="114">
        <v>154</v>
      </c>
      <c r="H28" s="114">
        <v>165</v>
      </c>
      <c r="I28" s="114">
        <v>121</v>
      </c>
      <c r="J28" s="140">
        <v>123</v>
      </c>
      <c r="K28" s="114">
        <v>39</v>
      </c>
      <c r="L28" s="116">
        <v>31.707317073170731</v>
      </c>
    </row>
    <row r="29" spans="1:12" s="110" customFormat="1" ht="24" customHeight="1" x14ac:dyDescent="0.2">
      <c r="A29" s="604" t="s">
        <v>189</v>
      </c>
      <c r="B29" s="605"/>
      <c r="C29" s="605"/>
      <c r="D29" s="606"/>
      <c r="E29" s="113">
        <v>90.625</v>
      </c>
      <c r="F29" s="115">
        <v>23954</v>
      </c>
      <c r="G29" s="114">
        <v>25155</v>
      </c>
      <c r="H29" s="114">
        <v>25078</v>
      </c>
      <c r="I29" s="114">
        <v>25597</v>
      </c>
      <c r="J29" s="140">
        <v>24940</v>
      </c>
      <c r="K29" s="114">
        <v>-986</v>
      </c>
      <c r="L29" s="116">
        <v>-3.9534883720930232</v>
      </c>
    </row>
    <row r="30" spans="1:12" s="110" customFormat="1" ht="15" customHeight="1" x14ac:dyDescent="0.2">
      <c r="A30" s="120"/>
      <c r="B30" s="119"/>
      <c r="C30" s="258" t="s">
        <v>106</v>
      </c>
      <c r="E30" s="113">
        <v>43.529264423478331</v>
      </c>
      <c r="F30" s="115">
        <v>10427</v>
      </c>
      <c r="G30" s="114">
        <v>10940</v>
      </c>
      <c r="H30" s="114">
        <v>10949</v>
      </c>
      <c r="I30" s="114">
        <v>11118</v>
      </c>
      <c r="J30" s="140">
        <v>10770</v>
      </c>
      <c r="K30" s="114">
        <v>-343</v>
      </c>
      <c r="L30" s="116">
        <v>-3.1847725162488394</v>
      </c>
    </row>
    <row r="31" spans="1:12" s="110" customFormat="1" ht="15" customHeight="1" x14ac:dyDescent="0.2">
      <c r="A31" s="120"/>
      <c r="B31" s="119"/>
      <c r="C31" s="258" t="s">
        <v>107</v>
      </c>
      <c r="E31" s="113">
        <v>56.470735576521669</v>
      </c>
      <c r="F31" s="115">
        <v>13527</v>
      </c>
      <c r="G31" s="114">
        <v>14215</v>
      </c>
      <c r="H31" s="114">
        <v>14129</v>
      </c>
      <c r="I31" s="114">
        <v>14479</v>
      </c>
      <c r="J31" s="140">
        <v>14170</v>
      </c>
      <c r="K31" s="114">
        <v>-643</v>
      </c>
      <c r="L31" s="116">
        <v>-4.5377558221594922</v>
      </c>
    </row>
    <row r="32" spans="1:12" s="110" customFormat="1" ht="15" customHeight="1" x14ac:dyDescent="0.2">
      <c r="A32" s="120"/>
      <c r="B32" s="119" t="s">
        <v>117</v>
      </c>
      <c r="C32" s="258"/>
      <c r="E32" s="113">
        <v>9.0836864406779654</v>
      </c>
      <c r="F32" s="114">
        <v>2401</v>
      </c>
      <c r="G32" s="114">
        <v>2484</v>
      </c>
      <c r="H32" s="114">
        <v>2488</v>
      </c>
      <c r="I32" s="114">
        <v>2508</v>
      </c>
      <c r="J32" s="140">
        <v>2426</v>
      </c>
      <c r="K32" s="114">
        <v>-25</v>
      </c>
      <c r="L32" s="116">
        <v>-1.0305028854080791</v>
      </c>
    </row>
    <row r="33" spans="1:12" s="110" customFormat="1" ht="15" customHeight="1" x14ac:dyDescent="0.2">
      <c r="A33" s="120"/>
      <c r="B33" s="119"/>
      <c r="C33" s="258" t="s">
        <v>106</v>
      </c>
      <c r="E33" s="113">
        <v>54.102457309454394</v>
      </c>
      <c r="F33" s="114">
        <v>1299</v>
      </c>
      <c r="G33" s="114">
        <v>1359</v>
      </c>
      <c r="H33" s="114">
        <v>1372</v>
      </c>
      <c r="I33" s="114">
        <v>1356</v>
      </c>
      <c r="J33" s="140">
        <v>1281</v>
      </c>
      <c r="K33" s="114">
        <v>18</v>
      </c>
      <c r="L33" s="116">
        <v>1.405152224824356</v>
      </c>
    </row>
    <row r="34" spans="1:12" s="110" customFormat="1" ht="15" customHeight="1" x14ac:dyDescent="0.2">
      <c r="A34" s="120"/>
      <c r="B34" s="119"/>
      <c r="C34" s="258" t="s">
        <v>107</v>
      </c>
      <c r="E34" s="113">
        <v>45.897542690545606</v>
      </c>
      <c r="F34" s="114">
        <v>1102</v>
      </c>
      <c r="G34" s="114">
        <v>1125</v>
      </c>
      <c r="H34" s="114">
        <v>1116</v>
      </c>
      <c r="I34" s="114">
        <v>1152</v>
      </c>
      <c r="J34" s="140">
        <v>1145</v>
      </c>
      <c r="K34" s="114">
        <v>-43</v>
      </c>
      <c r="L34" s="116">
        <v>-3.7554585152838427</v>
      </c>
    </row>
    <row r="35" spans="1:12" s="110" customFormat="1" ht="24" customHeight="1" x14ac:dyDescent="0.2">
      <c r="A35" s="604" t="s">
        <v>192</v>
      </c>
      <c r="B35" s="605"/>
      <c r="C35" s="605"/>
      <c r="D35" s="606"/>
      <c r="E35" s="113">
        <v>28.439013317191282</v>
      </c>
      <c r="F35" s="114">
        <v>7517</v>
      </c>
      <c r="G35" s="114">
        <v>7841</v>
      </c>
      <c r="H35" s="114">
        <v>7747</v>
      </c>
      <c r="I35" s="114">
        <v>8060</v>
      </c>
      <c r="J35" s="114">
        <v>7665</v>
      </c>
      <c r="K35" s="318">
        <v>-148</v>
      </c>
      <c r="L35" s="319">
        <v>-1.9308545335942595</v>
      </c>
    </row>
    <row r="36" spans="1:12" s="110" customFormat="1" ht="15" customHeight="1" x14ac:dyDescent="0.2">
      <c r="A36" s="120"/>
      <c r="B36" s="119"/>
      <c r="C36" s="258" t="s">
        <v>106</v>
      </c>
      <c r="E36" s="113">
        <v>45.284022881468672</v>
      </c>
      <c r="F36" s="114">
        <v>3404</v>
      </c>
      <c r="G36" s="114">
        <v>3546</v>
      </c>
      <c r="H36" s="114">
        <v>3520</v>
      </c>
      <c r="I36" s="114">
        <v>3633</v>
      </c>
      <c r="J36" s="114">
        <v>3398</v>
      </c>
      <c r="K36" s="318">
        <v>6</v>
      </c>
      <c r="L36" s="116">
        <v>0.17657445556209536</v>
      </c>
    </row>
    <row r="37" spans="1:12" s="110" customFormat="1" ht="15" customHeight="1" x14ac:dyDescent="0.2">
      <c r="A37" s="120"/>
      <c r="B37" s="119"/>
      <c r="C37" s="258" t="s">
        <v>107</v>
      </c>
      <c r="E37" s="113">
        <v>54.715977118531328</v>
      </c>
      <c r="F37" s="114">
        <v>4113</v>
      </c>
      <c r="G37" s="114">
        <v>4295</v>
      </c>
      <c r="H37" s="114">
        <v>4227</v>
      </c>
      <c r="I37" s="114">
        <v>4427</v>
      </c>
      <c r="J37" s="140">
        <v>4267</v>
      </c>
      <c r="K37" s="114">
        <v>-154</v>
      </c>
      <c r="L37" s="116">
        <v>-3.6090930396062806</v>
      </c>
    </row>
    <row r="38" spans="1:12" s="110" customFormat="1" ht="15" customHeight="1" x14ac:dyDescent="0.2">
      <c r="A38" s="120"/>
      <c r="B38" s="119" t="s">
        <v>328</v>
      </c>
      <c r="C38" s="258"/>
      <c r="E38" s="113">
        <v>41.037378934624698</v>
      </c>
      <c r="F38" s="114">
        <v>10847</v>
      </c>
      <c r="G38" s="114">
        <v>11205</v>
      </c>
      <c r="H38" s="114">
        <v>11247</v>
      </c>
      <c r="I38" s="114">
        <v>11257</v>
      </c>
      <c r="J38" s="140">
        <v>11152</v>
      </c>
      <c r="K38" s="114">
        <v>-305</v>
      </c>
      <c r="L38" s="116">
        <v>-2.7349354375896699</v>
      </c>
    </row>
    <row r="39" spans="1:12" s="110" customFormat="1" ht="15" customHeight="1" x14ac:dyDescent="0.2">
      <c r="A39" s="120"/>
      <c r="B39" s="119"/>
      <c r="C39" s="258" t="s">
        <v>106</v>
      </c>
      <c r="E39" s="113">
        <v>43.219323315202359</v>
      </c>
      <c r="F39" s="115">
        <v>4688</v>
      </c>
      <c r="G39" s="114">
        <v>4865</v>
      </c>
      <c r="H39" s="114">
        <v>4880</v>
      </c>
      <c r="I39" s="114">
        <v>4851</v>
      </c>
      <c r="J39" s="140">
        <v>4761</v>
      </c>
      <c r="K39" s="114">
        <v>-73</v>
      </c>
      <c r="L39" s="116">
        <v>-1.5332913253518168</v>
      </c>
    </row>
    <row r="40" spans="1:12" s="110" customFormat="1" ht="15" customHeight="1" x14ac:dyDescent="0.2">
      <c r="A40" s="120"/>
      <c r="B40" s="119"/>
      <c r="C40" s="258" t="s">
        <v>107</v>
      </c>
      <c r="E40" s="113">
        <v>56.780676684797641</v>
      </c>
      <c r="F40" s="115">
        <v>6159</v>
      </c>
      <c r="G40" s="114">
        <v>6340</v>
      </c>
      <c r="H40" s="114">
        <v>6367</v>
      </c>
      <c r="I40" s="114">
        <v>6406</v>
      </c>
      <c r="J40" s="140">
        <v>6391</v>
      </c>
      <c r="K40" s="114">
        <v>-232</v>
      </c>
      <c r="L40" s="116">
        <v>-3.6301048349241118</v>
      </c>
    </row>
    <row r="41" spans="1:12" s="110" customFormat="1" ht="15" customHeight="1" x14ac:dyDescent="0.2">
      <c r="A41" s="120"/>
      <c r="B41" s="320" t="s">
        <v>515</v>
      </c>
      <c r="C41" s="258"/>
      <c r="E41" s="113">
        <v>11.762257869249394</v>
      </c>
      <c r="F41" s="115">
        <v>3109</v>
      </c>
      <c r="G41" s="114">
        <v>3310</v>
      </c>
      <c r="H41" s="114">
        <v>3261</v>
      </c>
      <c r="I41" s="114">
        <v>3381</v>
      </c>
      <c r="J41" s="140">
        <v>3104</v>
      </c>
      <c r="K41" s="114">
        <v>5</v>
      </c>
      <c r="L41" s="116">
        <v>0.16108247422680413</v>
      </c>
    </row>
    <row r="42" spans="1:12" s="110" customFormat="1" ht="15" customHeight="1" x14ac:dyDescent="0.2">
      <c r="A42" s="120"/>
      <c r="B42" s="119"/>
      <c r="C42" s="268" t="s">
        <v>106</v>
      </c>
      <c r="D42" s="182"/>
      <c r="E42" s="113">
        <v>42.07140559665487</v>
      </c>
      <c r="F42" s="115">
        <v>1308</v>
      </c>
      <c r="G42" s="114">
        <v>1392</v>
      </c>
      <c r="H42" s="114">
        <v>1402</v>
      </c>
      <c r="I42" s="114">
        <v>1460</v>
      </c>
      <c r="J42" s="140">
        <v>1318</v>
      </c>
      <c r="K42" s="114">
        <v>-10</v>
      </c>
      <c r="L42" s="116">
        <v>-0.75872534142640369</v>
      </c>
    </row>
    <row r="43" spans="1:12" s="110" customFormat="1" ht="15" customHeight="1" x14ac:dyDescent="0.2">
      <c r="A43" s="120"/>
      <c r="B43" s="119"/>
      <c r="C43" s="268" t="s">
        <v>107</v>
      </c>
      <c r="D43" s="182"/>
      <c r="E43" s="113">
        <v>57.92859440334513</v>
      </c>
      <c r="F43" s="115">
        <v>1801</v>
      </c>
      <c r="G43" s="114">
        <v>1918</v>
      </c>
      <c r="H43" s="114">
        <v>1859</v>
      </c>
      <c r="I43" s="114">
        <v>1921</v>
      </c>
      <c r="J43" s="140">
        <v>1786</v>
      </c>
      <c r="K43" s="114">
        <v>15</v>
      </c>
      <c r="L43" s="116">
        <v>0.83986562150055988</v>
      </c>
    </row>
    <row r="44" spans="1:12" s="110" customFormat="1" ht="15" customHeight="1" x14ac:dyDescent="0.2">
      <c r="A44" s="120"/>
      <c r="B44" s="119" t="s">
        <v>205</v>
      </c>
      <c r="C44" s="268"/>
      <c r="D44" s="182"/>
      <c r="E44" s="113">
        <v>18.761349878934624</v>
      </c>
      <c r="F44" s="115">
        <v>4959</v>
      </c>
      <c r="G44" s="114">
        <v>5372</v>
      </c>
      <c r="H44" s="114">
        <v>5389</v>
      </c>
      <c r="I44" s="114">
        <v>5489</v>
      </c>
      <c r="J44" s="140">
        <v>5507</v>
      </c>
      <c r="K44" s="114">
        <v>-548</v>
      </c>
      <c r="L44" s="116">
        <v>-9.9509714908298523</v>
      </c>
    </row>
    <row r="45" spans="1:12" s="110" customFormat="1" ht="15" customHeight="1" x14ac:dyDescent="0.2">
      <c r="A45" s="120"/>
      <c r="B45" s="119"/>
      <c r="C45" s="268" t="s">
        <v>106</v>
      </c>
      <c r="D45" s="182"/>
      <c r="E45" s="113">
        <v>47.449082476305705</v>
      </c>
      <c r="F45" s="115">
        <v>2353</v>
      </c>
      <c r="G45" s="114">
        <v>2531</v>
      </c>
      <c r="H45" s="114">
        <v>2543</v>
      </c>
      <c r="I45" s="114">
        <v>2559</v>
      </c>
      <c r="J45" s="140">
        <v>2594</v>
      </c>
      <c r="K45" s="114">
        <v>-241</v>
      </c>
      <c r="L45" s="116">
        <v>-9.2906707787201235</v>
      </c>
    </row>
    <row r="46" spans="1:12" s="110" customFormat="1" ht="15" customHeight="1" x14ac:dyDescent="0.2">
      <c r="A46" s="123"/>
      <c r="B46" s="124"/>
      <c r="C46" s="260" t="s">
        <v>107</v>
      </c>
      <c r="D46" s="261"/>
      <c r="E46" s="125">
        <v>52.550917523694295</v>
      </c>
      <c r="F46" s="143">
        <v>2606</v>
      </c>
      <c r="G46" s="144">
        <v>2841</v>
      </c>
      <c r="H46" s="144">
        <v>2846</v>
      </c>
      <c r="I46" s="144">
        <v>2930</v>
      </c>
      <c r="J46" s="145">
        <v>2913</v>
      </c>
      <c r="K46" s="144">
        <v>-307</v>
      </c>
      <c r="L46" s="146">
        <v>-10.538963268108478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26432</v>
      </c>
      <c r="E11" s="114">
        <v>27728</v>
      </c>
      <c r="F11" s="114">
        <v>27644</v>
      </c>
      <c r="G11" s="114">
        <v>28187</v>
      </c>
      <c r="H11" s="140">
        <v>27428</v>
      </c>
      <c r="I11" s="115">
        <v>-996</v>
      </c>
      <c r="J11" s="116">
        <v>-3.6313256526177629</v>
      </c>
    </row>
    <row r="12" spans="1:15" s="110" customFormat="1" ht="24.95" customHeight="1" x14ac:dyDescent="0.2">
      <c r="A12" s="193" t="s">
        <v>132</v>
      </c>
      <c r="B12" s="194" t="s">
        <v>133</v>
      </c>
      <c r="C12" s="113">
        <v>0.10214891041162227</v>
      </c>
      <c r="D12" s="115">
        <v>27</v>
      </c>
      <c r="E12" s="114">
        <v>36</v>
      </c>
      <c r="F12" s="114">
        <v>36</v>
      </c>
      <c r="G12" s="114">
        <v>36</v>
      </c>
      <c r="H12" s="140">
        <v>33</v>
      </c>
      <c r="I12" s="115">
        <v>-6</v>
      </c>
      <c r="J12" s="116">
        <v>-18.181818181818183</v>
      </c>
    </row>
    <row r="13" spans="1:15" s="110" customFormat="1" ht="24.95" customHeight="1" x14ac:dyDescent="0.2">
      <c r="A13" s="193" t="s">
        <v>134</v>
      </c>
      <c r="B13" s="199" t="s">
        <v>214</v>
      </c>
      <c r="C13" s="113">
        <v>0.17781476997578693</v>
      </c>
      <c r="D13" s="115">
        <v>47</v>
      </c>
      <c r="E13" s="114">
        <v>47</v>
      </c>
      <c r="F13" s="114">
        <v>16</v>
      </c>
      <c r="G13" s="114">
        <v>13</v>
      </c>
      <c r="H13" s="140">
        <v>57</v>
      </c>
      <c r="I13" s="115">
        <v>-10</v>
      </c>
      <c r="J13" s="116">
        <v>-17.543859649122808</v>
      </c>
    </row>
    <row r="14" spans="1:15" s="287" customFormat="1" ht="24.95" customHeight="1" x14ac:dyDescent="0.2">
      <c r="A14" s="193" t="s">
        <v>215</v>
      </c>
      <c r="B14" s="199" t="s">
        <v>137</v>
      </c>
      <c r="C14" s="113">
        <v>3.8324757869249395</v>
      </c>
      <c r="D14" s="115">
        <v>1013</v>
      </c>
      <c r="E14" s="114">
        <v>1014</v>
      </c>
      <c r="F14" s="114">
        <v>967</v>
      </c>
      <c r="G14" s="114">
        <v>964</v>
      </c>
      <c r="H14" s="140">
        <v>967</v>
      </c>
      <c r="I14" s="115">
        <v>46</v>
      </c>
      <c r="J14" s="116">
        <v>4.7569803516028957</v>
      </c>
      <c r="K14" s="110"/>
      <c r="L14" s="110"/>
      <c r="M14" s="110"/>
      <c r="N14" s="110"/>
      <c r="O14" s="110"/>
    </row>
    <row r="15" spans="1:15" s="110" customFormat="1" ht="24.95" customHeight="1" x14ac:dyDescent="0.2">
      <c r="A15" s="193" t="s">
        <v>216</v>
      </c>
      <c r="B15" s="199" t="s">
        <v>217</v>
      </c>
      <c r="C15" s="113">
        <v>2.459140435835351</v>
      </c>
      <c r="D15" s="115">
        <v>650</v>
      </c>
      <c r="E15" s="114">
        <v>644</v>
      </c>
      <c r="F15" s="114">
        <v>596</v>
      </c>
      <c r="G15" s="114">
        <v>574</v>
      </c>
      <c r="H15" s="140">
        <v>585</v>
      </c>
      <c r="I15" s="115">
        <v>65</v>
      </c>
      <c r="J15" s="116">
        <v>11.111111111111111</v>
      </c>
    </row>
    <row r="16" spans="1:15" s="287" customFormat="1" ht="24.95" customHeight="1" x14ac:dyDescent="0.2">
      <c r="A16" s="193" t="s">
        <v>218</v>
      </c>
      <c r="B16" s="199" t="s">
        <v>141</v>
      </c>
      <c r="C16" s="113">
        <v>1.2295702179176755</v>
      </c>
      <c r="D16" s="115">
        <v>325</v>
      </c>
      <c r="E16" s="114">
        <v>338</v>
      </c>
      <c r="F16" s="114">
        <v>337</v>
      </c>
      <c r="G16" s="114">
        <v>348</v>
      </c>
      <c r="H16" s="140">
        <v>345</v>
      </c>
      <c r="I16" s="115">
        <v>-20</v>
      </c>
      <c r="J16" s="116">
        <v>-5.7971014492753623</v>
      </c>
      <c r="K16" s="110"/>
      <c r="L16" s="110"/>
      <c r="M16" s="110"/>
      <c r="N16" s="110"/>
      <c r="O16" s="110"/>
    </row>
    <row r="17" spans="1:15" s="110" customFormat="1" ht="24.95" customHeight="1" x14ac:dyDescent="0.2">
      <c r="A17" s="193" t="s">
        <v>142</v>
      </c>
      <c r="B17" s="199" t="s">
        <v>220</v>
      </c>
      <c r="C17" s="113">
        <v>0.14376513317191283</v>
      </c>
      <c r="D17" s="115">
        <v>38</v>
      </c>
      <c r="E17" s="114">
        <v>32</v>
      </c>
      <c r="F17" s="114">
        <v>34</v>
      </c>
      <c r="G17" s="114">
        <v>42</v>
      </c>
      <c r="H17" s="140">
        <v>37</v>
      </c>
      <c r="I17" s="115">
        <v>1</v>
      </c>
      <c r="J17" s="116">
        <v>2.7027027027027026</v>
      </c>
    </row>
    <row r="18" spans="1:15" s="287" customFormat="1" ht="24.95" customHeight="1" x14ac:dyDescent="0.2">
      <c r="A18" s="201" t="s">
        <v>144</v>
      </c>
      <c r="B18" s="202" t="s">
        <v>145</v>
      </c>
      <c r="C18" s="113">
        <v>2.0164951573849881</v>
      </c>
      <c r="D18" s="115">
        <v>533</v>
      </c>
      <c r="E18" s="114">
        <v>495</v>
      </c>
      <c r="F18" s="114">
        <v>528</v>
      </c>
      <c r="G18" s="114">
        <v>522</v>
      </c>
      <c r="H18" s="140">
        <v>510</v>
      </c>
      <c r="I18" s="115">
        <v>23</v>
      </c>
      <c r="J18" s="116">
        <v>4.5098039215686274</v>
      </c>
      <c r="K18" s="110"/>
      <c r="L18" s="110"/>
      <c r="M18" s="110"/>
      <c r="N18" s="110"/>
      <c r="O18" s="110"/>
    </row>
    <row r="19" spans="1:15" s="110" customFormat="1" ht="24.95" customHeight="1" x14ac:dyDescent="0.2">
      <c r="A19" s="193" t="s">
        <v>146</v>
      </c>
      <c r="B19" s="199" t="s">
        <v>147</v>
      </c>
      <c r="C19" s="113">
        <v>15.163438256658596</v>
      </c>
      <c r="D19" s="115">
        <v>4008</v>
      </c>
      <c r="E19" s="114">
        <v>4189</v>
      </c>
      <c r="F19" s="114">
        <v>4040</v>
      </c>
      <c r="G19" s="114">
        <v>4115</v>
      </c>
      <c r="H19" s="140">
        <v>4024</v>
      </c>
      <c r="I19" s="115">
        <v>-16</v>
      </c>
      <c r="J19" s="116">
        <v>-0.39761431411530818</v>
      </c>
    </row>
    <row r="20" spans="1:15" s="287" customFormat="1" ht="24.95" customHeight="1" x14ac:dyDescent="0.2">
      <c r="A20" s="193" t="s">
        <v>148</v>
      </c>
      <c r="B20" s="199" t="s">
        <v>149</v>
      </c>
      <c r="C20" s="113">
        <v>4.3394370460048428</v>
      </c>
      <c r="D20" s="115">
        <v>1147</v>
      </c>
      <c r="E20" s="114">
        <v>1211</v>
      </c>
      <c r="F20" s="114">
        <v>1553</v>
      </c>
      <c r="G20" s="114">
        <v>1659</v>
      </c>
      <c r="H20" s="140">
        <v>1248</v>
      </c>
      <c r="I20" s="115">
        <v>-101</v>
      </c>
      <c r="J20" s="116">
        <v>-8.0929487179487172</v>
      </c>
      <c r="K20" s="110"/>
      <c r="L20" s="110"/>
      <c r="M20" s="110"/>
      <c r="N20" s="110"/>
      <c r="O20" s="110"/>
    </row>
    <row r="21" spans="1:15" s="110" customFormat="1" ht="24.95" customHeight="1" x14ac:dyDescent="0.2">
      <c r="A21" s="201" t="s">
        <v>150</v>
      </c>
      <c r="B21" s="202" t="s">
        <v>151</v>
      </c>
      <c r="C21" s="113">
        <v>13.385290556900726</v>
      </c>
      <c r="D21" s="115">
        <v>3538</v>
      </c>
      <c r="E21" s="114">
        <v>4088</v>
      </c>
      <c r="F21" s="114">
        <v>4151</v>
      </c>
      <c r="G21" s="114">
        <v>4197</v>
      </c>
      <c r="H21" s="140">
        <v>4052</v>
      </c>
      <c r="I21" s="115">
        <v>-514</v>
      </c>
      <c r="J21" s="116">
        <v>-12.685093780848964</v>
      </c>
    </row>
    <row r="22" spans="1:15" s="110" customFormat="1" ht="24.95" customHeight="1" x14ac:dyDescent="0.2">
      <c r="A22" s="201" t="s">
        <v>152</v>
      </c>
      <c r="B22" s="199" t="s">
        <v>153</v>
      </c>
      <c r="C22" s="113">
        <v>5.7052058111380148</v>
      </c>
      <c r="D22" s="115">
        <v>1508</v>
      </c>
      <c r="E22" s="114">
        <v>1553</v>
      </c>
      <c r="F22" s="114">
        <v>1534</v>
      </c>
      <c r="G22" s="114">
        <v>1554</v>
      </c>
      <c r="H22" s="140">
        <v>1559</v>
      </c>
      <c r="I22" s="115">
        <v>-51</v>
      </c>
      <c r="J22" s="116">
        <v>-3.2713277742142397</v>
      </c>
    </row>
    <row r="23" spans="1:15" s="110" customFormat="1" ht="24.95" customHeight="1" x14ac:dyDescent="0.2">
      <c r="A23" s="193" t="s">
        <v>154</v>
      </c>
      <c r="B23" s="199" t="s">
        <v>155</v>
      </c>
      <c r="C23" s="113">
        <v>0.82854116222760288</v>
      </c>
      <c r="D23" s="115">
        <v>219</v>
      </c>
      <c r="E23" s="114">
        <v>213</v>
      </c>
      <c r="F23" s="114">
        <v>220</v>
      </c>
      <c r="G23" s="114">
        <v>220</v>
      </c>
      <c r="H23" s="140">
        <v>223</v>
      </c>
      <c r="I23" s="115">
        <v>-4</v>
      </c>
      <c r="J23" s="116">
        <v>-1.7937219730941705</v>
      </c>
    </row>
    <row r="24" spans="1:15" s="110" customFormat="1" ht="24.95" customHeight="1" x14ac:dyDescent="0.2">
      <c r="A24" s="193" t="s">
        <v>156</v>
      </c>
      <c r="B24" s="199" t="s">
        <v>221</v>
      </c>
      <c r="C24" s="113">
        <v>9.2425847457627111</v>
      </c>
      <c r="D24" s="115">
        <v>2443</v>
      </c>
      <c r="E24" s="114">
        <v>2521</v>
      </c>
      <c r="F24" s="114">
        <v>2498</v>
      </c>
      <c r="G24" s="114">
        <v>2570</v>
      </c>
      <c r="H24" s="140">
        <v>2561</v>
      </c>
      <c r="I24" s="115">
        <v>-118</v>
      </c>
      <c r="J24" s="116">
        <v>-4.6075751659508004</v>
      </c>
    </row>
    <row r="25" spans="1:15" s="110" customFormat="1" ht="24.95" customHeight="1" x14ac:dyDescent="0.2">
      <c r="A25" s="193" t="s">
        <v>222</v>
      </c>
      <c r="B25" s="204" t="s">
        <v>159</v>
      </c>
      <c r="C25" s="113">
        <v>12.477300242130751</v>
      </c>
      <c r="D25" s="115">
        <v>3298</v>
      </c>
      <c r="E25" s="114">
        <v>3409</v>
      </c>
      <c r="F25" s="114">
        <v>3372</v>
      </c>
      <c r="G25" s="114">
        <v>3336</v>
      </c>
      <c r="H25" s="140">
        <v>3386</v>
      </c>
      <c r="I25" s="115">
        <v>-88</v>
      </c>
      <c r="J25" s="116">
        <v>-2.5989367985823981</v>
      </c>
    </row>
    <row r="26" spans="1:15" s="110" customFormat="1" ht="24.95" customHeight="1" x14ac:dyDescent="0.2">
      <c r="A26" s="201">
        <v>782.78300000000002</v>
      </c>
      <c r="B26" s="203" t="s">
        <v>160</v>
      </c>
      <c r="C26" s="113">
        <v>0.81340799031476996</v>
      </c>
      <c r="D26" s="115">
        <v>215</v>
      </c>
      <c r="E26" s="114">
        <v>223</v>
      </c>
      <c r="F26" s="114">
        <v>220</v>
      </c>
      <c r="G26" s="114">
        <v>218</v>
      </c>
      <c r="H26" s="140">
        <v>225</v>
      </c>
      <c r="I26" s="115">
        <v>-10</v>
      </c>
      <c r="J26" s="116">
        <v>-4.4444444444444446</v>
      </c>
    </row>
    <row r="27" spans="1:15" s="110" customFormat="1" ht="24.95" customHeight="1" x14ac:dyDescent="0.2">
      <c r="A27" s="193" t="s">
        <v>161</v>
      </c>
      <c r="B27" s="199" t="s">
        <v>162</v>
      </c>
      <c r="C27" s="113">
        <v>0.2913135593220339</v>
      </c>
      <c r="D27" s="115">
        <v>77</v>
      </c>
      <c r="E27" s="114">
        <v>72</v>
      </c>
      <c r="F27" s="114">
        <v>99</v>
      </c>
      <c r="G27" s="114">
        <v>109</v>
      </c>
      <c r="H27" s="140">
        <v>82</v>
      </c>
      <c r="I27" s="115">
        <v>-5</v>
      </c>
      <c r="J27" s="116">
        <v>-6.0975609756097562</v>
      </c>
    </row>
    <row r="28" spans="1:15" s="110" customFormat="1" ht="24.95" customHeight="1" x14ac:dyDescent="0.2">
      <c r="A28" s="193" t="s">
        <v>163</v>
      </c>
      <c r="B28" s="199" t="s">
        <v>164</v>
      </c>
      <c r="C28" s="113">
        <v>6.0116525423728815</v>
      </c>
      <c r="D28" s="115">
        <v>1589</v>
      </c>
      <c r="E28" s="114">
        <v>1732</v>
      </c>
      <c r="F28" s="114">
        <v>1583</v>
      </c>
      <c r="G28" s="114">
        <v>1685</v>
      </c>
      <c r="H28" s="140">
        <v>1567</v>
      </c>
      <c r="I28" s="115">
        <v>22</v>
      </c>
      <c r="J28" s="116">
        <v>1.4039566049776644</v>
      </c>
    </row>
    <row r="29" spans="1:15" s="110" customFormat="1" ht="24.95" customHeight="1" x14ac:dyDescent="0.2">
      <c r="A29" s="193">
        <v>86</v>
      </c>
      <c r="B29" s="199" t="s">
        <v>165</v>
      </c>
      <c r="C29" s="113">
        <v>7.5628026634382568</v>
      </c>
      <c r="D29" s="115">
        <v>1999</v>
      </c>
      <c r="E29" s="114">
        <v>2014</v>
      </c>
      <c r="F29" s="114">
        <v>1969</v>
      </c>
      <c r="G29" s="114">
        <v>2002</v>
      </c>
      <c r="H29" s="140">
        <v>1996</v>
      </c>
      <c r="I29" s="115">
        <v>3</v>
      </c>
      <c r="J29" s="116">
        <v>0.15030060120240482</v>
      </c>
    </row>
    <row r="30" spans="1:15" s="110" customFormat="1" ht="24.95" customHeight="1" x14ac:dyDescent="0.2">
      <c r="A30" s="193">
        <v>87.88</v>
      </c>
      <c r="B30" s="204" t="s">
        <v>166</v>
      </c>
      <c r="C30" s="113">
        <v>5.6711561743341408</v>
      </c>
      <c r="D30" s="115">
        <v>1499</v>
      </c>
      <c r="E30" s="114">
        <v>1548</v>
      </c>
      <c r="F30" s="114">
        <v>1515</v>
      </c>
      <c r="G30" s="114">
        <v>1532</v>
      </c>
      <c r="H30" s="140">
        <v>1499</v>
      </c>
      <c r="I30" s="115">
        <v>0</v>
      </c>
      <c r="J30" s="116">
        <v>0</v>
      </c>
    </row>
    <row r="31" spans="1:15" s="110" customFormat="1" ht="24.95" customHeight="1" x14ac:dyDescent="0.2">
      <c r="A31" s="193" t="s">
        <v>167</v>
      </c>
      <c r="B31" s="199" t="s">
        <v>168</v>
      </c>
      <c r="C31" s="113">
        <v>12.37136803874092</v>
      </c>
      <c r="D31" s="115">
        <v>3270</v>
      </c>
      <c r="E31" s="114">
        <v>3361</v>
      </c>
      <c r="F31" s="114">
        <v>3341</v>
      </c>
      <c r="G31" s="114">
        <v>3454</v>
      </c>
      <c r="H31" s="140">
        <v>3438</v>
      </c>
      <c r="I31" s="115">
        <v>-168</v>
      </c>
      <c r="J31" s="116">
        <v>-4.8865619546247823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0.10214891041162227</v>
      </c>
      <c r="D34" s="115">
        <v>27</v>
      </c>
      <c r="E34" s="114">
        <v>36</v>
      </c>
      <c r="F34" s="114">
        <v>36</v>
      </c>
      <c r="G34" s="114">
        <v>36</v>
      </c>
      <c r="H34" s="140">
        <v>33</v>
      </c>
      <c r="I34" s="115">
        <v>-6</v>
      </c>
      <c r="J34" s="116">
        <v>-18.181818181818183</v>
      </c>
    </row>
    <row r="35" spans="1:10" s="110" customFormat="1" ht="24.95" customHeight="1" x14ac:dyDescent="0.2">
      <c r="A35" s="292" t="s">
        <v>171</v>
      </c>
      <c r="B35" s="293" t="s">
        <v>172</v>
      </c>
      <c r="C35" s="113">
        <v>6.0267857142857144</v>
      </c>
      <c r="D35" s="115">
        <v>1593</v>
      </c>
      <c r="E35" s="114">
        <v>1556</v>
      </c>
      <c r="F35" s="114">
        <v>1511</v>
      </c>
      <c r="G35" s="114">
        <v>1499</v>
      </c>
      <c r="H35" s="140">
        <v>1534</v>
      </c>
      <c r="I35" s="115">
        <v>59</v>
      </c>
      <c r="J35" s="116">
        <v>3.8461538461538463</v>
      </c>
    </row>
    <row r="36" spans="1:10" s="110" customFormat="1" ht="24.95" customHeight="1" x14ac:dyDescent="0.2">
      <c r="A36" s="294" t="s">
        <v>173</v>
      </c>
      <c r="B36" s="295" t="s">
        <v>174</v>
      </c>
      <c r="C36" s="125">
        <v>93.863498789346252</v>
      </c>
      <c r="D36" s="143">
        <v>24810</v>
      </c>
      <c r="E36" s="144">
        <v>26134</v>
      </c>
      <c r="F36" s="144">
        <v>26095</v>
      </c>
      <c r="G36" s="144">
        <v>26651</v>
      </c>
      <c r="H36" s="145">
        <v>25860</v>
      </c>
      <c r="I36" s="143">
        <v>-1050</v>
      </c>
      <c r="J36" s="146">
        <v>-4.0603248259860791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26432</v>
      </c>
      <c r="F11" s="264">
        <v>27728</v>
      </c>
      <c r="G11" s="264">
        <v>27644</v>
      </c>
      <c r="H11" s="264">
        <v>28187</v>
      </c>
      <c r="I11" s="265">
        <v>27428</v>
      </c>
      <c r="J11" s="263">
        <v>-996</v>
      </c>
      <c r="K11" s="266">
        <v>-3.6313256526177629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44.325060532687651</v>
      </c>
      <c r="E13" s="115">
        <v>11716</v>
      </c>
      <c r="F13" s="114">
        <v>12170</v>
      </c>
      <c r="G13" s="114">
        <v>11879</v>
      </c>
      <c r="H13" s="114">
        <v>11923</v>
      </c>
      <c r="I13" s="140">
        <v>11595</v>
      </c>
      <c r="J13" s="115">
        <v>121</v>
      </c>
      <c r="K13" s="116">
        <v>1.0435532557136697</v>
      </c>
    </row>
    <row r="14" spans="1:15" ht="15.95" customHeight="1" x14ac:dyDescent="0.2">
      <c r="A14" s="306" t="s">
        <v>230</v>
      </c>
      <c r="B14" s="307"/>
      <c r="C14" s="308"/>
      <c r="D14" s="113">
        <v>42.675544794188859</v>
      </c>
      <c r="E14" s="115">
        <v>11280</v>
      </c>
      <c r="F14" s="114">
        <v>12013</v>
      </c>
      <c r="G14" s="114">
        <v>12190</v>
      </c>
      <c r="H14" s="114">
        <v>12586</v>
      </c>
      <c r="I14" s="140">
        <v>12245</v>
      </c>
      <c r="J14" s="115">
        <v>-965</v>
      </c>
      <c r="K14" s="116">
        <v>-7.8807676602694974</v>
      </c>
    </row>
    <row r="15" spans="1:15" ht="15.95" customHeight="1" x14ac:dyDescent="0.2">
      <c r="A15" s="306" t="s">
        <v>231</v>
      </c>
      <c r="B15" s="307"/>
      <c r="C15" s="308"/>
      <c r="D15" s="113">
        <v>5.5122578692493951</v>
      </c>
      <c r="E15" s="115">
        <v>1457</v>
      </c>
      <c r="F15" s="114">
        <v>1499</v>
      </c>
      <c r="G15" s="114">
        <v>1498</v>
      </c>
      <c r="H15" s="114">
        <v>1538</v>
      </c>
      <c r="I15" s="140">
        <v>1522</v>
      </c>
      <c r="J15" s="115">
        <v>-65</v>
      </c>
      <c r="K15" s="116">
        <v>-4.2706964520367938</v>
      </c>
    </row>
    <row r="16" spans="1:15" ht="15.95" customHeight="1" x14ac:dyDescent="0.2">
      <c r="A16" s="306" t="s">
        <v>232</v>
      </c>
      <c r="B16" s="307"/>
      <c r="C16" s="308"/>
      <c r="D16" s="113">
        <v>3.9194915254237288</v>
      </c>
      <c r="E16" s="115">
        <v>1036</v>
      </c>
      <c r="F16" s="114">
        <v>1069</v>
      </c>
      <c r="G16" s="114">
        <v>1087</v>
      </c>
      <c r="H16" s="114">
        <v>1108</v>
      </c>
      <c r="I16" s="140">
        <v>1063</v>
      </c>
      <c r="J16" s="115">
        <v>-27</v>
      </c>
      <c r="K16" s="116">
        <v>-2.5399811853245531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0.31023002421307505</v>
      </c>
      <c r="E18" s="115">
        <v>82</v>
      </c>
      <c r="F18" s="114">
        <v>84</v>
      </c>
      <c r="G18" s="114">
        <v>84</v>
      </c>
      <c r="H18" s="114">
        <v>71</v>
      </c>
      <c r="I18" s="140">
        <v>81</v>
      </c>
      <c r="J18" s="115">
        <v>1</v>
      </c>
      <c r="K18" s="116">
        <v>1.2345679012345678</v>
      </c>
    </row>
    <row r="19" spans="1:11" ht="14.1" customHeight="1" x14ac:dyDescent="0.2">
      <c r="A19" s="306" t="s">
        <v>235</v>
      </c>
      <c r="B19" s="307" t="s">
        <v>236</v>
      </c>
      <c r="C19" s="308"/>
      <c r="D19" s="113">
        <v>0.13241525423728814</v>
      </c>
      <c r="E19" s="115">
        <v>35</v>
      </c>
      <c r="F19" s="114">
        <v>35</v>
      </c>
      <c r="G19" s="114">
        <v>32</v>
      </c>
      <c r="H19" s="114">
        <v>18</v>
      </c>
      <c r="I19" s="140">
        <v>31</v>
      </c>
      <c r="J19" s="115">
        <v>4</v>
      </c>
      <c r="K19" s="116">
        <v>12.903225806451612</v>
      </c>
    </row>
    <row r="20" spans="1:11" ht="14.1" customHeight="1" x14ac:dyDescent="0.2">
      <c r="A20" s="306">
        <v>12</v>
      </c>
      <c r="B20" s="307" t="s">
        <v>237</v>
      </c>
      <c r="C20" s="308"/>
      <c r="D20" s="113">
        <v>0.45021186440677968</v>
      </c>
      <c r="E20" s="115">
        <v>119</v>
      </c>
      <c r="F20" s="114">
        <v>112</v>
      </c>
      <c r="G20" s="114">
        <v>117</v>
      </c>
      <c r="H20" s="114">
        <v>119</v>
      </c>
      <c r="I20" s="140">
        <v>121</v>
      </c>
      <c r="J20" s="115">
        <v>-2</v>
      </c>
      <c r="K20" s="116">
        <v>-1.6528925619834711</v>
      </c>
    </row>
    <row r="21" spans="1:11" ht="14.1" customHeight="1" x14ac:dyDescent="0.2">
      <c r="A21" s="306">
        <v>21</v>
      </c>
      <c r="B21" s="307" t="s">
        <v>238</v>
      </c>
      <c r="C21" s="308"/>
      <c r="D21" s="113" t="s">
        <v>513</v>
      </c>
      <c r="E21" s="115" t="s">
        <v>513</v>
      </c>
      <c r="F21" s="114" t="s">
        <v>513</v>
      </c>
      <c r="G21" s="114" t="s">
        <v>513</v>
      </c>
      <c r="H21" s="114" t="s">
        <v>513</v>
      </c>
      <c r="I21" s="140">
        <v>11</v>
      </c>
      <c r="J21" s="115" t="s">
        <v>513</v>
      </c>
      <c r="K21" s="116" t="s">
        <v>513</v>
      </c>
    </row>
    <row r="22" spans="1:11" ht="14.1" customHeight="1" x14ac:dyDescent="0.2">
      <c r="A22" s="306">
        <v>22</v>
      </c>
      <c r="B22" s="307" t="s">
        <v>239</v>
      </c>
      <c r="C22" s="308"/>
      <c r="D22" s="113">
        <v>0.13619854721549637</v>
      </c>
      <c r="E22" s="115">
        <v>36</v>
      </c>
      <c r="F22" s="114">
        <v>36</v>
      </c>
      <c r="G22" s="114">
        <v>37</v>
      </c>
      <c r="H22" s="114">
        <v>34</v>
      </c>
      <c r="I22" s="140">
        <v>32</v>
      </c>
      <c r="J22" s="115">
        <v>4</v>
      </c>
      <c r="K22" s="116">
        <v>12.5</v>
      </c>
    </row>
    <row r="23" spans="1:11" ht="14.1" customHeight="1" x14ac:dyDescent="0.2">
      <c r="A23" s="306">
        <v>23</v>
      </c>
      <c r="B23" s="307" t="s">
        <v>240</v>
      </c>
      <c r="C23" s="308"/>
      <c r="D23" s="113">
        <v>0.47291162227602906</v>
      </c>
      <c r="E23" s="115">
        <v>125</v>
      </c>
      <c r="F23" s="114">
        <v>127</v>
      </c>
      <c r="G23" s="114">
        <v>131</v>
      </c>
      <c r="H23" s="114">
        <v>111</v>
      </c>
      <c r="I23" s="140">
        <v>136</v>
      </c>
      <c r="J23" s="115">
        <v>-11</v>
      </c>
      <c r="K23" s="116">
        <v>-8.0882352941176467</v>
      </c>
    </row>
    <row r="24" spans="1:11" ht="14.1" customHeight="1" x14ac:dyDescent="0.2">
      <c r="A24" s="306">
        <v>24</v>
      </c>
      <c r="B24" s="307" t="s">
        <v>241</v>
      </c>
      <c r="C24" s="308"/>
      <c r="D24" s="113">
        <v>0.31779661016949151</v>
      </c>
      <c r="E24" s="115">
        <v>84</v>
      </c>
      <c r="F24" s="114">
        <v>88</v>
      </c>
      <c r="G24" s="114">
        <v>88</v>
      </c>
      <c r="H24" s="114">
        <v>84</v>
      </c>
      <c r="I24" s="140">
        <v>86</v>
      </c>
      <c r="J24" s="115">
        <v>-2</v>
      </c>
      <c r="K24" s="116">
        <v>-2.3255813953488373</v>
      </c>
    </row>
    <row r="25" spans="1:11" ht="14.1" customHeight="1" x14ac:dyDescent="0.2">
      <c r="A25" s="306">
        <v>25</v>
      </c>
      <c r="B25" s="307" t="s">
        <v>242</v>
      </c>
      <c r="C25" s="308"/>
      <c r="D25" s="113">
        <v>0.49182808716707022</v>
      </c>
      <c r="E25" s="115">
        <v>130</v>
      </c>
      <c r="F25" s="114">
        <v>143</v>
      </c>
      <c r="G25" s="114">
        <v>149</v>
      </c>
      <c r="H25" s="114">
        <v>146</v>
      </c>
      <c r="I25" s="140">
        <v>138</v>
      </c>
      <c r="J25" s="115">
        <v>-8</v>
      </c>
      <c r="K25" s="116">
        <v>-5.7971014492753623</v>
      </c>
    </row>
    <row r="26" spans="1:11" ht="14.1" customHeight="1" x14ac:dyDescent="0.2">
      <c r="A26" s="306">
        <v>26</v>
      </c>
      <c r="B26" s="307" t="s">
        <v>243</v>
      </c>
      <c r="C26" s="308"/>
      <c r="D26" s="113">
        <v>0.43507869249394671</v>
      </c>
      <c r="E26" s="115">
        <v>115</v>
      </c>
      <c r="F26" s="114">
        <v>114</v>
      </c>
      <c r="G26" s="114">
        <v>118</v>
      </c>
      <c r="H26" s="114">
        <v>109</v>
      </c>
      <c r="I26" s="140">
        <v>110</v>
      </c>
      <c r="J26" s="115">
        <v>5</v>
      </c>
      <c r="K26" s="116">
        <v>4.5454545454545459</v>
      </c>
    </row>
    <row r="27" spans="1:11" ht="14.1" customHeight="1" x14ac:dyDescent="0.2">
      <c r="A27" s="306">
        <v>27</v>
      </c>
      <c r="B27" s="307" t="s">
        <v>244</v>
      </c>
      <c r="C27" s="308"/>
      <c r="D27" s="113">
        <v>0.38211259079903148</v>
      </c>
      <c r="E27" s="115">
        <v>101</v>
      </c>
      <c r="F27" s="114">
        <v>103</v>
      </c>
      <c r="G27" s="114">
        <v>93</v>
      </c>
      <c r="H27" s="114">
        <v>98</v>
      </c>
      <c r="I27" s="140">
        <v>104</v>
      </c>
      <c r="J27" s="115">
        <v>-3</v>
      </c>
      <c r="K27" s="116">
        <v>-2.8846153846153846</v>
      </c>
    </row>
    <row r="28" spans="1:11" ht="14.1" customHeight="1" x14ac:dyDescent="0.2">
      <c r="A28" s="306">
        <v>28</v>
      </c>
      <c r="B28" s="307" t="s">
        <v>245</v>
      </c>
      <c r="C28" s="308"/>
      <c r="D28" s="113">
        <v>0.20808111380145278</v>
      </c>
      <c r="E28" s="115">
        <v>55</v>
      </c>
      <c r="F28" s="114">
        <v>58</v>
      </c>
      <c r="G28" s="114">
        <v>59</v>
      </c>
      <c r="H28" s="114">
        <v>65</v>
      </c>
      <c r="I28" s="140">
        <v>66</v>
      </c>
      <c r="J28" s="115">
        <v>-11</v>
      </c>
      <c r="K28" s="116">
        <v>-16.666666666666668</v>
      </c>
    </row>
    <row r="29" spans="1:11" ht="14.1" customHeight="1" x14ac:dyDescent="0.2">
      <c r="A29" s="306">
        <v>29</v>
      </c>
      <c r="B29" s="307" t="s">
        <v>246</v>
      </c>
      <c r="C29" s="308"/>
      <c r="D29" s="113">
        <v>2.9207021791767556</v>
      </c>
      <c r="E29" s="115">
        <v>772</v>
      </c>
      <c r="F29" s="114">
        <v>849</v>
      </c>
      <c r="G29" s="114">
        <v>824</v>
      </c>
      <c r="H29" s="114">
        <v>797</v>
      </c>
      <c r="I29" s="140">
        <v>798</v>
      </c>
      <c r="J29" s="115">
        <v>-26</v>
      </c>
      <c r="K29" s="116">
        <v>-3.2581453634085213</v>
      </c>
    </row>
    <row r="30" spans="1:11" ht="14.1" customHeight="1" x14ac:dyDescent="0.2">
      <c r="A30" s="306" t="s">
        <v>247</v>
      </c>
      <c r="B30" s="307" t="s">
        <v>248</v>
      </c>
      <c r="C30" s="308"/>
      <c r="D30" s="113" t="s">
        <v>513</v>
      </c>
      <c r="E30" s="115" t="s">
        <v>513</v>
      </c>
      <c r="F30" s="114">
        <v>49</v>
      </c>
      <c r="G30" s="114">
        <v>49</v>
      </c>
      <c r="H30" s="114">
        <v>53</v>
      </c>
      <c r="I30" s="140">
        <v>50</v>
      </c>
      <c r="J30" s="115" t="s">
        <v>513</v>
      </c>
      <c r="K30" s="116" t="s">
        <v>513</v>
      </c>
    </row>
    <row r="31" spans="1:11" ht="14.1" customHeight="1" x14ac:dyDescent="0.2">
      <c r="A31" s="306" t="s">
        <v>249</v>
      </c>
      <c r="B31" s="307" t="s">
        <v>250</v>
      </c>
      <c r="C31" s="308"/>
      <c r="D31" s="113">
        <v>2.6937046004842613</v>
      </c>
      <c r="E31" s="115">
        <v>712</v>
      </c>
      <c r="F31" s="114">
        <v>800</v>
      </c>
      <c r="G31" s="114">
        <v>775</v>
      </c>
      <c r="H31" s="114">
        <v>744</v>
      </c>
      <c r="I31" s="140">
        <v>748</v>
      </c>
      <c r="J31" s="115">
        <v>-36</v>
      </c>
      <c r="K31" s="116">
        <v>-4.8128342245989302</v>
      </c>
    </row>
    <row r="32" spans="1:11" ht="14.1" customHeight="1" x14ac:dyDescent="0.2">
      <c r="A32" s="306">
        <v>31</v>
      </c>
      <c r="B32" s="307" t="s">
        <v>251</v>
      </c>
      <c r="C32" s="308"/>
      <c r="D32" s="113">
        <v>0.13241525423728814</v>
      </c>
      <c r="E32" s="115">
        <v>35</v>
      </c>
      <c r="F32" s="114">
        <v>27</v>
      </c>
      <c r="G32" s="114">
        <v>30</v>
      </c>
      <c r="H32" s="114">
        <v>33</v>
      </c>
      <c r="I32" s="140">
        <v>35</v>
      </c>
      <c r="J32" s="115">
        <v>0</v>
      </c>
      <c r="K32" s="116">
        <v>0</v>
      </c>
    </row>
    <row r="33" spans="1:11" ht="14.1" customHeight="1" x14ac:dyDescent="0.2">
      <c r="A33" s="306">
        <v>32</v>
      </c>
      <c r="B33" s="307" t="s">
        <v>252</v>
      </c>
      <c r="C33" s="308"/>
      <c r="D33" s="113">
        <v>0.50317796610169496</v>
      </c>
      <c r="E33" s="115">
        <v>133</v>
      </c>
      <c r="F33" s="114">
        <v>127</v>
      </c>
      <c r="G33" s="114">
        <v>146</v>
      </c>
      <c r="H33" s="114">
        <v>142</v>
      </c>
      <c r="I33" s="140">
        <v>135</v>
      </c>
      <c r="J33" s="115">
        <v>-2</v>
      </c>
      <c r="K33" s="116">
        <v>-1.4814814814814814</v>
      </c>
    </row>
    <row r="34" spans="1:11" ht="14.1" customHeight="1" x14ac:dyDescent="0.2">
      <c r="A34" s="306">
        <v>33</v>
      </c>
      <c r="B34" s="307" t="s">
        <v>253</v>
      </c>
      <c r="C34" s="308"/>
      <c r="D34" s="113">
        <v>0.27996368038740921</v>
      </c>
      <c r="E34" s="115">
        <v>74</v>
      </c>
      <c r="F34" s="114">
        <v>61</v>
      </c>
      <c r="G34" s="114">
        <v>62</v>
      </c>
      <c r="H34" s="114">
        <v>65</v>
      </c>
      <c r="I34" s="140">
        <v>58</v>
      </c>
      <c r="J34" s="115">
        <v>16</v>
      </c>
      <c r="K34" s="116">
        <v>27.586206896551722</v>
      </c>
    </row>
    <row r="35" spans="1:11" ht="14.1" customHeight="1" x14ac:dyDescent="0.2">
      <c r="A35" s="306">
        <v>34</v>
      </c>
      <c r="B35" s="307" t="s">
        <v>254</v>
      </c>
      <c r="C35" s="308"/>
      <c r="D35" s="113">
        <v>4.4794188861985473</v>
      </c>
      <c r="E35" s="115">
        <v>1184</v>
      </c>
      <c r="F35" s="114">
        <v>1225</v>
      </c>
      <c r="G35" s="114">
        <v>1154</v>
      </c>
      <c r="H35" s="114">
        <v>1177</v>
      </c>
      <c r="I35" s="140">
        <v>1240</v>
      </c>
      <c r="J35" s="115">
        <v>-56</v>
      </c>
      <c r="K35" s="116">
        <v>-4.5161290322580649</v>
      </c>
    </row>
    <row r="36" spans="1:11" ht="14.1" customHeight="1" x14ac:dyDescent="0.2">
      <c r="A36" s="306">
        <v>41</v>
      </c>
      <c r="B36" s="307" t="s">
        <v>255</v>
      </c>
      <c r="C36" s="308"/>
      <c r="D36" s="113">
        <v>0.22699757869249396</v>
      </c>
      <c r="E36" s="115">
        <v>60</v>
      </c>
      <c r="F36" s="114">
        <v>65</v>
      </c>
      <c r="G36" s="114">
        <v>62</v>
      </c>
      <c r="H36" s="114">
        <v>78</v>
      </c>
      <c r="I36" s="140">
        <v>75</v>
      </c>
      <c r="J36" s="115">
        <v>-15</v>
      </c>
      <c r="K36" s="116">
        <v>-20</v>
      </c>
    </row>
    <row r="37" spans="1:11" ht="14.1" customHeight="1" x14ac:dyDescent="0.2">
      <c r="A37" s="306">
        <v>42</v>
      </c>
      <c r="B37" s="307" t="s">
        <v>256</v>
      </c>
      <c r="C37" s="308"/>
      <c r="D37" s="113">
        <v>4.9182808716707022E-2</v>
      </c>
      <c r="E37" s="115">
        <v>13</v>
      </c>
      <c r="F37" s="114">
        <v>14</v>
      </c>
      <c r="G37" s="114">
        <v>12</v>
      </c>
      <c r="H37" s="114">
        <v>15</v>
      </c>
      <c r="I37" s="140">
        <v>10</v>
      </c>
      <c r="J37" s="115">
        <v>3</v>
      </c>
      <c r="K37" s="116">
        <v>30</v>
      </c>
    </row>
    <row r="38" spans="1:11" ht="14.1" customHeight="1" x14ac:dyDescent="0.2">
      <c r="A38" s="306">
        <v>43</v>
      </c>
      <c r="B38" s="307" t="s">
        <v>257</v>
      </c>
      <c r="C38" s="308"/>
      <c r="D38" s="113">
        <v>0.50696125907990319</v>
      </c>
      <c r="E38" s="115">
        <v>134</v>
      </c>
      <c r="F38" s="114">
        <v>132</v>
      </c>
      <c r="G38" s="114">
        <v>132</v>
      </c>
      <c r="H38" s="114">
        <v>145</v>
      </c>
      <c r="I38" s="140">
        <v>137</v>
      </c>
      <c r="J38" s="115">
        <v>-3</v>
      </c>
      <c r="K38" s="116">
        <v>-2.1897810218978102</v>
      </c>
    </row>
    <row r="39" spans="1:11" ht="14.1" customHeight="1" x14ac:dyDescent="0.2">
      <c r="A39" s="306">
        <v>51</v>
      </c>
      <c r="B39" s="307" t="s">
        <v>258</v>
      </c>
      <c r="C39" s="308"/>
      <c r="D39" s="113">
        <v>8.4972760290556906</v>
      </c>
      <c r="E39" s="115">
        <v>2246</v>
      </c>
      <c r="F39" s="114">
        <v>2339</v>
      </c>
      <c r="G39" s="114">
        <v>2533</v>
      </c>
      <c r="H39" s="114">
        <v>2545</v>
      </c>
      <c r="I39" s="140">
        <v>2319</v>
      </c>
      <c r="J39" s="115">
        <v>-73</v>
      </c>
      <c r="K39" s="116">
        <v>-3.1479085812850367</v>
      </c>
    </row>
    <row r="40" spans="1:11" ht="14.1" customHeight="1" x14ac:dyDescent="0.2">
      <c r="A40" s="306" t="s">
        <v>259</v>
      </c>
      <c r="B40" s="307" t="s">
        <v>260</v>
      </c>
      <c r="C40" s="308"/>
      <c r="D40" s="113">
        <v>8.2702784503631968</v>
      </c>
      <c r="E40" s="115">
        <v>2186</v>
      </c>
      <c r="F40" s="114">
        <v>2273</v>
      </c>
      <c r="G40" s="114">
        <v>2467</v>
      </c>
      <c r="H40" s="114">
        <v>2480</v>
      </c>
      <c r="I40" s="140">
        <v>2270</v>
      </c>
      <c r="J40" s="115">
        <v>-84</v>
      </c>
      <c r="K40" s="116">
        <v>-3.7004405286343611</v>
      </c>
    </row>
    <row r="41" spans="1:11" ht="14.1" customHeight="1" x14ac:dyDescent="0.2">
      <c r="A41" s="306"/>
      <c r="B41" s="307" t="s">
        <v>261</v>
      </c>
      <c r="C41" s="308"/>
      <c r="D41" s="113">
        <v>1.7781476997578693</v>
      </c>
      <c r="E41" s="115">
        <v>470</v>
      </c>
      <c r="F41" s="114">
        <v>523</v>
      </c>
      <c r="G41" s="114">
        <v>525</v>
      </c>
      <c r="H41" s="114">
        <v>525</v>
      </c>
      <c r="I41" s="140">
        <v>473</v>
      </c>
      <c r="J41" s="115">
        <v>-3</v>
      </c>
      <c r="K41" s="116">
        <v>-0.63424947145877375</v>
      </c>
    </row>
    <row r="42" spans="1:11" ht="14.1" customHeight="1" x14ac:dyDescent="0.2">
      <c r="A42" s="306">
        <v>52</v>
      </c>
      <c r="B42" s="307" t="s">
        <v>262</v>
      </c>
      <c r="C42" s="308"/>
      <c r="D42" s="113">
        <v>5.4176755447941884</v>
      </c>
      <c r="E42" s="115">
        <v>1432</v>
      </c>
      <c r="F42" s="114">
        <v>1457</v>
      </c>
      <c r="G42" s="114">
        <v>1451</v>
      </c>
      <c r="H42" s="114">
        <v>1404</v>
      </c>
      <c r="I42" s="140">
        <v>1377</v>
      </c>
      <c r="J42" s="115">
        <v>55</v>
      </c>
      <c r="K42" s="116">
        <v>3.9941902687000725</v>
      </c>
    </row>
    <row r="43" spans="1:11" ht="14.1" customHeight="1" x14ac:dyDescent="0.2">
      <c r="A43" s="306" t="s">
        <v>263</v>
      </c>
      <c r="B43" s="307" t="s">
        <v>264</v>
      </c>
      <c r="C43" s="308"/>
      <c r="D43" s="113">
        <v>5.3533595641646485</v>
      </c>
      <c r="E43" s="115">
        <v>1415</v>
      </c>
      <c r="F43" s="114">
        <v>1439</v>
      </c>
      <c r="G43" s="114">
        <v>1433</v>
      </c>
      <c r="H43" s="114">
        <v>1386</v>
      </c>
      <c r="I43" s="140">
        <v>1361</v>
      </c>
      <c r="J43" s="115">
        <v>54</v>
      </c>
      <c r="K43" s="116">
        <v>3.9676708302718589</v>
      </c>
    </row>
    <row r="44" spans="1:11" ht="14.1" customHeight="1" x14ac:dyDescent="0.2">
      <c r="A44" s="306">
        <v>53</v>
      </c>
      <c r="B44" s="307" t="s">
        <v>265</v>
      </c>
      <c r="C44" s="308"/>
      <c r="D44" s="113">
        <v>3.0493341404358354</v>
      </c>
      <c r="E44" s="115">
        <v>806</v>
      </c>
      <c r="F44" s="114">
        <v>814</v>
      </c>
      <c r="G44" s="114">
        <v>780</v>
      </c>
      <c r="H44" s="114">
        <v>795</v>
      </c>
      <c r="I44" s="140">
        <v>792</v>
      </c>
      <c r="J44" s="115">
        <v>14</v>
      </c>
      <c r="K44" s="116">
        <v>1.7676767676767677</v>
      </c>
    </row>
    <row r="45" spans="1:11" ht="14.1" customHeight="1" x14ac:dyDescent="0.2">
      <c r="A45" s="306" t="s">
        <v>266</v>
      </c>
      <c r="B45" s="307" t="s">
        <v>267</v>
      </c>
      <c r="C45" s="308"/>
      <c r="D45" s="113">
        <v>3.0228510895883778</v>
      </c>
      <c r="E45" s="115">
        <v>799</v>
      </c>
      <c r="F45" s="114">
        <v>807</v>
      </c>
      <c r="G45" s="114">
        <v>774</v>
      </c>
      <c r="H45" s="114">
        <v>786</v>
      </c>
      <c r="I45" s="140">
        <v>784</v>
      </c>
      <c r="J45" s="115">
        <v>15</v>
      </c>
      <c r="K45" s="116">
        <v>1.9132653061224489</v>
      </c>
    </row>
    <row r="46" spans="1:11" ht="14.1" customHeight="1" x14ac:dyDescent="0.2">
      <c r="A46" s="306">
        <v>54</v>
      </c>
      <c r="B46" s="307" t="s">
        <v>268</v>
      </c>
      <c r="C46" s="308"/>
      <c r="D46" s="113">
        <v>12.639981840193705</v>
      </c>
      <c r="E46" s="115">
        <v>3341</v>
      </c>
      <c r="F46" s="114">
        <v>3422</v>
      </c>
      <c r="G46" s="114">
        <v>3423</v>
      </c>
      <c r="H46" s="114">
        <v>3412</v>
      </c>
      <c r="I46" s="140">
        <v>3426</v>
      </c>
      <c r="J46" s="115">
        <v>-85</v>
      </c>
      <c r="K46" s="116">
        <v>-2.4810274372446002</v>
      </c>
    </row>
    <row r="47" spans="1:11" ht="14.1" customHeight="1" x14ac:dyDescent="0.2">
      <c r="A47" s="306">
        <v>61</v>
      </c>
      <c r="B47" s="307" t="s">
        <v>269</v>
      </c>
      <c r="C47" s="308"/>
      <c r="D47" s="113">
        <v>0.75287530266343827</v>
      </c>
      <c r="E47" s="115">
        <v>199</v>
      </c>
      <c r="F47" s="114">
        <v>212</v>
      </c>
      <c r="G47" s="114">
        <v>182</v>
      </c>
      <c r="H47" s="114">
        <v>180</v>
      </c>
      <c r="I47" s="140">
        <v>170</v>
      </c>
      <c r="J47" s="115">
        <v>29</v>
      </c>
      <c r="K47" s="116">
        <v>17.058823529411764</v>
      </c>
    </row>
    <row r="48" spans="1:11" ht="14.1" customHeight="1" x14ac:dyDescent="0.2">
      <c r="A48" s="306">
        <v>62</v>
      </c>
      <c r="B48" s="307" t="s">
        <v>270</v>
      </c>
      <c r="C48" s="308"/>
      <c r="D48" s="113">
        <v>13.487439467312349</v>
      </c>
      <c r="E48" s="115">
        <v>3565</v>
      </c>
      <c r="F48" s="114">
        <v>3675</v>
      </c>
      <c r="G48" s="114">
        <v>3530</v>
      </c>
      <c r="H48" s="114">
        <v>3649</v>
      </c>
      <c r="I48" s="140">
        <v>3522</v>
      </c>
      <c r="J48" s="115">
        <v>43</v>
      </c>
      <c r="K48" s="116">
        <v>1.2208972174900625</v>
      </c>
    </row>
    <row r="49" spans="1:11" ht="14.1" customHeight="1" x14ac:dyDescent="0.2">
      <c r="A49" s="306">
        <v>63</v>
      </c>
      <c r="B49" s="307" t="s">
        <v>271</v>
      </c>
      <c r="C49" s="308"/>
      <c r="D49" s="113">
        <v>10.127875302663439</v>
      </c>
      <c r="E49" s="115">
        <v>2677</v>
      </c>
      <c r="F49" s="114">
        <v>3181</v>
      </c>
      <c r="G49" s="114">
        <v>3361</v>
      </c>
      <c r="H49" s="114">
        <v>3571</v>
      </c>
      <c r="I49" s="140">
        <v>3237</v>
      </c>
      <c r="J49" s="115">
        <v>-560</v>
      </c>
      <c r="K49" s="116">
        <v>-17.299969107198024</v>
      </c>
    </row>
    <row r="50" spans="1:11" ht="14.1" customHeight="1" x14ac:dyDescent="0.2">
      <c r="A50" s="306" t="s">
        <v>272</v>
      </c>
      <c r="B50" s="307" t="s">
        <v>273</v>
      </c>
      <c r="C50" s="308"/>
      <c r="D50" s="113">
        <v>0.80962469733656173</v>
      </c>
      <c r="E50" s="115">
        <v>214</v>
      </c>
      <c r="F50" s="114">
        <v>241</v>
      </c>
      <c r="G50" s="114">
        <v>241</v>
      </c>
      <c r="H50" s="114">
        <v>230</v>
      </c>
      <c r="I50" s="140">
        <v>226</v>
      </c>
      <c r="J50" s="115">
        <v>-12</v>
      </c>
      <c r="K50" s="116">
        <v>-5.3097345132743365</v>
      </c>
    </row>
    <row r="51" spans="1:11" ht="14.1" customHeight="1" x14ac:dyDescent="0.2">
      <c r="A51" s="306" t="s">
        <v>274</v>
      </c>
      <c r="B51" s="307" t="s">
        <v>275</v>
      </c>
      <c r="C51" s="308"/>
      <c r="D51" s="113">
        <v>8.8150726392251819</v>
      </c>
      <c r="E51" s="115">
        <v>2330</v>
      </c>
      <c r="F51" s="114">
        <v>2805</v>
      </c>
      <c r="G51" s="114">
        <v>2837</v>
      </c>
      <c r="H51" s="114">
        <v>2965</v>
      </c>
      <c r="I51" s="140">
        <v>2820</v>
      </c>
      <c r="J51" s="115">
        <v>-490</v>
      </c>
      <c r="K51" s="116">
        <v>-17.375886524822697</v>
      </c>
    </row>
    <row r="52" spans="1:11" ht="14.1" customHeight="1" x14ac:dyDescent="0.2">
      <c r="A52" s="306">
        <v>71</v>
      </c>
      <c r="B52" s="307" t="s">
        <v>276</v>
      </c>
      <c r="C52" s="308"/>
      <c r="D52" s="113">
        <v>12.37136803874092</v>
      </c>
      <c r="E52" s="115">
        <v>3270</v>
      </c>
      <c r="F52" s="114">
        <v>3396</v>
      </c>
      <c r="G52" s="114">
        <v>3185</v>
      </c>
      <c r="H52" s="114">
        <v>3194</v>
      </c>
      <c r="I52" s="140">
        <v>3035</v>
      </c>
      <c r="J52" s="115">
        <v>235</v>
      </c>
      <c r="K52" s="116">
        <v>7.742998352553542</v>
      </c>
    </row>
    <row r="53" spans="1:11" ht="14.1" customHeight="1" x14ac:dyDescent="0.2">
      <c r="A53" s="306" t="s">
        <v>277</v>
      </c>
      <c r="B53" s="307" t="s">
        <v>278</v>
      </c>
      <c r="C53" s="308"/>
      <c r="D53" s="113">
        <v>0.79827481840193704</v>
      </c>
      <c r="E53" s="115">
        <v>211</v>
      </c>
      <c r="F53" s="114">
        <v>220</v>
      </c>
      <c r="G53" s="114">
        <v>228</v>
      </c>
      <c r="H53" s="114">
        <v>230</v>
      </c>
      <c r="I53" s="140">
        <v>220</v>
      </c>
      <c r="J53" s="115">
        <v>-9</v>
      </c>
      <c r="K53" s="116">
        <v>-4.0909090909090908</v>
      </c>
    </row>
    <row r="54" spans="1:11" ht="14.1" customHeight="1" x14ac:dyDescent="0.2">
      <c r="A54" s="306" t="s">
        <v>279</v>
      </c>
      <c r="B54" s="307" t="s">
        <v>280</v>
      </c>
      <c r="C54" s="308"/>
      <c r="D54" s="113">
        <v>11.085048426150122</v>
      </c>
      <c r="E54" s="115">
        <v>2930</v>
      </c>
      <c r="F54" s="114">
        <v>3042</v>
      </c>
      <c r="G54" s="114">
        <v>2823</v>
      </c>
      <c r="H54" s="114">
        <v>2840</v>
      </c>
      <c r="I54" s="140">
        <v>2699</v>
      </c>
      <c r="J54" s="115">
        <v>231</v>
      </c>
      <c r="K54" s="116">
        <v>8.5587254538718049</v>
      </c>
    </row>
    <row r="55" spans="1:11" ht="14.1" customHeight="1" x14ac:dyDescent="0.2">
      <c r="A55" s="306">
        <v>72</v>
      </c>
      <c r="B55" s="307" t="s">
        <v>281</v>
      </c>
      <c r="C55" s="308"/>
      <c r="D55" s="113">
        <v>1.1841707021791767</v>
      </c>
      <c r="E55" s="115">
        <v>313</v>
      </c>
      <c r="F55" s="114">
        <v>315</v>
      </c>
      <c r="G55" s="114">
        <v>314</v>
      </c>
      <c r="H55" s="114">
        <v>313</v>
      </c>
      <c r="I55" s="140">
        <v>320</v>
      </c>
      <c r="J55" s="115">
        <v>-7</v>
      </c>
      <c r="K55" s="116">
        <v>-2.1875</v>
      </c>
    </row>
    <row r="56" spans="1:11" ht="14.1" customHeight="1" x14ac:dyDescent="0.2">
      <c r="A56" s="306" t="s">
        <v>282</v>
      </c>
      <c r="B56" s="307" t="s">
        <v>283</v>
      </c>
      <c r="C56" s="308"/>
      <c r="D56" s="113">
        <v>0.24213075060532688</v>
      </c>
      <c r="E56" s="115">
        <v>64</v>
      </c>
      <c r="F56" s="114">
        <v>67</v>
      </c>
      <c r="G56" s="114">
        <v>64</v>
      </c>
      <c r="H56" s="114">
        <v>68</v>
      </c>
      <c r="I56" s="140">
        <v>69</v>
      </c>
      <c r="J56" s="115">
        <v>-5</v>
      </c>
      <c r="K56" s="116">
        <v>-7.2463768115942031</v>
      </c>
    </row>
    <row r="57" spans="1:11" ht="14.1" customHeight="1" x14ac:dyDescent="0.2">
      <c r="A57" s="306" t="s">
        <v>284</v>
      </c>
      <c r="B57" s="307" t="s">
        <v>285</v>
      </c>
      <c r="C57" s="308"/>
      <c r="D57" s="113">
        <v>0.68855932203389836</v>
      </c>
      <c r="E57" s="115">
        <v>182</v>
      </c>
      <c r="F57" s="114">
        <v>184</v>
      </c>
      <c r="G57" s="114">
        <v>187</v>
      </c>
      <c r="H57" s="114">
        <v>180</v>
      </c>
      <c r="I57" s="140">
        <v>181</v>
      </c>
      <c r="J57" s="115">
        <v>1</v>
      </c>
      <c r="K57" s="116">
        <v>0.5524861878453039</v>
      </c>
    </row>
    <row r="58" spans="1:11" ht="14.1" customHeight="1" x14ac:dyDescent="0.2">
      <c r="A58" s="306">
        <v>73</v>
      </c>
      <c r="B58" s="307" t="s">
        <v>286</v>
      </c>
      <c r="C58" s="308"/>
      <c r="D58" s="113">
        <v>2.7920702179176757</v>
      </c>
      <c r="E58" s="115">
        <v>738</v>
      </c>
      <c r="F58" s="114">
        <v>827</v>
      </c>
      <c r="G58" s="114">
        <v>857</v>
      </c>
      <c r="H58" s="114">
        <v>990</v>
      </c>
      <c r="I58" s="140">
        <v>1059</v>
      </c>
      <c r="J58" s="115">
        <v>-321</v>
      </c>
      <c r="K58" s="116">
        <v>-30.311614730878187</v>
      </c>
    </row>
    <row r="59" spans="1:11" ht="14.1" customHeight="1" x14ac:dyDescent="0.2">
      <c r="A59" s="306" t="s">
        <v>287</v>
      </c>
      <c r="B59" s="307" t="s">
        <v>288</v>
      </c>
      <c r="C59" s="308"/>
      <c r="D59" s="113">
        <v>2.2926755447941889</v>
      </c>
      <c r="E59" s="115">
        <v>606</v>
      </c>
      <c r="F59" s="114">
        <v>686</v>
      </c>
      <c r="G59" s="114">
        <v>720</v>
      </c>
      <c r="H59" s="114">
        <v>860</v>
      </c>
      <c r="I59" s="140">
        <v>937</v>
      </c>
      <c r="J59" s="115">
        <v>-331</v>
      </c>
      <c r="K59" s="116">
        <v>-35.325506937033083</v>
      </c>
    </row>
    <row r="60" spans="1:11" ht="14.1" customHeight="1" x14ac:dyDescent="0.2">
      <c r="A60" s="306">
        <v>81</v>
      </c>
      <c r="B60" s="307" t="s">
        <v>289</v>
      </c>
      <c r="C60" s="308"/>
      <c r="D60" s="113">
        <v>4.7593825665859564</v>
      </c>
      <c r="E60" s="115">
        <v>1258</v>
      </c>
      <c r="F60" s="114">
        <v>1245</v>
      </c>
      <c r="G60" s="114">
        <v>1237</v>
      </c>
      <c r="H60" s="114">
        <v>1271</v>
      </c>
      <c r="I60" s="140">
        <v>1285</v>
      </c>
      <c r="J60" s="115">
        <v>-27</v>
      </c>
      <c r="K60" s="116">
        <v>-2.1011673151750974</v>
      </c>
    </row>
    <row r="61" spans="1:11" ht="14.1" customHeight="1" x14ac:dyDescent="0.2">
      <c r="A61" s="306" t="s">
        <v>290</v>
      </c>
      <c r="B61" s="307" t="s">
        <v>291</v>
      </c>
      <c r="C61" s="308"/>
      <c r="D61" s="113">
        <v>1.3884685230024214</v>
      </c>
      <c r="E61" s="115">
        <v>367</v>
      </c>
      <c r="F61" s="114">
        <v>374</v>
      </c>
      <c r="G61" s="114">
        <v>367</v>
      </c>
      <c r="H61" s="114">
        <v>389</v>
      </c>
      <c r="I61" s="140">
        <v>379</v>
      </c>
      <c r="J61" s="115">
        <v>-12</v>
      </c>
      <c r="K61" s="116">
        <v>-3.1662269129287597</v>
      </c>
    </row>
    <row r="62" spans="1:11" ht="14.1" customHeight="1" x14ac:dyDescent="0.2">
      <c r="A62" s="306" t="s">
        <v>292</v>
      </c>
      <c r="B62" s="307" t="s">
        <v>293</v>
      </c>
      <c r="C62" s="308"/>
      <c r="D62" s="113">
        <v>2.2397094430992737</v>
      </c>
      <c r="E62" s="115">
        <v>592</v>
      </c>
      <c r="F62" s="114">
        <v>569</v>
      </c>
      <c r="G62" s="114">
        <v>559</v>
      </c>
      <c r="H62" s="114">
        <v>575</v>
      </c>
      <c r="I62" s="140">
        <v>574</v>
      </c>
      <c r="J62" s="115">
        <v>18</v>
      </c>
      <c r="K62" s="116">
        <v>3.1358885017421603</v>
      </c>
    </row>
    <row r="63" spans="1:11" ht="14.1" customHeight="1" x14ac:dyDescent="0.2">
      <c r="A63" s="306"/>
      <c r="B63" s="307" t="s">
        <v>294</v>
      </c>
      <c r="C63" s="308"/>
      <c r="D63" s="113">
        <v>2.0391949152542375</v>
      </c>
      <c r="E63" s="115">
        <v>539</v>
      </c>
      <c r="F63" s="114">
        <v>511</v>
      </c>
      <c r="G63" s="114">
        <v>504</v>
      </c>
      <c r="H63" s="114">
        <v>523</v>
      </c>
      <c r="I63" s="140">
        <v>526</v>
      </c>
      <c r="J63" s="115">
        <v>13</v>
      </c>
      <c r="K63" s="116">
        <v>2.4714828897338403</v>
      </c>
    </row>
    <row r="64" spans="1:11" ht="14.1" customHeight="1" x14ac:dyDescent="0.2">
      <c r="A64" s="306" t="s">
        <v>295</v>
      </c>
      <c r="B64" s="307" t="s">
        <v>296</v>
      </c>
      <c r="C64" s="308"/>
      <c r="D64" s="113">
        <v>0.1513317191283293</v>
      </c>
      <c r="E64" s="115">
        <v>40</v>
      </c>
      <c r="F64" s="114">
        <v>42</v>
      </c>
      <c r="G64" s="114">
        <v>42</v>
      </c>
      <c r="H64" s="114">
        <v>47</v>
      </c>
      <c r="I64" s="140">
        <v>51</v>
      </c>
      <c r="J64" s="115">
        <v>-11</v>
      </c>
      <c r="K64" s="116">
        <v>-21.568627450980394</v>
      </c>
    </row>
    <row r="65" spans="1:11" ht="14.1" customHeight="1" x14ac:dyDescent="0.2">
      <c r="A65" s="306" t="s">
        <v>297</v>
      </c>
      <c r="B65" s="307" t="s">
        <v>298</v>
      </c>
      <c r="C65" s="308"/>
      <c r="D65" s="113">
        <v>0.43886198547215494</v>
      </c>
      <c r="E65" s="115">
        <v>116</v>
      </c>
      <c r="F65" s="114">
        <v>122</v>
      </c>
      <c r="G65" s="114">
        <v>125</v>
      </c>
      <c r="H65" s="114">
        <v>123</v>
      </c>
      <c r="I65" s="140">
        <v>138</v>
      </c>
      <c r="J65" s="115">
        <v>-22</v>
      </c>
      <c r="K65" s="116">
        <v>-15.942028985507246</v>
      </c>
    </row>
    <row r="66" spans="1:11" ht="14.1" customHeight="1" x14ac:dyDescent="0.2">
      <c r="A66" s="306">
        <v>82</v>
      </c>
      <c r="B66" s="307" t="s">
        <v>299</v>
      </c>
      <c r="C66" s="308"/>
      <c r="D66" s="113">
        <v>2.0543280871670704</v>
      </c>
      <c r="E66" s="115">
        <v>543</v>
      </c>
      <c r="F66" s="114">
        <v>574</v>
      </c>
      <c r="G66" s="114">
        <v>563</v>
      </c>
      <c r="H66" s="114">
        <v>551</v>
      </c>
      <c r="I66" s="140">
        <v>563</v>
      </c>
      <c r="J66" s="115">
        <v>-20</v>
      </c>
      <c r="K66" s="116">
        <v>-3.5523978685612789</v>
      </c>
    </row>
    <row r="67" spans="1:11" ht="14.1" customHeight="1" x14ac:dyDescent="0.2">
      <c r="A67" s="306" t="s">
        <v>300</v>
      </c>
      <c r="B67" s="307" t="s">
        <v>301</v>
      </c>
      <c r="C67" s="308"/>
      <c r="D67" s="113">
        <v>1.0668886198547216</v>
      </c>
      <c r="E67" s="115">
        <v>282</v>
      </c>
      <c r="F67" s="114">
        <v>299</v>
      </c>
      <c r="G67" s="114">
        <v>288</v>
      </c>
      <c r="H67" s="114">
        <v>280</v>
      </c>
      <c r="I67" s="140">
        <v>282</v>
      </c>
      <c r="J67" s="115">
        <v>0</v>
      </c>
      <c r="K67" s="116">
        <v>0</v>
      </c>
    </row>
    <row r="68" spans="1:11" ht="14.1" customHeight="1" x14ac:dyDescent="0.2">
      <c r="A68" s="306" t="s">
        <v>302</v>
      </c>
      <c r="B68" s="307" t="s">
        <v>303</v>
      </c>
      <c r="C68" s="308"/>
      <c r="D68" s="113">
        <v>0.56749394673123488</v>
      </c>
      <c r="E68" s="115">
        <v>150</v>
      </c>
      <c r="F68" s="114">
        <v>164</v>
      </c>
      <c r="G68" s="114">
        <v>157</v>
      </c>
      <c r="H68" s="114">
        <v>156</v>
      </c>
      <c r="I68" s="140">
        <v>166</v>
      </c>
      <c r="J68" s="115">
        <v>-16</v>
      </c>
      <c r="K68" s="116">
        <v>-9.6385542168674707</v>
      </c>
    </row>
    <row r="69" spans="1:11" ht="14.1" customHeight="1" x14ac:dyDescent="0.2">
      <c r="A69" s="306">
        <v>83</v>
      </c>
      <c r="B69" s="307" t="s">
        <v>304</v>
      </c>
      <c r="C69" s="308"/>
      <c r="D69" s="113">
        <v>2.6142554479418885</v>
      </c>
      <c r="E69" s="115">
        <v>691</v>
      </c>
      <c r="F69" s="114">
        <v>723</v>
      </c>
      <c r="G69" s="114">
        <v>708</v>
      </c>
      <c r="H69" s="114">
        <v>701</v>
      </c>
      <c r="I69" s="140">
        <v>695</v>
      </c>
      <c r="J69" s="115">
        <v>-4</v>
      </c>
      <c r="K69" s="116">
        <v>-0.57553956834532372</v>
      </c>
    </row>
    <row r="70" spans="1:11" ht="14.1" customHeight="1" x14ac:dyDescent="0.2">
      <c r="A70" s="306" t="s">
        <v>305</v>
      </c>
      <c r="B70" s="307" t="s">
        <v>306</v>
      </c>
      <c r="C70" s="308"/>
      <c r="D70" s="113">
        <v>2.0770278450363198</v>
      </c>
      <c r="E70" s="115">
        <v>549</v>
      </c>
      <c r="F70" s="114">
        <v>577</v>
      </c>
      <c r="G70" s="114">
        <v>565</v>
      </c>
      <c r="H70" s="114">
        <v>556</v>
      </c>
      <c r="I70" s="140">
        <v>550</v>
      </c>
      <c r="J70" s="115">
        <v>-1</v>
      </c>
      <c r="K70" s="116">
        <v>-0.18181818181818182</v>
      </c>
    </row>
    <row r="71" spans="1:11" ht="14.1" customHeight="1" x14ac:dyDescent="0.2">
      <c r="A71" s="306"/>
      <c r="B71" s="307" t="s">
        <v>307</v>
      </c>
      <c r="C71" s="308"/>
      <c r="D71" s="113">
        <v>0.96852300242130751</v>
      </c>
      <c r="E71" s="115">
        <v>256</v>
      </c>
      <c r="F71" s="114">
        <v>266</v>
      </c>
      <c r="G71" s="114">
        <v>265</v>
      </c>
      <c r="H71" s="114">
        <v>265</v>
      </c>
      <c r="I71" s="140">
        <v>275</v>
      </c>
      <c r="J71" s="115">
        <v>-19</v>
      </c>
      <c r="K71" s="116">
        <v>-6.9090909090909092</v>
      </c>
    </row>
    <row r="72" spans="1:11" ht="14.1" customHeight="1" x14ac:dyDescent="0.2">
      <c r="A72" s="306">
        <v>84</v>
      </c>
      <c r="B72" s="307" t="s">
        <v>308</v>
      </c>
      <c r="C72" s="308"/>
      <c r="D72" s="113">
        <v>2.4667070217917675</v>
      </c>
      <c r="E72" s="115">
        <v>652</v>
      </c>
      <c r="F72" s="114">
        <v>679</v>
      </c>
      <c r="G72" s="114">
        <v>689</v>
      </c>
      <c r="H72" s="114">
        <v>697</v>
      </c>
      <c r="I72" s="140">
        <v>656</v>
      </c>
      <c r="J72" s="115">
        <v>-4</v>
      </c>
      <c r="K72" s="116">
        <v>-0.6097560975609756</v>
      </c>
    </row>
    <row r="73" spans="1:11" ht="14.1" customHeight="1" x14ac:dyDescent="0.2">
      <c r="A73" s="306" t="s">
        <v>309</v>
      </c>
      <c r="B73" s="307" t="s">
        <v>310</v>
      </c>
      <c r="C73" s="308"/>
      <c r="D73" s="113">
        <v>0.19294794188861986</v>
      </c>
      <c r="E73" s="115">
        <v>51</v>
      </c>
      <c r="F73" s="114">
        <v>51</v>
      </c>
      <c r="G73" s="114">
        <v>49</v>
      </c>
      <c r="H73" s="114">
        <v>52</v>
      </c>
      <c r="I73" s="140">
        <v>54</v>
      </c>
      <c r="J73" s="115">
        <v>-3</v>
      </c>
      <c r="K73" s="116">
        <v>-5.5555555555555554</v>
      </c>
    </row>
    <row r="74" spans="1:11" ht="14.1" customHeight="1" x14ac:dyDescent="0.2">
      <c r="A74" s="306" t="s">
        <v>311</v>
      </c>
      <c r="B74" s="307" t="s">
        <v>312</v>
      </c>
      <c r="C74" s="308"/>
      <c r="D74" s="113">
        <v>0.11728208232445521</v>
      </c>
      <c r="E74" s="115">
        <v>31</v>
      </c>
      <c r="F74" s="114">
        <v>39</v>
      </c>
      <c r="G74" s="114">
        <v>31</v>
      </c>
      <c r="H74" s="114">
        <v>31</v>
      </c>
      <c r="I74" s="140">
        <v>30</v>
      </c>
      <c r="J74" s="115">
        <v>1</v>
      </c>
      <c r="K74" s="116">
        <v>3.3333333333333335</v>
      </c>
    </row>
    <row r="75" spans="1:11" ht="14.1" customHeight="1" x14ac:dyDescent="0.2">
      <c r="A75" s="306" t="s">
        <v>313</v>
      </c>
      <c r="B75" s="307" t="s">
        <v>314</v>
      </c>
      <c r="C75" s="308"/>
      <c r="D75" s="113">
        <v>0.66585956416464886</v>
      </c>
      <c r="E75" s="115">
        <v>176</v>
      </c>
      <c r="F75" s="114">
        <v>186</v>
      </c>
      <c r="G75" s="114">
        <v>173</v>
      </c>
      <c r="H75" s="114">
        <v>189</v>
      </c>
      <c r="I75" s="140">
        <v>180</v>
      </c>
      <c r="J75" s="115">
        <v>-4</v>
      </c>
      <c r="K75" s="116">
        <v>-2.2222222222222223</v>
      </c>
    </row>
    <row r="76" spans="1:11" ht="14.1" customHeight="1" x14ac:dyDescent="0.2">
      <c r="A76" s="306">
        <v>91</v>
      </c>
      <c r="B76" s="307" t="s">
        <v>315</v>
      </c>
      <c r="C76" s="308"/>
      <c r="D76" s="113">
        <v>0.16646489104116222</v>
      </c>
      <c r="E76" s="115">
        <v>44</v>
      </c>
      <c r="F76" s="114">
        <v>51</v>
      </c>
      <c r="G76" s="114">
        <v>48</v>
      </c>
      <c r="H76" s="114">
        <v>52</v>
      </c>
      <c r="I76" s="140">
        <v>48</v>
      </c>
      <c r="J76" s="115">
        <v>-4</v>
      </c>
      <c r="K76" s="116">
        <v>-8.3333333333333339</v>
      </c>
    </row>
    <row r="77" spans="1:11" ht="14.1" customHeight="1" x14ac:dyDescent="0.2">
      <c r="A77" s="306">
        <v>92</v>
      </c>
      <c r="B77" s="307" t="s">
        <v>316</v>
      </c>
      <c r="C77" s="308"/>
      <c r="D77" s="113">
        <v>0.62424334140435833</v>
      </c>
      <c r="E77" s="115">
        <v>165</v>
      </c>
      <c r="F77" s="114">
        <v>165</v>
      </c>
      <c r="G77" s="114">
        <v>147</v>
      </c>
      <c r="H77" s="114">
        <v>164</v>
      </c>
      <c r="I77" s="140">
        <v>166</v>
      </c>
      <c r="J77" s="115">
        <v>-1</v>
      </c>
      <c r="K77" s="116">
        <v>-0.60240963855421692</v>
      </c>
    </row>
    <row r="78" spans="1:11" ht="14.1" customHeight="1" x14ac:dyDescent="0.2">
      <c r="A78" s="306">
        <v>93</v>
      </c>
      <c r="B78" s="307" t="s">
        <v>317</v>
      </c>
      <c r="C78" s="308"/>
      <c r="D78" s="113">
        <v>9.8365617433414043E-2</v>
      </c>
      <c r="E78" s="115">
        <v>26</v>
      </c>
      <c r="F78" s="114">
        <v>39</v>
      </c>
      <c r="G78" s="114">
        <v>39</v>
      </c>
      <c r="H78" s="114">
        <v>39</v>
      </c>
      <c r="I78" s="140">
        <v>39</v>
      </c>
      <c r="J78" s="115">
        <v>-13</v>
      </c>
      <c r="K78" s="116">
        <v>-33.333333333333336</v>
      </c>
    </row>
    <row r="79" spans="1:11" ht="14.1" customHeight="1" x14ac:dyDescent="0.2">
      <c r="A79" s="306">
        <v>94</v>
      </c>
      <c r="B79" s="307" t="s">
        <v>318</v>
      </c>
      <c r="C79" s="308"/>
      <c r="D79" s="113">
        <v>0.99122276029055689</v>
      </c>
      <c r="E79" s="115">
        <v>262</v>
      </c>
      <c r="F79" s="114">
        <v>260</v>
      </c>
      <c r="G79" s="114">
        <v>295</v>
      </c>
      <c r="H79" s="114">
        <v>325</v>
      </c>
      <c r="I79" s="140">
        <v>343</v>
      </c>
      <c r="J79" s="115">
        <v>-81</v>
      </c>
      <c r="K79" s="116">
        <v>-23.615160349854229</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3.5676452784503634</v>
      </c>
      <c r="E81" s="143">
        <v>943</v>
      </c>
      <c r="F81" s="144">
        <v>977</v>
      </c>
      <c r="G81" s="144">
        <v>990</v>
      </c>
      <c r="H81" s="144">
        <v>1032</v>
      </c>
      <c r="I81" s="145">
        <v>1003</v>
      </c>
      <c r="J81" s="143">
        <v>-60</v>
      </c>
      <c r="K81" s="146">
        <v>-5.9820538384845463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10138</v>
      </c>
      <c r="G12" s="536">
        <v>8465</v>
      </c>
      <c r="H12" s="536">
        <v>13037</v>
      </c>
      <c r="I12" s="536">
        <v>8655</v>
      </c>
      <c r="J12" s="537">
        <v>10018</v>
      </c>
      <c r="K12" s="538">
        <v>120</v>
      </c>
      <c r="L12" s="349">
        <v>1.1978438810141745</v>
      </c>
    </row>
    <row r="13" spans="1:17" s="110" customFormat="1" ht="15" customHeight="1" x14ac:dyDescent="0.2">
      <c r="A13" s="350" t="s">
        <v>344</v>
      </c>
      <c r="B13" s="351" t="s">
        <v>345</v>
      </c>
      <c r="C13" s="347"/>
      <c r="D13" s="347"/>
      <c r="E13" s="348"/>
      <c r="F13" s="536">
        <v>5325</v>
      </c>
      <c r="G13" s="536">
        <v>4382</v>
      </c>
      <c r="H13" s="536">
        <v>7057</v>
      </c>
      <c r="I13" s="536">
        <v>4723</v>
      </c>
      <c r="J13" s="537">
        <v>5545</v>
      </c>
      <c r="K13" s="538">
        <v>-220</v>
      </c>
      <c r="L13" s="349">
        <v>-3.9675383228133452</v>
      </c>
    </row>
    <row r="14" spans="1:17" s="110" customFormat="1" ht="22.5" customHeight="1" x14ac:dyDescent="0.2">
      <c r="A14" s="350"/>
      <c r="B14" s="351" t="s">
        <v>346</v>
      </c>
      <c r="C14" s="347"/>
      <c r="D14" s="347"/>
      <c r="E14" s="348"/>
      <c r="F14" s="536">
        <v>4813</v>
      </c>
      <c r="G14" s="536">
        <v>4083</v>
      </c>
      <c r="H14" s="536">
        <v>5980</v>
      </c>
      <c r="I14" s="536">
        <v>3932</v>
      </c>
      <c r="J14" s="537">
        <v>4473</v>
      </c>
      <c r="K14" s="538">
        <v>340</v>
      </c>
      <c r="L14" s="349">
        <v>7.6011625307399955</v>
      </c>
    </row>
    <row r="15" spans="1:17" s="110" customFormat="1" ht="15" customHeight="1" x14ac:dyDescent="0.2">
      <c r="A15" s="350" t="s">
        <v>347</v>
      </c>
      <c r="B15" s="351" t="s">
        <v>108</v>
      </c>
      <c r="C15" s="347"/>
      <c r="D15" s="347"/>
      <c r="E15" s="348"/>
      <c r="F15" s="536">
        <v>2197</v>
      </c>
      <c r="G15" s="536">
        <v>2287</v>
      </c>
      <c r="H15" s="536">
        <v>4882</v>
      </c>
      <c r="I15" s="536">
        <v>2094</v>
      </c>
      <c r="J15" s="537">
        <v>2241</v>
      </c>
      <c r="K15" s="538">
        <v>-44</v>
      </c>
      <c r="L15" s="349">
        <v>-1.9634091923248549</v>
      </c>
    </row>
    <row r="16" spans="1:17" s="110" customFormat="1" ht="15" customHeight="1" x14ac:dyDescent="0.2">
      <c r="A16" s="350"/>
      <c r="B16" s="351" t="s">
        <v>109</v>
      </c>
      <c r="C16" s="347"/>
      <c r="D16" s="347"/>
      <c r="E16" s="348"/>
      <c r="F16" s="536">
        <v>6978</v>
      </c>
      <c r="G16" s="536">
        <v>5586</v>
      </c>
      <c r="H16" s="536">
        <v>7251</v>
      </c>
      <c r="I16" s="536">
        <v>5856</v>
      </c>
      <c r="J16" s="537">
        <v>6862</v>
      </c>
      <c r="K16" s="538">
        <v>116</v>
      </c>
      <c r="L16" s="349">
        <v>1.6904692509472456</v>
      </c>
    </row>
    <row r="17" spans="1:12" s="110" customFormat="1" ht="15" customHeight="1" x14ac:dyDescent="0.2">
      <c r="A17" s="350"/>
      <c r="B17" s="351" t="s">
        <v>110</v>
      </c>
      <c r="C17" s="347"/>
      <c r="D17" s="347"/>
      <c r="E17" s="348"/>
      <c r="F17" s="536">
        <v>855</v>
      </c>
      <c r="G17" s="536">
        <v>518</v>
      </c>
      <c r="H17" s="536">
        <v>792</v>
      </c>
      <c r="I17" s="536">
        <v>611</v>
      </c>
      <c r="J17" s="537">
        <v>803</v>
      </c>
      <c r="K17" s="538">
        <v>52</v>
      </c>
      <c r="L17" s="349">
        <v>6.4757160647571608</v>
      </c>
    </row>
    <row r="18" spans="1:12" s="110" customFormat="1" ht="15" customHeight="1" x14ac:dyDescent="0.2">
      <c r="A18" s="350"/>
      <c r="B18" s="351" t="s">
        <v>111</v>
      </c>
      <c r="C18" s="347"/>
      <c r="D18" s="347"/>
      <c r="E18" s="348"/>
      <c r="F18" s="536">
        <v>108</v>
      </c>
      <c r="G18" s="536">
        <v>74</v>
      </c>
      <c r="H18" s="536">
        <v>112</v>
      </c>
      <c r="I18" s="536">
        <v>94</v>
      </c>
      <c r="J18" s="537">
        <v>112</v>
      </c>
      <c r="K18" s="538">
        <v>-4</v>
      </c>
      <c r="L18" s="349">
        <v>-3.5714285714285716</v>
      </c>
    </row>
    <row r="19" spans="1:12" s="110" customFormat="1" ht="15" customHeight="1" x14ac:dyDescent="0.2">
      <c r="A19" s="118" t="s">
        <v>113</v>
      </c>
      <c r="B19" s="119" t="s">
        <v>181</v>
      </c>
      <c r="C19" s="347"/>
      <c r="D19" s="347"/>
      <c r="E19" s="348"/>
      <c r="F19" s="536">
        <v>5689</v>
      </c>
      <c r="G19" s="536">
        <v>4744</v>
      </c>
      <c r="H19" s="536">
        <v>8595</v>
      </c>
      <c r="I19" s="536">
        <v>4896</v>
      </c>
      <c r="J19" s="537">
        <v>6061</v>
      </c>
      <c r="K19" s="538">
        <v>-372</v>
      </c>
      <c r="L19" s="349">
        <v>-6.1376010559313645</v>
      </c>
    </row>
    <row r="20" spans="1:12" s="110" customFormat="1" ht="15" customHeight="1" x14ac:dyDescent="0.2">
      <c r="A20" s="118"/>
      <c r="B20" s="119" t="s">
        <v>182</v>
      </c>
      <c r="C20" s="347"/>
      <c r="D20" s="347"/>
      <c r="E20" s="348"/>
      <c r="F20" s="536">
        <v>4449</v>
      </c>
      <c r="G20" s="536">
        <v>3721</v>
      </c>
      <c r="H20" s="536">
        <v>4442</v>
      </c>
      <c r="I20" s="536">
        <v>3759</v>
      </c>
      <c r="J20" s="537">
        <v>3957</v>
      </c>
      <c r="K20" s="538">
        <v>492</v>
      </c>
      <c r="L20" s="349">
        <v>12.433661865049279</v>
      </c>
    </row>
    <row r="21" spans="1:12" s="110" customFormat="1" ht="15" customHeight="1" x14ac:dyDescent="0.2">
      <c r="A21" s="118" t="s">
        <v>113</v>
      </c>
      <c r="B21" s="119" t="s">
        <v>116</v>
      </c>
      <c r="C21" s="347"/>
      <c r="D21" s="347"/>
      <c r="E21" s="348"/>
      <c r="F21" s="536">
        <v>8823</v>
      </c>
      <c r="G21" s="536">
        <v>7171</v>
      </c>
      <c r="H21" s="536">
        <v>11438</v>
      </c>
      <c r="I21" s="536">
        <v>7348</v>
      </c>
      <c r="J21" s="537">
        <v>8733</v>
      </c>
      <c r="K21" s="538">
        <v>90</v>
      </c>
      <c r="L21" s="349">
        <v>1.0305736860185504</v>
      </c>
    </row>
    <row r="22" spans="1:12" s="110" customFormat="1" ht="15" customHeight="1" x14ac:dyDescent="0.2">
      <c r="A22" s="118"/>
      <c r="B22" s="119" t="s">
        <v>117</v>
      </c>
      <c r="C22" s="347"/>
      <c r="D22" s="347"/>
      <c r="E22" s="348"/>
      <c r="F22" s="536">
        <v>1296</v>
      </c>
      <c r="G22" s="536">
        <v>1287</v>
      </c>
      <c r="H22" s="536">
        <v>1590</v>
      </c>
      <c r="I22" s="536">
        <v>1292</v>
      </c>
      <c r="J22" s="537">
        <v>1265</v>
      </c>
      <c r="K22" s="538">
        <v>31</v>
      </c>
      <c r="L22" s="349">
        <v>2.4505928853754941</v>
      </c>
    </row>
    <row r="23" spans="1:12" s="110" customFormat="1" ht="15" customHeight="1" x14ac:dyDescent="0.2">
      <c r="A23" s="352" t="s">
        <v>347</v>
      </c>
      <c r="B23" s="353" t="s">
        <v>193</v>
      </c>
      <c r="C23" s="354"/>
      <c r="D23" s="354"/>
      <c r="E23" s="355"/>
      <c r="F23" s="539">
        <v>263</v>
      </c>
      <c r="G23" s="539">
        <v>560</v>
      </c>
      <c r="H23" s="539">
        <v>2311</v>
      </c>
      <c r="I23" s="539">
        <v>270</v>
      </c>
      <c r="J23" s="540">
        <v>325</v>
      </c>
      <c r="K23" s="541">
        <v>-62</v>
      </c>
      <c r="L23" s="356">
        <v>-19.076923076923077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38.700000000000003</v>
      </c>
      <c r="G25" s="542">
        <v>44.6</v>
      </c>
      <c r="H25" s="542">
        <v>44.8</v>
      </c>
      <c r="I25" s="542">
        <v>43</v>
      </c>
      <c r="J25" s="542">
        <v>39.5</v>
      </c>
      <c r="K25" s="543" t="s">
        <v>349</v>
      </c>
      <c r="L25" s="364">
        <v>-0.79999999999999716</v>
      </c>
    </row>
    <row r="26" spans="1:12" s="110" customFormat="1" ht="15" customHeight="1" x14ac:dyDescent="0.2">
      <c r="A26" s="365" t="s">
        <v>105</v>
      </c>
      <c r="B26" s="366" t="s">
        <v>345</v>
      </c>
      <c r="C26" s="362"/>
      <c r="D26" s="362"/>
      <c r="E26" s="363"/>
      <c r="F26" s="542">
        <v>37.4</v>
      </c>
      <c r="G26" s="542">
        <v>41.5</v>
      </c>
      <c r="H26" s="542">
        <v>41.3</v>
      </c>
      <c r="I26" s="542">
        <v>38.4</v>
      </c>
      <c r="J26" s="544">
        <v>36.1</v>
      </c>
      <c r="K26" s="543" t="s">
        <v>349</v>
      </c>
      <c r="L26" s="364">
        <v>1.2999999999999972</v>
      </c>
    </row>
    <row r="27" spans="1:12" s="110" customFormat="1" ht="15" customHeight="1" x14ac:dyDescent="0.2">
      <c r="A27" s="365"/>
      <c r="B27" s="366" t="s">
        <v>346</v>
      </c>
      <c r="C27" s="362"/>
      <c r="D27" s="362"/>
      <c r="E27" s="363"/>
      <c r="F27" s="542">
        <v>40.200000000000003</v>
      </c>
      <c r="G27" s="542">
        <v>48</v>
      </c>
      <c r="H27" s="542">
        <v>49.1</v>
      </c>
      <c r="I27" s="542">
        <v>48.6</v>
      </c>
      <c r="J27" s="542">
        <v>43.8</v>
      </c>
      <c r="K27" s="543" t="s">
        <v>349</v>
      </c>
      <c r="L27" s="364">
        <v>-3.5999999999999943</v>
      </c>
    </row>
    <row r="28" spans="1:12" s="110" customFormat="1" ht="15" customHeight="1" x14ac:dyDescent="0.2">
      <c r="A28" s="365" t="s">
        <v>113</v>
      </c>
      <c r="B28" s="366" t="s">
        <v>108</v>
      </c>
      <c r="C28" s="362"/>
      <c r="D28" s="362"/>
      <c r="E28" s="363"/>
      <c r="F28" s="542">
        <v>50.4</v>
      </c>
      <c r="G28" s="542">
        <v>55.1</v>
      </c>
      <c r="H28" s="542">
        <v>53.4</v>
      </c>
      <c r="I28" s="542">
        <v>50.9</v>
      </c>
      <c r="J28" s="542">
        <v>51.3</v>
      </c>
      <c r="K28" s="543" t="s">
        <v>349</v>
      </c>
      <c r="L28" s="364">
        <v>-0.89999999999999858</v>
      </c>
    </row>
    <row r="29" spans="1:12" s="110" customFormat="1" ht="11.25" x14ac:dyDescent="0.2">
      <c r="A29" s="365"/>
      <c r="B29" s="366" t="s">
        <v>109</v>
      </c>
      <c r="C29" s="362"/>
      <c r="D29" s="362"/>
      <c r="E29" s="363"/>
      <c r="F29" s="542">
        <v>37</v>
      </c>
      <c r="G29" s="542">
        <v>41.5</v>
      </c>
      <c r="H29" s="542">
        <v>42.3</v>
      </c>
      <c r="I29" s="542">
        <v>40.799999999999997</v>
      </c>
      <c r="J29" s="544">
        <v>37</v>
      </c>
      <c r="K29" s="543" t="s">
        <v>349</v>
      </c>
      <c r="L29" s="364">
        <v>0</v>
      </c>
    </row>
    <row r="30" spans="1:12" s="110" customFormat="1" ht="15" customHeight="1" x14ac:dyDescent="0.2">
      <c r="A30" s="365"/>
      <c r="B30" s="366" t="s">
        <v>110</v>
      </c>
      <c r="C30" s="362"/>
      <c r="D30" s="362"/>
      <c r="E30" s="363"/>
      <c r="F30" s="542">
        <v>24.8</v>
      </c>
      <c r="G30" s="542">
        <v>38.4</v>
      </c>
      <c r="H30" s="542">
        <v>39.6</v>
      </c>
      <c r="I30" s="542">
        <v>37.799999999999997</v>
      </c>
      <c r="J30" s="542">
        <v>31.5</v>
      </c>
      <c r="K30" s="543" t="s">
        <v>349</v>
      </c>
      <c r="L30" s="364">
        <v>-6.6999999999999993</v>
      </c>
    </row>
    <row r="31" spans="1:12" s="110" customFormat="1" ht="15" customHeight="1" x14ac:dyDescent="0.2">
      <c r="A31" s="365"/>
      <c r="B31" s="366" t="s">
        <v>111</v>
      </c>
      <c r="C31" s="362"/>
      <c r="D31" s="362"/>
      <c r="E31" s="363"/>
      <c r="F31" s="542">
        <v>44.4</v>
      </c>
      <c r="G31" s="542">
        <v>56.8</v>
      </c>
      <c r="H31" s="542">
        <v>55.4</v>
      </c>
      <c r="I31" s="542">
        <v>52.1</v>
      </c>
      <c r="J31" s="542">
        <v>41.1</v>
      </c>
      <c r="K31" s="543" t="s">
        <v>349</v>
      </c>
      <c r="L31" s="364">
        <v>3.2999999999999972</v>
      </c>
    </row>
    <row r="32" spans="1:12" s="110" customFormat="1" ht="15" customHeight="1" x14ac:dyDescent="0.2">
      <c r="A32" s="367" t="s">
        <v>113</v>
      </c>
      <c r="B32" s="368" t="s">
        <v>181</v>
      </c>
      <c r="C32" s="362"/>
      <c r="D32" s="362"/>
      <c r="E32" s="363"/>
      <c r="F32" s="542">
        <v>32.200000000000003</v>
      </c>
      <c r="G32" s="542">
        <v>36.5</v>
      </c>
      <c r="H32" s="542">
        <v>36.4</v>
      </c>
      <c r="I32" s="542">
        <v>35.299999999999997</v>
      </c>
      <c r="J32" s="544">
        <v>33.5</v>
      </c>
      <c r="K32" s="543" t="s">
        <v>349</v>
      </c>
      <c r="L32" s="364">
        <v>-1.2999999999999972</v>
      </c>
    </row>
    <row r="33" spans="1:12" s="110" customFormat="1" ht="15" customHeight="1" x14ac:dyDescent="0.2">
      <c r="A33" s="367"/>
      <c r="B33" s="368" t="s">
        <v>182</v>
      </c>
      <c r="C33" s="362"/>
      <c r="D33" s="362"/>
      <c r="E33" s="363"/>
      <c r="F33" s="542">
        <v>46.6</v>
      </c>
      <c r="G33" s="542">
        <v>53.4</v>
      </c>
      <c r="H33" s="542">
        <v>56</v>
      </c>
      <c r="I33" s="542">
        <v>52.4</v>
      </c>
      <c r="J33" s="542">
        <v>48.2</v>
      </c>
      <c r="K33" s="543" t="s">
        <v>349</v>
      </c>
      <c r="L33" s="364">
        <v>-1.6000000000000014</v>
      </c>
    </row>
    <row r="34" spans="1:12" s="369" customFormat="1" ht="15" customHeight="1" x14ac:dyDescent="0.2">
      <c r="A34" s="367" t="s">
        <v>113</v>
      </c>
      <c r="B34" s="368" t="s">
        <v>116</v>
      </c>
      <c r="C34" s="362"/>
      <c r="D34" s="362"/>
      <c r="E34" s="363"/>
      <c r="F34" s="542">
        <v>38.4</v>
      </c>
      <c r="G34" s="542">
        <v>44.2</v>
      </c>
      <c r="H34" s="542">
        <v>44.7</v>
      </c>
      <c r="I34" s="542">
        <v>42.9</v>
      </c>
      <c r="J34" s="542">
        <v>39.700000000000003</v>
      </c>
      <c r="K34" s="543" t="s">
        <v>349</v>
      </c>
      <c r="L34" s="364">
        <v>-1.3000000000000043</v>
      </c>
    </row>
    <row r="35" spans="1:12" s="369" customFormat="1" ht="11.25" x14ac:dyDescent="0.2">
      <c r="A35" s="370"/>
      <c r="B35" s="371" t="s">
        <v>117</v>
      </c>
      <c r="C35" s="372"/>
      <c r="D35" s="372"/>
      <c r="E35" s="373"/>
      <c r="F35" s="545">
        <v>40.700000000000003</v>
      </c>
      <c r="G35" s="545">
        <v>46.4</v>
      </c>
      <c r="H35" s="545">
        <v>45.6</v>
      </c>
      <c r="I35" s="545">
        <v>43.2</v>
      </c>
      <c r="J35" s="546">
        <v>38.299999999999997</v>
      </c>
      <c r="K35" s="547" t="s">
        <v>349</v>
      </c>
      <c r="L35" s="374">
        <v>2.4000000000000057</v>
      </c>
    </row>
    <row r="36" spans="1:12" s="369" customFormat="1" ht="15.95" customHeight="1" x14ac:dyDescent="0.2">
      <c r="A36" s="375" t="s">
        <v>350</v>
      </c>
      <c r="B36" s="376"/>
      <c r="C36" s="377"/>
      <c r="D36" s="376"/>
      <c r="E36" s="378"/>
      <c r="F36" s="548">
        <v>9750</v>
      </c>
      <c r="G36" s="548">
        <v>7779</v>
      </c>
      <c r="H36" s="548">
        <v>10095</v>
      </c>
      <c r="I36" s="548">
        <v>8316</v>
      </c>
      <c r="J36" s="548">
        <v>9593</v>
      </c>
      <c r="K36" s="549">
        <v>157</v>
      </c>
      <c r="L36" s="380">
        <v>1.6366100281455227</v>
      </c>
    </row>
    <row r="37" spans="1:12" s="369" customFormat="1" ht="15.95" customHeight="1" x14ac:dyDescent="0.2">
      <c r="A37" s="381"/>
      <c r="B37" s="382" t="s">
        <v>113</v>
      </c>
      <c r="C37" s="382" t="s">
        <v>351</v>
      </c>
      <c r="D37" s="382"/>
      <c r="E37" s="383"/>
      <c r="F37" s="548">
        <v>3776</v>
      </c>
      <c r="G37" s="548">
        <v>3466</v>
      </c>
      <c r="H37" s="548">
        <v>4525</v>
      </c>
      <c r="I37" s="548">
        <v>3572</v>
      </c>
      <c r="J37" s="548">
        <v>3791</v>
      </c>
      <c r="K37" s="549">
        <v>-15</v>
      </c>
      <c r="L37" s="380">
        <v>-0.39567396465312582</v>
      </c>
    </row>
    <row r="38" spans="1:12" s="369" customFormat="1" ht="15.95" customHeight="1" x14ac:dyDescent="0.2">
      <c r="A38" s="381"/>
      <c r="B38" s="384" t="s">
        <v>105</v>
      </c>
      <c r="C38" s="384" t="s">
        <v>106</v>
      </c>
      <c r="D38" s="385"/>
      <c r="E38" s="383"/>
      <c r="F38" s="548">
        <v>5134</v>
      </c>
      <c r="G38" s="548">
        <v>4115</v>
      </c>
      <c r="H38" s="548">
        <v>5521</v>
      </c>
      <c r="I38" s="548">
        <v>4598</v>
      </c>
      <c r="J38" s="550">
        <v>5337</v>
      </c>
      <c r="K38" s="549">
        <v>-203</v>
      </c>
      <c r="L38" s="380">
        <v>-3.8036350009368558</v>
      </c>
    </row>
    <row r="39" spans="1:12" s="369" customFormat="1" ht="15.95" customHeight="1" x14ac:dyDescent="0.2">
      <c r="A39" s="381"/>
      <c r="B39" s="385"/>
      <c r="C39" s="382" t="s">
        <v>352</v>
      </c>
      <c r="D39" s="385"/>
      <c r="E39" s="383"/>
      <c r="F39" s="548">
        <v>1919</v>
      </c>
      <c r="G39" s="548">
        <v>1707</v>
      </c>
      <c r="H39" s="548">
        <v>2280</v>
      </c>
      <c r="I39" s="548">
        <v>1765</v>
      </c>
      <c r="J39" s="548">
        <v>1926</v>
      </c>
      <c r="K39" s="549">
        <v>-7</v>
      </c>
      <c r="L39" s="380">
        <v>-0.36344755970924197</v>
      </c>
    </row>
    <row r="40" spans="1:12" s="369" customFormat="1" ht="15.95" customHeight="1" x14ac:dyDescent="0.2">
      <c r="A40" s="381"/>
      <c r="B40" s="384"/>
      <c r="C40" s="384" t="s">
        <v>107</v>
      </c>
      <c r="D40" s="385"/>
      <c r="E40" s="383"/>
      <c r="F40" s="548">
        <v>4616</v>
      </c>
      <c r="G40" s="548">
        <v>3664</v>
      </c>
      <c r="H40" s="548">
        <v>4574</v>
      </c>
      <c r="I40" s="548">
        <v>3718</v>
      </c>
      <c r="J40" s="548">
        <v>4256</v>
      </c>
      <c r="K40" s="549">
        <v>360</v>
      </c>
      <c r="L40" s="380">
        <v>8.458646616541353</v>
      </c>
    </row>
    <row r="41" spans="1:12" s="369" customFormat="1" ht="24" customHeight="1" x14ac:dyDescent="0.2">
      <c r="A41" s="381"/>
      <c r="B41" s="385"/>
      <c r="C41" s="382" t="s">
        <v>352</v>
      </c>
      <c r="D41" s="385"/>
      <c r="E41" s="383"/>
      <c r="F41" s="548">
        <v>1857</v>
      </c>
      <c r="G41" s="548">
        <v>1759</v>
      </c>
      <c r="H41" s="548">
        <v>2245</v>
      </c>
      <c r="I41" s="548">
        <v>1807</v>
      </c>
      <c r="J41" s="550">
        <v>1865</v>
      </c>
      <c r="K41" s="549">
        <v>-8</v>
      </c>
      <c r="L41" s="380">
        <v>-0.42895442359249331</v>
      </c>
    </row>
    <row r="42" spans="1:12" s="110" customFormat="1" ht="15" customHeight="1" x14ac:dyDescent="0.2">
      <c r="A42" s="381"/>
      <c r="B42" s="384" t="s">
        <v>113</v>
      </c>
      <c r="C42" s="384" t="s">
        <v>353</v>
      </c>
      <c r="D42" s="385"/>
      <c r="E42" s="383"/>
      <c r="F42" s="548">
        <v>1945</v>
      </c>
      <c r="G42" s="548">
        <v>1789</v>
      </c>
      <c r="H42" s="548">
        <v>2358</v>
      </c>
      <c r="I42" s="548">
        <v>1871</v>
      </c>
      <c r="J42" s="548">
        <v>1957</v>
      </c>
      <c r="K42" s="549">
        <v>-12</v>
      </c>
      <c r="L42" s="380">
        <v>-0.61318344404701075</v>
      </c>
    </row>
    <row r="43" spans="1:12" s="110" customFormat="1" ht="15" customHeight="1" x14ac:dyDescent="0.2">
      <c r="A43" s="381"/>
      <c r="B43" s="385"/>
      <c r="C43" s="382" t="s">
        <v>352</v>
      </c>
      <c r="D43" s="385"/>
      <c r="E43" s="383"/>
      <c r="F43" s="548">
        <v>981</v>
      </c>
      <c r="G43" s="548">
        <v>985</v>
      </c>
      <c r="H43" s="548">
        <v>1258</v>
      </c>
      <c r="I43" s="548">
        <v>952</v>
      </c>
      <c r="J43" s="548">
        <v>1004</v>
      </c>
      <c r="K43" s="549">
        <v>-23</v>
      </c>
      <c r="L43" s="380">
        <v>-2.2908366533864544</v>
      </c>
    </row>
    <row r="44" spans="1:12" s="110" customFormat="1" ht="15" customHeight="1" x14ac:dyDescent="0.2">
      <c r="A44" s="381"/>
      <c r="B44" s="384"/>
      <c r="C44" s="366" t="s">
        <v>109</v>
      </c>
      <c r="D44" s="385"/>
      <c r="E44" s="383"/>
      <c r="F44" s="548">
        <v>6843</v>
      </c>
      <c r="G44" s="548">
        <v>5401</v>
      </c>
      <c r="H44" s="548">
        <v>6835</v>
      </c>
      <c r="I44" s="548">
        <v>5743</v>
      </c>
      <c r="J44" s="550">
        <v>6721</v>
      </c>
      <c r="K44" s="549">
        <v>122</v>
      </c>
      <c r="L44" s="380">
        <v>1.8152060705252195</v>
      </c>
    </row>
    <row r="45" spans="1:12" s="110" customFormat="1" ht="15" customHeight="1" x14ac:dyDescent="0.2">
      <c r="A45" s="381"/>
      <c r="B45" s="385"/>
      <c r="C45" s="382" t="s">
        <v>352</v>
      </c>
      <c r="D45" s="385"/>
      <c r="E45" s="383"/>
      <c r="F45" s="548">
        <v>2535</v>
      </c>
      <c r="G45" s="548">
        <v>2241</v>
      </c>
      <c r="H45" s="548">
        <v>2892</v>
      </c>
      <c r="I45" s="548">
        <v>2341</v>
      </c>
      <c r="J45" s="548">
        <v>2488</v>
      </c>
      <c r="K45" s="549">
        <v>47</v>
      </c>
      <c r="L45" s="380">
        <v>1.8890675241157557</v>
      </c>
    </row>
    <row r="46" spans="1:12" s="110" customFormat="1" ht="15" customHeight="1" x14ac:dyDescent="0.2">
      <c r="A46" s="381"/>
      <c r="B46" s="384"/>
      <c r="C46" s="366" t="s">
        <v>110</v>
      </c>
      <c r="D46" s="385"/>
      <c r="E46" s="383"/>
      <c r="F46" s="548">
        <v>854</v>
      </c>
      <c r="G46" s="548">
        <v>515</v>
      </c>
      <c r="H46" s="548">
        <v>790</v>
      </c>
      <c r="I46" s="548">
        <v>608</v>
      </c>
      <c r="J46" s="548">
        <v>803</v>
      </c>
      <c r="K46" s="549">
        <v>51</v>
      </c>
      <c r="L46" s="380">
        <v>6.3511830635118303</v>
      </c>
    </row>
    <row r="47" spans="1:12" s="110" customFormat="1" ht="15" customHeight="1" x14ac:dyDescent="0.2">
      <c r="A47" s="381"/>
      <c r="B47" s="385"/>
      <c r="C47" s="382" t="s">
        <v>352</v>
      </c>
      <c r="D47" s="385"/>
      <c r="E47" s="383"/>
      <c r="F47" s="548">
        <v>212</v>
      </c>
      <c r="G47" s="548">
        <v>198</v>
      </c>
      <c r="H47" s="548">
        <v>313</v>
      </c>
      <c r="I47" s="548">
        <v>230</v>
      </c>
      <c r="J47" s="550">
        <v>253</v>
      </c>
      <c r="K47" s="549">
        <v>-41</v>
      </c>
      <c r="L47" s="380">
        <v>-16.205533596837945</v>
      </c>
    </row>
    <row r="48" spans="1:12" s="110" customFormat="1" ht="15" customHeight="1" x14ac:dyDescent="0.2">
      <c r="A48" s="381"/>
      <c r="B48" s="385"/>
      <c r="C48" s="366" t="s">
        <v>111</v>
      </c>
      <c r="D48" s="386"/>
      <c r="E48" s="387"/>
      <c r="F48" s="548">
        <v>108</v>
      </c>
      <c r="G48" s="548">
        <v>74</v>
      </c>
      <c r="H48" s="548">
        <v>112</v>
      </c>
      <c r="I48" s="548">
        <v>94</v>
      </c>
      <c r="J48" s="548">
        <v>112</v>
      </c>
      <c r="K48" s="549">
        <v>-4</v>
      </c>
      <c r="L48" s="380">
        <v>-3.5714285714285716</v>
      </c>
    </row>
    <row r="49" spans="1:12" s="110" customFormat="1" ht="15" customHeight="1" x14ac:dyDescent="0.2">
      <c r="A49" s="381"/>
      <c r="B49" s="385"/>
      <c r="C49" s="382" t="s">
        <v>352</v>
      </c>
      <c r="D49" s="385"/>
      <c r="E49" s="383"/>
      <c r="F49" s="548">
        <v>48</v>
      </c>
      <c r="G49" s="548">
        <v>42</v>
      </c>
      <c r="H49" s="548">
        <v>62</v>
      </c>
      <c r="I49" s="548">
        <v>49</v>
      </c>
      <c r="J49" s="548">
        <v>46</v>
      </c>
      <c r="K49" s="549">
        <v>2</v>
      </c>
      <c r="L49" s="380">
        <v>4.3478260869565215</v>
      </c>
    </row>
    <row r="50" spans="1:12" s="110" customFormat="1" ht="15" customHeight="1" x14ac:dyDescent="0.2">
      <c r="A50" s="381"/>
      <c r="B50" s="384" t="s">
        <v>113</v>
      </c>
      <c r="C50" s="382" t="s">
        <v>181</v>
      </c>
      <c r="D50" s="385"/>
      <c r="E50" s="383"/>
      <c r="F50" s="548">
        <v>5338</v>
      </c>
      <c r="G50" s="548">
        <v>4084</v>
      </c>
      <c r="H50" s="548">
        <v>5745</v>
      </c>
      <c r="I50" s="548">
        <v>4590</v>
      </c>
      <c r="J50" s="550">
        <v>5659</v>
      </c>
      <c r="K50" s="549">
        <v>-321</v>
      </c>
      <c r="L50" s="380">
        <v>-5.6723802792012723</v>
      </c>
    </row>
    <row r="51" spans="1:12" s="110" customFormat="1" ht="15" customHeight="1" x14ac:dyDescent="0.2">
      <c r="A51" s="381"/>
      <c r="B51" s="385"/>
      <c r="C51" s="382" t="s">
        <v>352</v>
      </c>
      <c r="D51" s="385"/>
      <c r="E51" s="383"/>
      <c r="F51" s="548">
        <v>1719</v>
      </c>
      <c r="G51" s="548">
        <v>1492</v>
      </c>
      <c r="H51" s="548">
        <v>2091</v>
      </c>
      <c r="I51" s="548">
        <v>1619</v>
      </c>
      <c r="J51" s="548">
        <v>1893</v>
      </c>
      <c r="K51" s="549">
        <v>-174</v>
      </c>
      <c r="L51" s="380">
        <v>-9.1917591125198097</v>
      </c>
    </row>
    <row r="52" spans="1:12" s="110" customFormat="1" ht="15" customHeight="1" x14ac:dyDescent="0.2">
      <c r="A52" s="381"/>
      <c r="B52" s="384"/>
      <c r="C52" s="382" t="s">
        <v>182</v>
      </c>
      <c r="D52" s="385"/>
      <c r="E52" s="383"/>
      <c r="F52" s="548">
        <v>4412</v>
      </c>
      <c r="G52" s="548">
        <v>3695</v>
      </c>
      <c r="H52" s="548">
        <v>4350</v>
      </c>
      <c r="I52" s="548">
        <v>3726</v>
      </c>
      <c r="J52" s="548">
        <v>3934</v>
      </c>
      <c r="K52" s="549">
        <v>478</v>
      </c>
      <c r="L52" s="380">
        <v>12.150482968988307</v>
      </c>
    </row>
    <row r="53" spans="1:12" s="269" customFormat="1" ht="11.25" customHeight="1" x14ac:dyDescent="0.2">
      <c r="A53" s="381"/>
      <c r="B53" s="385"/>
      <c r="C53" s="382" t="s">
        <v>352</v>
      </c>
      <c r="D53" s="385"/>
      <c r="E53" s="383"/>
      <c r="F53" s="548">
        <v>2057</v>
      </c>
      <c r="G53" s="548">
        <v>1974</v>
      </c>
      <c r="H53" s="548">
        <v>2434</v>
      </c>
      <c r="I53" s="548">
        <v>1953</v>
      </c>
      <c r="J53" s="550">
        <v>1898</v>
      </c>
      <c r="K53" s="549">
        <v>159</v>
      </c>
      <c r="L53" s="380">
        <v>8.3772391991570068</v>
      </c>
    </row>
    <row r="54" spans="1:12" s="151" customFormat="1" ht="12.75" customHeight="1" x14ac:dyDescent="0.2">
      <c r="A54" s="381"/>
      <c r="B54" s="384" t="s">
        <v>113</v>
      </c>
      <c r="C54" s="384" t="s">
        <v>116</v>
      </c>
      <c r="D54" s="385"/>
      <c r="E54" s="383"/>
      <c r="F54" s="548">
        <v>8478</v>
      </c>
      <c r="G54" s="548">
        <v>6553</v>
      </c>
      <c r="H54" s="548">
        <v>8738</v>
      </c>
      <c r="I54" s="548">
        <v>7051</v>
      </c>
      <c r="J54" s="548">
        <v>8370</v>
      </c>
      <c r="K54" s="549">
        <v>108</v>
      </c>
      <c r="L54" s="380">
        <v>1.2903225806451613</v>
      </c>
    </row>
    <row r="55" spans="1:12" ht="11.25" x14ac:dyDescent="0.2">
      <c r="A55" s="381"/>
      <c r="B55" s="385"/>
      <c r="C55" s="382" t="s">
        <v>352</v>
      </c>
      <c r="D55" s="385"/>
      <c r="E55" s="383"/>
      <c r="F55" s="548">
        <v>3259</v>
      </c>
      <c r="G55" s="548">
        <v>2897</v>
      </c>
      <c r="H55" s="548">
        <v>3906</v>
      </c>
      <c r="I55" s="548">
        <v>3022</v>
      </c>
      <c r="J55" s="548">
        <v>3322</v>
      </c>
      <c r="K55" s="549">
        <v>-63</v>
      </c>
      <c r="L55" s="380">
        <v>-1.8964479229379891</v>
      </c>
    </row>
    <row r="56" spans="1:12" ht="14.25" customHeight="1" x14ac:dyDescent="0.2">
      <c r="A56" s="381"/>
      <c r="B56" s="385"/>
      <c r="C56" s="384" t="s">
        <v>117</v>
      </c>
      <c r="D56" s="385"/>
      <c r="E56" s="383"/>
      <c r="F56" s="548">
        <v>1259</v>
      </c>
      <c r="G56" s="548">
        <v>1221</v>
      </c>
      <c r="H56" s="548">
        <v>1350</v>
      </c>
      <c r="I56" s="548">
        <v>1251</v>
      </c>
      <c r="J56" s="548">
        <v>1204</v>
      </c>
      <c r="K56" s="549">
        <v>55</v>
      </c>
      <c r="L56" s="380">
        <v>4.5681063122923584</v>
      </c>
    </row>
    <row r="57" spans="1:12" ht="18.75" customHeight="1" x14ac:dyDescent="0.2">
      <c r="A57" s="388"/>
      <c r="B57" s="389"/>
      <c r="C57" s="390" t="s">
        <v>352</v>
      </c>
      <c r="D57" s="389"/>
      <c r="E57" s="391"/>
      <c r="F57" s="551">
        <v>513</v>
      </c>
      <c r="G57" s="552">
        <v>567</v>
      </c>
      <c r="H57" s="552">
        <v>616</v>
      </c>
      <c r="I57" s="552">
        <v>541</v>
      </c>
      <c r="J57" s="552">
        <v>461</v>
      </c>
      <c r="K57" s="553">
        <f t="shared" ref="K57" si="0">IF(OR(F57=".",J57=".")=TRUE,".",IF(OR(F57="*",J57="*")=TRUE,"*",IF(AND(F57="-",J57="-")=TRUE,"-",IF(AND(ISNUMBER(J57),ISNUMBER(F57))=TRUE,IF(F57-J57=0,0,F57-J57),IF(ISNUMBER(F57)=TRUE,F57,-J57)))))</f>
        <v>52</v>
      </c>
      <c r="L57" s="392">
        <f t="shared" ref="L57" si="1">IF(K57 =".",".",IF(K57 ="*","*",IF(K57="-","-",IF(K57=0,0,IF(OR(J57="-",J57=".",F57="-",F57=".")=TRUE,"X",IF(J57=0,"0,0",IF(ABS(K57*100/J57)&gt;250,".X",(K57*100/J57))))))))</f>
        <v>11.279826464208243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10138</v>
      </c>
      <c r="E11" s="114">
        <v>8465</v>
      </c>
      <c r="F11" s="114">
        <v>13037</v>
      </c>
      <c r="G11" s="114">
        <v>8655</v>
      </c>
      <c r="H11" s="140">
        <v>10018</v>
      </c>
      <c r="I11" s="115">
        <v>120</v>
      </c>
      <c r="J11" s="116">
        <v>1.1978438810141745</v>
      </c>
    </row>
    <row r="12" spans="1:15" s="110" customFormat="1" ht="24.95" customHeight="1" x14ac:dyDescent="0.2">
      <c r="A12" s="193" t="s">
        <v>132</v>
      </c>
      <c r="B12" s="194" t="s">
        <v>133</v>
      </c>
      <c r="C12" s="113">
        <v>7.8911027816137305E-2</v>
      </c>
      <c r="D12" s="115">
        <v>8</v>
      </c>
      <c r="E12" s="114">
        <v>4</v>
      </c>
      <c r="F12" s="114">
        <v>9</v>
      </c>
      <c r="G12" s="114">
        <v>8</v>
      </c>
      <c r="H12" s="140">
        <v>3</v>
      </c>
      <c r="I12" s="115">
        <v>5</v>
      </c>
      <c r="J12" s="116">
        <v>166.66666666666666</v>
      </c>
    </row>
    <row r="13" spans="1:15" s="110" customFormat="1" ht="24.95" customHeight="1" x14ac:dyDescent="0.2">
      <c r="A13" s="193" t="s">
        <v>134</v>
      </c>
      <c r="B13" s="199" t="s">
        <v>214</v>
      </c>
      <c r="C13" s="113">
        <v>0.54251331623594401</v>
      </c>
      <c r="D13" s="115">
        <v>55</v>
      </c>
      <c r="E13" s="114">
        <v>49</v>
      </c>
      <c r="F13" s="114">
        <v>49</v>
      </c>
      <c r="G13" s="114">
        <v>54</v>
      </c>
      <c r="H13" s="140">
        <v>50</v>
      </c>
      <c r="I13" s="115">
        <v>5</v>
      </c>
      <c r="J13" s="116">
        <v>10</v>
      </c>
    </row>
    <row r="14" spans="1:15" s="287" customFormat="1" ht="24.95" customHeight="1" x14ac:dyDescent="0.2">
      <c r="A14" s="193" t="s">
        <v>215</v>
      </c>
      <c r="B14" s="199" t="s">
        <v>137</v>
      </c>
      <c r="C14" s="113">
        <v>6.3227461037680017</v>
      </c>
      <c r="D14" s="115">
        <v>641</v>
      </c>
      <c r="E14" s="114">
        <v>555</v>
      </c>
      <c r="F14" s="114">
        <v>1023</v>
      </c>
      <c r="G14" s="114">
        <v>706</v>
      </c>
      <c r="H14" s="140">
        <v>836</v>
      </c>
      <c r="I14" s="115">
        <v>-195</v>
      </c>
      <c r="J14" s="116">
        <v>-23.32535885167464</v>
      </c>
      <c r="K14" s="110"/>
      <c r="L14" s="110"/>
      <c r="M14" s="110"/>
      <c r="N14" s="110"/>
      <c r="O14" s="110"/>
    </row>
    <row r="15" spans="1:15" s="110" customFormat="1" ht="24.95" customHeight="1" x14ac:dyDescent="0.2">
      <c r="A15" s="193" t="s">
        <v>216</v>
      </c>
      <c r="B15" s="199" t="s">
        <v>217</v>
      </c>
      <c r="C15" s="113">
        <v>1.5289011639376602</v>
      </c>
      <c r="D15" s="115">
        <v>155</v>
      </c>
      <c r="E15" s="114">
        <v>152</v>
      </c>
      <c r="F15" s="114">
        <v>324</v>
      </c>
      <c r="G15" s="114">
        <v>222</v>
      </c>
      <c r="H15" s="140">
        <v>249</v>
      </c>
      <c r="I15" s="115">
        <v>-94</v>
      </c>
      <c r="J15" s="116">
        <v>-37.751004016064257</v>
      </c>
    </row>
    <row r="16" spans="1:15" s="287" customFormat="1" ht="24.95" customHeight="1" x14ac:dyDescent="0.2">
      <c r="A16" s="193" t="s">
        <v>218</v>
      </c>
      <c r="B16" s="199" t="s">
        <v>141</v>
      </c>
      <c r="C16" s="113">
        <v>4.6557506411521006</v>
      </c>
      <c r="D16" s="115">
        <v>472</v>
      </c>
      <c r="E16" s="114">
        <v>391</v>
      </c>
      <c r="F16" s="114">
        <v>675</v>
      </c>
      <c r="G16" s="114">
        <v>457</v>
      </c>
      <c r="H16" s="140">
        <v>562</v>
      </c>
      <c r="I16" s="115">
        <v>-90</v>
      </c>
      <c r="J16" s="116">
        <v>-16.014234875444838</v>
      </c>
      <c r="K16" s="110"/>
      <c r="L16" s="110"/>
      <c r="M16" s="110"/>
      <c r="N16" s="110"/>
      <c r="O16" s="110"/>
    </row>
    <row r="17" spans="1:15" s="110" customFormat="1" ht="24.95" customHeight="1" x14ac:dyDescent="0.2">
      <c r="A17" s="193" t="s">
        <v>142</v>
      </c>
      <c r="B17" s="199" t="s">
        <v>220</v>
      </c>
      <c r="C17" s="113">
        <v>0.13809429867824027</v>
      </c>
      <c r="D17" s="115">
        <v>14</v>
      </c>
      <c r="E17" s="114">
        <v>12</v>
      </c>
      <c r="F17" s="114">
        <v>24</v>
      </c>
      <c r="G17" s="114">
        <v>27</v>
      </c>
      <c r="H17" s="140">
        <v>25</v>
      </c>
      <c r="I17" s="115">
        <v>-11</v>
      </c>
      <c r="J17" s="116">
        <v>-44</v>
      </c>
    </row>
    <row r="18" spans="1:15" s="287" customFormat="1" ht="24.95" customHeight="1" x14ac:dyDescent="0.2">
      <c r="A18" s="201" t="s">
        <v>144</v>
      </c>
      <c r="B18" s="202" t="s">
        <v>145</v>
      </c>
      <c r="C18" s="113">
        <v>3.8173209706056421</v>
      </c>
      <c r="D18" s="115">
        <v>387</v>
      </c>
      <c r="E18" s="114">
        <v>241</v>
      </c>
      <c r="F18" s="114">
        <v>491</v>
      </c>
      <c r="G18" s="114">
        <v>268</v>
      </c>
      <c r="H18" s="140">
        <v>386</v>
      </c>
      <c r="I18" s="115">
        <v>1</v>
      </c>
      <c r="J18" s="116">
        <v>0.25906735751295334</v>
      </c>
      <c r="K18" s="110"/>
      <c r="L18" s="110"/>
      <c r="M18" s="110"/>
      <c r="N18" s="110"/>
      <c r="O18" s="110"/>
    </row>
    <row r="19" spans="1:15" s="110" customFormat="1" ht="24.95" customHeight="1" x14ac:dyDescent="0.2">
      <c r="A19" s="193" t="s">
        <v>146</v>
      </c>
      <c r="B19" s="199" t="s">
        <v>147</v>
      </c>
      <c r="C19" s="113">
        <v>16.433221542710594</v>
      </c>
      <c r="D19" s="115">
        <v>1666</v>
      </c>
      <c r="E19" s="114">
        <v>1080</v>
      </c>
      <c r="F19" s="114">
        <v>1463</v>
      </c>
      <c r="G19" s="114">
        <v>970</v>
      </c>
      <c r="H19" s="140">
        <v>1149</v>
      </c>
      <c r="I19" s="115">
        <v>517</v>
      </c>
      <c r="J19" s="116">
        <v>44.995648389904268</v>
      </c>
    </row>
    <row r="20" spans="1:15" s="287" customFormat="1" ht="24.95" customHeight="1" x14ac:dyDescent="0.2">
      <c r="A20" s="193" t="s">
        <v>148</v>
      </c>
      <c r="B20" s="199" t="s">
        <v>149</v>
      </c>
      <c r="C20" s="113">
        <v>6.9244426908660488</v>
      </c>
      <c r="D20" s="115">
        <v>702</v>
      </c>
      <c r="E20" s="114">
        <v>376</v>
      </c>
      <c r="F20" s="114">
        <v>764</v>
      </c>
      <c r="G20" s="114">
        <v>481</v>
      </c>
      <c r="H20" s="140">
        <v>507</v>
      </c>
      <c r="I20" s="115">
        <v>195</v>
      </c>
      <c r="J20" s="116">
        <v>38.46153846153846</v>
      </c>
      <c r="K20" s="110"/>
      <c r="L20" s="110"/>
      <c r="M20" s="110"/>
      <c r="N20" s="110"/>
      <c r="O20" s="110"/>
    </row>
    <row r="21" spans="1:15" s="110" customFormat="1" ht="24.95" customHeight="1" x14ac:dyDescent="0.2">
      <c r="A21" s="201" t="s">
        <v>150</v>
      </c>
      <c r="B21" s="202" t="s">
        <v>151</v>
      </c>
      <c r="C21" s="113">
        <v>6.6383902150325511</v>
      </c>
      <c r="D21" s="115">
        <v>673</v>
      </c>
      <c r="E21" s="114">
        <v>755</v>
      </c>
      <c r="F21" s="114">
        <v>804</v>
      </c>
      <c r="G21" s="114">
        <v>655</v>
      </c>
      <c r="H21" s="140">
        <v>645</v>
      </c>
      <c r="I21" s="115">
        <v>28</v>
      </c>
      <c r="J21" s="116">
        <v>4.3410852713178292</v>
      </c>
    </row>
    <row r="22" spans="1:15" s="110" customFormat="1" ht="24.95" customHeight="1" x14ac:dyDescent="0.2">
      <c r="A22" s="201" t="s">
        <v>152</v>
      </c>
      <c r="B22" s="199" t="s">
        <v>153</v>
      </c>
      <c r="C22" s="113">
        <v>3.6989544288814362</v>
      </c>
      <c r="D22" s="115">
        <v>375</v>
      </c>
      <c r="E22" s="114">
        <v>336</v>
      </c>
      <c r="F22" s="114">
        <v>497</v>
      </c>
      <c r="G22" s="114">
        <v>313</v>
      </c>
      <c r="H22" s="140">
        <v>323</v>
      </c>
      <c r="I22" s="115">
        <v>52</v>
      </c>
      <c r="J22" s="116">
        <v>16.099071207430342</v>
      </c>
    </row>
    <row r="23" spans="1:15" s="110" customFormat="1" ht="24.95" customHeight="1" x14ac:dyDescent="0.2">
      <c r="A23" s="193" t="s">
        <v>154</v>
      </c>
      <c r="B23" s="199" t="s">
        <v>155</v>
      </c>
      <c r="C23" s="113">
        <v>1.6176760702308148</v>
      </c>
      <c r="D23" s="115">
        <v>164</v>
      </c>
      <c r="E23" s="114">
        <v>148</v>
      </c>
      <c r="F23" s="114">
        <v>465</v>
      </c>
      <c r="G23" s="114">
        <v>117</v>
      </c>
      <c r="H23" s="140">
        <v>165</v>
      </c>
      <c r="I23" s="115">
        <v>-1</v>
      </c>
      <c r="J23" s="116">
        <v>-0.60606060606060608</v>
      </c>
    </row>
    <row r="24" spans="1:15" s="110" customFormat="1" ht="24.95" customHeight="1" x14ac:dyDescent="0.2">
      <c r="A24" s="193" t="s">
        <v>156</v>
      </c>
      <c r="B24" s="199" t="s">
        <v>221</v>
      </c>
      <c r="C24" s="113">
        <v>7.4965476425330442</v>
      </c>
      <c r="D24" s="115">
        <v>760</v>
      </c>
      <c r="E24" s="114">
        <v>532</v>
      </c>
      <c r="F24" s="114">
        <v>950</v>
      </c>
      <c r="G24" s="114">
        <v>599</v>
      </c>
      <c r="H24" s="140">
        <v>975</v>
      </c>
      <c r="I24" s="115">
        <v>-215</v>
      </c>
      <c r="J24" s="116">
        <v>-22.051282051282051</v>
      </c>
    </row>
    <row r="25" spans="1:15" s="110" customFormat="1" ht="24.95" customHeight="1" x14ac:dyDescent="0.2">
      <c r="A25" s="193" t="s">
        <v>222</v>
      </c>
      <c r="B25" s="204" t="s">
        <v>159</v>
      </c>
      <c r="C25" s="113">
        <v>10.031564411126455</v>
      </c>
      <c r="D25" s="115">
        <v>1017</v>
      </c>
      <c r="E25" s="114">
        <v>879</v>
      </c>
      <c r="F25" s="114">
        <v>1148</v>
      </c>
      <c r="G25" s="114">
        <v>970</v>
      </c>
      <c r="H25" s="140">
        <v>1042</v>
      </c>
      <c r="I25" s="115">
        <v>-25</v>
      </c>
      <c r="J25" s="116">
        <v>-2.3992322456813819</v>
      </c>
    </row>
    <row r="26" spans="1:15" s="110" customFormat="1" ht="24.95" customHeight="1" x14ac:dyDescent="0.2">
      <c r="A26" s="201">
        <v>782.78300000000002</v>
      </c>
      <c r="B26" s="203" t="s">
        <v>160</v>
      </c>
      <c r="C26" s="113">
        <v>7.2302229236535807</v>
      </c>
      <c r="D26" s="115">
        <v>733</v>
      </c>
      <c r="E26" s="114">
        <v>656</v>
      </c>
      <c r="F26" s="114">
        <v>1022</v>
      </c>
      <c r="G26" s="114">
        <v>936</v>
      </c>
      <c r="H26" s="140">
        <v>905</v>
      </c>
      <c r="I26" s="115">
        <v>-172</v>
      </c>
      <c r="J26" s="116">
        <v>-19.005524861878452</v>
      </c>
    </row>
    <row r="27" spans="1:15" s="110" customFormat="1" ht="24.95" customHeight="1" x14ac:dyDescent="0.2">
      <c r="A27" s="193" t="s">
        <v>161</v>
      </c>
      <c r="B27" s="199" t="s">
        <v>162</v>
      </c>
      <c r="C27" s="113">
        <v>3.2945354113237326</v>
      </c>
      <c r="D27" s="115">
        <v>334</v>
      </c>
      <c r="E27" s="114">
        <v>285</v>
      </c>
      <c r="F27" s="114">
        <v>493</v>
      </c>
      <c r="G27" s="114">
        <v>248</v>
      </c>
      <c r="H27" s="140">
        <v>355</v>
      </c>
      <c r="I27" s="115">
        <v>-21</v>
      </c>
      <c r="J27" s="116">
        <v>-5.915492957746479</v>
      </c>
    </row>
    <row r="28" spans="1:15" s="110" customFormat="1" ht="24.95" customHeight="1" x14ac:dyDescent="0.2">
      <c r="A28" s="193" t="s">
        <v>163</v>
      </c>
      <c r="B28" s="199" t="s">
        <v>164</v>
      </c>
      <c r="C28" s="113">
        <v>5.5139080686525945</v>
      </c>
      <c r="D28" s="115">
        <v>559</v>
      </c>
      <c r="E28" s="114">
        <v>554</v>
      </c>
      <c r="F28" s="114">
        <v>860</v>
      </c>
      <c r="G28" s="114">
        <v>460</v>
      </c>
      <c r="H28" s="140">
        <v>539</v>
      </c>
      <c r="I28" s="115">
        <v>20</v>
      </c>
      <c r="J28" s="116">
        <v>3.7105751391465676</v>
      </c>
    </row>
    <row r="29" spans="1:15" s="110" customFormat="1" ht="24.95" customHeight="1" x14ac:dyDescent="0.2">
      <c r="A29" s="193">
        <v>86</v>
      </c>
      <c r="B29" s="199" t="s">
        <v>165</v>
      </c>
      <c r="C29" s="113">
        <v>8.1672913789702104</v>
      </c>
      <c r="D29" s="115">
        <v>828</v>
      </c>
      <c r="E29" s="114">
        <v>653</v>
      </c>
      <c r="F29" s="114">
        <v>903</v>
      </c>
      <c r="G29" s="114">
        <v>622</v>
      </c>
      <c r="H29" s="140">
        <v>691</v>
      </c>
      <c r="I29" s="115">
        <v>137</v>
      </c>
      <c r="J29" s="116">
        <v>19.826338639652676</v>
      </c>
    </row>
    <row r="30" spans="1:15" s="110" customFormat="1" ht="24.95" customHeight="1" x14ac:dyDescent="0.2">
      <c r="A30" s="193">
        <v>87.88</v>
      </c>
      <c r="B30" s="204" t="s">
        <v>166</v>
      </c>
      <c r="C30" s="113">
        <v>7.4275004931939241</v>
      </c>
      <c r="D30" s="115">
        <v>753</v>
      </c>
      <c r="E30" s="114">
        <v>659</v>
      </c>
      <c r="F30" s="114">
        <v>1115</v>
      </c>
      <c r="G30" s="114">
        <v>649</v>
      </c>
      <c r="H30" s="140">
        <v>633</v>
      </c>
      <c r="I30" s="115">
        <v>120</v>
      </c>
      <c r="J30" s="116">
        <v>18.957345971563981</v>
      </c>
    </row>
    <row r="31" spans="1:15" s="110" customFormat="1" ht="24.95" customHeight="1" x14ac:dyDescent="0.2">
      <c r="A31" s="193" t="s">
        <v>167</v>
      </c>
      <c r="B31" s="199" t="s">
        <v>168</v>
      </c>
      <c r="C31" s="113">
        <v>4.7445255474452557</v>
      </c>
      <c r="D31" s="115">
        <v>481</v>
      </c>
      <c r="E31" s="114">
        <v>703</v>
      </c>
      <c r="F31" s="114">
        <v>981</v>
      </c>
      <c r="G31" s="114">
        <v>599</v>
      </c>
      <c r="H31" s="140">
        <v>814</v>
      </c>
      <c r="I31" s="115">
        <v>-333</v>
      </c>
      <c r="J31" s="116">
        <v>-40.909090909090907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7.8911027816137305E-2</v>
      </c>
      <c r="D34" s="115">
        <v>8</v>
      </c>
      <c r="E34" s="114">
        <v>4</v>
      </c>
      <c r="F34" s="114">
        <v>9</v>
      </c>
      <c r="G34" s="114">
        <v>8</v>
      </c>
      <c r="H34" s="140">
        <v>3</v>
      </c>
      <c r="I34" s="115">
        <v>5</v>
      </c>
      <c r="J34" s="116">
        <v>166.66666666666666</v>
      </c>
    </row>
    <row r="35" spans="1:10" s="110" customFormat="1" ht="24.95" customHeight="1" x14ac:dyDescent="0.2">
      <c r="A35" s="292" t="s">
        <v>171</v>
      </c>
      <c r="B35" s="293" t="s">
        <v>172</v>
      </c>
      <c r="C35" s="113">
        <v>10.682580390609587</v>
      </c>
      <c r="D35" s="115">
        <v>1083</v>
      </c>
      <c r="E35" s="114">
        <v>845</v>
      </c>
      <c r="F35" s="114">
        <v>1563</v>
      </c>
      <c r="G35" s="114">
        <v>1028</v>
      </c>
      <c r="H35" s="140">
        <v>1272</v>
      </c>
      <c r="I35" s="115">
        <v>-189</v>
      </c>
      <c r="J35" s="116">
        <v>-14.858490566037736</v>
      </c>
    </row>
    <row r="36" spans="1:10" s="110" customFormat="1" ht="24.95" customHeight="1" x14ac:dyDescent="0.2">
      <c r="A36" s="294" t="s">
        <v>173</v>
      </c>
      <c r="B36" s="295" t="s">
        <v>174</v>
      </c>
      <c r="C36" s="125">
        <v>89.218780824620239</v>
      </c>
      <c r="D36" s="143">
        <v>9045</v>
      </c>
      <c r="E36" s="144">
        <v>7616</v>
      </c>
      <c r="F36" s="144">
        <v>11465</v>
      </c>
      <c r="G36" s="144">
        <v>7619</v>
      </c>
      <c r="H36" s="145">
        <v>8743</v>
      </c>
      <c r="I36" s="143">
        <v>302</v>
      </c>
      <c r="J36" s="146">
        <v>3.4541919249685464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10138</v>
      </c>
      <c r="F11" s="264">
        <v>8465</v>
      </c>
      <c r="G11" s="264">
        <v>13037</v>
      </c>
      <c r="H11" s="264">
        <v>8655</v>
      </c>
      <c r="I11" s="265">
        <v>10018</v>
      </c>
      <c r="J11" s="263">
        <v>120</v>
      </c>
      <c r="K11" s="266">
        <v>1.1978438810141745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19.500887749062933</v>
      </c>
      <c r="E13" s="115">
        <v>1977</v>
      </c>
      <c r="F13" s="114">
        <v>1925</v>
      </c>
      <c r="G13" s="114">
        <v>2658</v>
      </c>
      <c r="H13" s="114">
        <v>2015</v>
      </c>
      <c r="I13" s="140">
        <v>2011</v>
      </c>
      <c r="J13" s="115">
        <v>-34</v>
      </c>
      <c r="K13" s="116">
        <v>-1.6907011437095971</v>
      </c>
    </row>
    <row r="14" spans="1:15" ht="15.95" customHeight="1" x14ac:dyDescent="0.2">
      <c r="A14" s="306" t="s">
        <v>230</v>
      </c>
      <c r="B14" s="307"/>
      <c r="C14" s="308"/>
      <c r="D14" s="113">
        <v>56.293154468336951</v>
      </c>
      <c r="E14" s="115">
        <v>5707</v>
      </c>
      <c r="F14" s="114">
        <v>4459</v>
      </c>
      <c r="G14" s="114">
        <v>7518</v>
      </c>
      <c r="H14" s="114">
        <v>4703</v>
      </c>
      <c r="I14" s="140">
        <v>5505</v>
      </c>
      <c r="J14" s="115">
        <v>202</v>
      </c>
      <c r="K14" s="116">
        <v>3.6693914623069936</v>
      </c>
    </row>
    <row r="15" spans="1:15" ht="15.95" customHeight="1" x14ac:dyDescent="0.2">
      <c r="A15" s="306" t="s">
        <v>231</v>
      </c>
      <c r="B15" s="307"/>
      <c r="C15" s="308"/>
      <c r="D15" s="113">
        <v>9.4101400670743729</v>
      </c>
      <c r="E15" s="115">
        <v>954</v>
      </c>
      <c r="F15" s="114">
        <v>916</v>
      </c>
      <c r="G15" s="114">
        <v>1237</v>
      </c>
      <c r="H15" s="114">
        <v>853</v>
      </c>
      <c r="I15" s="140">
        <v>1103</v>
      </c>
      <c r="J15" s="115">
        <v>-149</v>
      </c>
      <c r="K15" s="116">
        <v>-13.508612873980054</v>
      </c>
    </row>
    <row r="16" spans="1:15" ht="15.95" customHeight="1" x14ac:dyDescent="0.2">
      <c r="A16" s="306" t="s">
        <v>232</v>
      </c>
      <c r="B16" s="307"/>
      <c r="C16" s="308"/>
      <c r="D16" s="113">
        <v>14.77608995857171</v>
      </c>
      <c r="E16" s="115">
        <v>1498</v>
      </c>
      <c r="F16" s="114">
        <v>1162</v>
      </c>
      <c r="G16" s="114">
        <v>1608</v>
      </c>
      <c r="H16" s="114">
        <v>1083</v>
      </c>
      <c r="I16" s="140">
        <v>1396</v>
      </c>
      <c r="J16" s="115">
        <v>102</v>
      </c>
      <c r="K16" s="116">
        <v>7.3065902578796562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0.16768593410929178</v>
      </c>
      <c r="E18" s="115">
        <v>17</v>
      </c>
      <c r="F18" s="114">
        <v>13</v>
      </c>
      <c r="G18" s="114">
        <v>35</v>
      </c>
      <c r="H18" s="114">
        <v>20</v>
      </c>
      <c r="I18" s="140">
        <v>20</v>
      </c>
      <c r="J18" s="115">
        <v>-3</v>
      </c>
      <c r="K18" s="116">
        <v>-15</v>
      </c>
    </row>
    <row r="19" spans="1:11" ht="14.1" customHeight="1" x14ac:dyDescent="0.2">
      <c r="A19" s="306" t="s">
        <v>235</v>
      </c>
      <c r="B19" s="307" t="s">
        <v>236</v>
      </c>
      <c r="C19" s="308"/>
      <c r="D19" s="113">
        <v>8.8774906293154474E-2</v>
      </c>
      <c r="E19" s="115">
        <v>9</v>
      </c>
      <c r="F19" s="114">
        <v>9</v>
      </c>
      <c r="G19" s="114">
        <v>21</v>
      </c>
      <c r="H19" s="114">
        <v>11</v>
      </c>
      <c r="I19" s="140">
        <v>13</v>
      </c>
      <c r="J19" s="115">
        <v>-4</v>
      </c>
      <c r="K19" s="116">
        <v>-30.76923076923077</v>
      </c>
    </row>
    <row r="20" spans="1:11" ht="14.1" customHeight="1" x14ac:dyDescent="0.2">
      <c r="A20" s="306">
        <v>12</v>
      </c>
      <c r="B20" s="307" t="s">
        <v>237</v>
      </c>
      <c r="C20" s="308"/>
      <c r="D20" s="113">
        <v>0.32550798974156636</v>
      </c>
      <c r="E20" s="115">
        <v>33</v>
      </c>
      <c r="F20" s="114">
        <v>33</v>
      </c>
      <c r="G20" s="114">
        <v>98</v>
      </c>
      <c r="H20" s="114">
        <v>82</v>
      </c>
      <c r="I20" s="140">
        <v>50</v>
      </c>
      <c r="J20" s="115">
        <v>-17</v>
      </c>
      <c r="K20" s="116">
        <v>-34</v>
      </c>
    </row>
    <row r="21" spans="1:11" ht="14.1" customHeight="1" x14ac:dyDescent="0.2">
      <c r="A21" s="306">
        <v>21</v>
      </c>
      <c r="B21" s="307" t="s">
        <v>238</v>
      </c>
      <c r="C21" s="308"/>
      <c r="D21" s="113">
        <v>5.9183270862102975E-2</v>
      </c>
      <c r="E21" s="115">
        <v>6</v>
      </c>
      <c r="F21" s="114">
        <v>6</v>
      </c>
      <c r="G21" s="114" t="s">
        <v>513</v>
      </c>
      <c r="H21" s="114">
        <v>13</v>
      </c>
      <c r="I21" s="140">
        <v>5</v>
      </c>
      <c r="J21" s="115">
        <v>1</v>
      </c>
      <c r="K21" s="116">
        <v>20</v>
      </c>
    </row>
    <row r="22" spans="1:11" ht="14.1" customHeight="1" x14ac:dyDescent="0.2">
      <c r="A22" s="306">
        <v>22</v>
      </c>
      <c r="B22" s="307" t="s">
        <v>239</v>
      </c>
      <c r="C22" s="308"/>
      <c r="D22" s="113">
        <v>0.53264943775892681</v>
      </c>
      <c r="E22" s="115">
        <v>54</v>
      </c>
      <c r="F22" s="114">
        <v>55</v>
      </c>
      <c r="G22" s="114">
        <v>103</v>
      </c>
      <c r="H22" s="114">
        <v>63</v>
      </c>
      <c r="I22" s="140">
        <v>73</v>
      </c>
      <c r="J22" s="115">
        <v>-19</v>
      </c>
      <c r="K22" s="116">
        <v>-26.027397260273972</v>
      </c>
    </row>
    <row r="23" spans="1:11" ht="14.1" customHeight="1" x14ac:dyDescent="0.2">
      <c r="A23" s="306">
        <v>23</v>
      </c>
      <c r="B23" s="307" t="s">
        <v>240</v>
      </c>
      <c r="C23" s="308"/>
      <c r="D23" s="113">
        <v>0.53264943775892681</v>
      </c>
      <c r="E23" s="115">
        <v>54</v>
      </c>
      <c r="F23" s="114">
        <v>31</v>
      </c>
      <c r="G23" s="114">
        <v>73</v>
      </c>
      <c r="H23" s="114">
        <v>63</v>
      </c>
      <c r="I23" s="140">
        <v>62</v>
      </c>
      <c r="J23" s="115">
        <v>-8</v>
      </c>
      <c r="K23" s="116">
        <v>-12.903225806451612</v>
      </c>
    </row>
    <row r="24" spans="1:11" ht="14.1" customHeight="1" x14ac:dyDescent="0.2">
      <c r="A24" s="306">
        <v>24</v>
      </c>
      <c r="B24" s="307" t="s">
        <v>241</v>
      </c>
      <c r="C24" s="308"/>
      <c r="D24" s="113">
        <v>1.4598540145985401</v>
      </c>
      <c r="E24" s="115">
        <v>148</v>
      </c>
      <c r="F24" s="114">
        <v>138</v>
      </c>
      <c r="G24" s="114">
        <v>252</v>
      </c>
      <c r="H24" s="114">
        <v>193</v>
      </c>
      <c r="I24" s="140">
        <v>284</v>
      </c>
      <c r="J24" s="115">
        <v>-136</v>
      </c>
      <c r="K24" s="116">
        <v>-47.887323943661968</v>
      </c>
    </row>
    <row r="25" spans="1:11" ht="14.1" customHeight="1" x14ac:dyDescent="0.2">
      <c r="A25" s="306">
        <v>25</v>
      </c>
      <c r="B25" s="307" t="s">
        <v>242</v>
      </c>
      <c r="C25" s="308"/>
      <c r="D25" s="113">
        <v>3.077530084829355</v>
      </c>
      <c r="E25" s="115">
        <v>312</v>
      </c>
      <c r="F25" s="114">
        <v>217</v>
      </c>
      <c r="G25" s="114">
        <v>452</v>
      </c>
      <c r="H25" s="114">
        <v>274</v>
      </c>
      <c r="I25" s="140">
        <v>344</v>
      </c>
      <c r="J25" s="115">
        <v>-32</v>
      </c>
      <c r="K25" s="116">
        <v>-9.3023255813953494</v>
      </c>
    </row>
    <row r="26" spans="1:11" ht="14.1" customHeight="1" x14ac:dyDescent="0.2">
      <c r="A26" s="306">
        <v>26</v>
      </c>
      <c r="B26" s="307" t="s">
        <v>243</v>
      </c>
      <c r="C26" s="308"/>
      <c r="D26" s="113">
        <v>2.4067863483921879</v>
      </c>
      <c r="E26" s="115">
        <v>244</v>
      </c>
      <c r="F26" s="114">
        <v>152</v>
      </c>
      <c r="G26" s="114">
        <v>328</v>
      </c>
      <c r="H26" s="114">
        <v>188</v>
      </c>
      <c r="I26" s="140">
        <v>245</v>
      </c>
      <c r="J26" s="115">
        <v>-1</v>
      </c>
      <c r="K26" s="116">
        <v>-0.40816326530612246</v>
      </c>
    </row>
    <row r="27" spans="1:11" ht="14.1" customHeight="1" x14ac:dyDescent="0.2">
      <c r="A27" s="306">
        <v>27</v>
      </c>
      <c r="B27" s="307" t="s">
        <v>244</v>
      </c>
      <c r="C27" s="308"/>
      <c r="D27" s="113">
        <v>1.637403827184849</v>
      </c>
      <c r="E27" s="115">
        <v>166</v>
      </c>
      <c r="F27" s="114">
        <v>116</v>
      </c>
      <c r="G27" s="114">
        <v>181</v>
      </c>
      <c r="H27" s="114">
        <v>152</v>
      </c>
      <c r="I27" s="140">
        <v>195</v>
      </c>
      <c r="J27" s="115">
        <v>-29</v>
      </c>
      <c r="K27" s="116">
        <v>-14.871794871794872</v>
      </c>
    </row>
    <row r="28" spans="1:11" ht="14.1" customHeight="1" x14ac:dyDescent="0.2">
      <c r="A28" s="306">
        <v>28</v>
      </c>
      <c r="B28" s="307" t="s">
        <v>245</v>
      </c>
      <c r="C28" s="308"/>
      <c r="D28" s="113">
        <v>0.12823042020122313</v>
      </c>
      <c r="E28" s="115">
        <v>13</v>
      </c>
      <c r="F28" s="114">
        <v>23</v>
      </c>
      <c r="G28" s="114">
        <v>41</v>
      </c>
      <c r="H28" s="114">
        <v>33</v>
      </c>
      <c r="I28" s="140">
        <v>21</v>
      </c>
      <c r="J28" s="115">
        <v>-8</v>
      </c>
      <c r="K28" s="116">
        <v>-38.095238095238095</v>
      </c>
    </row>
    <row r="29" spans="1:11" ht="14.1" customHeight="1" x14ac:dyDescent="0.2">
      <c r="A29" s="306">
        <v>29</v>
      </c>
      <c r="B29" s="307" t="s">
        <v>246</v>
      </c>
      <c r="C29" s="308"/>
      <c r="D29" s="113">
        <v>3.1958966265535609</v>
      </c>
      <c r="E29" s="115">
        <v>324</v>
      </c>
      <c r="F29" s="114">
        <v>404</v>
      </c>
      <c r="G29" s="114">
        <v>432</v>
      </c>
      <c r="H29" s="114">
        <v>256</v>
      </c>
      <c r="I29" s="140">
        <v>322</v>
      </c>
      <c r="J29" s="115">
        <v>2</v>
      </c>
      <c r="K29" s="116">
        <v>0.6211180124223602</v>
      </c>
    </row>
    <row r="30" spans="1:11" ht="14.1" customHeight="1" x14ac:dyDescent="0.2">
      <c r="A30" s="306" t="s">
        <v>247</v>
      </c>
      <c r="B30" s="307" t="s">
        <v>248</v>
      </c>
      <c r="C30" s="308"/>
      <c r="D30" s="113">
        <v>0.64115210100611564</v>
      </c>
      <c r="E30" s="115">
        <v>65</v>
      </c>
      <c r="F30" s="114" t="s">
        <v>513</v>
      </c>
      <c r="G30" s="114" t="s">
        <v>513</v>
      </c>
      <c r="H30" s="114">
        <v>25</v>
      </c>
      <c r="I30" s="140" t="s">
        <v>513</v>
      </c>
      <c r="J30" s="115" t="s">
        <v>513</v>
      </c>
      <c r="K30" s="116" t="s">
        <v>513</v>
      </c>
    </row>
    <row r="31" spans="1:11" ht="14.1" customHeight="1" x14ac:dyDescent="0.2">
      <c r="A31" s="306" t="s">
        <v>249</v>
      </c>
      <c r="B31" s="307" t="s">
        <v>250</v>
      </c>
      <c r="C31" s="308"/>
      <c r="D31" s="113">
        <v>2.5547445255474455</v>
      </c>
      <c r="E31" s="115">
        <v>259</v>
      </c>
      <c r="F31" s="114">
        <v>363</v>
      </c>
      <c r="G31" s="114">
        <v>356</v>
      </c>
      <c r="H31" s="114">
        <v>231</v>
      </c>
      <c r="I31" s="140">
        <v>283</v>
      </c>
      <c r="J31" s="115">
        <v>-24</v>
      </c>
      <c r="K31" s="116">
        <v>-8.4805653710247348</v>
      </c>
    </row>
    <row r="32" spans="1:11" ht="14.1" customHeight="1" x14ac:dyDescent="0.2">
      <c r="A32" s="306">
        <v>31</v>
      </c>
      <c r="B32" s="307" t="s">
        <v>251</v>
      </c>
      <c r="C32" s="308"/>
      <c r="D32" s="113">
        <v>0.54251331623594401</v>
      </c>
      <c r="E32" s="115">
        <v>55</v>
      </c>
      <c r="F32" s="114">
        <v>47</v>
      </c>
      <c r="G32" s="114">
        <v>93</v>
      </c>
      <c r="H32" s="114">
        <v>34</v>
      </c>
      <c r="I32" s="140">
        <v>85</v>
      </c>
      <c r="J32" s="115">
        <v>-30</v>
      </c>
      <c r="K32" s="116">
        <v>-35.294117647058826</v>
      </c>
    </row>
    <row r="33" spans="1:11" ht="14.1" customHeight="1" x14ac:dyDescent="0.2">
      <c r="A33" s="306">
        <v>32</v>
      </c>
      <c r="B33" s="307" t="s">
        <v>252</v>
      </c>
      <c r="C33" s="308"/>
      <c r="D33" s="113">
        <v>1.4105346222134543</v>
      </c>
      <c r="E33" s="115">
        <v>143</v>
      </c>
      <c r="F33" s="114">
        <v>94</v>
      </c>
      <c r="G33" s="114">
        <v>158</v>
      </c>
      <c r="H33" s="114">
        <v>145</v>
      </c>
      <c r="I33" s="140">
        <v>130</v>
      </c>
      <c r="J33" s="115">
        <v>13</v>
      </c>
      <c r="K33" s="116">
        <v>10</v>
      </c>
    </row>
    <row r="34" spans="1:11" ht="14.1" customHeight="1" x14ac:dyDescent="0.2">
      <c r="A34" s="306">
        <v>33</v>
      </c>
      <c r="B34" s="307" t="s">
        <v>253</v>
      </c>
      <c r="C34" s="308"/>
      <c r="D34" s="113">
        <v>1.992503452357467</v>
      </c>
      <c r="E34" s="115">
        <v>202</v>
      </c>
      <c r="F34" s="114">
        <v>96</v>
      </c>
      <c r="G34" s="114">
        <v>267</v>
      </c>
      <c r="H34" s="114">
        <v>145</v>
      </c>
      <c r="I34" s="140">
        <v>201</v>
      </c>
      <c r="J34" s="115">
        <v>1</v>
      </c>
      <c r="K34" s="116">
        <v>0.49751243781094528</v>
      </c>
    </row>
    <row r="35" spans="1:11" ht="14.1" customHeight="1" x14ac:dyDescent="0.2">
      <c r="A35" s="306">
        <v>34</v>
      </c>
      <c r="B35" s="307" t="s">
        <v>254</v>
      </c>
      <c r="C35" s="308"/>
      <c r="D35" s="113">
        <v>2.0714144801736043</v>
      </c>
      <c r="E35" s="115">
        <v>210</v>
      </c>
      <c r="F35" s="114">
        <v>123</v>
      </c>
      <c r="G35" s="114">
        <v>220</v>
      </c>
      <c r="H35" s="114">
        <v>136</v>
      </c>
      <c r="I35" s="140">
        <v>200</v>
      </c>
      <c r="J35" s="115">
        <v>10</v>
      </c>
      <c r="K35" s="116">
        <v>5</v>
      </c>
    </row>
    <row r="36" spans="1:11" ht="14.1" customHeight="1" x14ac:dyDescent="0.2">
      <c r="A36" s="306">
        <v>41</v>
      </c>
      <c r="B36" s="307" t="s">
        <v>255</v>
      </c>
      <c r="C36" s="308"/>
      <c r="D36" s="113">
        <v>1.0357072400868022</v>
      </c>
      <c r="E36" s="115">
        <v>105</v>
      </c>
      <c r="F36" s="114">
        <v>82</v>
      </c>
      <c r="G36" s="114">
        <v>183</v>
      </c>
      <c r="H36" s="114">
        <v>137</v>
      </c>
      <c r="I36" s="140">
        <v>170</v>
      </c>
      <c r="J36" s="115">
        <v>-65</v>
      </c>
      <c r="K36" s="116">
        <v>-38.235294117647058</v>
      </c>
    </row>
    <row r="37" spans="1:11" ht="14.1" customHeight="1" x14ac:dyDescent="0.2">
      <c r="A37" s="306">
        <v>42</v>
      </c>
      <c r="B37" s="307" t="s">
        <v>256</v>
      </c>
      <c r="C37" s="308"/>
      <c r="D37" s="113">
        <v>0.14795817715525744</v>
      </c>
      <c r="E37" s="115">
        <v>15</v>
      </c>
      <c r="F37" s="114">
        <v>21</v>
      </c>
      <c r="G37" s="114">
        <v>13</v>
      </c>
      <c r="H37" s="114">
        <v>10</v>
      </c>
      <c r="I37" s="140">
        <v>25</v>
      </c>
      <c r="J37" s="115">
        <v>-10</v>
      </c>
      <c r="K37" s="116">
        <v>-40</v>
      </c>
    </row>
    <row r="38" spans="1:11" ht="14.1" customHeight="1" x14ac:dyDescent="0.2">
      <c r="A38" s="306">
        <v>43</v>
      </c>
      <c r="B38" s="307" t="s">
        <v>257</v>
      </c>
      <c r="C38" s="308"/>
      <c r="D38" s="113">
        <v>2.4166502268692049</v>
      </c>
      <c r="E38" s="115">
        <v>245</v>
      </c>
      <c r="F38" s="114">
        <v>208</v>
      </c>
      <c r="G38" s="114">
        <v>392</v>
      </c>
      <c r="H38" s="114">
        <v>237</v>
      </c>
      <c r="I38" s="140">
        <v>226</v>
      </c>
      <c r="J38" s="115">
        <v>19</v>
      </c>
      <c r="K38" s="116">
        <v>8.4070796460176993</v>
      </c>
    </row>
    <row r="39" spans="1:11" ht="14.1" customHeight="1" x14ac:dyDescent="0.2">
      <c r="A39" s="306">
        <v>51</v>
      </c>
      <c r="B39" s="307" t="s">
        <v>258</v>
      </c>
      <c r="C39" s="308"/>
      <c r="D39" s="113">
        <v>4.7247977904912215</v>
      </c>
      <c r="E39" s="115">
        <v>479</v>
      </c>
      <c r="F39" s="114">
        <v>465</v>
      </c>
      <c r="G39" s="114">
        <v>875</v>
      </c>
      <c r="H39" s="114">
        <v>592</v>
      </c>
      <c r="I39" s="140">
        <v>573</v>
      </c>
      <c r="J39" s="115">
        <v>-94</v>
      </c>
      <c r="K39" s="116">
        <v>-16.404886561954626</v>
      </c>
    </row>
    <row r="40" spans="1:11" ht="14.1" customHeight="1" x14ac:dyDescent="0.2">
      <c r="A40" s="306" t="s">
        <v>259</v>
      </c>
      <c r="B40" s="307" t="s">
        <v>260</v>
      </c>
      <c r="C40" s="308"/>
      <c r="D40" s="113">
        <v>4.1132373249161569</v>
      </c>
      <c r="E40" s="115">
        <v>417</v>
      </c>
      <c r="F40" s="114">
        <v>433</v>
      </c>
      <c r="G40" s="114">
        <v>755</v>
      </c>
      <c r="H40" s="114">
        <v>545</v>
      </c>
      <c r="I40" s="140">
        <v>493</v>
      </c>
      <c r="J40" s="115">
        <v>-76</v>
      </c>
      <c r="K40" s="116">
        <v>-15.415821501014198</v>
      </c>
    </row>
    <row r="41" spans="1:11" ht="14.1" customHeight="1" x14ac:dyDescent="0.2">
      <c r="A41" s="306"/>
      <c r="B41" s="307" t="s">
        <v>261</v>
      </c>
      <c r="C41" s="308"/>
      <c r="D41" s="113">
        <v>2.9887551785362003</v>
      </c>
      <c r="E41" s="115">
        <v>303</v>
      </c>
      <c r="F41" s="114">
        <v>277</v>
      </c>
      <c r="G41" s="114">
        <v>439</v>
      </c>
      <c r="H41" s="114">
        <v>340</v>
      </c>
      <c r="I41" s="140">
        <v>379</v>
      </c>
      <c r="J41" s="115">
        <v>-76</v>
      </c>
      <c r="K41" s="116">
        <v>-20.052770448548813</v>
      </c>
    </row>
    <row r="42" spans="1:11" ht="14.1" customHeight="1" x14ac:dyDescent="0.2">
      <c r="A42" s="306">
        <v>52</v>
      </c>
      <c r="B42" s="307" t="s">
        <v>262</v>
      </c>
      <c r="C42" s="308"/>
      <c r="D42" s="113">
        <v>3.5805878871572303</v>
      </c>
      <c r="E42" s="115">
        <v>363</v>
      </c>
      <c r="F42" s="114">
        <v>279</v>
      </c>
      <c r="G42" s="114">
        <v>407</v>
      </c>
      <c r="H42" s="114">
        <v>298</v>
      </c>
      <c r="I42" s="140">
        <v>373</v>
      </c>
      <c r="J42" s="115">
        <v>-10</v>
      </c>
      <c r="K42" s="116">
        <v>-2.6809651474530831</v>
      </c>
    </row>
    <row r="43" spans="1:11" ht="14.1" customHeight="1" x14ac:dyDescent="0.2">
      <c r="A43" s="306" t="s">
        <v>263</v>
      </c>
      <c r="B43" s="307" t="s">
        <v>264</v>
      </c>
      <c r="C43" s="308"/>
      <c r="D43" s="113">
        <v>3.2353521404616297</v>
      </c>
      <c r="E43" s="115">
        <v>328</v>
      </c>
      <c r="F43" s="114">
        <v>263</v>
      </c>
      <c r="G43" s="114">
        <v>360</v>
      </c>
      <c r="H43" s="114">
        <v>271</v>
      </c>
      <c r="I43" s="140">
        <v>330</v>
      </c>
      <c r="J43" s="115">
        <v>-2</v>
      </c>
      <c r="K43" s="116">
        <v>-0.60606060606060608</v>
      </c>
    </row>
    <row r="44" spans="1:11" ht="14.1" customHeight="1" x14ac:dyDescent="0.2">
      <c r="A44" s="306">
        <v>53</v>
      </c>
      <c r="B44" s="307" t="s">
        <v>265</v>
      </c>
      <c r="C44" s="308"/>
      <c r="D44" s="113">
        <v>3.6890905504044191</v>
      </c>
      <c r="E44" s="115">
        <v>374</v>
      </c>
      <c r="F44" s="114">
        <v>270</v>
      </c>
      <c r="G44" s="114">
        <v>350</v>
      </c>
      <c r="H44" s="114">
        <v>256</v>
      </c>
      <c r="I44" s="140">
        <v>301</v>
      </c>
      <c r="J44" s="115">
        <v>73</v>
      </c>
      <c r="K44" s="116">
        <v>24.252491694352159</v>
      </c>
    </row>
    <row r="45" spans="1:11" ht="14.1" customHeight="1" x14ac:dyDescent="0.2">
      <c r="A45" s="306" t="s">
        <v>266</v>
      </c>
      <c r="B45" s="307" t="s">
        <v>267</v>
      </c>
      <c r="C45" s="308"/>
      <c r="D45" s="113">
        <v>3.6397711580193333</v>
      </c>
      <c r="E45" s="115">
        <v>369</v>
      </c>
      <c r="F45" s="114">
        <v>264</v>
      </c>
      <c r="G45" s="114">
        <v>346</v>
      </c>
      <c r="H45" s="114">
        <v>254</v>
      </c>
      <c r="I45" s="140">
        <v>295</v>
      </c>
      <c r="J45" s="115">
        <v>74</v>
      </c>
      <c r="K45" s="116">
        <v>25.084745762711865</v>
      </c>
    </row>
    <row r="46" spans="1:11" ht="14.1" customHeight="1" x14ac:dyDescent="0.2">
      <c r="A46" s="306">
        <v>54</v>
      </c>
      <c r="B46" s="307" t="s">
        <v>268</v>
      </c>
      <c r="C46" s="308"/>
      <c r="D46" s="113">
        <v>4.8530282106924441</v>
      </c>
      <c r="E46" s="115">
        <v>492</v>
      </c>
      <c r="F46" s="114">
        <v>390</v>
      </c>
      <c r="G46" s="114">
        <v>518</v>
      </c>
      <c r="H46" s="114">
        <v>459</v>
      </c>
      <c r="I46" s="140">
        <v>420</v>
      </c>
      <c r="J46" s="115">
        <v>72</v>
      </c>
      <c r="K46" s="116">
        <v>17.142857142857142</v>
      </c>
    </row>
    <row r="47" spans="1:11" ht="14.1" customHeight="1" x14ac:dyDescent="0.2">
      <c r="A47" s="306">
        <v>61</v>
      </c>
      <c r="B47" s="307" t="s">
        <v>269</v>
      </c>
      <c r="C47" s="308"/>
      <c r="D47" s="113">
        <v>1.8840007891102781</v>
      </c>
      <c r="E47" s="115">
        <v>191</v>
      </c>
      <c r="F47" s="114">
        <v>239</v>
      </c>
      <c r="G47" s="114">
        <v>250</v>
      </c>
      <c r="H47" s="114">
        <v>142</v>
      </c>
      <c r="I47" s="140">
        <v>261</v>
      </c>
      <c r="J47" s="115">
        <v>-70</v>
      </c>
      <c r="K47" s="116">
        <v>-26.819923371647509</v>
      </c>
    </row>
    <row r="48" spans="1:11" ht="14.1" customHeight="1" x14ac:dyDescent="0.2">
      <c r="A48" s="306">
        <v>62</v>
      </c>
      <c r="B48" s="307" t="s">
        <v>270</v>
      </c>
      <c r="C48" s="308"/>
      <c r="D48" s="113">
        <v>11.905701321759716</v>
      </c>
      <c r="E48" s="115">
        <v>1207</v>
      </c>
      <c r="F48" s="114">
        <v>677</v>
      </c>
      <c r="G48" s="114">
        <v>857</v>
      </c>
      <c r="H48" s="114">
        <v>627</v>
      </c>
      <c r="I48" s="140">
        <v>593</v>
      </c>
      <c r="J48" s="115">
        <v>614</v>
      </c>
      <c r="K48" s="116">
        <v>103.54131534569983</v>
      </c>
    </row>
    <row r="49" spans="1:11" ht="14.1" customHeight="1" x14ac:dyDescent="0.2">
      <c r="A49" s="306">
        <v>63</v>
      </c>
      <c r="B49" s="307" t="s">
        <v>271</v>
      </c>
      <c r="C49" s="308"/>
      <c r="D49" s="113">
        <v>3.4030380745709214</v>
      </c>
      <c r="E49" s="115">
        <v>345</v>
      </c>
      <c r="F49" s="114">
        <v>438</v>
      </c>
      <c r="G49" s="114">
        <v>598</v>
      </c>
      <c r="H49" s="114">
        <v>509</v>
      </c>
      <c r="I49" s="140">
        <v>422</v>
      </c>
      <c r="J49" s="115">
        <v>-77</v>
      </c>
      <c r="K49" s="116">
        <v>-18.246445497630333</v>
      </c>
    </row>
    <row r="50" spans="1:11" ht="14.1" customHeight="1" x14ac:dyDescent="0.2">
      <c r="A50" s="306" t="s">
        <v>272</v>
      </c>
      <c r="B50" s="307" t="s">
        <v>273</v>
      </c>
      <c r="C50" s="308"/>
      <c r="D50" s="113">
        <v>0.61156046557506416</v>
      </c>
      <c r="E50" s="115">
        <v>62</v>
      </c>
      <c r="F50" s="114">
        <v>59</v>
      </c>
      <c r="G50" s="114">
        <v>140</v>
      </c>
      <c r="H50" s="114">
        <v>64</v>
      </c>
      <c r="I50" s="140">
        <v>63</v>
      </c>
      <c r="J50" s="115">
        <v>-1</v>
      </c>
      <c r="K50" s="116">
        <v>-1.5873015873015872</v>
      </c>
    </row>
    <row r="51" spans="1:11" ht="14.1" customHeight="1" x14ac:dyDescent="0.2">
      <c r="A51" s="306" t="s">
        <v>274</v>
      </c>
      <c r="B51" s="307" t="s">
        <v>275</v>
      </c>
      <c r="C51" s="308"/>
      <c r="D51" s="113">
        <v>2.426514105346222</v>
      </c>
      <c r="E51" s="115">
        <v>246</v>
      </c>
      <c r="F51" s="114">
        <v>340</v>
      </c>
      <c r="G51" s="114">
        <v>377</v>
      </c>
      <c r="H51" s="114">
        <v>412</v>
      </c>
      <c r="I51" s="140">
        <v>316</v>
      </c>
      <c r="J51" s="115">
        <v>-70</v>
      </c>
      <c r="K51" s="116">
        <v>-22.151898734177216</v>
      </c>
    </row>
    <row r="52" spans="1:11" ht="14.1" customHeight="1" x14ac:dyDescent="0.2">
      <c r="A52" s="306">
        <v>71</v>
      </c>
      <c r="B52" s="307" t="s">
        <v>276</v>
      </c>
      <c r="C52" s="308"/>
      <c r="D52" s="113">
        <v>10.406391793253107</v>
      </c>
      <c r="E52" s="115">
        <v>1055</v>
      </c>
      <c r="F52" s="114">
        <v>816</v>
      </c>
      <c r="G52" s="114">
        <v>1102</v>
      </c>
      <c r="H52" s="114">
        <v>880</v>
      </c>
      <c r="I52" s="140">
        <v>1076</v>
      </c>
      <c r="J52" s="115">
        <v>-21</v>
      </c>
      <c r="K52" s="116">
        <v>-1.9516728624535316</v>
      </c>
    </row>
    <row r="53" spans="1:11" ht="14.1" customHeight="1" x14ac:dyDescent="0.2">
      <c r="A53" s="306" t="s">
        <v>277</v>
      </c>
      <c r="B53" s="307" t="s">
        <v>278</v>
      </c>
      <c r="C53" s="308"/>
      <c r="D53" s="113">
        <v>3.866640362990728</v>
      </c>
      <c r="E53" s="115">
        <v>392</v>
      </c>
      <c r="F53" s="114">
        <v>284</v>
      </c>
      <c r="G53" s="114">
        <v>398</v>
      </c>
      <c r="H53" s="114">
        <v>348</v>
      </c>
      <c r="I53" s="140">
        <v>385</v>
      </c>
      <c r="J53" s="115">
        <v>7</v>
      </c>
      <c r="K53" s="116">
        <v>1.8181818181818181</v>
      </c>
    </row>
    <row r="54" spans="1:11" ht="14.1" customHeight="1" x14ac:dyDescent="0.2">
      <c r="A54" s="306" t="s">
        <v>279</v>
      </c>
      <c r="B54" s="307" t="s">
        <v>280</v>
      </c>
      <c r="C54" s="308"/>
      <c r="D54" s="113">
        <v>5.5434997040836453</v>
      </c>
      <c r="E54" s="115">
        <v>562</v>
      </c>
      <c r="F54" s="114">
        <v>470</v>
      </c>
      <c r="G54" s="114">
        <v>623</v>
      </c>
      <c r="H54" s="114">
        <v>454</v>
      </c>
      <c r="I54" s="140">
        <v>586</v>
      </c>
      <c r="J54" s="115">
        <v>-24</v>
      </c>
      <c r="K54" s="116">
        <v>-4.0955631399317403</v>
      </c>
    </row>
    <row r="55" spans="1:11" ht="14.1" customHeight="1" x14ac:dyDescent="0.2">
      <c r="A55" s="306">
        <v>72</v>
      </c>
      <c r="B55" s="307" t="s">
        <v>281</v>
      </c>
      <c r="C55" s="308"/>
      <c r="D55" s="113">
        <v>2.426514105346222</v>
      </c>
      <c r="E55" s="115">
        <v>246</v>
      </c>
      <c r="F55" s="114">
        <v>186</v>
      </c>
      <c r="G55" s="114">
        <v>374</v>
      </c>
      <c r="H55" s="114">
        <v>177</v>
      </c>
      <c r="I55" s="140">
        <v>278</v>
      </c>
      <c r="J55" s="115">
        <v>-32</v>
      </c>
      <c r="K55" s="116">
        <v>-11.510791366906474</v>
      </c>
    </row>
    <row r="56" spans="1:11" ht="14.1" customHeight="1" x14ac:dyDescent="0.2">
      <c r="A56" s="306" t="s">
        <v>282</v>
      </c>
      <c r="B56" s="307" t="s">
        <v>283</v>
      </c>
      <c r="C56" s="308"/>
      <c r="D56" s="113">
        <v>0.99625172617873348</v>
      </c>
      <c r="E56" s="115">
        <v>101</v>
      </c>
      <c r="F56" s="114">
        <v>89</v>
      </c>
      <c r="G56" s="114">
        <v>198</v>
      </c>
      <c r="H56" s="114">
        <v>70</v>
      </c>
      <c r="I56" s="140">
        <v>104</v>
      </c>
      <c r="J56" s="115">
        <v>-3</v>
      </c>
      <c r="K56" s="116">
        <v>-2.8846153846153846</v>
      </c>
    </row>
    <row r="57" spans="1:11" ht="14.1" customHeight="1" x14ac:dyDescent="0.2">
      <c r="A57" s="306" t="s">
        <v>284</v>
      </c>
      <c r="B57" s="307" t="s">
        <v>285</v>
      </c>
      <c r="C57" s="308"/>
      <c r="D57" s="113">
        <v>1.0455711185638192</v>
      </c>
      <c r="E57" s="115">
        <v>106</v>
      </c>
      <c r="F57" s="114">
        <v>59</v>
      </c>
      <c r="G57" s="114">
        <v>90</v>
      </c>
      <c r="H57" s="114">
        <v>78</v>
      </c>
      <c r="I57" s="140">
        <v>95</v>
      </c>
      <c r="J57" s="115">
        <v>11</v>
      </c>
      <c r="K57" s="116">
        <v>11.578947368421053</v>
      </c>
    </row>
    <row r="58" spans="1:11" ht="14.1" customHeight="1" x14ac:dyDescent="0.2">
      <c r="A58" s="306">
        <v>73</v>
      </c>
      <c r="B58" s="307" t="s">
        <v>286</v>
      </c>
      <c r="C58" s="308"/>
      <c r="D58" s="113">
        <v>3.9159597553758139</v>
      </c>
      <c r="E58" s="115">
        <v>397</v>
      </c>
      <c r="F58" s="114">
        <v>317</v>
      </c>
      <c r="G58" s="114">
        <v>432</v>
      </c>
      <c r="H58" s="114">
        <v>305</v>
      </c>
      <c r="I58" s="140">
        <v>411</v>
      </c>
      <c r="J58" s="115">
        <v>-14</v>
      </c>
      <c r="K58" s="116">
        <v>-3.4063260340632602</v>
      </c>
    </row>
    <row r="59" spans="1:11" ht="14.1" customHeight="1" x14ac:dyDescent="0.2">
      <c r="A59" s="306" t="s">
        <v>287</v>
      </c>
      <c r="B59" s="307" t="s">
        <v>288</v>
      </c>
      <c r="C59" s="308"/>
      <c r="D59" s="113">
        <v>2.9197080291970803</v>
      </c>
      <c r="E59" s="115">
        <v>296</v>
      </c>
      <c r="F59" s="114">
        <v>241</v>
      </c>
      <c r="G59" s="114">
        <v>336</v>
      </c>
      <c r="H59" s="114">
        <v>223</v>
      </c>
      <c r="I59" s="140">
        <v>299</v>
      </c>
      <c r="J59" s="115">
        <v>-3</v>
      </c>
      <c r="K59" s="116">
        <v>-1.0033444816053512</v>
      </c>
    </row>
    <row r="60" spans="1:11" ht="14.1" customHeight="1" x14ac:dyDescent="0.2">
      <c r="A60" s="306">
        <v>81</v>
      </c>
      <c r="B60" s="307" t="s">
        <v>289</v>
      </c>
      <c r="C60" s="308"/>
      <c r="D60" s="113">
        <v>9.8046952061550599</v>
      </c>
      <c r="E60" s="115">
        <v>994</v>
      </c>
      <c r="F60" s="114">
        <v>949</v>
      </c>
      <c r="G60" s="114">
        <v>1134</v>
      </c>
      <c r="H60" s="114">
        <v>756</v>
      </c>
      <c r="I60" s="140">
        <v>791</v>
      </c>
      <c r="J60" s="115">
        <v>203</v>
      </c>
      <c r="K60" s="116">
        <v>25.663716814159294</v>
      </c>
    </row>
    <row r="61" spans="1:11" ht="14.1" customHeight="1" x14ac:dyDescent="0.2">
      <c r="A61" s="306" t="s">
        <v>290</v>
      </c>
      <c r="B61" s="307" t="s">
        <v>291</v>
      </c>
      <c r="C61" s="308"/>
      <c r="D61" s="113">
        <v>2.3180114420990332</v>
      </c>
      <c r="E61" s="115">
        <v>235</v>
      </c>
      <c r="F61" s="114">
        <v>180</v>
      </c>
      <c r="G61" s="114">
        <v>422</v>
      </c>
      <c r="H61" s="114">
        <v>198</v>
      </c>
      <c r="I61" s="140">
        <v>182</v>
      </c>
      <c r="J61" s="115">
        <v>53</v>
      </c>
      <c r="K61" s="116">
        <v>29.12087912087912</v>
      </c>
    </row>
    <row r="62" spans="1:11" ht="14.1" customHeight="1" x14ac:dyDescent="0.2">
      <c r="A62" s="306" t="s">
        <v>292</v>
      </c>
      <c r="B62" s="307" t="s">
        <v>293</v>
      </c>
      <c r="C62" s="308"/>
      <c r="D62" s="113">
        <v>3.7581376997435392</v>
      </c>
      <c r="E62" s="115">
        <v>381</v>
      </c>
      <c r="F62" s="114">
        <v>500</v>
      </c>
      <c r="G62" s="114">
        <v>432</v>
      </c>
      <c r="H62" s="114">
        <v>313</v>
      </c>
      <c r="I62" s="140">
        <v>236</v>
      </c>
      <c r="J62" s="115">
        <v>145</v>
      </c>
      <c r="K62" s="116">
        <v>61.440677966101696</v>
      </c>
    </row>
    <row r="63" spans="1:11" ht="14.1" customHeight="1" x14ac:dyDescent="0.2">
      <c r="A63" s="306"/>
      <c r="B63" s="307" t="s">
        <v>294</v>
      </c>
      <c r="C63" s="308"/>
      <c r="D63" s="113">
        <v>3.2353521404616297</v>
      </c>
      <c r="E63" s="115">
        <v>328</v>
      </c>
      <c r="F63" s="114">
        <v>406</v>
      </c>
      <c r="G63" s="114">
        <v>351</v>
      </c>
      <c r="H63" s="114">
        <v>280</v>
      </c>
      <c r="I63" s="140">
        <v>206</v>
      </c>
      <c r="J63" s="115">
        <v>122</v>
      </c>
      <c r="K63" s="116">
        <v>59.223300970873787</v>
      </c>
    </row>
    <row r="64" spans="1:11" ht="14.1" customHeight="1" x14ac:dyDescent="0.2">
      <c r="A64" s="306" t="s">
        <v>295</v>
      </c>
      <c r="B64" s="307" t="s">
        <v>296</v>
      </c>
      <c r="C64" s="308"/>
      <c r="D64" s="113">
        <v>1.3217597159202998</v>
      </c>
      <c r="E64" s="115">
        <v>134</v>
      </c>
      <c r="F64" s="114">
        <v>79</v>
      </c>
      <c r="G64" s="114">
        <v>115</v>
      </c>
      <c r="H64" s="114">
        <v>98</v>
      </c>
      <c r="I64" s="140">
        <v>122</v>
      </c>
      <c r="J64" s="115">
        <v>12</v>
      </c>
      <c r="K64" s="116">
        <v>9.8360655737704921</v>
      </c>
    </row>
    <row r="65" spans="1:11" ht="14.1" customHeight="1" x14ac:dyDescent="0.2">
      <c r="A65" s="306" t="s">
        <v>297</v>
      </c>
      <c r="B65" s="307" t="s">
        <v>298</v>
      </c>
      <c r="C65" s="308"/>
      <c r="D65" s="113">
        <v>0.68060761491418431</v>
      </c>
      <c r="E65" s="115">
        <v>69</v>
      </c>
      <c r="F65" s="114">
        <v>71</v>
      </c>
      <c r="G65" s="114">
        <v>37</v>
      </c>
      <c r="H65" s="114">
        <v>46</v>
      </c>
      <c r="I65" s="140">
        <v>81</v>
      </c>
      <c r="J65" s="115">
        <v>-12</v>
      </c>
      <c r="K65" s="116">
        <v>-14.814814814814815</v>
      </c>
    </row>
    <row r="66" spans="1:11" ht="14.1" customHeight="1" x14ac:dyDescent="0.2">
      <c r="A66" s="306">
        <v>82</v>
      </c>
      <c r="B66" s="307" t="s">
        <v>299</v>
      </c>
      <c r="C66" s="308"/>
      <c r="D66" s="113">
        <v>2.9887551785362003</v>
      </c>
      <c r="E66" s="115">
        <v>303</v>
      </c>
      <c r="F66" s="114">
        <v>342</v>
      </c>
      <c r="G66" s="114">
        <v>387</v>
      </c>
      <c r="H66" s="114">
        <v>315</v>
      </c>
      <c r="I66" s="140">
        <v>464</v>
      </c>
      <c r="J66" s="115">
        <v>-161</v>
      </c>
      <c r="K66" s="116">
        <v>-34.698275862068968</v>
      </c>
    </row>
    <row r="67" spans="1:11" ht="14.1" customHeight="1" x14ac:dyDescent="0.2">
      <c r="A67" s="306" t="s">
        <v>300</v>
      </c>
      <c r="B67" s="307" t="s">
        <v>301</v>
      </c>
      <c r="C67" s="308"/>
      <c r="D67" s="113">
        <v>2.1503255079897414</v>
      </c>
      <c r="E67" s="115">
        <v>218</v>
      </c>
      <c r="F67" s="114">
        <v>256</v>
      </c>
      <c r="G67" s="114">
        <v>212</v>
      </c>
      <c r="H67" s="114">
        <v>230</v>
      </c>
      <c r="I67" s="140">
        <v>178</v>
      </c>
      <c r="J67" s="115">
        <v>40</v>
      </c>
      <c r="K67" s="116">
        <v>22.471910112359552</v>
      </c>
    </row>
    <row r="68" spans="1:11" ht="14.1" customHeight="1" x14ac:dyDescent="0.2">
      <c r="A68" s="306" t="s">
        <v>302</v>
      </c>
      <c r="B68" s="307" t="s">
        <v>303</v>
      </c>
      <c r="C68" s="308"/>
      <c r="D68" s="113">
        <v>0.42414677451173799</v>
      </c>
      <c r="E68" s="115">
        <v>43</v>
      </c>
      <c r="F68" s="114">
        <v>58</v>
      </c>
      <c r="G68" s="114">
        <v>95</v>
      </c>
      <c r="H68" s="114">
        <v>54</v>
      </c>
      <c r="I68" s="140">
        <v>247</v>
      </c>
      <c r="J68" s="115">
        <v>-204</v>
      </c>
      <c r="K68" s="116">
        <v>-82.591093117408903</v>
      </c>
    </row>
    <row r="69" spans="1:11" ht="14.1" customHeight="1" x14ac:dyDescent="0.2">
      <c r="A69" s="306">
        <v>83</v>
      </c>
      <c r="B69" s="307" t="s">
        <v>304</v>
      </c>
      <c r="C69" s="308"/>
      <c r="D69" s="113">
        <v>4.6360228841980664</v>
      </c>
      <c r="E69" s="115">
        <v>470</v>
      </c>
      <c r="F69" s="114">
        <v>432</v>
      </c>
      <c r="G69" s="114">
        <v>1126</v>
      </c>
      <c r="H69" s="114">
        <v>386</v>
      </c>
      <c r="I69" s="140">
        <v>500</v>
      </c>
      <c r="J69" s="115">
        <v>-30</v>
      </c>
      <c r="K69" s="116">
        <v>-6</v>
      </c>
    </row>
    <row r="70" spans="1:11" ht="14.1" customHeight="1" x14ac:dyDescent="0.2">
      <c r="A70" s="306" t="s">
        <v>305</v>
      </c>
      <c r="B70" s="307" t="s">
        <v>306</v>
      </c>
      <c r="C70" s="308"/>
      <c r="D70" s="113">
        <v>4.0244624186230027</v>
      </c>
      <c r="E70" s="115">
        <v>408</v>
      </c>
      <c r="F70" s="114">
        <v>383</v>
      </c>
      <c r="G70" s="114">
        <v>1040</v>
      </c>
      <c r="H70" s="114">
        <v>349</v>
      </c>
      <c r="I70" s="140">
        <v>461</v>
      </c>
      <c r="J70" s="115">
        <v>-53</v>
      </c>
      <c r="K70" s="116">
        <v>-11.496746203904555</v>
      </c>
    </row>
    <row r="71" spans="1:11" ht="14.1" customHeight="1" x14ac:dyDescent="0.2">
      <c r="A71" s="306"/>
      <c r="B71" s="307" t="s">
        <v>307</v>
      </c>
      <c r="C71" s="308"/>
      <c r="D71" s="113">
        <v>2.426514105346222</v>
      </c>
      <c r="E71" s="115">
        <v>246</v>
      </c>
      <c r="F71" s="114">
        <v>204</v>
      </c>
      <c r="G71" s="114">
        <v>582</v>
      </c>
      <c r="H71" s="114">
        <v>206</v>
      </c>
      <c r="I71" s="140">
        <v>255</v>
      </c>
      <c r="J71" s="115">
        <v>-9</v>
      </c>
      <c r="K71" s="116">
        <v>-3.5294117647058822</v>
      </c>
    </row>
    <row r="72" spans="1:11" ht="14.1" customHeight="1" x14ac:dyDescent="0.2">
      <c r="A72" s="306">
        <v>84</v>
      </c>
      <c r="B72" s="307" t="s">
        <v>308</v>
      </c>
      <c r="C72" s="308"/>
      <c r="D72" s="113">
        <v>3.7186821858354704</v>
      </c>
      <c r="E72" s="115">
        <v>377</v>
      </c>
      <c r="F72" s="114">
        <v>308</v>
      </c>
      <c r="G72" s="114">
        <v>502</v>
      </c>
      <c r="H72" s="114">
        <v>281</v>
      </c>
      <c r="I72" s="140">
        <v>334</v>
      </c>
      <c r="J72" s="115">
        <v>43</v>
      </c>
      <c r="K72" s="116">
        <v>12.874251497005988</v>
      </c>
    </row>
    <row r="73" spans="1:11" ht="14.1" customHeight="1" x14ac:dyDescent="0.2">
      <c r="A73" s="306" t="s">
        <v>309</v>
      </c>
      <c r="B73" s="307" t="s">
        <v>310</v>
      </c>
      <c r="C73" s="308"/>
      <c r="D73" s="113">
        <v>1.2033931741960939</v>
      </c>
      <c r="E73" s="115">
        <v>122</v>
      </c>
      <c r="F73" s="114">
        <v>60</v>
      </c>
      <c r="G73" s="114">
        <v>171</v>
      </c>
      <c r="H73" s="114">
        <v>37</v>
      </c>
      <c r="I73" s="140">
        <v>94</v>
      </c>
      <c r="J73" s="115">
        <v>28</v>
      </c>
      <c r="K73" s="116">
        <v>29.787234042553191</v>
      </c>
    </row>
    <row r="74" spans="1:11" ht="14.1" customHeight="1" x14ac:dyDescent="0.2">
      <c r="A74" s="306" t="s">
        <v>311</v>
      </c>
      <c r="B74" s="307" t="s">
        <v>312</v>
      </c>
      <c r="C74" s="308"/>
      <c r="D74" s="113">
        <v>0.33537186821858356</v>
      </c>
      <c r="E74" s="115">
        <v>34</v>
      </c>
      <c r="F74" s="114">
        <v>28</v>
      </c>
      <c r="G74" s="114">
        <v>56</v>
      </c>
      <c r="H74" s="114">
        <v>16</v>
      </c>
      <c r="I74" s="140">
        <v>30</v>
      </c>
      <c r="J74" s="115">
        <v>4</v>
      </c>
      <c r="K74" s="116">
        <v>13.333333333333334</v>
      </c>
    </row>
    <row r="75" spans="1:11" ht="14.1" customHeight="1" x14ac:dyDescent="0.2">
      <c r="A75" s="306" t="s">
        <v>313</v>
      </c>
      <c r="B75" s="307" t="s">
        <v>314</v>
      </c>
      <c r="C75" s="308"/>
      <c r="D75" s="113">
        <v>1.5584927993687119</v>
      </c>
      <c r="E75" s="115">
        <v>158</v>
      </c>
      <c r="F75" s="114">
        <v>180</v>
      </c>
      <c r="G75" s="114">
        <v>162</v>
      </c>
      <c r="H75" s="114">
        <v>147</v>
      </c>
      <c r="I75" s="140">
        <v>144</v>
      </c>
      <c r="J75" s="115">
        <v>14</v>
      </c>
      <c r="K75" s="116">
        <v>9.7222222222222214</v>
      </c>
    </row>
    <row r="76" spans="1:11" ht="14.1" customHeight="1" x14ac:dyDescent="0.2">
      <c r="A76" s="306">
        <v>91</v>
      </c>
      <c r="B76" s="307" t="s">
        <v>315</v>
      </c>
      <c r="C76" s="308"/>
      <c r="D76" s="113">
        <v>0.54251331623594401</v>
      </c>
      <c r="E76" s="115">
        <v>55</v>
      </c>
      <c r="F76" s="114">
        <v>37</v>
      </c>
      <c r="G76" s="114">
        <v>63</v>
      </c>
      <c r="H76" s="114">
        <v>24</v>
      </c>
      <c r="I76" s="140">
        <v>42</v>
      </c>
      <c r="J76" s="115">
        <v>13</v>
      </c>
      <c r="K76" s="116">
        <v>30.952380952380953</v>
      </c>
    </row>
    <row r="77" spans="1:11" ht="14.1" customHeight="1" x14ac:dyDescent="0.2">
      <c r="A77" s="306">
        <v>92</v>
      </c>
      <c r="B77" s="307" t="s">
        <v>316</v>
      </c>
      <c r="C77" s="308"/>
      <c r="D77" s="113">
        <v>2.7914776089958573</v>
      </c>
      <c r="E77" s="115">
        <v>283</v>
      </c>
      <c r="F77" s="114">
        <v>289</v>
      </c>
      <c r="G77" s="114">
        <v>399</v>
      </c>
      <c r="H77" s="114">
        <v>341</v>
      </c>
      <c r="I77" s="140">
        <v>430</v>
      </c>
      <c r="J77" s="115">
        <v>-147</v>
      </c>
      <c r="K77" s="116">
        <v>-34.186046511627907</v>
      </c>
    </row>
    <row r="78" spans="1:11" ht="14.1" customHeight="1" x14ac:dyDescent="0.2">
      <c r="A78" s="306">
        <v>93</v>
      </c>
      <c r="B78" s="307" t="s">
        <v>317</v>
      </c>
      <c r="C78" s="308"/>
      <c r="D78" s="113">
        <v>0.20714144801736042</v>
      </c>
      <c r="E78" s="115">
        <v>21</v>
      </c>
      <c r="F78" s="114">
        <v>13</v>
      </c>
      <c r="G78" s="114">
        <v>19</v>
      </c>
      <c r="H78" s="114">
        <v>10</v>
      </c>
      <c r="I78" s="140">
        <v>15</v>
      </c>
      <c r="J78" s="115">
        <v>6</v>
      </c>
      <c r="K78" s="116">
        <v>40</v>
      </c>
    </row>
    <row r="79" spans="1:11" ht="14.1" customHeight="1" x14ac:dyDescent="0.2">
      <c r="A79" s="306">
        <v>94</v>
      </c>
      <c r="B79" s="307" t="s">
        <v>318</v>
      </c>
      <c r="C79" s="308"/>
      <c r="D79" s="113">
        <v>1.3612152298283686</v>
      </c>
      <c r="E79" s="115">
        <v>138</v>
      </c>
      <c r="F79" s="114">
        <v>155</v>
      </c>
      <c r="G79" s="114">
        <v>300</v>
      </c>
      <c r="H79" s="114">
        <v>113</v>
      </c>
      <c r="I79" s="140">
        <v>71</v>
      </c>
      <c r="J79" s="115">
        <v>67</v>
      </c>
      <c r="K79" s="116">
        <v>94.366197183098592</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333</v>
      </c>
      <c r="C81" s="312"/>
      <c r="D81" s="125" t="s">
        <v>513</v>
      </c>
      <c r="E81" s="143" t="s">
        <v>513</v>
      </c>
      <c r="F81" s="144" t="s">
        <v>513</v>
      </c>
      <c r="G81" s="144">
        <v>16</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10931</v>
      </c>
      <c r="E11" s="114">
        <v>8635</v>
      </c>
      <c r="F11" s="114">
        <v>11084</v>
      </c>
      <c r="G11" s="114">
        <v>8679</v>
      </c>
      <c r="H11" s="140">
        <v>10575</v>
      </c>
      <c r="I11" s="115">
        <v>356</v>
      </c>
      <c r="J11" s="116">
        <v>3.3664302600472813</v>
      </c>
    </row>
    <row r="12" spans="1:15" s="110" customFormat="1" ht="24.95" customHeight="1" x14ac:dyDescent="0.2">
      <c r="A12" s="193" t="s">
        <v>132</v>
      </c>
      <c r="B12" s="194" t="s">
        <v>133</v>
      </c>
      <c r="C12" s="113" t="s">
        <v>513</v>
      </c>
      <c r="D12" s="115" t="s">
        <v>513</v>
      </c>
      <c r="E12" s="114">
        <v>4</v>
      </c>
      <c r="F12" s="114">
        <v>6</v>
      </c>
      <c r="G12" s="114">
        <v>5</v>
      </c>
      <c r="H12" s="140">
        <v>8</v>
      </c>
      <c r="I12" s="115" t="s">
        <v>513</v>
      </c>
      <c r="J12" s="116" t="s">
        <v>513</v>
      </c>
    </row>
    <row r="13" spans="1:15" s="110" customFormat="1" ht="24.95" customHeight="1" x14ac:dyDescent="0.2">
      <c r="A13" s="193" t="s">
        <v>134</v>
      </c>
      <c r="B13" s="199" t="s">
        <v>214</v>
      </c>
      <c r="C13" s="113">
        <v>0.66782545055347176</v>
      </c>
      <c r="D13" s="115">
        <v>73</v>
      </c>
      <c r="E13" s="114">
        <v>40</v>
      </c>
      <c r="F13" s="114">
        <v>53</v>
      </c>
      <c r="G13" s="114">
        <v>127</v>
      </c>
      <c r="H13" s="140">
        <v>59</v>
      </c>
      <c r="I13" s="115">
        <v>14</v>
      </c>
      <c r="J13" s="116">
        <v>23.728813559322035</v>
      </c>
    </row>
    <row r="14" spans="1:15" s="287" customFormat="1" ht="24.95" customHeight="1" x14ac:dyDescent="0.2">
      <c r="A14" s="193" t="s">
        <v>215</v>
      </c>
      <c r="B14" s="199" t="s">
        <v>137</v>
      </c>
      <c r="C14" s="113">
        <v>5.8274631781172808</v>
      </c>
      <c r="D14" s="115">
        <v>637</v>
      </c>
      <c r="E14" s="114">
        <v>605</v>
      </c>
      <c r="F14" s="114">
        <v>672</v>
      </c>
      <c r="G14" s="114">
        <v>640</v>
      </c>
      <c r="H14" s="140">
        <v>636</v>
      </c>
      <c r="I14" s="115">
        <v>1</v>
      </c>
      <c r="J14" s="116">
        <v>0.15723270440251572</v>
      </c>
      <c r="K14" s="110"/>
      <c r="L14" s="110"/>
      <c r="M14" s="110"/>
      <c r="N14" s="110"/>
      <c r="O14" s="110"/>
    </row>
    <row r="15" spans="1:15" s="110" customFormat="1" ht="24.95" customHeight="1" x14ac:dyDescent="0.2">
      <c r="A15" s="193" t="s">
        <v>216</v>
      </c>
      <c r="B15" s="199" t="s">
        <v>217</v>
      </c>
      <c r="C15" s="113">
        <v>1.4454304272253224</v>
      </c>
      <c r="D15" s="115">
        <v>158</v>
      </c>
      <c r="E15" s="114">
        <v>224</v>
      </c>
      <c r="F15" s="114">
        <v>249</v>
      </c>
      <c r="G15" s="114">
        <v>166</v>
      </c>
      <c r="H15" s="140">
        <v>177</v>
      </c>
      <c r="I15" s="115">
        <v>-19</v>
      </c>
      <c r="J15" s="116">
        <v>-10.734463276836157</v>
      </c>
    </row>
    <row r="16" spans="1:15" s="287" customFormat="1" ht="24.95" customHeight="1" x14ac:dyDescent="0.2">
      <c r="A16" s="193" t="s">
        <v>218</v>
      </c>
      <c r="B16" s="199" t="s">
        <v>141</v>
      </c>
      <c r="C16" s="113">
        <v>4.1990668740279942</v>
      </c>
      <c r="D16" s="115">
        <v>459</v>
      </c>
      <c r="E16" s="114">
        <v>373</v>
      </c>
      <c r="F16" s="114">
        <v>404</v>
      </c>
      <c r="G16" s="114">
        <v>442</v>
      </c>
      <c r="H16" s="140">
        <v>435</v>
      </c>
      <c r="I16" s="115">
        <v>24</v>
      </c>
      <c r="J16" s="116">
        <v>5.5172413793103452</v>
      </c>
      <c r="K16" s="110"/>
      <c r="L16" s="110"/>
      <c r="M16" s="110"/>
      <c r="N16" s="110"/>
      <c r="O16" s="110"/>
    </row>
    <row r="17" spans="1:15" s="110" customFormat="1" ht="24.95" customHeight="1" x14ac:dyDescent="0.2">
      <c r="A17" s="193" t="s">
        <v>142</v>
      </c>
      <c r="B17" s="199" t="s">
        <v>220</v>
      </c>
      <c r="C17" s="113">
        <v>0.18296587686396487</v>
      </c>
      <c r="D17" s="115">
        <v>20</v>
      </c>
      <c r="E17" s="114">
        <v>8</v>
      </c>
      <c r="F17" s="114">
        <v>19</v>
      </c>
      <c r="G17" s="114">
        <v>32</v>
      </c>
      <c r="H17" s="140">
        <v>24</v>
      </c>
      <c r="I17" s="115">
        <v>-4</v>
      </c>
      <c r="J17" s="116">
        <v>-16.666666666666668</v>
      </c>
    </row>
    <row r="18" spans="1:15" s="287" customFormat="1" ht="24.95" customHeight="1" x14ac:dyDescent="0.2">
      <c r="A18" s="201" t="s">
        <v>144</v>
      </c>
      <c r="B18" s="202" t="s">
        <v>145</v>
      </c>
      <c r="C18" s="113">
        <v>3.8239868264568657</v>
      </c>
      <c r="D18" s="115">
        <v>418</v>
      </c>
      <c r="E18" s="114">
        <v>287</v>
      </c>
      <c r="F18" s="114">
        <v>364</v>
      </c>
      <c r="G18" s="114">
        <v>237</v>
      </c>
      <c r="H18" s="140">
        <v>322</v>
      </c>
      <c r="I18" s="115">
        <v>96</v>
      </c>
      <c r="J18" s="116">
        <v>29.813664596273291</v>
      </c>
      <c r="K18" s="110"/>
      <c r="L18" s="110"/>
      <c r="M18" s="110"/>
      <c r="N18" s="110"/>
      <c r="O18" s="110"/>
    </row>
    <row r="19" spans="1:15" s="110" customFormat="1" ht="24.95" customHeight="1" x14ac:dyDescent="0.2">
      <c r="A19" s="193" t="s">
        <v>146</v>
      </c>
      <c r="B19" s="199" t="s">
        <v>147</v>
      </c>
      <c r="C19" s="113">
        <v>18.369774037142072</v>
      </c>
      <c r="D19" s="115">
        <v>2008</v>
      </c>
      <c r="E19" s="114">
        <v>942</v>
      </c>
      <c r="F19" s="114">
        <v>1255</v>
      </c>
      <c r="G19" s="114">
        <v>1048</v>
      </c>
      <c r="H19" s="140">
        <v>1344</v>
      </c>
      <c r="I19" s="115">
        <v>664</v>
      </c>
      <c r="J19" s="116">
        <v>49.404761904761905</v>
      </c>
    </row>
    <row r="20" spans="1:15" s="287" customFormat="1" ht="24.95" customHeight="1" x14ac:dyDescent="0.2">
      <c r="A20" s="193" t="s">
        <v>148</v>
      </c>
      <c r="B20" s="199" t="s">
        <v>149</v>
      </c>
      <c r="C20" s="113">
        <v>4.9492269691702502</v>
      </c>
      <c r="D20" s="115">
        <v>541</v>
      </c>
      <c r="E20" s="114">
        <v>482</v>
      </c>
      <c r="F20" s="114">
        <v>579</v>
      </c>
      <c r="G20" s="114">
        <v>396</v>
      </c>
      <c r="H20" s="140">
        <v>465</v>
      </c>
      <c r="I20" s="115">
        <v>76</v>
      </c>
      <c r="J20" s="116">
        <v>16.344086021505376</v>
      </c>
      <c r="K20" s="110"/>
      <c r="L20" s="110"/>
      <c r="M20" s="110"/>
      <c r="N20" s="110"/>
      <c r="O20" s="110"/>
    </row>
    <row r="21" spans="1:15" s="110" customFormat="1" ht="24.95" customHeight="1" x14ac:dyDescent="0.2">
      <c r="A21" s="201" t="s">
        <v>150</v>
      </c>
      <c r="B21" s="202" t="s">
        <v>151</v>
      </c>
      <c r="C21" s="113">
        <v>6.9435550269874664</v>
      </c>
      <c r="D21" s="115">
        <v>759</v>
      </c>
      <c r="E21" s="114">
        <v>690</v>
      </c>
      <c r="F21" s="114">
        <v>705</v>
      </c>
      <c r="G21" s="114">
        <v>565</v>
      </c>
      <c r="H21" s="140">
        <v>584</v>
      </c>
      <c r="I21" s="115">
        <v>175</v>
      </c>
      <c r="J21" s="116">
        <v>29.965753424657535</v>
      </c>
    </row>
    <row r="22" spans="1:15" s="110" customFormat="1" ht="24.95" customHeight="1" x14ac:dyDescent="0.2">
      <c r="A22" s="201" t="s">
        <v>152</v>
      </c>
      <c r="B22" s="199" t="s">
        <v>153</v>
      </c>
      <c r="C22" s="113">
        <v>3.000640380569024</v>
      </c>
      <c r="D22" s="115">
        <v>328</v>
      </c>
      <c r="E22" s="114">
        <v>407</v>
      </c>
      <c r="F22" s="114">
        <v>359</v>
      </c>
      <c r="G22" s="114">
        <v>279</v>
      </c>
      <c r="H22" s="140">
        <v>263</v>
      </c>
      <c r="I22" s="115">
        <v>65</v>
      </c>
      <c r="J22" s="116">
        <v>24.714828897338403</v>
      </c>
    </row>
    <row r="23" spans="1:15" s="110" customFormat="1" ht="24.95" customHeight="1" x14ac:dyDescent="0.2">
      <c r="A23" s="193" t="s">
        <v>154</v>
      </c>
      <c r="B23" s="199" t="s">
        <v>155</v>
      </c>
      <c r="C23" s="113">
        <v>2.4425944561339312</v>
      </c>
      <c r="D23" s="115">
        <v>267</v>
      </c>
      <c r="E23" s="114">
        <v>159</v>
      </c>
      <c r="F23" s="114">
        <v>420</v>
      </c>
      <c r="G23" s="114">
        <v>161</v>
      </c>
      <c r="H23" s="140">
        <v>229</v>
      </c>
      <c r="I23" s="115">
        <v>38</v>
      </c>
      <c r="J23" s="116">
        <v>16.593886462882097</v>
      </c>
    </row>
    <row r="24" spans="1:15" s="110" customFormat="1" ht="24.95" customHeight="1" x14ac:dyDescent="0.2">
      <c r="A24" s="193" t="s">
        <v>156</v>
      </c>
      <c r="B24" s="199" t="s">
        <v>221</v>
      </c>
      <c r="C24" s="113">
        <v>6.1110602872564268</v>
      </c>
      <c r="D24" s="115">
        <v>668</v>
      </c>
      <c r="E24" s="114">
        <v>515</v>
      </c>
      <c r="F24" s="114">
        <v>659</v>
      </c>
      <c r="G24" s="114">
        <v>571</v>
      </c>
      <c r="H24" s="140">
        <v>908</v>
      </c>
      <c r="I24" s="115">
        <v>-240</v>
      </c>
      <c r="J24" s="116">
        <v>-26.431718061674008</v>
      </c>
    </row>
    <row r="25" spans="1:15" s="110" customFormat="1" ht="24.95" customHeight="1" x14ac:dyDescent="0.2">
      <c r="A25" s="193" t="s">
        <v>222</v>
      </c>
      <c r="B25" s="204" t="s">
        <v>159</v>
      </c>
      <c r="C25" s="113">
        <v>10.657762327325953</v>
      </c>
      <c r="D25" s="115">
        <v>1165</v>
      </c>
      <c r="E25" s="114">
        <v>965</v>
      </c>
      <c r="F25" s="114">
        <v>1289</v>
      </c>
      <c r="G25" s="114">
        <v>1087</v>
      </c>
      <c r="H25" s="140">
        <v>1290</v>
      </c>
      <c r="I25" s="115">
        <v>-125</v>
      </c>
      <c r="J25" s="116">
        <v>-9.6899224806201545</v>
      </c>
    </row>
    <row r="26" spans="1:15" s="110" customFormat="1" ht="24.95" customHeight="1" x14ac:dyDescent="0.2">
      <c r="A26" s="201">
        <v>782.78300000000002</v>
      </c>
      <c r="B26" s="203" t="s">
        <v>160</v>
      </c>
      <c r="C26" s="113">
        <v>8.8738450279022967</v>
      </c>
      <c r="D26" s="115">
        <v>970</v>
      </c>
      <c r="E26" s="114">
        <v>960</v>
      </c>
      <c r="F26" s="114">
        <v>1034</v>
      </c>
      <c r="G26" s="114">
        <v>882</v>
      </c>
      <c r="H26" s="140">
        <v>965</v>
      </c>
      <c r="I26" s="115">
        <v>5</v>
      </c>
      <c r="J26" s="116">
        <v>0.51813471502590669</v>
      </c>
    </row>
    <row r="27" spans="1:15" s="110" customFormat="1" ht="24.95" customHeight="1" x14ac:dyDescent="0.2">
      <c r="A27" s="193" t="s">
        <v>161</v>
      </c>
      <c r="B27" s="199" t="s">
        <v>162</v>
      </c>
      <c r="C27" s="113">
        <v>3.3299789589241606</v>
      </c>
      <c r="D27" s="115">
        <v>364</v>
      </c>
      <c r="E27" s="114">
        <v>254</v>
      </c>
      <c r="F27" s="114">
        <v>315</v>
      </c>
      <c r="G27" s="114">
        <v>278</v>
      </c>
      <c r="H27" s="140">
        <v>367</v>
      </c>
      <c r="I27" s="115">
        <v>-3</v>
      </c>
      <c r="J27" s="116">
        <v>-0.81743869209809261</v>
      </c>
    </row>
    <row r="28" spans="1:15" s="110" customFormat="1" ht="24.95" customHeight="1" x14ac:dyDescent="0.2">
      <c r="A28" s="193" t="s">
        <v>163</v>
      </c>
      <c r="B28" s="199" t="s">
        <v>164</v>
      </c>
      <c r="C28" s="113">
        <v>6.0653188180404358</v>
      </c>
      <c r="D28" s="115">
        <v>663</v>
      </c>
      <c r="E28" s="114">
        <v>453</v>
      </c>
      <c r="F28" s="114">
        <v>768</v>
      </c>
      <c r="G28" s="114">
        <v>468</v>
      </c>
      <c r="H28" s="140">
        <v>756</v>
      </c>
      <c r="I28" s="115">
        <v>-93</v>
      </c>
      <c r="J28" s="116">
        <v>-12.301587301587302</v>
      </c>
    </row>
    <row r="29" spans="1:15" s="110" customFormat="1" ht="24.95" customHeight="1" x14ac:dyDescent="0.2">
      <c r="A29" s="193">
        <v>86</v>
      </c>
      <c r="B29" s="199" t="s">
        <v>165</v>
      </c>
      <c r="C29" s="113">
        <v>6.888665263928277</v>
      </c>
      <c r="D29" s="115">
        <v>753</v>
      </c>
      <c r="E29" s="114">
        <v>597</v>
      </c>
      <c r="F29" s="114">
        <v>794</v>
      </c>
      <c r="G29" s="114">
        <v>656</v>
      </c>
      <c r="H29" s="140">
        <v>695</v>
      </c>
      <c r="I29" s="115">
        <v>58</v>
      </c>
      <c r="J29" s="116">
        <v>8.3453237410071939</v>
      </c>
    </row>
    <row r="30" spans="1:15" s="110" customFormat="1" ht="24.95" customHeight="1" x14ac:dyDescent="0.2">
      <c r="A30" s="193">
        <v>87.88</v>
      </c>
      <c r="B30" s="204" t="s">
        <v>166</v>
      </c>
      <c r="C30" s="113">
        <v>6.7331442685939074</v>
      </c>
      <c r="D30" s="115">
        <v>736</v>
      </c>
      <c r="E30" s="114">
        <v>619</v>
      </c>
      <c r="F30" s="114">
        <v>981</v>
      </c>
      <c r="G30" s="114">
        <v>672</v>
      </c>
      <c r="H30" s="140">
        <v>850</v>
      </c>
      <c r="I30" s="115">
        <v>-114</v>
      </c>
      <c r="J30" s="116">
        <v>-13.411764705882353</v>
      </c>
    </row>
    <row r="31" spans="1:15" s="110" customFormat="1" ht="24.95" customHeight="1" x14ac:dyDescent="0.2">
      <c r="A31" s="193" t="s">
        <v>167</v>
      </c>
      <c r="B31" s="199" t="s">
        <v>168</v>
      </c>
      <c r="C31" s="113">
        <v>5.2877138413685847</v>
      </c>
      <c r="D31" s="115">
        <v>578</v>
      </c>
      <c r="E31" s="114">
        <v>656</v>
      </c>
      <c r="F31" s="114">
        <v>831</v>
      </c>
      <c r="G31" s="114">
        <v>607</v>
      </c>
      <c r="H31" s="140">
        <v>833</v>
      </c>
      <c r="I31" s="115">
        <v>-255</v>
      </c>
      <c r="J31" s="116">
        <v>-30.612244897959183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4</v>
      </c>
      <c r="F34" s="114">
        <v>6</v>
      </c>
      <c r="G34" s="114">
        <v>5</v>
      </c>
      <c r="H34" s="140">
        <v>8</v>
      </c>
      <c r="I34" s="115" t="s">
        <v>513</v>
      </c>
      <c r="J34" s="116" t="s">
        <v>513</v>
      </c>
    </row>
    <row r="35" spans="1:10" s="110" customFormat="1" ht="24.95" customHeight="1" x14ac:dyDescent="0.2">
      <c r="A35" s="292" t="s">
        <v>171</v>
      </c>
      <c r="B35" s="293" t="s">
        <v>172</v>
      </c>
      <c r="C35" s="113">
        <v>10.319275455127618</v>
      </c>
      <c r="D35" s="115">
        <v>1128</v>
      </c>
      <c r="E35" s="114">
        <v>932</v>
      </c>
      <c r="F35" s="114">
        <v>1089</v>
      </c>
      <c r="G35" s="114">
        <v>1004</v>
      </c>
      <c r="H35" s="140">
        <v>1017</v>
      </c>
      <c r="I35" s="115">
        <v>111</v>
      </c>
      <c r="J35" s="116">
        <v>10.914454277286136</v>
      </c>
    </row>
    <row r="36" spans="1:10" s="110" customFormat="1" ht="24.95" customHeight="1" x14ac:dyDescent="0.2">
      <c r="A36" s="294" t="s">
        <v>173</v>
      </c>
      <c r="B36" s="295" t="s">
        <v>174</v>
      </c>
      <c r="C36" s="125">
        <v>89.653279663342786</v>
      </c>
      <c r="D36" s="143">
        <v>9800</v>
      </c>
      <c r="E36" s="144">
        <v>7699</v>
      </c>
      <c r="F36" s="144">
        <v>9989</v>
      </c>
      <c r="G36" s="144">
        <v>7670</v>
      </c>
      <c r="H36" s="145">
        <v>9549</v>
      </c>
      <c r="I36" s="143">
        <v>251</v>
      </c>
      <c r="J36" s="146">
        <v>2.6285474918839671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10931</v>
      </c>
      <c r="F11" s="264">
        <v>8635</v>
      </c>
      <c r="G11" s="264">
        <v>11084</v>
      </c>
      <c r="H11" s="264">
        <v>8679</v>
      </c>
      <c r="I11" s="265">
        <v>10575</v>
      </c>
      <c r="J11" s="263">
        <v>356</v>
      </c>
      <c r="K11" s="266">
        <v>3.3664302600472813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20.62025432256884</v>
      </c>
      <c r="E13" s="115">
        <v>2254</v>
      </c>
      <c r="F13" s="114">
        <v>1852</v>
      </c>
      <c r="G13" s="114">
        <v>2478</v>
      </c>
      <c r="H13" s="114">
        <v>1725</v>
      </c>
      <c r="I13" s="140">
        <v>1924</v>
      </c>
      <c r="J13" s="115">
        <v>330</v>
      </c>
      <c r="K13" s="116">
        <v>17.151767151767153</v>
      </c>
    </row>
    <row r="14" spans="1:17" ht="15.95" customHeight="1" x14ac:dyDescent="0.2">
      <c r="A14" s="306" t="s">
        <v>230</v>
      </c>
      <c r="B14" s="307"/>
      <c r="C14" s="308"/>
      <c r="D14" s="113">
        <v>57.368950690696188</v>
      </c>
      <c r="E14" s="115">
        <v>6271</v>
      </c>
      <c r="F14" s="114">
        <v>4995</v>
      </c>
      <c r="G14" s="114">
        <v>6180</v>
      </c>
      <c r="H14" s="114">
        <v>5237</v>
      </c>
      <c r="I14" s="140">
        <v>6291</v>
      </c>
      <c r="J14" s="115">
        <v>-20</v>
      </c>
      <c r="K14" s="116">
        <v>-0.31791448100460978</v>
      </c>
    </row>
    <row r="15" spans="1:17" ht="15.95" customHeight="1" x14ac:dyDescent="0.2">
      <c r="A15" s="306" t="s">
        <v>231</v>
      </c>
      <c r="B15" s="307"/>
      <c r="C15" s="308"/>
      <c r="D15" s="113">
        <v>9.514225596926174</v>
      </c>
      <c r="E15" s="115">
        <v>1040</v>
      </c>
      <c r="F15" s="114">
        <v>800</v>
      </c>
      <c r="G15" s="114">
        <v>1077</v>
      </c>
      <c r="H15" s="114">
        <v>769</v>
      </c>
      <c r="I15" s="140">
        <v>1027</v>
      </c>
      <c r="J15" s="115">
        <v>13</v>
      </c>
      <c r="K15" s="116">
        <v>1.2658227848101267</v>
      </c>
    </row>
    <row r="16" spans="1:17" ht="15.95" customHeight="1" x14ac:dyDescent="0.2">
      <c r="A16" s="306" t="s">
        <v>232</v>
      </c>
      <c r="B16" s="307"/>
      <c r="C16" s="308"/>
      <c r="D16" s="113">
        <v>12.487421095965603</v>
      </c>
      <c r="E16" s="115">
        <v>1365</v>
      </c>
      <c r="F16" s="114">
        <v>985</v>
      </c>
      <c r="G16" s="114">
        <v>1336</v>
      </c>
      <c r="H16" s="114">
        <v>941</v>
      </c>
      <c r="I16" s="140">
        <v>1331</v>
      </c>
      <c r="J16" s="115">
        <v>34</v>
      </c>
      <c r="K16" s="116">
        <v>2.5544703230653645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0.10063123227518068</v>
      </c>
      <c r="E18" s="115">
        <v>11</v>
      </c>
      <c r="F18" s="114">
        <v>17</v>
      </c>
      <c r="G18" s="114">
        <v>36</v>
      </c>
      <c r="H18" s="114">
        <v>24</v>
      </c>
      <c r="I18" s="140">
        <v>32</v>
      </c>
      <c r="J18" s="115">
        <v>-21</v>
      </c>
      <c r="K18" s="116">
        <v>-65.625</v>
      </c>
    </row>
    <row r="19" spans="1:11" ht="14.1" customHeight="1" x14ac:dyDescent="0.2">
      <c r="A19" s="306" t="s">
        <v>235</v>
      </c>
      <c r="B19" s="307" t="s">
        <v>236</v>
      </c>
      <c r="C19" s="308"/>
      <c r="D19" s="113">
        <v>8.2334644588784187E-2</v>
      </c>
      <c r="E19" s="115">
        <v>9</v>
      </c>
      <c r="F19" s="114">
        <v>14</v>
      </c>
      <c r="G19" s="114">
        <v>22</v>
      </c>
      <c r="H19" s="114">
        <v>15</v>
      </c>
      <c r="I19" s="140">
        <v>18</v>
      </c>
      <c r="J19" s="115">
        <v>-9</v>
      </c>
      <c r="K19" s="116">
        <v>-50</v>
      </c>
    </row>
    <row r="20" spans="1:11" ht="14.1" customHeight="1" x14ac:dyDescent="0.2">
      <c r="A20" s="306">
        <v>12</v>
      </c>
      <c r="B20" s="307" t="s">
        <v>237</v>
      </c>
      <c r="C20" s="308"/>
      <c r="D20" s="113">
        <v>0.50315616137590335</v>
      </c>
      <c r="E20" s="115">
        <v>55</v>
      </c>
      <c r="F20" s="114">
        <v>57</v>
      </c>
      <c r="G20" s="114">
        <v>84</v>
      </c>
      <c r="H20" s="114">
        <v>39</v>
      </c>
      <c r="I20" s="140">
        <v>90</v>
      </c>
      <c r="J20" s="115">
        <v>-35</v>
      </c>
      <c r="K20" s="116">
        <v>-38.888888888888886</v>
      </c>
    </row>
    <row r="21" spans="1:11" ht="14.1" customHeight="1" x14ac:dyDescent="0.2">
      <c r="A21" s="306">
        <v>21</v>
      </c>
      <c r="B21" s="307" t="s">
        <v>238</v>
      </c>
      <c r="C21" s="308"/>
      <c r="D21" s="113">
        <v>6.4038056902387702E-2</v>
      </c>
      <c r="E21" s="115">
        <v>7</v>
      </c>
      <c r="F21" s="114" t="s">
        <v>513</v>
      </c>
      <c r="G21" s="114" t="s">
        <v>513</v>
      </c>
      <c r="H21" s="114">
        <v>10</v>
      </c>
      <c r="I21" s="140">
        <v>7</v>
      </c>
      <c r="J21" s="115">
        <v>0</v>
      </c>
      <c r="K21" s="116">
        <v>0</v>
      </c>
    </row>
    <row r="22" spans="1:11" ht="14.1" customHeight="1" x14ac:dyDescent="0.2">
      <c r="A22" s="306">
        <v>22</v>
      </c>
      <c r="B22" s="307" t="s">
        <v>239</v>
      </c>
      <c r="C22" s="308"/>
      <c r="D22" s="113">
        <v>0.59463909980788587</v>
      </c>
      <c r="E22" s="115">
        <v>65</v>
      </c>
      <c r="F22" s="114">
        <v>70</v>
      </c>
      <c r="G22" s="114">
        <v>89</v>
      </c>
      <c r="H22" s="114">
        <v>70</v>
      </c>
      <c r="I22" s="140">
        <v>84</v>
      </c>
      <c r="J22" s="115">
        <v>-19</v>
      </c>
      <c r="K22" s="116">
        <v>-22.61904761904762</v>
      </c>
    </row>
    <row r="23" spans="1:11" ht="14.1" customHeight="1" x14ac:dyDescent="0.2">
      <c r="A23" s="306">
        <v>23</v>
      </c>
      <c r="B23" s="307" t="s">
        <v>240</v>
      </c>
      <c r="C23" s="308"/>
      <c r="D23" s="113">
        <v>0.56719421827829108</v>
      </c>
      <c r="E23" s="115">
        <v>62</v>
      </c>
      <c r="F23" s="114">
        <v>51</v>
      </c>
      <c r="G23" s="114">
        <v>70</v>
      </c>
      <c r="H23" s="114">
        <v>61</v>
      </c>
      <c r="I23" s="140">
        <v>68</v>
      </c>
      <c r="J23" s="115">
        <v>-6</v>
      </c>
      <c r="K23" s="116">
        <v>-8.8235294117647065</v>
      </c>
    </row>
    <row r="24" spans="1:11" ht="14.1" customHeight="1" x14ac:dyDescent="0.2">
      <c r="A24" s="306">
        <v>24</v>
      </c>
      <c r="B24" s="307" t="s">
        <v>241</v>
      </c>
      <c r="C24" s="308"/>
      <c r="D24" s="113">
        <v>2.1407007593083889</v>
      </c>
      <c r="E24" s="115">
        <v>234</v>
      </c>
      <c r="F24" s="114">
        <v>214</v>
      </c>
      <c r="G24" s="114">
        <v>256</v>
      </c>
      <c r="H24" s="114">
        <v>207</v>
      </c>
      <c r="I24" s="140">
        <v>266</v>
      </c>
      <c r="J24" s="115">
        <v>-32</v>
      </c>
      <c r="K24" s="116">
        <v>-12.030075187969924</v>
      </c>
    </row>
    <row r="25" spans="1:11" ht="14.1" customHeight="1" x14ac:dyDescent="0.2">
      <c r="A25" s="306">
        <v>25</v>
      </c>
      <c r="B25" s="307" t="s">
        <v>242</v>
      </c>
      <c r="C25" s="308"/>
      <c r="D25" s="113">
        <v>3.009788674412222</v>
      </c>
      <c r="E25" s="115">
        <v>329</v>
      </c>
      <c r="F25" s="114">
        <v>247</v>
      </c>
      <c r="G25" s="114">
        <v>304</v>
      </c>
      <c r="H25" s="114">
        <v>301</v>
      </c>
      <c r="I25" s="140">
        <v>328</v>
      </c>
      <c r="J25" s="115">
        <v>1</v>
      </c>
      <c r="K25" s="116">
        <v>0.3048780487804878</v>
      </c>
    </row>
    <row r="26" spans="1:11" ht="14.1" customHeight="1" x14ac:dyDescent="0.2">
      <c r="A26" s="306">
        <v>26</v>
      </c>
      <c r="B26" s="307" t="s">
        <v>243</v>
      </c>
      <c r="C26" s="308"/>
      <c r="D26" s="113">
        <v>2.5432256884091116</v>
      </c>
      <c r="E26" s="115">
        <v>278</v>
      </c>
      <c r="F26" s="114">
        <v>186</v>
      </c>
      <c r="G26" s="114">
        <v>202</v>
      </c>
      <c r="H26" s="114">
        <v>216</v>
      </c>
      <c r="I26" s="140">
        <v>237</v>
      </c>
      <c r="J26" s="115">
        <v>41</v>
      </c>
      <c r="K26" s="116">
        <v>17.299578059071731</v>
      </c>
    </row>
    <row r="27" spans="1:11" ht="14.1" customHeight="1" x14ac:dyDescent="0.2">
      <c r="A27" s="306">
        <v>27</v>
      </c>
      <c r="B27" s="307" t="s">
        <v>244</v>
      </c>
      <c r="C27" s="308"/>
      <c r="D27" s="113">
        <v>1.0429054981245998</v>
      </c>
      <c r="E27" s="115">
        <v>114</v>
      </c>
      <c r="F27" s="114">
        <v>104</v>
      </c>
      <c r="G27" s="114">
        <v>93</v>
      </c>
      <c r="H27" s="114">
        <v>92</v>
      </c>
      <c r="I27" s="140">
        <v>163</v>
      </c>
      <c r="J27" s="115">
        <v>-49</v>
      </c>
      <c r="K27" s="116">
        <v>-30.061349693251532</v>
      </c>
    </row>
    <row r="28" spans="1:11" ht="14.1" customHeight="1" x14ac:dyDescent="0.2">
      <c r="A28" s="306">
        <v>28</v>
      </c>
      <c r="B28" s="307" t="s">
        <v>245</v>
      </c>
      <c r="C28" s="308"/>
      <c r="D28" s="113">
        <v>0.23785563992315434</v>
      </c>
      <c r="E28" s="115">
        <v>26</v>
      </c>
      <c r="F28" s="114">
        <v>23</v>
      </c>
      <c r="G28" s="114">
        <v>21</v>
      </c>
      <c r="H28" s="114">
        <v>26</v>
      </c>
      <c r="I28" s="140">
        <v>12</v>
      </c>
      <c r="J28" s="115">
        <v>14</v>
      </c>
      <c r="K28" s="116">
        <v>116.66666666666667</v>
      </c>
    </row>
    <row r="29" spans="1:11" ht="14.1" customHeight="1" x14ac:dyDescent="0.2">
      <c r="A29" s="306">
        <v>29</v>
      </c>
      <c r="B29" s="307" t="s">
        <v>246</v>
      </c>
      <c r="C29" s="308"/>
      <c r="D29" s="113">
        <v>3.6684658311224956</v>
      </c>
      <c r="E29" s="115">
        <v>401</v>
      </c>
      <c r="F29" s="114">
        <v>329</v>
      </c>
      <c r="G29" s="114">
        <v>385</v>
      </c>
      <c r="H29" s="114">
        <v>258</v>
      </c>
      <c r="I29" s="140">
        <v>314</v>
      </c>
      <c r="J29" s="115">
        <v>87</v>
      </c>
      <c r="K29" s="116">
        <v>27.70700636942675</v>
      </c>
    </row>
    <row r="30" spans="1:11" ht="14.1" customHeight="1" x14ac:dyDescent="0.2">
      <c r="A30" s="306" t="s">
        <v>247</v>
      </c>
      <c r="B30" s="307" t="s">
        <v>248</v>
      </c>
      <c r="C30" s="308"/>
      <c r="D30" s="113">
        <v>0.77760497667185069</v>
      </c>
      <c r="E30" s="115">
        <v>85</v>
      </c>
      <c r="F30" s="114" t="s">
        <v>513</v>
      </c>
      <c r="G30" s="114">
        <v>50</v>
      </c>
      <c r="H30" s="114" t="s">
        <v>513</v>
      </c>
      <c r="I30" s="140" t="s">
        <v>513</v>
      </c>
      <c r="J30" s="115" t="s">
        <v>513</v>
      </c>
      <c r="K30" s="116" t="s">
        <v>513</v>
      </c>
    </row>
    <row r="31" spans="1:11" ht="14.1" customHeight="1" x14ac:dyDescent="0.2">
      <c r="A31" s="306" t="s">
        <v>249</v>
      </c>
      <c r="B31" s="307" t="s">
        <v>250</v>
      </c>
      <c r="C31" s="308"/>
      <c r="D31" s="113">
        <v>2.8908608544506449</v>
      </c>
      <c r="E31" s="115">
        <v>316</v>
      </c>
      <c r="F31" s="114">
        <v>279</v>
      </c>
      <c r="G31" s="114">
        <v>335</v>
      </c>
      <c r="H31" s="114">
        <v>226</v>
      </c>
      <c r="I31" s="140">
        <v>270</v>
      </c>
      <c r="J31" s="115">
        <v>46</v>
      </c>
      <c r="K31" s="116">
        <v>17.037037037037038</v>
      </c>
    </row>
    <row r="32" spans="1:11" ht="14.1" customHeight="1" x14ac:dyDescent="0.2">
      <c r="A32" s="306">
        <v>31</v>
      </c>
      <c r="B32" s="307" t="s">
        <v>251</v>
      </c>
      <c r="C32" s="308"/>
      <c r="D32" s="113">
        <v>0.46656298600311041</v>
      </c>
      <c r="E32" s="115">
        <v>51</v>
      </c>
      <c r="F32" s="114">
        <v>39</v>
      </c>
      <c r="G32" s="114">
        <v>56</v>
      </c>
      <c r="H32" s="114">
        <v>35</v>
      </c>
      <c r="I32" s="140">
        <v>71</v>
      </c>
      <c r="J32" s="115">
        <v>-20</v>
      </c>
      <c r="K32" s="116">
        <v>-28.169014084507044</v>
      </c>
    </row>
    <row r="33" spans="1:11" ht="14.1" customHeight="1" x14ac:dyDescent="0.2">
      <c r="A33" s="306">
        <v>32</v>
      </c>
      <c r="B33" s="307" t="s">
        <v>252</v>
      </c>
      <c r="C33" s="308"/>
      <c r="D33" s="113">
        <v>1.2899094318909523</v>
      </c>
      <c r="E33" s="115">
        <v>141</v>
      </c>
      <c r="F33" s="114">
        <v>116</v>
      </c>
      <c r="G33" s="114">
        <v>146</v>
      </c>
      <c r="H33" s="114">
        <v>99</v>
      </c>
      <c r="I33" s="140">
        <v>117</v>
      </c>
      <c r="J33" s="115">
        <v>24</v>
      </c>
      <c r="K33" s="116">
        <v>20.512820512820515</v>
      </c>
    </row>
    <row r="34" spans="1:11" ht="14.1" customHeight="1" x14ac:dyDescent="0.2">
      <c r="A34" s="306">
        <v>33</v>
      </c>
      <c r="B34" s="307" t="s">
        <v>253</v>
      </c>
      <c r="C34" s="308"/>
      <c r="D34" s="113">
        <v>2.0583661147196048</v>
      </c>
      <c r="E34" s="115">
        <v>225</v>
      </c>
      <c r="F34" s="114">
        <v>190</v>
      </c>
      <c r="G34" s="114">
        <v>197</v>
      </c>
      <c r="H34" s="114">
        <v>170</v>
      </c>
      <c r="I34" s="140">
        <v>172</v>
      </c>
      <c r="J34" s="115">
        <v>53</v>
      </c>
      <c r="K34" s="116">
        <v>30.813953488372093</v>
      </c>
    </row>
    <row r="35" spans="1:11" ht="14.1" customHeight="1" x14ac:dyDescent="0.2">
      <c r="A35" s="306">
        <v>34</v>
      </c>
      <c r="B35" s="307" t="s">
        <v>254</v>
      </c>
      <c r="C35" s="308"/>
      <c r="D35" s="113">
        <v>1.9760314701308206</v>
      </c>
      <c r="E35" s="115">
        <v>216</v>
      </c>
      <c r="F35" s="114">
        <v>127</v>
      </c>
      <c r="G35" s="114">
        <v>156</v>
      </c>
      <c r="H35" s="114">
        <v>140</v>
      </c>
      <c r="I35" s="140">
        <v>265</v>
      </c>
      <c r="J35" s="115">
        <v>-49</v>
      </c>
      <c r="K35" s="116">
        <v>-18.490566037735849</v>
      </c>
    </row>
    <row r="36" spans="1:11" ht="14.1" customHeight="1" x14ac:dyDescent="0.2">
      <c r="A36" s="306">
        <v>41</v>
      </c>
      <c r="B36" s="307" t="s">
        <v>255</v>
      </c>
      <c r="C36" s="308"/>
      <c r="D36" s="113">
        <v>0.74101180129905775</v>
      </c>
      <c r="E36" s="115">
        <v>81</v>
      </c>
      <c r="F36" s="114">
        <v>117</v>
      </c>
      <c r="G36" s="114">
        <v>144</v>
      </c>
      <c r="H36" s="114">
        <v>109</v>
      </c>
      <c r="I36" s="140">
        <v>98</v>
      </c>
      <c r="J36" s="115">
        <v>-17</v>
      </c>
      <c r="K36" s="116">
        <v>-17.346938775510203</v>
      </c>
    </row>
    <row r="37" spans="1:11" ht="14.1" customHeight="1" x14ac:dyDescent="0.2">
      <c r="A37" s="306">
        <v>42</v>
      </c>
      <c r="B37" s="307" t="s">
        <v>256</v>
      </c>
      <c r="C37" s="308"/>
      <c r="D37" s="113">
        <v>8.2334644588784187E-2</v>
      </c>
      <c r="E37" s="115">
        <v>9</v>
      </c>
      <c r="F37" s="114">
        <v>9</v>
      </c>
      <c r="G37" s="114">
        <v>29</v>
      </c>
      <c r="H37" s="114">
        <v>13</v>
      </c>
      <c r="I37" s="140">
        <v>18</v>
      </c>
      <c r="J37" s="115">
        <v>-9</v>
      </c>
      <c r="K37" s="116">
        <v>-50</v>
      </c>
    </row>
    <row r="38" spans="1:11" ht="14.1" customHeight="1" x14ac:dyDescent="0.2">
      <c r="A38" s="306">
        <v>43</v>
      </c>
      <c r="B38" s="307" t="s">
        <v>257</v>
      </c>
      <c r="C38" s="308"/>
      <c r="D38" s="113">
        <v>2.0492178208764065</v>
      </c>
      <c r="E38" s="115">
        <v>224</v>
      </c>
      <c r="F38" s="114">
        <v>157</v>
      </c>
      <c r="G38" s="114">
        <v>254</v>
      </c>
      <c r="H38" s="114">
        <v>187</v>
      </c>
      <c r="I38" s="140">
        <v>181</v>
      </c>
      <c r="J38" s="115">
        <v>43</v>
      </c>
      <c r="K38" s="116">
        <v>23.756906077348066</v>
      </c>
    </row>
    <row r="39" spans="1:11" ht="14.1" customHeight="1" x14ac:dyDescent="0.2">
      <c r="A39" s="306">
        <v>51</v>
      </c>
      <c r="B39" s="307" t="s">
        <v>258</v>
      </c>
      <c r="C39" s="308"/>
      <c r="D39" s="113">
        <v>5.882352941176471</v>
      </c>
      <c r="E39" s="115">
        <v>643</v>
      </c>
      <c r="F39" s="114">
        <v>615</v>
      </c>
      <c r="G39" s="114">
        <v>743</v>
      </c>
      <c r="H39" s="114">
        <v>508</v>
      </c>
      <c r="I39" s="140">
        <v>640</v>
      </c>
      <c r="J39" s="115">
        <v>3</v>
      </c>
      <c r="K39" s="116">
        <v>0.46875</v>
      </c>
    </row>
    <row r="40" spans="1:11" ht="14.1" customHeight="1" x14ac:dyDescent="0.2">
      <c r="A40" s="306" t="s">
        <v>259</v>
      </c>
      <c r="B40" s="307" t="s">
        <v>260</v>
      </c>
      <c r="C40" s="308"/>
      <c r="D40" s="113">
        <v>5.2877138413685847</v>
      </c>
      <c r="E40" s="115">
        <v>578</v>
      </c>
      <c r="F40" s="114">
        <v>561</v>
      </c>
      <c r="G40" s="114">
        <v>680</v>
      </c>
      <c r="H40" s="114">
        <v>448</v>
      </c>
      <c r="I40" s="140">
        <v>564</v>
      </c>
      <c r="J40" s="115">
        <v>14</v>
      </c>
      <c r="K40" s="116">
        <v>2.4822695035460991</v>
      </c>
    </row>
    <row r="41" spans="1:11" ht="14.1" customHeight="1" x14ac:dyDescent="0.2">
      <c r="A41" s="306"/>
      <c r="B41" s="307" t="s">
        <v>261</v>
      </c>
      <c r="C41" s="308"/>
      <c r="D41" s="113">
        <v>3.2293477266489798</v>
      </c>
      <c r="E41" s="115">
        <v>353</v>
      </c>
      <c r="F41" s="114">
        <v>322</v>
      </c>
      <c r="G41" s="114">
        <v>441</v>
      </c>
      <c r="H41" s="114">
        <v>324</v>
      </c>
      <c r="I41" s="140">
        <v>428</v>
      </c>
      <c r="J41" s="115">
        <v>-75</v>
      </c>
      <c r="K41" s="116">
        <v>-17.523364485981308</v>
      </c>
    </row>
    <row r="42" spans="1:11" ht="14.1" customHeight="1" x14ac:dyDescent="0.2">
      <c r="A42" s="306">
        <v>52</v>
      </c>
      <c r="B42" s="307" t="s">
        <v>262</v>
      </c>
      <c r="C42" s="308"/>
      <c r="D42" s="113">
        <v>3.2567926081785745</v>
      </c>
      <c r="E42" s="115">
        <v>356</v>
      </c>
      <c r="F42" s="114">
        <v>275</v>
      </c>
      <c r="G42" s="114">
        <v>333</v>
      </c>
      <c r="H42" s="114">
        <v>280</v>
      </c>
      <c r="I42" s="140">
        <v>309</v>
      </c>
      <c r="J42" s="115">
        <v>47</v>
      </c>
      <c r="K42" s="116">
        <v>15.210355987055015</v>
      </c>
    </row>
    <row r="43" spans="1:11" ht="14.1" customHeight="1" x14ac:dyDescent="0.2">
      <c r="A43" s="306" t="s">
        <v>263</v>
      </c>
      <c r="B43" s="307" t="s">
        <v>264</v>
      </c>
      <c r="C43" s="308"/>
      <c r="D43" s="113">
        <v>3.0189369682554204</v>
      </c>
      <c r="E43" s="115">
        <v>330</v>
      </c>
      <c r="F43" s="114">
        <v>248</v>
      </c>
      <c r="G43" s="114">
        <v>303</v>
      </c>
      <c r="H43" s="114">
        <v>258</v>
      </c>
      <c r="I43" s="140">
        <v>284</v>
      </c>
      <c r="J43" s="115">
        <v>46</v>
      </c>
      <c r="K43" s="116">
        <v>16.197183098591548</v>
      </c>
    </row>
    <row r="44" spans="1:11" ht="14.1" customHeight="1" x14ac:dyDescent="0.2">
      <c r="A44" s="306">
        <v>53</v>
      </c>
      <c r="B44" s="307" t="s">
        <v>265</v>
      </c>
      <c r="C44" s="308"/>
      <c r="D44" s="113">
        <v>2.9091574421370416</v>
      </c>
      <c r="E44" s="115">
        <v>318</v>
      </c>
      <c r="F44" s="114">
        <v>256</v>
      </c>
      <c r="G44" s="114">
        <v>397</v>
      </c>
      <c r="H44" s="114">
        <v>263</v>
      </c>
      <c r="I44" s="140">
        <v>284</v>
      </c>
      <c r="J44" s="115">
        <v>34</v>
      </c>
      <c r="K44" s="116">
        <v>11.971830985915492</v>
      </c>
    </row>
    <row r="45" spans="1:11" ht="14.1" customHeight="1" x14ac:dyDescent="0.2">
      <c r="A45" s="306" t="s">
        <v>266</v>
      </c>
      <c r="B45" s="307" t="s">
        <v>267</v>
      </c>
      <c r="C45" s="308"/>
      <c r="D45" s="113">
        <v>2.8725642667642486</v>
      </c>
      <c r="E45" s="115">
        <v>314</v>
      </c>
      <c r="F45" s="114">
        <v>252</v>
      </c>
      <c r="G45" s="114">
        <v>394</v>
      </c>
      <c r="H45" s="114">
        <v>260</v>
      </c>
      <c r="I45" s="140">
        <v>284</v>
      </c>
      <c r="J45" s="115">
        <v>30</v>
      </c>
      <c r="K45" s="116">
        <v>10.56338028169014</v>
      </c>
    </row>
    <row r="46" spans="1:11" ht="14.1" customHeight="1" x14ac:dyDescent="0.2">
      <c r="A46" s="306">
        <v>54</v>
      </c>
      <c r="B46" s="307" t="s">
        <v>268</v>
      </c>
      <c r="C46" s="308"/>
      <c r="D46" s="113">
        <v>4.6381849785015099</v>
      </c>
      <c r="E46" s="115">
        <v>507</v>
      </c>
      <c r="F46" s="114">
        <v>438</v>
      </c>
      <c r="G46" s="114">
        <v>501</v>
      </c>
      <c r="H46" s="114">
        <v>417</v>
      </c>
      <c r="I46" s="140">
        <v>421</v>
      </c>
      <c r="J46" s="115">
        <v>86</v>
      </c>
      <c r="K46" s="116">
        <v>20.427553444180521</v>
      </c>
    </row>
    <row r="47" spans="1:11" ht="14.1" customHeight="1" x14ac:dyDescent="0.2">
      <c r="A47" s="306">
        <v>61</v>
      </c>
      <c r="B47" s="307" t="s">
        <v>269</v>
      </c>
      <c r="C47" s="308"/>
      <c r="D47" s="113">
        <v>2.3053700484859574</v>
      </c>
      <c r="E47" s="115">
        <v>252</v>
      </c>
      <c r="F47" s="114">
        <v>155</v>
      </c>
      <c r="G47" s="114">
        <v>186</v>
      </c>
      <c r="H47" s="114">
        <v>158</v>
      </c>
      <c r="I47" s="140">
        <v>296</v>
      </c>
      <c r="J47" s="115">
        <v>-44</v>
      </c>
      <c r="K47" s="116">
        <v>-14.864864864864865</v>
      </c>
    </row>
    <row r="48" spans="1:11" ht="14.1" customHeight="1" x14ac:dyDescent="0.2">
      <c r="A48" s="306">
        <v>62</v>
      </c>
      <c r="B48" s="307" t="s">
        <v>270</v>
      </c>
      <c r="C48" s="308"/>
      <c r="D48" s="113">
        <v>11.407922422468209</v>
      </c>
      <c r="E48" s="115">
        <v>1247</v>
      </c>
      <c r="F48" s="114">
        <v>610</v>
      </c>
      <c r="G48" s="114">
        <v>787</v>
      </c>
      <c r="H48" s="114">
        <v>629</v>
      </c>
      <c r="I48" s="140">
        <v>701</v>
      </c>
      <c r="J48" s="115">
        <v>546</v>
      </c>
      <c r="K48" s="116">
        <v>77.888730385164052</v>
      </c>
    </row>
    <row r="49" spans="1:11" ht="14.1" customHeight="1" x14ac:dyDescent="0.2">
      <c r="A49" s="306">
        <v>63</v>
      </c>
      <c r="B49" s="307" t="s">
        <v>271</v>
      </c>
      <c r="C49" s="308"/>
      <c r="D49" s="113">
        <v>4.5375537462263287</v>
      </c>
      <c r="E49" s="115">
        <v>496</v>
      </c>
      <c r="F49" s="114">
        <v>499</v>
      </c>
      <c r="G49" s="114">
        <v>536</v>
      </c>
      <c r="H49" s="114">
        <v>417</v>
      </c>
      <c r="I49" s="140">
        <v>446</v>
      </c>
      <c r="J49" s="115">
        <v>50</v>
      </c>
      <c r="K49" s="116">
        <v>11.210762331838565</v>
      </c>
    </row>
    <row r="50" spans="1:11" ht="14.1" customHeight="1" x14ac:dyDescent="0.2">
      <c r="A50" s="306" t="s">
        <v>272</v>
      </c>
      <c r="B50" s="307" t="s">
        <v>273</v>
      </c>
      <c r="C50" s="308"/>
      <c r="D50" s="113">
        <v>0.81419815204464363</v>
      </c>
      <c r="E50" s="115">
        <v>89</v>
      </c>
      <c r="F50" s="114">
        <v>77</v>
      </c>
      <c r="G50" s="114">
        <v>91</v>
      </c>
      <c r="H50" s="114">
        <v>54</v>
      </c>
      <c r="I50" s="140">
        <v>66</v>
      </c>
      <c r="J50" s="115">
        <v>23</v>
      </c>
      <c r="K50" s="116">
        <v>34.848484848484851</v>
      </c>
    </row>
    <row r="51" spans="1:11" ht="14.1" customHeight="1" x14ac:dyDescent="0.2">
      <c r="A51" s="306" t="s">
        <v>274</v>
      </c>
      <c r="B51" s="307" t="s">
        <v>275</v>
      </c>
      <c r="C51" s="308"/>
      <c r="D51" s="113">
        <v>3.38486872198335</v>
      </c>
      <c r="E51" s="115">
        <v>370</v>
      </c>
      <c r="F51" s="114">
        <v>367</v>
      </c>
      <c r="G51" s="114">
        <v>377</v>
      </c>
      <c r="H51" s="114">
        <v>324</v>
      </c>
      <c r="I51" s="140">
        <v>329</v>
      </c>
      <c r="J51" s="115">
        <v>41</v>
      </c>
      <c r="K51" s="116">
        <v>12.462006079027356</v>
      </c>
    </row>
    <row r="52" spans="1:11" ht="14.1" customHeight="1" x14ac:dyDescent="0.2">
      <c r="A52" s="306">
        <v>71</v>
      </c>
      <c r="B52" s="307" t="s">
        <v>276</v>
      </c>
      <c r="C52" s="308"/>
      <c r="D52" s="113">
        <v>9.7154880614765347</v>
      </c>
      <c r="E52" s="115">
        <v>1062</v>
      </c>
      <c r="F52" s="114">
        <v>714</v>
      </c>
      <c r="G52" s="114">
        <v>938</v>
      </c>
      <c r="H52" s="114">
        <v>838</v>
      </c>
      <c r="I52" s="140">
        <v>1037</v>
      </c>
      <c r="J52" s="115">
        <v>25</v>
      </c>
      <c r="K52" s="116">
        <v>2.4108003857280615</v>
      </c>
    </row>
    <row r="53" spans="1:11" ht="14.1" customHeight="1" x14ac:dyDescent="0.2">
      <c r="A53" s="306" t="s">
        <v>277</v>
      </c>
      <c r="B53" s="307" t="s">
        <v>278</v>
      </c>
      <c r="C53" s="308"/>
      <c r="D53" s="113">
        <v>3.5586863050041169</v>
      </c>
      <c r="E53" s="115">
        <v>389</v>
      </c>
      <c r="F53" s="114">
        <v>230</v>
      </c>
      <c r="G53" s="114">
        <v>305</v>
      </c>
      <c r="H53" s="114">
        <v>322</v>
      </c>
      <c r="I53" s="140">
        <v>365</v>
      </c>
      <c r="J53" s="115">
        <v>24</v>
      </c>
      <c r="K53" s="116">
        <v>6.5753424657534243</v>
      </c>
    </row>
    <row r="54" spans="1:11" ht="14.1" customHeight="1" x14ac:dyDescent="0.2">
      <c r="A54" s="306" t="s">
        <v>279</v>
      </c>
      <c r="B54" s="307" t="s">
        <v>280</v>
      </c>
      <c r="C54" s="308"/>
      <c r="D54" s="113">
        <v>5.2419723721525937</v>
      </c>
      <c r="E54" s="115">
        <v>573</v>
      </c>
      <c r="F54" s="114">
        <v>423</v>
      </c>
      <c r="G54" s="114">
        <v>543</v>
      </c>
      <c r="H54" s="114">
        <v>444</v>
      </c>
      <c r="I54" s="140">
        <v>568</v>
      </c>
      <c r="J54" s="115">
        <v>5</v>
      </c>
      <c r="K54" s="116">
        <v>0.88028169014084512</v>
      </c>
    </row>
    <row r="55" spans="1:11" ht="14.1" customHeight="1" x14ac:dyDescent="0.2">
      <c r="A55" s="306">
        <v>72</v>
      </c>
      <c r="B55" s="307" t="s">
        <v>281</v>
      </c>
      <c r="C55" s="308"/>
      <c r="D55" s="113">
        <v>3.1195682005306011</v>
      </c>
      <c r="E55" s="115">
        <v>341</v>
      </c>
      <c r="F55" s="114">
        <v>189</v>
      </c>
      <c r="G55" s="114">
        <v>308</v>
      </c>
      <c r="H55" s="114">
        <v>233</v>
      </c>
      <c r="I55" s="140">
        <v>399</v>
      </c>
      <c r="J55" s="115">
        <v>-58</v>
      </c>
      <c r="K55" s="116">
        <v>-14.536340852130326</v>
      </c>
    </row>
    <row r="56" spans="1:11" ht="14.1" customHeight="1" x14ac:dyDescent="0.2">
      <c r="A56" s="306" t="s">
        <v>282</v>
      </c>
      <c r="B56" s="307" t="s">
        <v>283</v>
      </c>
      <c r="C56" s="308"/>
      <c r="D56" s="113">
        <v>1.5552099533437014</v>
      </c>
      <c r="E56" s="115">
        <v>170</v>
      </c>
      <c r="F56" s="114">
        <v>92</v>
      </c>
      <c r="G56" s="114">
        <v>165</v>
      </c>
      <c r="H56" s="114">
        <v>109</v>
      </c>
      <c r="I56" s="140">
        <v>171</v>
      </c>
      <c r="J56" s="115">
        <v>-1</v>
      </c>
      <c r="K56" s="116">
        <v>-0.58479532163742687</v>
      </c>
    </row>
    <row r="57" spans="1:11" ht="14.1" customHeight="1" x14ac:dyDescent="0.2">
      <c r="A57" s="306" t="s">
        <v>284</v>
      </c>
      <c r="B57" s="307" t="s">
        <v>285</v>
      </c>
      <c r="C57" s="308"/>
      <c r="D57" s="113">
        <v>1.0154606165950051</v>
      </c>
      <c r="E57" s="115">
        <v>111</v>
      </c>
      <c r="F57" s="114">
        <v>64</v>
      </c>
      <c r="G57" s="114">
        <v>88</v>
      </c>
      <c r="H57" s="114">
        <v>79</v>
      </c>
      <c r="I57" s="140">
        <v>125</v>
      </c>
      <c r="J57" s="115">
        <v>-14</v>
      </c>
      <c r="K57" s="116">
        <v>-11.2</v>
      </c>
    </row>
    <row r="58" spans="1:11" ht="14.1" customHeight="1" x14ac:dyDescent="0.2">
      <c r="A58" s="306">
        <v>73</v>
      </c>
      <c r="B58" s="307" t="s">
        <v>286</v>
      </c>
      <c r="C58" s="308"/>
      <c r="D58" s="113">
        <v>4.6290366846583115</v>
      </c>
      <c r="E58" s="115">
        <v>506</v>
      </c>
      <c r="F58" s="114">
        <v>389</v>
      </c>
      <c r="G58" s="114">
        <v>473</v>
      </c>
      <c r="H58" s="114">
        <v>469</v>
      </c>
      <c r="I58" s="140">
        <v>644</v>
      </c>
      <c r="J58" s="115">
        <v>-138</v>
      </c>
      <c r="K58" s="116">
        <v>-21.428571428571427</v>
      </c>
    </row>
    <row r="59" spans="1:11" ht="14.1" customHeight="1" x14ac:dyDescent="0.2">
      <c r="A59" s="306" t="s">
        <v>287</v>
      </c>
      <c r="B59" s="307" t="s">
        <v>288</v>
      </c>
      <c r="C59" s="308"/>
      <c r="D59" s="113">
        <v>3.8788765895160551</v>
      </c>
      <c r="E59" s="115">
        <v>424</v>
      </c>
      <c r="F59" s="114">
        <v>327</v>
      </c>
      <c r="G59" s="114">
        <v>393</v>
      </c>
      <c r="H59" s="114">
        <v>373</v>
      </c>
      <c r="I59" s="140">
        <v>526</v>
      </c>
      <c r="J59" s="115">
        <v>-102</v>
      </c>
      <c r="K59" s="116">
        <v>-19.391634980988592</v>
      </c>
    </row>
    <row r="60" spans="1:11" ht="14.1" customHeight="1" x14ac:dyDescent="0.2">
      <c r="A60" s="306">
        <v>81</v>
      </c>
      <c r="B60" s="307" t="s">
        <v>289</v>
      </c>
      <c r="C60" s="308"/>
      <c r="D60" s="113">
        <v>8.4164303357423833</v>
      </c>
      <c r="E60" s="115">
        <v>920</v>
      </c>
      <c r="F60" s="114">
        <v>842</v>
      </c>
      <c r="G60" s="114">
        <v>987</v>
      </c>
      <c r="H60" s="114">
        <v>818</v>
      </c>
      <c r="I60" s="140">
        <v>802</v>
      </c>
      <c r="J60" s="115">
        <v>118</v>
      </c>
      <c r="K60" s="116">
        <v>14.713216957605985</v>
      </c>
    </row>
    <row r="61" spans="1:11" ht="14.1" customHeight="1" x14ac:dyDescent="0.2">
      <c r="A61" s="306" t="s">
        <v>290</v>
      </c>
      <c r="B61" s="307" t="s">
        <v>291</v>
      </c>
      <c r="C61" s="308"/>
      <c r="D61" s="113">
        <v>2.0949592900923979</v>
      </c>
      <c r="E61" s="115">
        <v>229</v>
      </c>
      <c r="F61" s="114">
        <v>199</v>
      </c>
      <c r="G61" s="114">
        <v>288</v>
      </c>
      <c r="H61" s="114">
        <v>237</v>
      </c>
      <c r="I61" s="140">
        <v>202</v>
      </c>
      <c r="J61" s="115">
        <v>27</v>
      </c>
      <c r="K61" s="116">
        <v>13.366336633663366</v>
      </c>
    </row>
    <row r="62" spans="1:11" ht="14.1" customHeight="1" x14ac:dyDescent="0.2">
      <c r="A62" s="306" t="s">
        <v>292</v>
      </c>
      <c r="B62" s="307" t="s">
        <v>293</v>
      </c>
      <c r="C62" s="308"/>
      <c r="D62" s="113">
        <v>3.1744579635897905</v>
      </c>
      <c r="E62" s="115">
        <v>347</v>
      </c>
      <c r="F62" s="114">
        <v>404</v>
      </c>
      <c r="G62" s="114">
        <v>400</v>
      </c>
      <c r="H62" s="114">
        <v>363</v>
      </c>
      <c r="I62" s="140">
        <v>293</v>
      </c>
      <c r="J62" s="115">
        <v>54</v>
      </c>
      <c r="K62" s="116">
        <v>18.430034129692832</v>
      </c>
    </row>
    <row r="63" spans="1:11" ht="14.1" customHeight="1" x14ac:dyDescent="0.2">
      <c r="A63" s="306"/>
      <c r="B63" s="307" t="s">
        <v>294</v>
      </c>
      <c r="C63" s="308"/>
      <c r="D63" s="113">
        <v>2.7444881529594731</v>
      </c>
      <c r="E63" s="115">
        <v>300</v>
      </c>
      <c r="F63" s="114">
        <v>347</v>
      </c>
      <c r="G63" s="114">
        <v>353</v>
      </c>
      <c r="H63" s="114">
        <v>295</v>
      </c>
      <c r="I63" s="140">
        <v>254</v>
      </c>
      <c r="J63" s="115">
        <v>46</v>
      </c>
      <c r="K63" s="116">
        <v>18.110236220472441</v>
      </c>
    </row>
    <row r="64" spans="1:11" ht="14.1" customHeight="1" x14ac:dyDescent="0.2">
      <c r="A64" s="306" t="s">
        <v>295</v>
      </c>
      <c r="B64" s="307" t="s">
        <v>296</v>
      </c>
      <c r="C64" s="308"/>
      <c r="D64" s="113">
        <v>1.0794986734973928</v>
      </c>
      <c r="E64" s="115">
        <v>118</v>
      </c>
      <c r="F64" s="114">
        <v>84</v>
      </c>
      <c r="G64" s="114">
        <v>118</v>
      </c>
      <c r="H64" s="114">
        <v>82</v>
      </c>
      <c r="I64" s="140">
        <v>105</v>
      </c>
      <c r="J64" s="115">
        <v>13</v>
      </c>
      <c r="K64" s="116">
        <v>12.380952380952381</v>
      </c>
    </row>
    <row r="65" spans="1:11" ht="14.1" customHeight="1" x14ac:dyDescent="0.2">
      <c r="A65" s="306" t="s">
        <v>297</v>
      </c>
      <c r="B65" s="307" t="s">
        <v>298</v>
      </c>
      <c r="C65" s="308"/>
      <c r="D65" s="113">
        <v>0.67697374439667002</v>
      </c>
      <c r="E65" s="115">
        <v>74</v>
      </c>
      <c r="F65" s="114">
        <v>60</v>
      </c>
      <c r="G65" s="114">
        <v>63</v>
      </c>
      <c r="H65" s="114">
        <v>41</v>
      </c>
      <c r="I65" s="140">
        <v>57</v>
      </c>
      <c r="J65" s="115">
        <v>17</v>
      </c>
      <c r="K65" s="116">
        <v>29.82456140350877</v>
      </c>
    </row>
    <row r="66" spans="1:11" ht="14.1" customHeight="1" x14ac:dyDescent="0.2">
      <c r="A66" s="306">
        <v>82</v>
      </c>
      <c r="B66" s="307" t="s">
        <v>299</v>
      </c>
      <c r="C66" s="308"/>
      <c r="D66" s="113">
        <v>3.009788674412222</v>
      </c>
      <c r="E66" s="115">
        <v>329</v>
      </c>
      <c r="F66" s="114">
        <v>341</v>
      </c>
      <c r="G66" s="114">
        <v>311</v>
      </c>
      <c r="H66" s="114">
        <v>292</v>
      </c>
      <c r="I66" s="140">
        <v>466</v>
      </c>
      <c r="J66" s="115">
        <v>-137</v>
      </c>
      <c r="K66" s="116">
        <v>-29.399141630901287</v>
      </c>
    </row>
    <row r="67" spans="1:11" ht="14.1" customHeight="1" x14ac:dyDescent="0.2">
      <c r="A67" s="306" t="s">
        <v>300</v>
      </c>
      <c r="B67" s="307" t="s">
        <v>301</v>
      </c>
      <c r="C67" s="308"/>
      <c r="D67" s="113">
        <v>1.8845485316988382</v>
      </c>
      <c r="E67" s="115">
        <v>206</v>
      </c>
      <c r="F67" s="114">
        <v>230</v>
      </c>
      <c r="G67" s="114">
        <v>192</v>
      </c>
      <c r="H67" s="114">
        <v>195</v>
      </c>
      <c r="I67" s="140">
        <v>177</v>
      </c>
      <c r="J67" s="115">
        <v>29</v>
      </c>
      <c r="K67" s="116">
        <v>16.384180790960453</v>
      </c>
    </row>
    <row r="68" spans="1:11" ht="14.1" customHeight="1" x14ac:dyDescent="0.2">
      <c r="A68" s="306" t="s">
        <v>302</v>
      </c>
      <c r="B68" s="307" t="s">
        <v>303</v>
      </c>
      <c r="C68" s="308"/>
      <c r="D68" s="113">
        <v>0.68612203823986828</v>
      </c>
      <c r="E68" s="115">
        <v>75</v>
      </c>
      <c r="F68" s="114">
        <v>76</v>
      </c>
      <c r="G68" s="114">
        <v>70</v>
      </c>
      <c r="H68" s="114">
        <v>64</v>
      </c>
      <c r="I68" s="140">
        <v>245</v>
      </c>
      <c r="J68" s="115">
        <v>-170</v>
      </c>
      <c r="K68" s="116">
        <v>-69.387755102040813</v>
      </c>
    </row>
    <row r="69" spans="1:11" ht="14.1" customHeight="1" x14ac:dyDescent="0.2">
      <c r="A69" s="306">
        <v>83</v>
      </c>
      <c r="B69" s="307" t="s">
        <v>304</v>
      </c>
      <c r="C69" s="308"/>
      <c r="D69" s="113">
        <v>4.7388162107766902</v>
      </c>
      <c r="E69" s="115">
        <v>518</v>
      </c>
      <c r="F69" s="114">
        <v>393</v>
      </c>
      <c r="G69" s="114">
        <v>970</v>
      </c>
      <c r="H69" s="114">
        <v>463</v>
      </c>
      <c r="I69" s="140">
        <v>754</v>
      </c>
      <c r="J69" s="115">
        <v>-236</v>
      </c>
      <c r="K69" s="116">
        <v>-31.299734748010611</v>
      </c>
    </row>
    <row r="70" spans="1:11" ht="14.1" customHeight="1" x14ac:dyDescent="0.2">
      <c r="A70" s="306" t="s">
        <v>305</v>
      </c>
      <c r="B70" s="307" t="s">
        <v>306</v>
      </c>
      <c r="C70" s="308"/>
      <c r="D70" s="113">
        <v>4.1624736986552007</v>
      </c>
      <c r="E70" s="115">
        <v>455</v>
      </c>
      <c r="F70" s="114">
        <v>349</v>
      </c>
      <c r="G70" s="114">
        <v>901</v>
      </c>
      <c r="H70" s="114">
        <v>395</v>
      </c>
      <c r="I70" s="140">
        <v>702</v>
      </c>
      <c r="J70" s="115">
        <v>-247</v>
      </c>
      <c r="K70" s="116">
        <v>-35.185185185185183</v>
      </c>
    </row>
    <row r="71" spans="1:11" ht="14.1" customHeight="1" x14ac:dyDescent="0.2">
      <c r="A71" s="306"/>
      <c r="B71" s="307" t="s">
        <v>307</v>
      </c>
      <c r="C71" s="308"/>
      <c r="D71" s="113">
        <v>2.259628579269966</v>
      </c>
      <c r="E71" s="115">
        <v>247</v>
      </c>
      <c r="F71" s="114">
        <v>183</v>
      </c>
      <c r="G71" s="114">
        <v>509</v>
      </c>
      <c r="H71" s="114">
        <v>176</v>
      </c>
      <c r="I71" s="140">
        <v>484</v>
      </c>
      <c r="J71" s="115">
        <v>-237</v>
      </c>
      <c r="K71" s="116">
        <v>-48.966942148760332</v>
      </c>
    </row>
    <row r="72" spans="1:11" ht="14.1" customHeight="1" x14ac:dyDescent="0.2">
      <c r="A72" s="306">
        <v>84</v>
      </c>
      <c r="B72" s="307" t="s">
        <v>308</v>
      </c>
      <c r="C72" s="308"/>
      <c r="D72" s="113">
        <v>3.2110511389625835</v>
      </c>
      <c r="E72" s="115">
        <v>351</v>
      </c>
      <c r="F72" s="114">
        <v>219</v>
      </c>
      <c r="G72" s="114">
        <v>376</v>
      </c>
      <c r="H72" s="114">
        <v>201</v>
      </c>
      <c r="I72" s="140">
        <v>355</v>
      </c>
      <c r="J72" s="115">
        <v>-4</v>
      </c>
      <c r="K72" s="116">
        <v>-1.1267605633802817</v>
      </c>
    </row>
    <row r="73" spans="1:11" ht="14.1" customHeight="1" x14ac:dyDescent="0.2">
      <c r="A73" s="306" t="s">
        <v>309</v>
      </c>
      <c r="B73" s="307" t="s">
        <v>310</v>
      </c>
      <c r="C73" s="308"/>
      <c r="D73" s="113">
        <v>0.93312597200622083</v>
      </c>
      <c r="E73" s="115">
        <v>102</v>
      </c>
      <c r="F73" s="114">
        <v>27</v>
      </c>
      <c r="G73" s="114">
        <v>135</v>
      </c>
      <c r="H73" s="114">
        <v>35</v>
      </c>
      <c r="I73" s="140">
        <v>87</v>
      </c>
      <c r="J73" s="115">
        <v>15</v>
      </c>
      <c r="K73" s="116">
        <v>17.241379310344829</v>
      </c>
    </row>
    <row r="74" spans="1:11" ht="14.1" customHeight="1" x14ac:dyDescent="0.2">
      <c r="A74" s="306" t="s">
        <v>311</v>
      </c>
      <c r="B74" s="307" t="s">
        <v>312</v>
      </c>
      <c r="C74" s="308"/>
      <c r="D74" s="113">
        <v>0.40252492910072274</v>
      </c>
      <c r="E74" s="115">
        <v>44</v>
      </c>
      <c r="F74" s="114">
        <v>25</v>
      </c>
      <c r="G74" s="114">
        <v>52</v>
      </c>
      <c r="H74" s="114">
        <v>13</v>
      </c>
      <c r="I74" s="140">
        <v>31</v>
      </c>
      <c r="J74" s="115">
        <v>13</v>
      </c>
      <c r="K74" s="116">
        <v>41.935483870967744</v>
      </c>
    </row>
    <row r="75" spans="1:11" ht="14.1" customHeight="1" x14ac:dyDescent="0.2">
      <c r="A75" s="306" t="s">
        <v>313</v>
      </c>
      <c r="B75" s="307" t="s">
        <v>314</v>
      </c>
      <c r="C75" s="308"/>
      <c r="D75" s="113">
        <v>1.0520537919677979</v>
      </c>
      <c r="E75" s="115">
        <v>115</v>
      </c>
      <c r="F75" s="114">
        <v>99</v>
      </c>
      <c r="G75" s="114">
        <v>91</v>
      </c>
      <c r="H75" s="114">
        <v>96</v>
      </c>
      <c r="I75" s="140">
        <v>119</v>
      </c>
      <c r="J75" s="115">
        <v>-4</v>
      </c>
      <c r="K75" s="116">
        <v>-3.3613445378151261</v>
      </c>
    </row>
    <row r="76" spans="1:11" ht="14.1" customHeight="1" x14ac:dyDescent="0.2">
      <c r="A76" s="306">
        <v>91</v>
      </c>
      <c r="B76" s="307" t="s">
        <v>315</v>
      </c>
      <c r="C76" s="308"/>
      <c r="D76" s="113">
        <v>0.41167322294392095</v>
      </c>
      <c r="E76" s="115">
        <v>45</v>
      </c>
      <c r="F76" s="114">
        <v>32</v>
      </c>
      <c r="G76" s="114">
        <v>34</v>
      </c>
      <c r="H76" s="114">
        <v>28</v>
      </c>
      <c r="I76" s="140">
        <v>38</v>
      </c>
      <c r="J76" s="115">
        <v>7</v>
      </c>
      <c r="K76" s="116">
        <v>18.421052631578949</v>
      </c>
    </row>
    <row r="77" spans="1:11" ht="14.1" customHeight="1" x14ac:dyDescent="0.2">
      <c r="A77" s="306">
        <v>92</v>
      </c>
      <c r="B77" s="307" t="s">
        <v>316</v>
      </c>
      <c r="C77" s="308"/>
      <c r="D77" s="113">
        <v>3.5312414234745222</v>
      </c>
      <c r="E77" s="115">
        <v>386</v>
      </c>
      <c r="F77" s="114">
        <v>362</v>
      </c>
      <c r="G77" s="114">
        <v>476</v>
      </c>
      <c r="H77" s="114">
        <v>462</v>
      </c>
      <c r="I77" s="140">
        <v>374</v>
      </c>
      <c r="J77" s="115">
        <v>12</v>
      </c>
      <c r="K77" s="116">
        <v>3.2085561497326203</v>
      </c>
    </row>
    <row r="78" spans="1:11" ht="14.1" customHeight="1" x14ac:dyDescent="0.2">
      <c r="A78" s="306">
        <v>93</v>
      </c>
      <c r="B78" s="307" t="s">
        <v>317</v>
      </c>
      <c r="C78" s="308"/>
      <c r="D78" s="113">
        <v>0.16466928917756837</v>
      </c>
      <c r="E78" s="115">
        <v>18</v>
      </c>
      <c r="F78" s="114">
        <v>15</v>
      </c>
      <c r="G78" s="114">
        <v>13</v>
      </c>
      <c r="H78" s="114">
        <v>18</v>
      </c>
      <c r="I78" s="140">
        <v>16</v>
      </c>
      <c r="J78" s="115">
        <v>2</v>
      </c>
      <c r="K78" s="116">
        <v>12.5</v>
      </c>
    </row>
    <row r="79" spans="1:11" ht="14.1" customHeight="1" x14ac:dyDescent="0.2">
      <c r="A79" s="306">
        <v>94</v>
      </c>
      <c r="B79" s="307" t="s">
        <v>318</v>
      </c>
      <c r="C79" s="308"/>
      <c r="D79" s="113">
        <v>0.96971914737901377</v>
      </c>
      <c r="E79" s="115">
        <v>106</v>
      </c>
      <c r="F79" s="114">
        <v>230</v>
      </c>
      <c r="G79" s="114">
        <v>175</v>
      </c>
      <c r="H79" s="114">
        <v>118</v>
      </c>
      <c r="I79" s="140">
        <v>64</v>
      </c>
      <c r="J79" s="115">
        <v>42</v>
      </c>
      <c r="K79" s="116">
        <v>65.625</v>
      </c>
    </row>
    <row r="80" spans="1:11" ht="14.1" customHeight="1" x14ac:dyDescent="0.2">
      <c r="A80" s="306" t="s">
        <v>319</v>
      </c>
      <c r="B80" s="307" t="s">
        <v>320</v>
      </c>
      <c r="C80" s="308"/>
      <c r="D80" s="113">
        <v>0</v>
      </c>
      <c r="E80" s="115">
        <v>0</v>
      </c>
      <c r="F80" s="114" t="s">
        <v>513</v>
      </c>
      <c r="G80" s="114" t="s">
        <v>513</v>
      </c>
      <c r="H80" s="114">
        <v>3</v>
      </c>
      <c r="I80" s="140">
        <v>4</v>
      </c>
      <c r="J80" s="115">
        <v>-4</v>
      </c>
      <c r="K80" s="116">
        <v>-100</v>
      </c>
    </row>
    <row r="81" spans="1:11" ht="14.1" customHeight="1" x14ac:dyDescent="0.2">
      <c r="A81" s="310" t="s">
        <v>321</v>
      </c>
      <c r="B81" s="311" t="s">
        <v>333</v>
      </c>
      <c r="C81" s="312"/>
      <c r="D81" s="125" t="s">
        <v>513</v>
      </c>
      <c r="E81" s="143" t="s">
        <v>513</v>
      </c>
      <c r="F81" s="144">
        <v>3</v>
      </c>
      <c r="G81" s="144">
        <v>13</v>
      </c>
      <c r="H81" s="144">
        <v>7</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104388</v>
      </c>
      <c r="C10" s="114">
        <v>53957</v>
      </c>
      <c r="D10" s="114">
        <v>50431</v>
      </c>
      <c r="E10" s="114">
        <v>75925</v>
      </c>
      <c r="F10" s="114">
        <v>27216</v>
      </c>
      <c r="G10" s="114">
        <v>11717</v>
      </c>
      <c r="H10" s="114">
        <v>27488</v>
      </c>
      <c r="I10" s="115">
        <v>25422</v>
      </c>
      <c r="J10" s="114">
        <v>19154</v>
      </c>
      <c r="K10" s="114">
        <v>6268</v>
      </c>
      <c r="L10" s="423">
        <v>7110</v>
      </c>
      <c r="M10" s="424">
        <v>8022</v>
      </c>
    </row>
    <row r="11" spans="1:13" ht="11.1" customHeight="1" x14ac:dyDescent="0.2">
      <c r="A11" s="422" t="s">
        <v>387</v>
      </c>
      <c r="B11" s="115">
        <v>104715</v>
      </c>
      <c r="C11" s="114">
        <v>54294</v>
      </c>
      <c r="D11" s="114">
        <v>50421</v>
      </c>
      <c r="E11" s="114">
        <v>76014</v>
      </c>
      <c r="F11" s="114">
        <v>27471</v>
      </c>
      <c r="G11" s="114">
        <v>11315</v>
      </c>
      <c r="H11" s="114">
        <v>27921</v>
      </c>
      <c r="I11" s="115">
        <v>26106</v>
      </c>
      <c r="J11" s="114">
        <v>19585</v>
      </c>
      <c r="K11" s="114">
        <v>6521</v>
      </c>
      <c r="L11" s="423">
        <v>7044</v>
      </c>
      <c r="M11" s="424">
        <v>6790</v>
      </c>
    </row>
    <row r="12" spans="1:13" ht="11.1" customHeight="1" x14ac:dyDescent="0.2">
      <c r="A12" s="422" t="s">
        <v>388</v>
      </c>
      <c r="B12" s="115">
        <v>106498</v>
      </c>
      <c r="C12" s="114">
        <v>55400</v>
      </c>
      <c r="D12" s="114">
        <v>51098</v>
      </c>
      <c r="E12" s="114">
        <v>77741</v>
      </c>
      <c r="F12" s="114">
        <v>27476</v>
      </c>
      <c r="G12" s="114">
        <v>12602</v>
      </c>
      <c r="H12" s="114">
        <v>28365</v>
      </c>
      <c r="I12" s="115">
        <v>25810</v>
      </c>
      <c r="J12" s="114">
        <v>19227</v>
      </c>
      <c r="K12" s="114">
        <v>6583</v>
      </c>
      <c r="L12" s="423">
        <v>10591</v>
      </c>
      <c r="M12" s="424">
        <v>9270</v>
      </c>
    </row>
    <row r="13" spans="1:13" s="110" customFormat="1" ht="11.1" customHeight="1" x14ac:dyDescent="0.2">
      <c r="A13" s="422" t="s">
        <v>389</v>
      </c>
      <c r="B13" s="115">
        <v>106468</v>
      </c>
      <c r="C13" s="114">
        <v>55167</v>
      </c>
      <c r="D13" s="114">
        <v>51301</v>
      </c>
      <c r="E13" s="114">
        <v>77245</v>
      </c>
      <c r="F13" s="114">
        <v>27954</v>
      </c>
      <c r="G13" s="114">
        <v>12236</v>
      </c>
      <c r="H13" s="114">
        <v>28595</v>
      </c>
      <c r="I13" s="115">
        <v>26082</v>
      </c>
      <c r="J13" s="114">
        <v>19553</v>
      </c>
      <c r="K13" s="114">
        <v>6529</v>
      </c>
      <c r="L13" s="423">
        <v>6681</v>
      </c>
      <c r="M13" s="424">
        <v>7173</v>
      </c>
    </row>
    <row r="14" spans="1:13" ht="15" customHeight="1" x14ac:dyDescent="0.2">
      <c r="A14" s="422" t="s">
        <v>390</v>
      </c>
      <c r="B14" s="115">
        <v>106049</v>
      </c>
      <c r="C14" s="114">
        <v>54896</v>
      </c>
      <c r="D14" s="114">
        <v>51153</v>
      </c>
      <c r="E14" s="114">
        <v>76042</v>
      </c>
      <c r="F14" s="114">
        <v>29009</v>
      </c>
      <c r="G14" s="114">
        <v>11682</v>
      </c>
      <c r="H14" s="114">
        <v>28832</v>
      </c>
      <c r="I14" s="115">
        <v>25757</v>
      </c>
      <c r="J14" s="114">
        <v>19246</v>
      </c>
      <c r="K14" s="114">
        <v>6511</v>
      </c>
      <c r="L14" s="423">
        <v>7829</v>
      </c>
      <c r="M14" s="424">
        <v>8458</v>
      </c>
    </row>
    <row r="15" spans="1:13" ht="11.1" customHeight="1" x14ac:dyDescent="0.2">
      <c r="A15" s="422" t="s">
        <v>387</v>
      </c>
      <c r="B15" s="115">
        <v>106682</v>
      </c>
      <c r="C15" s="114">
        <v>55370</v>
      </c>
      <c r="D15" s="114">
        <v>51312</v>
      </c>
      <c r="E15" s="114">
        <v>75995</v>
      </c>
      <c r="F15" s="114">
        <v>29714</v>
      </c>
      <c r="G15" s="114">
        <v>11276</v>
      </c>
      <c r="H15" s="114">
        <v>29392</v>
      </c>
      <c r="I15" s="115">
        <v>26337</v>
      </c>
      <c r="J15" s="114">
        <v>19675</v>
      </c>
      <c r="K15" s="114">
        <v>6662</v>
      </c>
      <c r="L15" s="423">
        <v>7944</v>
      </c>
      <c r="M15" s="424">
        <v>7614</v>
      </c>
    </row>
    <row r="16" spans="1:13" ht="11.1" customHeight="1" x14ac:dyDescent="0.2">
      <c r="A16" s="422" t="s">
        <v>388</v>
      </c>
      <c r="B16" s="115">
        <v>109138</v>
      </c>
      <c r="C16" s="114">
        <v>56477</v>
      </c>
      <c r="D16" s="114">
        <v>52661</v>
      </c>
      <c r="E16" s="114">
        <v>78846</v>
      </c>
      <c r="F16" s="114">
        <v>30181</v>
      </c>
      <c r="G16" s="114">
        <v>12886</v>
      </c>
      <c r="H16" s="114">
        <v>29908</v>
      </c>
      <c r="I16" s="115">
        <v>26455</v>
      </c>
      <c r="J16" s="114">
        <v>19481</v>
      </c>
      <c r="K16" s="114">
        <v>6974</v>
      </c>
      <c r="L16" s="423">
        <v>11249</v>
      </c>
      <c r="M16" s="424">
        <v>9577</v>
      </c>
    </row>
    <row r="17" spans="1:13" s="110" customFormat="1" ht="11.1" customHeight="1" x14ac:dyDescent="0.2">
      <c r="A17" s="422" t="s">
        <v>389</v>
      </c>
      <c r="B17" s="115">
        <v>109053</v>
      </c>
      <c r="C17" s="114">
        <v>56060</v>
      </c>
      <c r="D17" s="114">
        <v>52993</v>
      </c>
      <c r="E17" s="114">
        <v>78421</v>
      </c>
      <c r="F17" s="114">
        <v>30577</v>
      </c>
      <c r="G17" s="114">
        <v>12738</v>
      </c>
      <c r="H17" s="114">
        <v>30115</v>
      </c>
      <c r="I17" s="115">
        <v>26906</v>
      </c>
      <c r="J17" s="114">
        <v>20003</v>
      </c>
      <c r="K17" s="114">
        <v>6903</v>
      </c>
      <c r="L17" s="423">
        <v>7063</v>
      </c>
      <c r="M17" s="424">
        <v>7221</v>
      </c>
    </row>
    <row r="18" spans="1:13" ht="15" customHeight="1" x14ac:dyDescent="0.2">
      <c r="A18" s="422" t="s">
        <v>391</v>
      </c>
      <c r="B18" s="115">
        <v>109278</v>
      </c>
      <c r="C18" s="114">
        <v>56064</v>
      </c>
      <c r="D18" s="114">
        <v>53214</v>
      </c>
      <c r="E18" s="114">
        <v>78115</v>
      </c>
      <c r="F18" s="114">
        <v>31010</v>
      </c>
      <c r="G18" s="114">
        <v>12395</v>
      </c>
      <c r="H18" s="114">
        <v>30482</v>
      </c>
      <c r="I18" s="115">
        <v>26508</v>
      </c>
      <c r="J18" s="114">
        <v>19692</v>
      </c>
      <c r="K18" s="114">
        <v>6816</v>
      </c>
      <c r="L18" s="423">
        <v>8287</v>
      </c>
      <c r="M18" s="424">
        <v>8364</v>
      </c>
    </row>
    <row r="19" spans="1:13" ht="11.1" customHeight="1" x14ac:dyDescent="0.2">
      <c r="A19" s="422" t="s">
        <v>387</v>
      </c>
      <c r="B19" s="115">
        <v>109568</v>
      </c>
      <c r="C19" s="114">
        <v>56346</v>
      </c>
      <c r="D19" s="114">
        <v>53222</v>
      </c>
      <c r="E19" s="114">
        <v>77973</v>
      </c>
      <c r="F19" s="114">
        <v>31458</v>
      </c>
      <c r="G19" s="114">
        <v>11740</v>
      </c>
      <c r="H19" s="114">
        <v>31105</v>
      </c>
      <c r="I19" s="115">
        <v>26800</v>
      </c>
      <c r="J19" s="114">
        <v>19847</v>
      </c>
      <c r="K19" s="114">
        <v>6953</v>
      </c>
      <c r="L19" s="423">
        <v>7765</v>
      </c>
      <c r="M19" s="424">
        <v>7755</v>
      </c>
    </row>
    <row r="20" spans="1:13" ht="11.1" customHeight="1" x14ac:dyDescent="0.2">
      <c r="A20" s="422" t="s">
        <v>388</v>
      </c>
      <c r="B20" s="115">
        <v>111508</v>
      </c>
      <c r="C20" s="114">
        <v>57285</v>
      </c>
      <c r="D20" s="114">
        <v>54223</v>
      </c>
      <c r="E20" s="114">
        <v>79585</v>
      </c>
      <c r="F20" s="114">
        <v>31850</v>
      </c>
      <c r="G20" s="114">
        <v>12909</v>
      </c>
      <c r="H20" s="114">
        <v>31595</v>
      </c>
      <c r="I20" s="115">
        <v>26905</v>
      </c>
      <c r="J20" s="114">
        <v>19617</v>
      </c>
      <c r="K20" s="114">
        <v>7288</v>
      </c>
      <c r="L20" s="423">
        <v>10966</v>
      </c>
      <c r="M20" s="424">
        <v>9326</v>
      </c>
    </row>
    <row r="21" spans="1:13" s="110" customFormat="1" ht="11.1" customHeight="1" x14ac:dyDescent="0.2">
      <c r="A21" s="422" t="s">
        <v>389</v>
      </c>
      <c r="B21" s="115">
        <v>111406</v>
      </c>
      <c r="C21" s="114">
        <v>56891</v>
      </c>
      <c r="D21" s="114">
        <v>54515</v>
      </c>
      <c r="E21" s="114">
        <v>79188</v>
      </c>
      <c r="F21" s="114">
        <v>32190</v>
      </c>
      <c r="G21" s="114">
        <v>12644</v>
      </c>
      <c r="H21" s="114">
        <v>31901</v>
      </c>
      <c r="I21" s="115">
        <v>27758</v>
      </c>
      <c r="J21" s="114">
        <v>20335</v>
      </c>
      <c r="K21" s="114">
        <v>7423</v>
      </c>
      <c r="L21" s="423">
        <v>6437</v>
      </c>
      <c r="M21" s="424">
        <v>6903</v>
      </c>
    </row>
    <row r="22" spans="1:13" ht="15" customHeight="1" x14ac:dyDescent="0.2">
      <c r="A22" s="422" t="s">
        <v>392</v>
      </c>
      <c r="B22" s="115">
        <v>110344</v>
      </c>
      <c r="C22" s="114">
        <v>56262</v>
      </c>
      <c r="D22" s="114">
        <v>54082</v>
      </c>
      <c r="E22" s="114">
        <v>77937</v>
      </c>
      <c r="F22" s="114">
        <v>32145</v>
      </c>
      <c r="G22" s="114">
        <v>11985</v>
      </c>
      <c r="H22" s="114">
        <v>32061</v>
      </c>
      <c r="I22" s="115">
        <v>27347</v>
      </c>
      <c r="J22" s="114">
        <v>19978</v>
      </c>
      <c r="K22" s="114">
        <v>7369</v>
      </c>
      <c r="L22" s="423">
        <v>7442</v>
      </c>
      <c r="M22" s="424">
        <v>8632</v>
      </c>
    </row>
    <row r="23" spans="1:13" ht="11.1" customHeight="1" x14ac:dyDescent="0.2">
      <c r="A23" s="422" t="s">
        <v>387</v>
      </c>
      <c r="B23" s="115">
        <v>110448</v>
      </c>
      <c r="C23" s="114">
        <v>56592</v>
      </c>
      <c r="D23" s="114">
        <v>53856</v>
      </c>
      <c r="E23" s="114">
        <v>77754</v>
      </c>
      <c r="F23" s="114">
        <v>32399</v>
      </c>
      <c r="G23" s="114">
        <v>11379</v>
      </c>
      <c r="H23" s="114">
        <v>32492</v>
      </c>
      <c r="I23" s="115">
        <v>28266</v>
      </c>
      <c r="J23" s="114">
        <v>20748</v>
      </c>
      <c r="K23" s="114">
        <v>7518</v>
      </c>
      <c r="L23" s="423">
        <v>7987</v>
      </c>
      <c r="M23" s="424">
        <v>8017</v>
      </c>
    </row>
    <row r="24" spans="1:13" ht="11.1" customHeight="1" x14ac:dyDescent="0.2">
      <c r="A24" s="422" t="s">
        <v>388</v>
      </c>
      <c r="B24" s="115">
        <v>112773</v>
      </c>
      <c r="C24" s="114">
        <v>57646</v>
      </c>
      <c r="D24" s="114">
        <v>55127</v>
      </c>
      <c r="E24" s="114">
        <v>78314</v>
      </c>
      <c r="F24" s="114">
        <v>33187</v>
      </c>
      <c r="G24" s="114">
        <v>12614</v>
      </c>
      <c r="H24" s="114">
        <v>33180</v>
      </c>
      <c r="I24" s="115">
        <v>28442</v>
      </c>
      <c r="J24" s="114">
        <v>20607</v>
      </c>
      <c r="K24" s="114">
        <v>7835</v>
      </c>
      <c r="L24" s="423">
        <v>10547</v>
      </c>
      <c r="M24" s="424">
        <v>8905</v>
      </c>
    </row>
    <row r="25" spans="1:13" s="110" customFormat="1" ht="11.1" customHeight="1" x14ac:dyDescent="0.2">
      <c r="A25" s="422" t="s">
        <v>389</v>
      </c>
      <c r="B25" s="115">
        <v>112156</v>
      </c>
      <c r="C25" s="114">
        <v>57145</v>
      </c>
      <c r="D25" s="114">
        <v>55011</v>
      </c>
      <c r="E25" s="114">
        <v>77413</v>
      </c>
      <c r="F25" s="114">
        <v>33468</v>
      </c>
      <c r="G25" s="114">
        <v>12245</v>
      </c>
      <c r="H25" s="114">
        <v>33439</v>
      </c>
      <c r="I25" s="115">
        <v>28449</v>
      </c>
      <c r="J25" s="114">
        <v>20797</v>
      </c>
      <c r="K25" s="114">
        <v>7652</v>
      </c>
      <c r="L25" s="423">
        <v>6499</v>
      </c>
      <c r="M25" s="424">
        <v>6969</v>
      </c>
    </row>
    <row r="26" spans="1:13" ht="15" customHeight="1" x14ac:dyDescent="0.2">
      <c r="A26" s="422" t="s">
        <v>393</v>
      </c>
      <c r="B26" s="115">
        <v>114319</v>
      </c>
      <c r="C26" s="114">
        <v>57428</v>
      </c>
      <c r="D26" s="114">
        <v>56891</v>
      </c>
      <c r="E26" s="114">
        <v>77894</v>
      </c>
      <c r="F26" s="114">
        <v>35176</v>
      </c>
      <c r="G26" s="114">
        <v>11933</v>
      </c>
      <c r="H26" s="114">
        <v>34662</v>
      </c>
      <c r="I26" s="115">
        <v>28235</v>
      </c>
      <c r="J26" s="114">
        <v>20699</v>
      </c>
      <c r="K26" s="114">
        <v>7536</v>
      </c>
      <c r="L26" s="423">
        <v>8653</v>
      </c>
      <c r="M26" s="424">
        <v>8533</v>
      </c>
    </row>
    <row r="27" spans="1:13" ht="11.1" customHeight="1" x14ac:dyDescent="0.2">
      <c r="A27" s="422" t="s">
        <v>387</v>
      </c>
      <c r="B27" s="115">
        <v>114987</v>
      </c>
      <c r="C27" s="114">
        <v>57867</v>
      </c>
      <c r="D27" s="114">
        <v>57120</v>
      </c>
      <c r="E27" s="114">
        <v>78213</v>
      </c>
      <c r="F27" s="114">
        <v>35546</v>
      </c>
      <c r="G27" s="114">
        <v>11562</v>
      </c>
      <c r="H27" s="114">
        <v>35331</v>
      </c>
      <c r="I27" s="115">
        <v>28715</v>
      </c>
      <c r="J27" s="114">
        <v>21061</v>
      </c>
      <c r="K27" s="114">
        <v>7654</v>
      </c>
      <c r="L27" s="423">
        <v>8029</v>
      </c>
      <c r="M27" s="424">
        <v>7342</v>
      </c>
    </row>
    <row r="28" spans="1:13" ht="11.1" customHeight="1" x14ac:dyDescent="0.2">
      <c r="A28" s="422" t="s">
        <v>388</v>
      </c>
      <c r="B28" s="115">
        <v>116838</v>
      </c>
      <c r="C28" s="114">
        <v>58571</v>
      </c>
      <c r="D28" s="114">
        <v>58267</v>
      </c>
      <c r="E28" s="114">
        <v>80783</v>
      </c>
      <c r="F28" s="114">
        <v>35814</v>
      </c>
      <c r="G28" s="114">
        <v>12618</v>
      </c>
      <c r="H28" s="114">
        <v>35777</v>
      </c>
      <c r="I28" s="115">
        <v>28411</v>
      </c>
      <c r="J28" s="114">
        <v>20564</v>
      </c>
      <c r="K28" s="114">
        <v>7847</v>
      </c>
      <c r="L28" s="423">
        <v>12026</v>
      </c>
      <c r="M28" s="424">
        <v>10646</v>
      </c>
    </row>
    <row r="29" spans="1:13" s="110" customFormat="1" ht="11.1" customHeight="1" x14ac:dyDescent="0.2">
      <c r="A29" s="422" t="s">
        <v>389</v>
      </c>
      <c r="B29" s="115">
        <v>116380</v>
      </c>
      <c r="C29" s="114">
        <v>58085</v>
      </c>
      <c r="D29" s="114">
        <v>58295</v>
      </c>
      <c r="E29" s="114">
        <v>80090</v>
      </c>
      <c r="F29" s="114">
        <v>36239</v>
      </c>
      <c r="G29" s="114">
        <v>12293</v>
      </c>
      <c r="H29" s="114">
        <v>36011</v>
      </c>
      <c r="I29" s="115">
        <v>28571</v>
      </c>
      <c r="J29" s="114">
        <v>20898</v>
      </c>
      <c r="K29" s="114">
        <v>7673</v>
      </c>
      <c r="L29" s="423">
        <v>7201</v>
      </c>
      <c r="M29" s="424">
        <v>7654</v>
      </c>
    </row>
    <row r="30" spans="1:13" ht="15" customHeight="1" x14ac:dyDescent="0.2">
      <c r="A30" s="422" t="s">
        <v>394</v>
      </c>
      <c r="B30" s="115">
        <v>117033</v>
      </c>
      <c r="C30" s="114">
        <v>58372</v>
      </c>
      <c r="D30" s="114">
        <v>58661</v>
      </c>
      <c r="E30" s="114">
        <v>80061</v>
      </c>
      <c r="F30" s="114">
        <v>36928</v>
      </c>
      <c r="G30" s="114">
        <v>11996</v>
      </c>
      <c r="H30" s="114">
        <v>36445</v>
      </c>
      <c r="I30" s="115">
        <v>27325</v>
      </c>
      <c r="J30" s="114">
        <v>19827</v>
      </c>
      <c r="K30" s="114">
        <v>7498</v>
      </c>
      <c r="L30" s="423">
        <v>9382</v>
      </c>
      <c r="M30" s="424">
        <v>9000</v>
      </c>
    </row>
    <row r="31" spans="1:13" ht="11.1" customHeight="1" x14ac:dyDescent="0.2">
      <c r="A31" s="422" t="s">
        <v>387</v>
      </c>
      <c r="B31" s="115">
        <v>117471</v>
      </c>
      <c r="C31" s="114">
        <v>58701</v>
      </c>
      <c r="D31" s="114">
        <v>58770</v>
      </c>
      <c r="E31" s="114">
        <v>79976</v>
      </c>
      <c r="F31" s="114">
        <v>37459</v>
      </c>
      <c r="G31" s="114">
        <v>11640</v>
      </c>
      <c r="H31" s="114">
        <v>36915</v>
      </c>
      <c r="I31" s="115">
        <v>28118</v>
      </c>
      <c r="J31" s="114">
        <v>20362</v>
      </c>
      <c r="K31" s="114">
        <v>7756</v>
      </c>
      <c r="L31" s="423">
        <v>7872</v>
      </c>
      <c r="M31" s="424">
        <v>7456</v>
      </c>
    </row>
    <row r="32" spans="1:13" ht="11.1" customHeight="1" x14ac:dyDescent="0.2">
      <c r="A32" s="422" t="s">
        <v>388</v>
      </c>
      <c r="B32" s="115">
        <v>118921</v>
      </c>
      <c r="C32" s="114">
        <v>59582</v>
      </c>
      <c r="D32" s="114">
        <v>59339</v>
      </c>
      <c r="E32" s="114">
        <v>81274</v>
      </c>
      <c r="F32" s="114">
        <v>37638</v>
      </c>
      <c r="G32" s="114">
        <v>12505</v>
      </c>
      <c r="H32" s="114">
        <v>37322</v>
      </c>
      <c r="I32" s="115">
        <v>27577</v>
      </c>
      <c r="J32" s="114">
        <v>19794</v>
      </c>
      <c r="K32" s="114">
        <v>7783</v>
      </c>
      <c r="L32" s="423">
        <v>11578</v>
      </c>
      <c r="M32" s="424">
        <v>10215</v>
      </c>
    </row>
    <row r="33" spans="1:13" s="110" customFormat="1" ht="11.1" customHeight="1" x14ac:dyDescent="0.2">
      <c r="A33" s="422" t="s">
        <v>389</v>
      </c>
      <c r="B33" s="115">
        <v>118800</v>
      </c>
      <c r="C33" s="114">
        <v>59380</v>
      </c>
      <c r="D33" s="114">
        <v>59420</v>
      </c>
      <c r="E33" s="114">
        <v>80649</v>
      </c>
      <c r="F33" s="114">
        <v>38143</v>
      </c>
      <c r="G33" s="114">
        <v>12133</v>
      </c>
      <c r="H33" s="114">
        <v>37441</v>
      </c>
      <c r="I33" s="115">
        <v>27870</v>
      </c>
      <c r="J33" s="114">
        <v>20174</v>
      </c>
      <c r="K33" s="114">
        <v>7696</v>
      </c>
      <c r="L33" s="423">
        <v>7498</v>
      </c>
      <c r="M33" s="424">
        <v>7760</v>
      </c>
    </row>
    <row r="34" spans="1:13" ht="15" customHeight="1" x14ac:dyDescent="0.2">
      <c r="A34" s="422" t="s">
        <v>395</v>
      </c>
      <c r="B34" s="115">
        <v>118589</v>
      </c>
      <c r="C34" s="114">
        <v>59327</v>
      </c>
      <c r="D34" s="114">
        <v>59262</v>
      </c>
      <c r="E34" s="114">
        <v>80525</v>
      </c>
      <c r="F34" s="114">
        <v>38061</v>
      </c>
      <c r="G34" s="114">
        <v>11589</v>
      </c>
      <c r="H34" s="114">
        <v>37702</v>
      </c>
      <c r="I34" s="115">
        <v>27561</v>
      </c>
      <c r="J34" s="114">
        <v>19893</v>
      </c>
      <c r="K34" s="114">
        <v>7668</v>
      </c>
      <c r="L34" s="423">
        <v>9265</v>
      </c>
      <c r="M34" s="424">
        <v>9196</v>
      </c>
    </row>
    <row r="35" spans="1:13" ht="11.1" customHeight="1" x14ac:dyDescent="0.2">
      <c r="A35" s="422" t="s">
        <v>387</v>
      </c>
      <c r="B35" s="115">
        <v>119607</v>
      </c>
      <c r="C35" s="114">
        <v>60155</v>
      </c>
      <c r="D35" s="114">
        <v>59452</v>
      </c>
      <c r="E35" s="114">
        <v>81088</v>
      </c>
      <c r="F35" s="114">
        <v>38516</v>
      </c>
      <c r="G35" s="114">
        <v>11348</v>
      </c>
      <c r="H35" s="114">
        <v>38376</v>
      </c>
      <c r="I35" s="115">
        <v>28198</v>
      </c>
      <c r="J35" s="114">
        <v>20285</v>
      </c>
      <c r="K35" s="114">
        <v>7913</v>
      </c>
      <c r="L35" s="423">
        <v>8534</v>
      </c>
      <c r="M35" s="424">
        <v>7557</v>
      </c>
    </row>
    <row r="36" spans="1:13" ht="11.1" customHeight="1" x14ac:dyDescent="0.2">
      <c r="A36" s="422" t="s">
        <v>388</v>
      </c>
      <c r="B36" s="115">
        <v>120758</v>
      </c>
      <c r="C36" s="114">
        <v>61227</v>
      </c>
      <c r="D36" s="114">
        <v>59531</v>
      </c>
      <c r="E36" s="114">
        <v>82543</v>
      </c>
      <c r="F36" s="114">
        <v>38213</v>
      </c>
      <c r="G36" s="114">
        <v>12489</v>
      </c>
      <c r="H36" s="114">
        <v>38588</v>
      </c>
      <c r="I36" s="115">
        <v>27443</v>
      </c>
      <c r="J36" s="114">
        <v>19515</v>
      </c>
      <c r="K36" s="114">
        <v>7928</v>
      </c>
      <c r="L36" s="423">
        <v>11821</v>
      </c>
      <c r="M36" s="424">
        <v>10191</v>
      </c>
    </row>
    <row r="37" spans="1:13" s="110" customFormat="1" ht="11.1" customHeight="1" x14ac:dyDescent="0.2">
      <c r="A37" s="422" t="s">
        <v>389</v>
      </c>
      <c r="B37" s="115">
        <v>120798</v>
      </c>
      <c r="C37" s="114">
        <v>61008</v>
      </c>
      <c r="D37" s="114">
        <v>59790</v>
      </c>
      <c r="E37" s="114">
        <v>81993</v>
      </c>
      <c r="F37" s="114">
        <v>38805</v>
      </c>
      <c r="G37" s="114">
        <v>12413</v>
      </c>
      <c r="H37" s="114">
        <v>38872</v>
      </c>
      <c r="I37" s="115">
        <v>27728</v>
      </c>
      <c r="J37" s="114">
        <v>19816</v>
      </c>
      <c r="K37" s="114">
        <v>7912</v>
      </c>
      <c r="L37" s="423">
        <v>8184</v>
      </c>
      <c r="M37" s="424">
        <v>7901</v>
      </c>
    </row>
    <row r="38" spans="1:13" ht="15" customHeight="1" x14ac:dyDescent="0.2">
      <c r="A38" s="425" t="s">
        <v>396</v>
      </c>
      <c r="B38" s="115">
        <v>120834</v>
      </c>
      <c r="C38" s="114">
        <v>61001</v>
      </c>
      <c r="D38" s="114">
        <v>59833</v>
      </c>
      <c r="E38" s="114">
        <v>81740</v>
      </c>
      <c r="F38" s="114">
        <v>39094</v>
      </c>
      <c r="G38" s="114">
        <v>11962</v>
      </c>
      <c r="H38" s="114">
        <v>39284</v>
      </c>
      <c r="I38" s="115">
        <v>27371</v>
      </c>
      <c r="J38" s="114">
        <v>19536</v>
      </c>
      <c r="K38" s="114">
        <v>7835</v>
      </c>
      <c r="L38" s="423">
        <v>9054</v>
      </c>
      <c r="M38" s="424">
        <v>9042</v>
      </c>
    </row>
    <row r="39" spans="1:13" ht="11.1" customHeight="1" x14ac:dyDescent="0.2">
      <c r="A39" s="422" t="s">
        <v>387</v>
      </c>
      <c r="B39" s="115">
        <v>121304</v>
      </c>
      <c r="C39" s="114">
        <v>61494</v>
      </c>
      <c r="D39" s="114">
        <v>59810</v>
      </c>
      <c r="E39" s="114">
        <v>81802</v>
      </c>
      <c r="F39" s="114">
        <v>39502</v>
      </c>
      <c r="G39" s="114">
        <v>11607</v>
      </c>
      <c r="H39" s="114">
        <v>39880</v>
      </c>
      <c r="I39" s="115">
        <v>28039</v>
      </c>
      <c r="J39" s="114">
        <v>19984</v>
      </c>
      <c r="K39" s="114">
        <v>8055</v>
      </c>
      <c r="L39" s="423">
        <v>8547</v>
      </c>
      <c r="M39" s="424">
        <v>8017</v>
      </c>
    </row>
    <row r="40" spans="1:13" ht="11.1" customHeight="1" x14ac:dyDescent="0.2">
      <c r="A40" s="425" t="s">
        <v>388</v>
      </c>
      <c r="B40" s="115">
        <v>123354</v>
      </c>
      <c r="C40" s="114">
        <v>62660</v>
      </c>
      <c r="D40" s="114">
        <v>60694</v>
      </c>
      <c r="E40" s="114">
        <v>83392</v>
      </c>
      <c r="F40" s="114">
        <v>39962</v>
      </c>
      <c r="G40" s="114">
        <v>12575</v>
      </c>
      <c r="H40" s="114">
        <v>40573</v>
      </c>
      <c r="I40" s="115">
        <v>27807</v>
      </c>
      <c r="J40" s="114">
        <v>19488</v>
      </c>
      <c r="K40" s="114">
        <v>8319</v>
      </c>
      <c r="L40" s="423">
        <v>12529</v>
      </c>
      <c r="M40" s="424">
        <v>10850</v>
      </c>
    </row>
    <row r="41" spans="1:13" s="110" customFormat="1" ht="11.1" customHeight="1" x14ac:dyDescent="0.2">
      <c r="A41" s="422" t="s">
        <v>389</v>
      </c>
      <c r="B41" s="115">
        <v>123394</v>
      </c>
      <c r="C41" s="114">
        <v>62531</v>
      </c>
      <c r="D41" s="114">
        <v>60863</v>
      </c>
      <c r="E41" s="114">
        <v>83143</v>
      </c>
      <c r="F41" s="114">
        <v>40251</v>
      </c>
      <c r="G41" s="114">
        <v>12404</v>
      </c>
      <c r="H41" s="114">
        <v>40805</v>
      </c>
      <c r="I41" s="115">
        <v>27887</v>
      </c>
      <c r="J41" s="114">
        <v>19735</v>
      </c>
      <c r="K41" s="114">
        <v>8152</v>
      </c>
      <c r="L41" s="423">
        <v>8697</v>
      </c>
      <c r="M41" s="424">
        <v>8762</v>
      </c>
    </row>
    <row r="42" spans="1:13" ht="15" customHeight="1" x14ac:dyDescent="0.2">
      <c r="A42" s="422" t="s">
        <v>397</v>
      </c>
      <c r="B42" s="115">
        <v>123010</v>
      </c>
      <c r="C42" s="114">
        <v>62321</v>
      </c>
      <c r="D42" s="114">
        <v>60689</v>
      </c>
      <c r="E42" s="114">
        <v>82801</v>
      </c>
      <c r="F42" s="114">
        <v>40209</v>
      </c>
      <c r="G42" s="114">
        <v>11837</v>
      </c>
      <c r="H42" s="114">
        <v>40997</v>
      </c>
      <c r="I42" s="115">
        <v>27428</v>
      </c>
      <c r="J42" s="114">
        <v>19345</v>
      </c>
      <c r="K42" s="114">
        <v>8083</v>
      </c>
      <c r="L42" s="423">
        <v>9467</v>
      </c>
      <c r="M42" s="424">
        <v>9971</v>
      </c>
    </row>
    <row r="43" spans="1:13" ht="11.1" customHeight="1" x14ac:dyDescent="0.2">
      <c r="A43" s="422" t="s">
        <v>387</v>
      </c>
      <c r="B43" s="115">
        <v>123935</v>
      </c>
      <c r="C43" s="114">
        <v>62952</v>
      </c>
      <c r="D43" s="114">
        <v>60983</v>
      </c>
      <c r="E43" s="114">
        <v>83062</v>
      </c>
      <c r="F43" s="114">
        <v>40873</v>
      </c>
      <c r="G43" s="114">
        <v>11584</v>
      </c>
      <c r="H43" s="114">
        <v>41818</v>
      </c>
      <c r="I43" s="115">
        <v>28149</v>
      </c>
      <c r="J43" s="114">
        <v>19675</v>
      </c>
      <c r="K43" s="114">
        <v>8474</v>
      </c>
      <c r="L43" s="423">
        <v>8923</v>
      </c>
      <c r="M43" s="424">
        <v>8159</v>
      </c>
    </row>
    <row r="44" spans="1:13" ht="11.1" customHeight="1" x14ac:dyDescent="0.2">
      <c r="A44" s="422" t="s">
        <v>388</v>
      </c>
      <c r="B44" s="115">
        <v>125944</v>
      </c>
      <c r="C44" s="114">
        <v>64181</v>
      </c>
      <c r="D44" s="114">
        <v>61763</v>
      </c>
      <c r="E44" s="114">
        <v>84832</v>
      </c>
      <c r="F44" s="114">
        <v>41112</v>
      </c>
      <c r="G44" s="114">
        <v>12767</v>
      </c>
      <c r="H44" s="114">
        <v>42295</v>
      </c>
      <c r="I44" s="115">
        <v>27659</v>
      </c>
      <c r="J44" s="114">
        <v>19051</v>
      </c>
      <c r="K44" s="114">
        <v>8608</v>
      </c>
      <c r="L44" s="423">
        <v>12193</v>
      </c>
      <c r="M44" s="424">
        <v>10446</v>
      </c>
    </row>
    <row r="45" spans="1:13" s="110" customFormat="1" ht="11.1" customHeight="1" x14ac:dyDescent="0.2">
      <c r="A45" s="422" t="s">
        <v>389</v>
      </c>
      <c r="B45" s="115">
        <v>126435</v>
      </c>
      <c r="C45" s="114">
        <v>64338</v>
      </c>
      <c r="D45" s="114">
        <v>62097</v>
      </c>
      <c r="E45" s="114">
        <v>84818</v>
      </c>
      <c r="F45" s="114">
        <v>41617</v>
      </c>
      <c r="G45" s="114">
        <v>12838</v>
      </c>
      <c r="H45" s="114">
        <v>42610</v>
      </c>
      <c r="I45" s="115">
        <v>27738</v>
      </c>
      <c r="J45" s="114">
        <v>19294</v>
      </c>
      <c r="K45" s="114">
        <v>8444</v>
      </c>
      <c r="L45" s="423">
        <v>8472</v>
      </c>
      <c r="M45" s="424">
        <v>8120</v>
      </c>
    </row>
    <row r="46" spans="1:13" ht="15" customHeight="1" x14ac:dyDescent="0.2">
      <c r="A46" s="422" t="s">
        <v>398</v>
      </c>
      <c r="B46" s="115">
        <v>125511</v>
      </c>
      <c r="C46" s="114">
        <v>63960</v>
      </c>
      <c r="D46" s="114">
        <v>61551</v>
      </c>
      <c r="E46" s="114">
        <v>84068</v>
      </c>
      <c r="F46" s="114">
        <v>41443</v>
      </c>
      <c r="G46" s="114">
        <v>12386</v>
      </c>
      <c r="H46" s="114">
        <v>42750</v>
      </c>
      <c r="I46" s="115">
        <v>27428</v>
      </c>
      <c r="J46" s="114">
        <v>18946</v>
      </c>
      <c r="K46" s="114">
        <v>8482</v>
      </c>
      <c r="L46" s="423">
        <v>10018</v>
      </c>
      <c r="M46" s="424">
        <v>10575</v>
      </c>
    </row>
    <row r="47" spans="1:13" ht="11.1" customHeight="1" x14ac:dyDescent="0.2">
      <c r="A47" s="422" t="s">
        <v>387</v>
      </c>
      <c r="B47" s="115">
        <v>125483</v>
      </c>
      <c r="C47" s="114">
        <v>63965</v>
      </c>
      <c r="D47" s="114">
        <v>61518</v>
      </c>
      <c r="E47" s="114">
        <v>83550</v>
      </c>
      <c r="F47" s="114">
        <v>41933</v>
      </c>
      <c r="G47" s="114">
        <v>11964</v>
      </c>
      <c r="H47" s="114">
        <v>43050</v>
      </c>
      <c r="I47" s="115">
        <v>28187</v>
      </c>
      <c r="J47" s="114">
        <v>19432</v>
      </c>
      <c r="K47" s="114">
        <v>8755</v>
      </c>
      <c r="L47" s="423">
        <v>8655</v>
      </c>
      <c r="M47" s="424">
        <v>8679</v>
      </c>
    </row>
    <row r="48" spans="1:13" ht="11.1" customHeight="1" x14ac:dyDescent="0.2">
      <c r="A48" s="422" t="s">
        <v>388</v>
      </c>
      <c r="B48" s="115">
        <v>127723</v>
      </c>
      <c r="C48" s="114">
        <v>65140</v>
      </c>
      <c r="D48" s="114">
        <v>62583</v>
      </c>
      <c r="E48" s="114">
        <v>85442</v>
      </c>
      <c r="F48" s="114">
        <v>42281</v>
      </c>
      <c r="G48" s="114">
        <v>13417</v>
      </c>
      <c r="H48" s="114">
        <v>43312</v>
      </c>
      <c r="I48" s="115">
        <v>27644</v>
      </c>
      <c r="J48" s="114">
        <v>18612</v>
      </c>
      <c r="K48" s="114">
        <v>9032</v>
      </c>
      <c r="L48" s="423">
        <v>13037</v>
      </c>
      <c r="M48" s="424">
        <v>11084</v>
      </c>
    </row>
    <row r="49" spans="1:17" s="110" customFormat="1" ht="11.1" customHeight="1" x14ac:dyDescent="0.2">
      <c r="A49" s="422" t="s">
        <v>389</v>
      </c>
      <c r="B49" s="115">
        <v>127675</v>
      </c>
      <c r="C49" s="114">
        <v>64888</v>
      </c>
      <c r="D49" s="114">
        <v>62787</v>
      </c>
      <c r="E49" s="114">
        <v>85074</v>
      </c>
      <c r="F49" s="114">
        <v>42601</v>
      </c>
      <c r="G49" s="114">
        <v>13274</v>
      </c>
      <c r="H49" s="114">
        <v>43407</v>
      </c>
      <c r="I49" s="115">
        <v>27728</v>
      </c>
      <c r="J49" s="114">
        <v>18849</v>
      </c>
      <c r="K49" s="114">
        <v>8879</v>
      </c>
      <c r="L49" s="423">
        <v>8465</v>
      </c>
      <c r="M49" s="424">
        <v>8635</v>
      </c>
    </row>
    <row r="50" spans="1:17" ht="15" customHeight="1" x14ac:dyDescent="0.2">
      <c r="A50" s="422" t="s">
        <v>399</v>
      </c>
      <c r="B50" s="143">
        <v>127181</v>
      </c>
      <c r="C50" s="144">
        <v>64484</v>
      </c>
      <c r="D50" s="144">
        <v>62697</v>
      </c>
      <c r="E50" s="144">
        <v>84513</v>
      </c>
      <c r="F50" s="144">
        <v>42668</v>
      </c>
      <c r="G50" s="144">
        <v>12798</v>
      </c>
      <c r="H50" s="144">
        <v>43434</v>
      </c>
      <c r="I50" s="143">
        <v>26432</v>
      </c>
      <c r="J50" s="144">
        <v>17933</v>
      </c>
      <c r="K50" s="144">
        <v>8499</v>
      </c>
      <c r="L50" s="426">
        <v>10138</v>
      </c>
      <c r="M50" s="427">
        <v>10931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1.3305606679892599</v>
      </c>
      <c r="C6" s="480">
        <f>'Tabelle 3.3'!J11</f>
        <v>-3.6313256526177629</v>
      </c>
      <c r="D6" s="481">
        <f t="shared" ref="D6:E9" si="0">IF(OR(AND(B6&gt;=-50,B6&lt;=50),ISNUMBER(B6)=FALSE),B6,"")</f>
        <v>1.3305606679892599</v>
      </c>
      <c r="E6" s="481">
        <f t="shared" si="0"/>
        <v>-3.6313256526177629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1.3305606679892599</v>
      </c>
      <c r="C14" s="480">
        <f>'Tabelle 3.3'!J11</f>
        <v>-3.6313256526177629</v>
      </c>
      <c r="D14" s="481">
        <f>IF(OR(AND(B14&gt;=-50,B14&lt;=50),ISNUMBER(B14)=FALSE),B14,"")</f>
        <v>1.3305606679892599</v>
      </c>
      <c r="E14" s="481">
        <f>IF(OR(AND(C14&gt;=-50,C14&lt;=50),ISNUMBER(C14)=FALSE),C14,"")</f>
        <v>-3.6313256526177629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v>
      </c>
      <c r="C15" s="480">
        <f>'Tabelle 3.3'!J12</f>
        <v>-18.181818181818183</v>
      </c>
      <c r="D15" s="481">
        <f t="shared" ref="D15:E45" si="3">IF(OR(AND(B15&gt;=-50,B15&lt;=50),ISNUMBER(B15)=FALSE),B15,"")</f>
        <v>24</v>
      </c>
      <c r="E15" s="481">
        <f t="shared" si="3"/>
        <v>-18.181818181818183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-3.270223752151463</v>
      </c>
      <c r="C16" s="480">
        <f>'Tabelle 3.3'!J13</f>
        <v>-17.543859649122808</v>
      </c>
      <c r="D16" s="481">
        <f t="shared" si="3"/>
        <v>-3.270223752151463</v>
      </c>
      <c r="E16" s="481">
        <f t="shared" si="3"/>
        <v>-17.543859649122808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2.5879991397232778</v>
      </c>
      <c r="C17" s="480">
        <f>'Tabelle 3.3'!J14</f>
        <v>4.7569803516028957</v>
      </c>
      <c r="D17" s="481">
        <f t="shared" si="3"/>
        <v>2.5879991397232778</v>
      </c>
      <c r="E17" s="481">
        <f t="shared" si="3"/>
        <v>4.7569803516028957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2.6449643947100712</v>
      </c>
      <c r="C18" s="480">
        <f>'Tabelle 3.3'!J15</f>
        <v>11.111111111111111</v>
      </c>
      <c r="D18" s="481">
        <f t="shared" si="3"/>
        <v>2.6449643947100712</v>
      </c>
      <c r="E18" s="481">
        <f t="shared" si="3"/>
        <v>11.111111111111111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3.3856860716636885</v>
      </c>
      <c r="C19" s="480">
        <f>'Tabelle 3.3'!J16</f>
        <v>-5.7971014492753623</v>
      </c>
      <c r="D19" s="481">
        <f t="shared" si="3"/>
        <v>3.3856860716636885</v>
      </c>
      <c r="E19" s="481">
        <f t="shared" si="3"/>
        <v>-5.7971014492753623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-20.980926430517712</v>
      </c>
      <c r="C20" s="480">
        <f>'Tabelle 3.3'!J17</f>
        <v>2.7027027027027026</v>
      </c>
      <c r="D20" s="481">
        <f t="shared" si="3"/>
        <v>-20.980926430517712</v>
      </c>
      <c r="E20" s="481">
        <f t="shared" si="3"/>
        <v>2.7027027027027026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3.2918800292611556</v>
      </c>
      <c r="C21" s="480">
        <f>'Tabelle 3.3'!J18</f>
        <v>4.5098039215686274</v>
      </c>
      <c r="D21" s="481">
        <f t="shared" si="3"/>
        <v>3.2918800292611556</v>
      </c>
      <c r="E21" s="481">
        <f t="shared" si="3"/>
        <v>4.5098039215686274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-1.3467349888319537</v>
      </c>
      <c r="C22" s="480">
        <f>'Tabelle 3.3'!J19</f>
        <v>-0.39761431411530818</v>
      </c>
      <c r="D22" s="481">
        <f t="shared" si="3"/>
        <v>-1.3467349888319537</v>
      </c>
      <c r="E22" s="481">
        <f t="shared" si="3"/>
        <v>-0.39761431411530818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9.6226415094339615</v>
      </c>
      <c r="C23" s="480">
        <f>'Tabelle 3.3'!J20</f>
        <v>-8.0929487179487172</v>
      </c>
      <c r="D23" s="481">
        <f t="shared" si="3"/>
        <v>9.6226415094339615</v>
      </c>
      <c r="E23" s="481">
        <f t="shared" si="3"/>
        <v>-8.0929487179487172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7.0301688347633542</v>
      </c>
      <c r="C24" s="480">
        <f>'Tabelle 3.3'!J21</f>
        <v>-12.685093780848964</v>
      </c>
      <c r="D24" s="481">
        <f t="shared" si="3"/>
        <v>7.0301688347633542</v>
      </c>
      <c r="E24" s="481">
        <f t="shared" si="3"/>
        <v>-12.685093780848964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8.7166009636443285</v>
      </c>
      <c r="C25" s="480">
        <f>'Tabelle 3.3'!J22</f>
        <v>-3.2713277742142397</v>
      </c>
      <c r="D25" s="481">
        <f t="shared" si="3"/>
        <v>8.7166009636443285</v>
      </c>
      <c r="E25" s="481">
        <f t="shared" si="3"/>
        <v>-3.2713277742142397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-2.1665410700828938</v>
      </c>
      <c r="C26" s="480">
        <f>'Tabelle 3.3'!J23</f>
        <v>-1.7937219730941705</v>
      </c>
      <c r="D26" s="481">
        <f t="shared" si="3"/>
        <v>-2.1665410700828938</v>
      </c>
      <c r="E26" s="481">
        <f t="shared" si="3"/>
        <v>-1.7937219730941705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4.1192359637275713</v>
      </c>
      <c r="C27" s="480">
        <f>'Tabelle 3.3'!J24</f>
        <v>-4.6075751659508004</v>
      </c>
      <c r="D27" s="481">
        <f t="shared" si="3"/>
        <v>4.1192359637275713</v>
      </c>
      <c r="E27" s="481">
        <f t="shared" si="3"/>
        <v>-4.6075751659508004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-5.812641083521445</v>
      </c>
      <c r="C28" s="480">
        <f>'Tabelle 3.3'!J25</f>
        <v>-2.5989367985823981</v>
      </c>
      <c r="D28" s="481">
        <f t="shared" si="3"/>
        <v>-5.812641083521445</v>
      </c>
      <c r="E28" s="481">
        <f t="shared" si="3"/>
        <v>-2.5989367985823981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-15.296870429950278</v>
      </c>
      <c r="C29" s="480">
        <f>'Tabelle 3.3'!J26</f>
        <v>-4.4444444444444446</v>
      </c>
      <c r="D29" s="481">
        <f t="shared" si="3"/>
        <v>-15.296870429950278</v>
      </c>
      <c r="E29" s="481">
        <f t="shared" si="3"/>
        <v>-4.4444444444444446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2.1647151431663878</v>
      </c>
      <c r="C30" s="480">
        <f>'Tabelle 3.3'!J27</f>
        <v>-6.0975609756097562</v>
      </c>
      <c r="D30" s="481">
        <f t="shared" si="3"/>
        <v>2.1647151431663878</v>
      </c>
      <c r="E30" s="481">
        <f t="shared" si="3"/>
        <v>-6.0975609756097562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1.0558918766718288</v>
      </c>
      <c r="C31" s="480">
        <f>'Tabelle 3.3'!J28</f>
        <v>1.4039566049776644</v>
      </c>
      <c r="D31" s="481">
        <f t="shared" si="3"/>
        <v>1.0558918766718288</v>
      </c>
      <c r="E31" s="481">
        <f t="shared" si="3"/>
        <v>1.4039566049776644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2.2874270389651365</v>
      </c>
      <c r="C32" s="480">
        <f>'Tabelle 3.3'!J29</f>
        <v>0.15030060120240482</v>
      </c>
      <c r="D32" s="481">
        <f t="shared" si="3"/>
        <v>2.2874270389651365</v>
      </c>
      <c r="E32" s="481">
        <f t="shared" si="3"/>
        <v>0.15030060120240482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2.1535118048009485</v>
      </c>
      <c r="C33" s="480">
        <f>'Tabelle 3.3'!J30</f>
        <v>0</v>
      </c>
      <c r="D33" s="481">
        <f t="shared" si="3"/>
        <v>2.1535118048009485</v>
      </c>
      <c r="E33" s="481">
        <f t="shared" si="3"/>
        <v>0</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1.5803231939163498</v>
      </c>
      <c r="C34" s="480">
        <f>'Tabelle 3.3'!J31</f>
        <v>-4.8865619546247823</v>
      </c>
      <c r="D34" s="481">
        <f t="shared" si="3"/>
        <v>1.5803231939163498</v>
      </c>
      <c r="E34" s="481">
        <f t="shared" si="3"/>
        <v>-4.8865619546247823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v>
      </c>
      <c r="C37" s="480">
        <f>'Tabelle 3.3'!J34</f>
        <v>-18.181818181818183</v>
      </c>
      <c r="D37" s="481">
        <f t="shared" si="3"/>
        <v>24</v>
      </c>
      <c r="E37" s="481">
        <f t="shared" si="3"/>
        <v>-18.181818181818183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2.217955842974789</v>
      </c>
      <c r="C38" s="480">
        <f>'Tabelle 3.3'!J35</f>
        <v>3.8461538461538463</v>
      </c>
      <c r="D38" s="481">
        <f t="shared" si="3"/>
        <v>2.217955842974789</v>
      </c>
      <c r="E38" s="481">
        <f t="shared" si="3"/>
        <v>3.8461538461538463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1.1526777518051994</v>
      </c>
      <c r="C39" s="480">
        <f>'Tabelle 3.3'!J36</f>
        <v>-4.0603248259860791</v>
      </c>
      <c r="D39" s="481">
        <f t="shared" si="3"/>
        <v>1.1526777518051994</v>
      </c>
      <c r="E39" s="481">
        <f t="shared" si="3"/>
        <v>-4.0603248259860791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1.1526777518051994</v>
      </c>
      <c r="C45" s="480">
        <f>'Tabelle 3.3'!J36</f>
        <v>-4.0603248259860791</v>
      </c>
      <c r="D45" s="481">
        <f t="shared" si="3"/>
        <v>1.1526777518051994</v>
      </c>
      <c r="E45" s="481">
        <f t="shared" si="3"/>
        <v>-4.0603248259860791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114319</v>
      </c>
      <c r="C51" s="487">
        <v>20699</v>
      </c>
      <c r="D51" s="487">
        <v>7536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114987</v>
      </c>
      <c r="C52" s="487">
        <v>21061</v>
      </c>
      <c r="D52" s="487">
        <v>7654</v>
      </c>
      <c r="E52" s="488">
        <f t="shared" ref="E52:G70" si="11">IF($A$51=37802,IF(COUNTBLANK(B$51:B$70)&gt;0,#N/A,B52/B$51*100),IF(COUNTBLANK(B$51:B$75)&gt;0,#N/A,B52/B$51*100))</f>
        <v>100.58432981394169</v>
      </c>
      <c r="F52" s="488">
        <f t="shared" si="11"/>
        <v>101.74887675733126</v>
      </c>
      <c r="G52" s="488">
        <f t="shared" si="11"/>
        <v>101.56581740976645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116838</v>
      </c>
      <c r="C53" s="487">
        <v>20564</v>
      </c>
      <c r="D53" s="487">
        <v>7847</v>
      </c>
      <c r="E53" s="488">
        <f t="shared" si="11"/>
        <v>102.20348323550765</v>
      </c>
      <c r="F53" s="488">
        <f t="shared" si="11"/>
        <v>99.347794579448276</v>
      </c>
      <c r="G53" s="488">
        <f t="shared" si="11"/>
        <v>104.12685774946921</v>
      </c>
      <c r="H53" s="489">
        <f>IF(ISERROR(L53)=TRUE,IF(MONTH(A53)=MONTH(MAX(A$51:A$75)),A53,""),"")</f>
        <v>41883</v>
      </c>
      <c r="I53" s="488">
        <f t="shared" si="12"/>
        <v>102.20348323550765</v>
      </c>
      <c r="J53" s="488">
        <f t="shared" si="10"/>
        <v>99.347794579448276</v>
      </c>
      <c r="K53" s="488">
        <f t="shared" si="10"/>
        <v>104.12685774946921</v>
      </c>
      <c r="L53" s="488" t="e">
        <f t="shared" si="13"/>
        <v>#N/A</v>
      </c>
    </row>
    <row r="54" spans="1:14" ht="15" customHeight="1" x14ac:dyDescent="0.2">
      <c r="A54" s="490" t="s">
        <v>462</v>
      </c>
      <c r="B54" s="487">
        <v>116380</v>
      </c>
      <c r="C54" s="487">
        <v>20898</v>
      </c>
      <c r="D54" s="487">
        <v>7673</v>
      </c>
      <c r="E54" s="488">
        <f t="shared" si="11"/>
        <v>101.80284991996081</v>
      </c>
      <c r="F54" s="488">
        <f t="shared" si="11"/>
        <v>100.96139910140587</v>
      </c>
      <c r="G54" s="488">
        <f t="shared" si="11"/>
        <v>101.81794055201698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117033</v>
      </c>
      <c r="C55" s="487">
        <v>19827</v>
      </c>
      <c r="D55" s="487">
        <v>7498</v>
      </c>
      <c r="E55" s="488">
        <f t="shared" si="11"/>
        <v>102.37405855544573</v>
      </c>
      <c r="F55" s="488">
        <f t="shared" si="11"/>
        <v>95.787236098362243</v>
      </c>
      <c r="G55" s="488">
        <f t="shared" si="11"/>
        <v>99.495753715498935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117471</v>
      </c>
      <c r="C56" s="487">
        <v>20362</v>
      </c>
      <c r="D56" s="487">
        <v>7756</v>
      </c>
      <c r="E56" s="488">
        <f t="shared" si="11"/>
        <v>102.75719696638355</v>
      </c>
      <c r="F56" s="488">
        <f t="shared" si="11"/>
        <v>98.371902024252378</v>
      </c>
      <c r="G56" s="488">
        <f t="shared" si="11"/>
        <v>102.91932059447984</v>
      </c>
      <c r="H56" s="489" t="str">
        <f t="shared" si="14"/>
        <v/>
      </c>
      <c r="I56" s="488" t="str">
        <f t="shared" si="12"/>
        <v/>
      </c>
      <c r="J56" s="488" t="str">
        <f t="shared" si="10"/>
        <v/>
      </c>
      <c r="K56" s="488" t="str">
        <f t="shared" si="10"/>
        <v/>
      </c>
      <c r="L56" s="488" t="e">
        <f t="shared" si="13"/>
        <v>#N/A</v>
      </c>
    </row>
    <row r="57" spans="1:14" ht="15" customHeight="1" x14ac:dyDescent="0.2">
      <c r="A57" s="490">
        <v>42248</v>
      </c>
      <c r="B57" s="487">
        <v>118921</v>
      </c>
      <c r="C57" s="487">
        <v>19794</v>
      </c>
      <c r="D57" s="487">
        <v>7783</v>
      </c>
      <c r="E57" s="488">
        <f t="shared" si="11"/>
        <v>104.0255775505384</v>
      </c>
      <c r="F57" s="488">
        <f t="shared" si="11"/>
        <v>95.627808106671822</v>
      </c>
      <c r="G57" s="488">
        <f t="shared" si="11"/>
        <v>103.2776008492569</v>
      </c>
      <c r="H57" s="489">
        <f t="shared" si="14"/>
        <v>42248</v>
      </c>
      <c r="I57" s="488">
        <f t="shared" si="12"/>
        <v>104.0255775505384</v>
      </c>
      <c r="J57" s="488">
        <f t="shared" si="10"/>
        <v>95.627808106671822</v>
      </c>
      <c r="K57" s="488">
        <f t="shared" si="10"/>
        <v>103.2776008492569</v>
      </c>
      <c r="L57" s="488" t="e">
        <f t="shared" si="13"/>
        <v>#N/A</v>
      </c>
    </row>
    <row r="58" spans="1:14" ht="15" customHeight="1" x14ac:dyDescent="0.2">
      <c r="A58" s="490" t="s">
        <v>465</v>
      </c>
      <c r="B58" s="487">
        <v>118800</v>
      </c>
      <c r="C58" s="487">
        <v>20174</v>
      </c>
      <c r="D58" s="487">
        <v>7696</v>
      </c>
      <c r="E58" s="488">
        <f t="shared" si="11"/>
        <v>103.91973337765377</v>
      </c>
      <c r="F58" s="488">
        <f t="shared" si="11"/>
        <v>97.463645586743326</v>
      </c>
      <c r="G58" s="488">
        <f t="shared" si="11"/>
        <v>102.12314225053079</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118589</v>
      </c>
      <c r="C59" s="487">
        <v>19893</v>
      </c>
      <c r="D59" s="487">
        <v>7668</v>
      </c>
      <c r="E59" s="488">
        <f t="shared" si="11"/>
        <v>103.73516213402847</v>
      </c>
      <c r="F59" s="488">
        <f t="shared" si="11"/>
        <v>96.106092081743071</v>
      </c>
      <c r="G59" s="488">
        <f t="shared" si="11"/>
        <v>101.75159235668789</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119607</v>
      </c>
      <c r="C60" s="487">
        <v>20285</v>
      </c>
      <c r="D60" s="487">
        <v>7913</v>
      </c>
      <c r="E60" s="488">
        <f t="shared" si="11"/>
        <v>104.62565277862824</v>
      </c>
      <c r="F60" s="488">
        <f t="shared" si="11"/>
        <v>97.999903376974729</v>
      </c>
      <c r="G60" s="488">
        <f t="shared" si="11"/>
        <v>105.00265392781316</v>
      </c>
      <c r="H60" s="489" t="str">
        <f t="shared" si="14"/>
        <v/>
      </c>
      <c r="I60" s="488" t="str">
        <f t="shared" si="12"/>
        <v/>
      </c>
      <c r="J60" s="488" t="str">
        <f t="shared" si="10"/>
        <v/>
      </c>
      <c r="K60" s="488" t="str">
        <f t="shared" si="10"/>
        <v/>
      </c>
      <c r="L60" s="488" t="e">
        <f t="shared" si="13"/>
        <v>#N/A</v>
      </c>
    </row>
    <row r="61" spans="1:14" ht="15" customHeight="1" x14ac:dyDescent="0.2">
      <c r="A61" s="490">
        <v>42614</v>
      </c>
      <c r="B61" s="487">
        <v>120758</v>
      </c>
      <c r="C61" s="487">
        <v>19515</v>
      </c>
      <c r="D61" s="487">
        <v>7928</v>
      </c>
      <c r="E61" s="488">
        <f t="shared" si="11"/>
        <v>105.63248453887806</v>
      </c>
      <c r="F61" s="488">
        <f t="shared" si="11"/>
        <v>94.279916904198274</v>
      </c>
      <c r="G61" s="488">
        <f t="shared" si="11"/>
        <v>105.20169851380044</v>
      </c>
      <c r="H61" s="489">
        <f t="shared" si="14"/>
        <v>42614</v>
      </c>
      <c r="I61" s="488">
        <f t="shared" si="12"/>
        <v>105.63248453887806</v>
      </c>
      <c r="J61" s="488">
        <f t="shared" si="10"/>
        <v>94.279916904198274</v>
      </c>
      <c r="K61" s="488">
        <f t="shared" si="10"/>
        <v>105.20169851380044</v>
      </c>
      <c r="L61" s="488" t="e">
        <f t="shared" si="13"/>
        <v>#N/A</v>
      </c>
    </row>
    <row r="62" spans="1:14" ht="15" customHeight="1" x14ac:dyDescent="0.2">
      <c r="A62" s="490" t="s">
        <v>468</v>
      </c>
      <c r="B62" s="487">
        <v>120798</v>
      </c>
      <c r="C62" s="487">
        <v>19816</v>
      </c>
      <c r="D62" s="487">
        <v>7912</v>
      </c>
      <c r="E62" s="488">
        <f t="shared" si="11"/>
        <v>105.66747434809611</v>
      </c>
      <c r="F62" s="488">
        <f t="shared" si="11"/>
        <v>95.734093434465422</v>
      </c>
      <c r="G62" s="488">
        <f t="shared" si="11"/>
        <v>104.98938428874736</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120834</v>
      </c>
      <c r="C63" s="487">
        <v>19536</v>
      </c>
      <c r="D63" s="487">
        <v>7835</v>
      </c>
      <c r="E63" s="488">
        <f t="shared" si="11"/>
        <v>105.69896517639236</v>
      </c>
      <c r="F63" s="488">
        <f t="shared" si="11"/>
        <v>94.381371080728542</v>
      </c>
      <c r="G63" s="488">
        <f t="shared" si="11"/>
        <v>103.9676220806794</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121304</v>
      </c>
      <c r="C64" s="487">
        <v>19984</v>
      </c>
      <c r="D64" s="487">
        <v>8055</v>
      </c>
      <c r="E64" s="488">
        <f t="shared" si="11"/>
        <v>106.11009543470465</v>
      </c>
      <c r="F64" s="488">
        <f t="shared" si="11"/>
        <v>96.545726846707566</v>
      </c>
      <c r="G64" s="488">
        <f t="shared" si="11"/>
        <v>106.88694267515923</v>
      </c>
      <c r="H64" s="489" t="str">
        <f t="shared" si="14"/>
        <v/>
      </c>
      <c r="I64" s="488" t="str">
        <f t="shared" si="12"/>
        <v/>
      </c>
      <c r="J64" s="488" t="str">
        <f t="shared" si="10"/>
        <v/>
      </c>
      <c r="K64" s="488" t="str">
        <f t="shared" si="10"/>
        <v/>
      </c>
      <c r="L64" s="488" t="e">
        <f t="shared" si="13"/>
        <v>#N/A</v>
      </c>
    </row>
    <row r="65" spans="1:12" ht="15" customHeight="1" x14ac:dyDescent="0.2">
      <c r="A65" s="490">
        <v>42979</v>
      </c>
      <c r="B65" s="487">
        <v>123354</v>
      </c>
      <c r="C65" s="487">
        <v>19488</v>
      </c>
      <c r="D65" s="487">
        <v>8319</v>
      </c>
      <c r="E65" s="488">
        <f t="shared" si="11"/>
        <v>107.90332315713049</v>
      </c>
      <c r="F65" s="488">
        <f t="shared" si="11"/>
        <v>94.149475820087929</v>
      </c>
      <c r="G65" s="488">
        <f t="shared" si="11"/>
        <v>110.39012738853503</v>
      </c>
      <c r="H65" s="489">
        <f t="shared" si="14"/>
        <v>42979</v>
      </c>
      <c r="I65" s="488">
        <f t="shared" si="12"/>
        <v>107.90332315713049</v>
      </c>
      <c r="J65" s="488">
        <f t="shared" si="10"/>
        <v>94.149475820087929</v>
      </c>
      <c r="K65" s="488">
        <f t="shared" si="10"/>
        <v>110.39012738853503</v>
      </c>
      <c r="L65" s="488" t="e">
        <f t="shared" si="13"/>
        <v>#N/A</v>
      </c>
    </row>
    <row r="66" spans="1:12" ht="15" customHeight="1" x14ac:dyDescent="0.2">
      <c r="A66" s="490" t="s">
        <v>471</v>
      </c>
      <c r="B66" s="487">
        <v>123394</v>
      </c>
      <c r="C66" s="487">
        <v>19735</v>
      </c>
      <c r="D66" s="487">
        <v>8152</v>
      </c>
      <c r="E66" s="488">
        <f t="shared" si="11"/>
        <v>107.93831296634855</v>
      </c>
      <c r="F66" s="488">
        <f t="shared" si="11"/>
        <v>95.342770182134402</v>
      </c>
      <c r="G66" s="488">
        <f t="shared" si="11"/>
        <v>108.17409766454354</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123010</v>
      </c>
      <c r="C67" s="487">
        <v>19345</v>
      </c>
      <c r="D67" s="487">
        <v>8083</v>
      </c>
      <c r="E67" s="488">
        <f t="shared" si="11"/>
        <v>107.60241079785513</v>
      </c>
      <c r="F67" s="488">
        <f t="shared" si="11"/>
        <v>93.458621189429437</v>
      </c>
      <c r="G67" s="488">
        <f t="shared" si="11"/>
        <v>107.25849256900213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123935</v>
      </c>
      <c r="C68" s="487">
        <v>19675</v>
      </c>
      <c r="D68" s="487">
        <v>8474</v>
      </c>
      <c r="E68" s="488">
        <f t="shared" si="11"/>
        <v>108.41155013602288</v>
      </c>
      <c r="F68" s="488">
        <f t="shared" si="11"/>
        <v>95.05290110633365</v>
      </c>
      <c r="G68" s="488">
        <f t="shared" si="11"/>
        <v>112.44692144373674</v>
      </c>
      <c r="H68" s="489" t="str">
        <f t="shared" si="14"/>
        <v/>
      </c>
      <c r="I68" s="488" t="str">
        <f t="shared" si="12"/>
        <v/>
      </c>
      <c r="J68" s="488" t="str">
        <f t="shared" si="12"/>
        <v/>
      </c>
      <c r="K68" s="488" t="str">
        <f t="shared" si="12"/>
        <v/>
      </c>
      <c r="L68" s="488" t="e">
        <f t="shared" si="13"/>
        <v>#N/A</v>
      </c>
    </row>
    <row r="69" spans="1:12" ht="15" customHeight="1" x14ac:dyDescent="0.2">
      <c r="A69" s="490">
        <v>43344</v>
      </c>
      <c r="B69" s="487">
        <v>125944</v>
      </c>
      <c r="C69" s="487">
        <v>19051</v>
      </c>
      <c r="D69" s="487">
        <v>8608</v>
      </c>
      <c r="E69" s="488">
        <f t="shared" si="11"/>
        <v>110.1689133040002</v>
      </c>
      <c r="F69" s="488">
        <f t="shared" si="11"/>
        <v>92.038262718005697</v>
      </c>
      <c r="G69" s="488">
        <f t="shared" si="11"/>
        <v>114.22505307855626</v>
      </c>
      <c r="H69" s="489">
        <f t="shared" si="14"/>
        <v>43344</v>
      </c>
      <c r="I69" s="488">
        <f t="shared" si="12"/>
        <v>110.1689133040002</v>
      </c>
      <c r="J69" s="488">
        <f t="shared" si="12"/>
        <v>92.038262718005697</v>
      </c>
      <c r="K69" s="488">
        <f t="shared" si="12"/>
        <v>114.22505307855626</v>
      </c>
      <c r="L69" s="488" t="e">
        <f t="shared" si="13"/>
        <v>#N/A</v>
      </c>
    </row>
    <row r="70" spans="1:12" ht="15" customHeight="1" x14ac:dyDescent="0.2">
      <c r="A70" s="490" t="s">
        <v>474</v>
      </c>
      <c r="B70" s="487">
        <v>126435</v>
      </c>
      <c r="C70" s="487">
        <v>19294</v>
      </c>
      <c r="D70" s="487">
        <v>8444</v>
      </c>
      <c r="E70" s="488">
        <f t="shared" si="11"/>
        <v>110.59841321215195</v>
      </c>
      <c r="F70" s="488">
        <f t="shared" si="11"/>
        <v>93.212232474998785</v>
      </c>
      <c r="G70" s="488">
        <f t="shared" si="11"/>
        <v>112.04883227176221</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125511</v>
      </c>
      <c r="C71" s="487">
        <v>18946</v>
      </c>
      <c r="D71" s="487">
        <v>8482</v>
      </c>
      <c r="E71" s="491">
        <f t="shared" ref="E71:G75" si="15">IF($A$51=37802,IF(COUNTBLANK(B$51:B$70)&gt;0,#N/A,IF(ISBLANK(B71)=FALSE,B71/B$51*100,#N/A)),IF(COUNTBLANK(B$51:B$75)&gt;0,#N/A,B71/B$51*100))</f>
        <v>109.79014861921466</v>
      </c>
      <c r="F71" s="491">
        <f t="shared" si="15"/>
        <v>91.530991835354371</v>
      </c>
      <c r="G71" s="491">
        <f t="shared" si="15"/>
        <v>112.55307855626326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125483</v>
      </c>
      <c r="C72" s="487">
        <v>19432</v>
      </c>
      <c r="D72" s="487">
        <v>8755</v>
      </c>
      <c r="E72" s="491">
        <f t="shared" si="15"/>
        <v>109.765655752762</v>
      </c>
      <c r="F72" s="491">
        <f t="shared" si="15"/>
        <v>93.878931349340547</v>
      </c>
      <c r="G72" s="491">
        <f t="shared" si="15"/>
        <v>116.17569002123143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127723</v>
      </c>
      <c r="C73" s="487">
        <v>18612</v>
      </c>
      <c r="D73" s="487">
        <v>9032</v>
      </c>
      <c r="E73" s="491">
        <f t="shared" si="15"/>
        <v>111.72508506897366</v>
      </c>
      <c r="F73" s="491">
        <f t="shared" si="15"/>
        <v>89.917387313396773</v>
      </c>
      <c r="G73" s="491">
        <f t="shared" si="15"/>
        <v>119.85138004246285</v>
      </c>
      <c r="H73" s="492">
        <f>IF(A$51=37802,IF(ISERROR(L73)=TRUE,IF(ISBLANK(A73)=FALSE,IF(MONTH(A73)=MONTH(MAX(A$51:A$75)),A73,""),""),""),IF(ISERROR(L73)=TRUE,IF(MONTH(A73)=MONTH(MAX(A$51:A$75)),A73,""),""))</f>
        <v>43709</v>
      </c>
      <c r="I73" s="488">
        <f t="shared" si="12"/>
        <v>111.72508506897366</v>
      </c>
      <c r="J73" s="488">
        <f t="shared" si="12"/>
        <v>89.917387313396773</v>
      </c>
      <c r="K73" s="488">
        <f t="shared" si="12"/>
        <v>119.85138004246285</v>
      </c>
      <c r="L73" s="488" t="e">
        <f t="shared" si="13"/>
        <v>#N/A</v>
      </c>
    </row>
    <row r="74" spans="1:12" ht="15" customHeight="1" x14ac:dyDescent="0.2">
      <c r="A74" s="490" t="s">
        <v>477</v>
      </c>
      <c r="B74" s="487">
        <v>127675</v>
      </c>
      <c r="C74" s="487">
        <v>18849</v>
      </c>
      <c r="D74" s="487">
        <v>8879</v>
      </c>
      <c r="E74" s="491">
        <f t="shared" si="15"/>
        <v>111.683097297912</v>
      </c>
      <c r="F74" s="491">
        <f t="shared" si="15"/>
        <v>91.062370162809799</v>
      </c>
      <c r="G74" s="491">
        <f t="shared" si="15"/>
        <v>117.82112526539279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127181</v>
      </c>
      <c r="C75" s="493">
        <v>17933</v>
      </c>
      <c r="D75" s="493">
        <v>8499</v>
      </c>
      <c r="E75" s="491">
        <f t="shared" si="15"/>
        <v>111.25097315406889</v>
      </c>
      <c r="F75" s="491">
        <f t="shared" si="15"/>
        <v>86.637035605584813</v>
      </c>
      <c r="G75" s="491">
        <f t="shared" si="15"/>
        <v>112.77866242038218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111.72508506897366</v>
      </c>
      <c r="J77" s="488">
        <f>IF(J75&lt;&gt;"",J75,IF(J74&lt;&gt;"",J74,IF(J73&lt;&gt;"",J73,IF(J72&lt;&gt;"",J72,IF(J71&lt;&gt;"",J71,IF(J70&lt;&gt;"",J70,""))))))</f>
        <v>89.917387313396773</v>
      </c>
      <c r="K77" s="488">
        <f>IF(K75&lt;&gt;"",K75,IF(K74&lt;&gt;"",K74,IF(K73&lt;&gt;"",K73,IF(K72&lt;&gt;"",K72,IF(K71&lt;&gt;"",K71,IF(K70&lt;&gt;"",K70,""))))))</f>
        <v>119.85138004246285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+11,7%</v>
      </c>
      <c r="J79" s="488" t="str">
        <f>"GeB - ausschließlich: "&amp;IF(J77&gt;100,"+","")&amp;TEXT(J77-100,"0,0")&amp;"%"</f>
        <v>GeB - ausschließlich: -10,1%</v>
      </c>
      <c r="K79" s="488" t="str">
        <f>"GeB - im Nebenjob: "&amp;IF(K77&gt;100,"+","")&amp;TEXT(K77-100,"0,0")&amp;"%"</f>
        <v>GeB - im Nebenjob: +19,9%</v>
      </c>
    </row>
    <row r="81" spans="9:9" ht="15" customHeight="1" x14ac:dyDescent="0.2">
      <c r="I81" s="488" t="str">
        <f>IF(ISERROR(HLOOKUP(1,I$78:K$79,2,FALSE)),"",HLOOKUP(1,I$78:K$79,2,FALSE))</f>
        <v>GeB - im Nebenjob: +19,9%</v>
      </c>
    </row>
    <row r="82" spans="9:9" ht="15" customHeight="1" x14ac:dyDescent="0.2">
      <c r="I82" s="488" t="str">
        <f>IF(ISERROR(HLOOKUP(2,I$78:K$79,2,FALSE)),"",HLOOKUP(2,I$78:K$79,2,FALSE))</f>
        <v>SvB: +11,7%</v>
      </c>
    </row>
    <row r="83" spans="9:9" ht="15" customHeight="1" x14ac:dyDescent="0.2">
      <c r="I83" s="488" t="str">
        <f>IF(ISERROR(HLOOKUP(3,I$78:K$79,2,FALSE)),"",HLOOKUP(3,I$78:K$79,2,FALSE))</f>
        <v>GeB - ausschließlich: -10,1%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127181</v>
      </c>
      <c r="E12" s="114">
        <v>127675</v>
      </c>
      <c r="F12" s="114">
        <v>127723</v>
      </c>
      <c r="G12" s="114">
        <v>125483</v>
      </c>
      <c r="H12" s="114">
        <v>125511</v>
      </c>
      <c r="I12" s="115">
        <v>1670</v>
      </c>
      <c r="J12" s="116">
        <v>1.3305606679892599</v>
      </c>
      <c r="N12" s="117"/>
    </row>
    <row r="13" spans="1:15" s="110" customFormat="1" ht="13.5" customHeight="1" x14ac:dyDescent="0.2">
      <c r="A13" s="118" t="s">
        <v>105</v>
      </c>
      <c r="B13" s="119" t="s">
        <v>106</v>
      </c>
      <c r="C13" s="113">
        <v>50.702542046374852</v>
      </c>
      <c r="D13" s="114">
        <v>64484</v>
      </c>
      <c r="E13" s="114">
        <v>64888</v>
      </c>
      <c r="F13" s="114">
        <v>65140</v>
      </c>
      <c r="G13" s="114">
        <v>63965</v>
      </c>
      <c r="H13" s="114">
        <v>63960</v>
      </c>
      <c r="I13" s="115">
        <v>524</v>
      </c>
      <c r="J13" s="116">
        <v>0.81926203877423387</v>
      </c>
    </row>
    <row r="14" spans="1:15" s="110" customFormat="1" ht="13.5" customHeight="1" x14ac:dyDescent="0.2">
      <c r="A14" s="120"/>
      <c r="B14" s="119" t="s">
        <v>107</v>
      </c>
      <c r="C14" s="113">
        <v>49.297457953625148</v>
      </c>
      <c r="D14" s="114">
        <v>62697</v>
      </c>
      <c r="E14" s="114">
        <v>62787</v>
      </c>
      <c r="F14" s="114">
        <v>62583</v>
      </c>
      <c r="G14" s="114">
        <v>61518</v>
      </c>
      <c r="H14" s="114">
        <v>61551</v>
      </c>
      <c r="I14" s="115">
        <v>1146</v>
      </c>
      <c r="J14" s="116">
        <v>1.8618706438563142</v>
      </c>
    </row>
    <row r="15" spans="1:15" s="110" customFormat="1" ht="13.5" customHeight="1" x14ac:dyDescent="0.2">
      <c r="A15" s="118" t="s">
        <v>105</v>
      </c>
      <c r="B15" s="121" t="s">
        <v>108</v>
      </c>
      <c r="C15" s="113">
        <v>10.062823849474372</v>
      </c>
      <c r="D15" s="114">
        <v>12798</v>
      </c>
      <c r="E15" s="114">
        <v>13274</v>
      </c>
      <c r="F15" s="114">
        <v>13417</v>
      </c>
      <c r="G15" s="114">
        <v>11964</v>
      </c>
      <c r="H15" s="114">
        <v>12386</v>
      </c>
      <c r="I15" s="115">
        <v>412</v>
      </c>
      <c r="J15" s="116">
        <v>3.3263361860164702</v>
      </c>
    </row>
    <row r="16" spans="1:15" s="110" customFormat="1" ht="13.5" customHeight="1" x14ac:dyDescent="0.2">
      <c r="A16" s="118"/>
      <c r="B16" s="121" t="s">
        <v>109</v>
      </c>
      <c r="C16" s="113">
        <v>68.535394437848424</v>
      </c>
      <c r="D16" s="114">
        <v>87164</v>
      </c>
      <c r="E16" s="114">
        <v>87382</v>
      </c>
      <c r="F16" s="114">
        <v>87577</v>
      </c>
      <c r="G16" s="114">
        <v>87190</v>
      </c>
      <c r="H16" s="114">
        <v>87273</v>
      </c>
      <c r="I16" s="115">
        <v>-109</v>
      </c>
      <c r="J16" s="116">
        <v>-0.12489544303507386</v>
      </c>
    </row>
    <row r="17" spans="1:10" s="110" customFormat="1" ht="13.5" customHeight="1" x14ac:dyDescent="0.2">
      <c r="A17" s="118"/>
      <c r="B17" s="121" t="s">
        <v>110</v>
      </c>
      <c r="C17" s="113">
        <v>20.122502575070175</v>
      </c>
      <c r="D17" s="114">
        <v>25592</v>
      </c>
      <c r="E17" s="114">
        <v>25389</v>
      </c>
      <c r="F17" s="114">
        <v>25128</v>
      </c>
      <c r="G17" s="114">
        <v>24800</v>
      </c>
      <c r="H17" s="114">
        <v>24403</v>
      </c>
      <c r="I17" s="115">
        <v>1189</v>
      </c>
      <c r="J17" s="116">
        <v>4.8723517600295043</v>
      </c>
    </row>
    <row r="18" spans="1:10" s="110" customFormat="1" ht="13.5" customHeight="1" x14ac:dyDescent="0.2">
      <c r="A18" s="120"/>
      <c r="B18" s="121" t="s">
        <v>111</v>
      </c>
      <c r="C18" s="113">
        <v>1.2792791376070325</v>
      </c>
      <c r="D18" s="114">
        <v>1627</v>
      </c>
      <c r="E18" s="114">
        <v>1630</v>
      </c>
      <c r="F18" s="114">
        <v>1601</v>
      </c>
      <c r="G18" s="114">
        <v>1529</v>
      </c>
      <c r="H18" s="114">
        <v>1449</v>
      </c>
      <c r="I18" s="115">
        <v>178</v>
      </c>
      <c r="J18" s="116">
        <v>12.284334023464458</v>
      </c>
    </row>
    <row r="19" spans="1:10" s="110" customFormat="1" ht="13.5" customHeight="1" x14ac:dyDescent="0.2">
      <c r="A19" s="120"/>
      <c r="B19" s="121" t="s">
        <v>112</v>
      </c>
      <c r="C19" s="113">
        <v>0.38842279900299576</v>
      </c>
      <c r="D19" s="114">
        <v>494</v>
      </c>
      <c r="E19" s="114">
        <v>497</v>
      </c>
      <c r="F19" s="114">
        <v>524</v>
      </c>
      <c r="G19" s="114">
        <v>439</v>
      </c>
      <c r="H19" s="114">
        <v>395</v>
      </c>
      <c r="I19" s="115">
        <v>99</v>
      </c>
      <c r="J19" s="116">
        <v>25.063291139240505</v>
      </c>
    </row>
    <row r="20" spans="1:10" s="110" customFormat="1" ht="13.5" customHeight="1" x14ac:dyDescent="0.2">
      <c r="A20" s="118" t="s">
        <v>113</v>
      </c>
      <c r="B20" s="122" t="s">
        <v>114</v>
      </c>
      <c r="C20" s="113">
        <v>66.450963587328289</v>
      </c>
      <c r="D20" s="114">
        <v>84513</v>
      </c>
      <c r="E20" s="114">
        <v>85074</v>
      </c>
      <c r="F20" s="114">
        <v>85442</v>
      </c>
      <c r="G20" s="114">
        <v>83550</v>
      </c>
      <c r="H20" s="114">
        <v>84068</v>
      </c>
      <c r="I20" s="115">
        <v>445</v>
      </c>
      <c r="J20" s="116">
        <v>0.52933339677404001</v>
      </c>
    </row>
    <row r="21" spans="1:10" s="110" customFormat="1" ht="13.5" customHeight="1" x14ac:dyDescent="0.2">
      <c r="A21" s="120"/>
      <c r="B21" s="122" t="s">
        <v>115</v>
      </c>
      <c r="C21" s="113">
        <v>33.549036412671704</v>
      </c>
      <c r="D21" s="114">
        <v>42668</v>
      </c>
      <c r="E21" s="114">
        <v>42601</v>
      </c>
      <c r="F21" s="114">
        <v>42281</v>
      </c>
      <c r="G21" s="114">
        <v>41933</v>
      </c>
      <c r="H21" s="114">
        <v>41443</v>
      </c>
      <c r="I21" s="115">
        <v>1225</v>
      </c>
      <c r="J21" s="116">
        <v>2.9558670945636174</v>
      </c>
    </row>
    <row r="22" spans="1:10" s="110" customFormat="1" ht="13.5" customHeight="1" x14ac:dyDescent="0.2">
      <c r="A22" s="118" t="s">
        <v>113</v>
      </c>
      <c r="B22" s="122" t="s">
        <v>116</v>
      </c>
      <c r="C22" s="113">
        <v>93.739630919712852</v>
      </c>
      <c r="D22" s="114">
        <v>119219</v>
      </c>
      <c r="E22" s="114">
        <v>119852</v>
      </c>
      <c r="F22" s="114">
        <v>120054</v>
      </c>
      <c r="G22" s="114">
        <v>117951</v>
      </c>
      <c r="H22" s="114">
        <v>118169</v>
      </c>
      <c r="I22" s="115">
        <v>1050</v>
      </c>
      <c r="J22" s="116">
        <v>0.88855791281977503</v>
      </c>
    </row>
    <row r="23" spans="1:10" s="110" customFormat="1" ht="13.5" customHeight="1" x14ac:dyDescent="0.2">
      <c r="A23" s="123"/>
      <c r="B23" s="124" t="s">
        <v>117</v>
      </c>
      <c r="C23" s="125">
        <v>6.2021842885336644</v>
      </c>
      <c r="D23" s="114">
        <v>7888</v>
      </c>
      <c r="E23" s="114">
        <v>7745</v>
      </c>
      <c r="F23" s="114">
        <v>7591</v>
      </c>
      <c r="G23" s="114">
        <v>7443</v>
      </c>
      <c r="H23" s="114">
        <v>7264</v>
      </c>
      <c r="I23" s="115">
        <v>624</v>
      </c>
      <c r="J23" s="116">
        <v>8.5903083700440526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26432</v>
      </c>
      <c r="E26" s="114">
        <v>27728</v>
      </c>
      <c r="F26" s="114">
        <v>27644</v>
      </c>
      <c r="G26" s="114">
        <v>28187</v>
      </c>
      <c r="H26" s="140">
        <v>27428</v>
      </c>
      <c r="I26" s="115">
        <v>-996</v>
      </c>
      <c r="J26" s="116">
        <v>-3.6313256526177629</v>
      </c>
    </row>
    <row r="27" spans="1:10" s="110" customFormat="1" ht="13.5" customHeight="1" x14ac:dyDescent="0.2">
      <c r="A27" s="118" t="s">
        <v>105</v>
      </c>
      <c r="B27" s="119" t="s">
        <v>106</v>
      </c>
      <c r="C27" s="113">
        <v>44.465042372881356</v>
      </c>
      <c r="D27" s="115">
        <v>11753</v>
      </c>
      <c r="E27" s="114">
        <v>12334</v>
      </c>
      <c r="F27" s="114">
        <v>12345</v>
      </c>
      <c r="G27" s="114">
        <v>12503</v>
      </c>
      <c r="H27" s="140">
        <v>12071</v>
      </c>
      <c r="I27" s="115">
        <v>-318</v>
      </c>
      <c r="J27" s="116">
        <v>-2.6344130560848313</v>
      </c>
    </row>
    <row r="28" spans="1:10" s="110" customFormat="1" ht="13.5" customHeight="1" x14ac:dyDescent="0.2">
      <c r="A28" s="120"/>
      <c r="B28" s="119" t="s">
        <v>107</v>
      </c>
      <c r="C28" s="113">
        <v>55.534957627118644</v>
      </c>
      <c r="D28" s="115">
        <v>14679</v>
      </c>
      <c r="E28" s="114">
        <v>15394</v>
      </c>
      <c r="F28" s="114">
        <v>15299</v>
      </c>
      <c r="G28" s="114">
        <v>15684</v>
      </c>
      <c r="H28" s="140">
        <v>15357</v>
      </c>
      <c r="I28" s="115">
        <v>-678</v>
      </c>
      <c r="J28" s="116">
        <v>-4.4149247899980466</v>
      </c>
    </row>
    <row r="29" spans="1:10" s="110" customFormat="1" ht="13.5" customHeight="1" x14ac:dyDescent="0.2">
      <c r="A29" s="118" t="s">
        <v>105</v>
      </c>
      <c r="B29" s="121" t="s">
        <v>108</v>
      </c>
      <c r="C29" s="113">
        <v>26.774364406779661</v>
      </c>
      <c r="D29" s="115">
        <v>7077</v>
      </c>
      <c r="E29" s="114">
        <v>7556</v>
      </c>
      <c r="F29" s="114">
        <v>7408</v>
      </c>
      <c r="G29" s="114">
        <v>7776</v>
      </c>
      <c r="H29" s="140">
        <v>7251</v>
      </c>
      <c r="I29" s="115">
        <v>-174</v>
      </c>
      <c r="J29" s="116">
        <v>-2.3996690111708729</v>
      </c>
    </row>
    <row r="30" spans="1:10" s="110" customFormat="1" ht="13.5" customHeight="1" x14ac:dyDescent="0.2">
      <c r="A30" s="118"/>
      <c r="B30" s="121" t="s">
        <v>109</v>
      </c>
      <c r="C30" s="113">
        <v>46.458837772397096</v>
      </c>
      <c r="D30" s="115">
        <v>12280</v>
      </c>
      <c r="E30" s="114">
        <v>12912</v>
      </c>
      <c r="F30" s="114">
        <v>12971</v>
      </c>
      <c r="G30" s="114">
        <v>13200</v>
      </c>
      <c r="H30" s="140">
        <v>13078</v>
      </c>
      <c r="I30" s="115">
        <v>-798</v>
      </c>
      <c r="J30" s="116">
        <v>-6.10185043584646</v>
      </c>
    </row>
    <row r="31" spans="1:10" s="110" customFormat="1" ht="13.5" customHeight="1" x14ac:dyDescent="0.2">
      <c r="A31" s="118"/>
      <c r="B31" s="121" t="s">
        <v>110</v>
      </c>
      <c r="C31" s="113">
        <v>14.879691283292978</v>
      </c>
      <c r="D31" s="115">
        <v>3933</v>
      </c>
      <c r="E31" s="114">
        <v>4037</v>
      </c>
      <c r="F31" s="114">
        <v>4020</v>
      </c>
      <c r="G31" s="114">
        <v>4004</v>
      </c>
      <c r="H31" s="140">
        <v>3993</v>
      </c>
      <c r="I31" s="115">
        <v>-60</v>
      </c>
      <c r="J31" s="116">
        <v>-1.5026296018031555</v>
      </c>
    </row>
    <row r="32" spans="1:10" s="110" customFormat="1" ht="13.5" customHeight="1" x14ac:dyDescent="0.2">
      <c r="A32" s="120"/>
      <c r="B32" s="121" t="s">
        <v>111</v>
      </c>
      <c r="C32" s="113">
        <v>11.887106537530267</v>
      </c>
      <c r="D32" s="115">
        <v>3142</v>
      </c>
      <c r="E32" s="114">
        <v>3223</v>
      </c>
      <c r="F32" s="114">
        <v>3245</v>
      </c>
      <c r="G32" s="114">
        <v>3207</v>
      </c>
      <c r="H32" s="140">
        <v>3106</v>
      </c>
      <c r="I32" s="115">
        <v>36</v>
      </c>
      <c r="J32" s="116">
        <v>1.1590470057952351</v>
      </c>
    </row>
    <row r="33" spans="1:10" s="110" customFormat="1" ht="13.5" customHeight="1" x14ac:dyDescent="0.2">
      <c r="A33" s="120"/>
      <c r="B33" s="121" t="s">
        <v>112</v>
      </c>
      <c r="C33" s="113">
        <v>1.0933716707021792</v>
      </c>
      <c r="D33" s="115">
        <v>289</v>
      </c>
      <c r="E33" s="114">
        <v>298</v>
      </c>
      <c r="F33" s="114">
        <v>319</v>
      </c>
      <c r="G33" s="114">
        <v>254</v>
      </c>
      <c r="H33" s="140">
        <v>249</v>
      </c>
      <c r="I33" s="115">
        <v>40</v>
      </c>
      <c r="J33" s="116">
        <v>16.064257028112451</v>
      </c>
    </row>
    <row r="34" spans="1:10" s="110" customFormat="1" ht="13.5" customHeight="1" x14ac:dyDescent="0.2">
      <c r="A34" s="118" t="s">
        <v>113</v>
      </c>
      <c r="B34" s="122" t="s">
        <v>116</v>
      </c>
      <c r="C34" s="113">
        <v>90.625</v>
      </c>
      <c r="D34" s="115">
        <v>23954</v>
      </c>
      <c r="E34" s="114">
        <v>25155</v>
      </c>
      <c r="F34" s="114">
        <v>25078</v>
      </c>
      <c r="G34" s="114">
        <v>25597</v>
      </c>
      <c r="H34" s="140">
        <v>24940</v>
      </c>
      <c r="I34" s="115">
        <v>-986</v>
      </c>
      <c r="J34" s="116">
        <v>-3.9534883720930232</v>
      </c>
    </row>
    <row r="35" spans="1:10" s="110" customFormat="1" ht="13.5" customHeight="1" x14ac:dyDescent="0.2">
      <c r="A35" s="118"/>
      <c r="B35" s="119" t="s">
        <v>117</v>
      </c>
      <c r="C35" s="113">
        <v>9.0836864406779654</v>
      </c>
      <c r="D35" s="115">
        <v>2401</v>
      </c>
      <c r="E35" s="114">
        <v>2484</v>
      </c>
      <c r="F35" s="114">
        <v>2488</v>
      </c>
      <c r="G35" s="114">
        <v>2508</v>
      </c>
      <c r="H35" s="140">
        <v>2426</v>
      </c>
      <c r="I35" s="115">
        <v>-25</v>
      </c>
      <c r="J35" s="116">
        <v>-1.0305028854080791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17933</v>
      </c>
      <c r="E37" s="114">
        <v>18849</v>
      </c>
      <c r="F37" s="114">
        <v>18612</v>
      </c>
      <c r="G37" s="114">
        <v>19432</v>
      </c>
      <c r="H37" s="140">
        <v>18946</v>
      </c>
      <c r="I37" s="115">
        <v>-1013</v>
      </c>
      <c r="J37" s="116">
        <v>-5.3467750448643514</v>
      </c>
    </row>
    <row r="38" spans="1:10" s="110" customFormat="1" ht="13.5" customHeight="1" x14ac:dyDescent="0.2">
      <c r="A38" s="118" t="s">
        <v>105</v>
      </c>
      <c r="B38" s="119" t="s">
        <v>106</v>
      </c>
      <c r="C38" s="113">
        <v>44.716444543578874</v>
      </c>
      <c r="D38" s="115">
        <v>8019</v>
      </c>
      <c r="E38" s="114">
        <v>8368</v>
      </c>
      <c r="F38" s="114">
        <v>8279</v>
      </c>
      <c r="G38" s="114">
        <v>8638</v>
      </c>
      <c r="H38" s="140">
        <v>8382</v>
      </c>
      <c r="I38" s="115">
        <v>-363</v>
      </c>
      <c r="J38" s="116">
        <v>-4.3307086614173231</v>
      </c>
    </row>
    <row r="39" spans="1:10" s="110" customFormat="1" ht="13.5" customHeight="1" x14ac:dyDescent="0.2">
      <c r="A39" s="120"/>
      <c r="B39" s="119" t="s">
        <v>107</v>
      </c>
      <c r="C39" s="113">
        <v>55.283555456421126</v>
      </c>
      <c r="D39" s="115">
        <v>9914</v>
      </c>
      <c r="E39" s="114">
        <v>10481</v>
      </c>
      <c r="F39" s="114">
        <v>10333</v>
      </c>
      <c r="G39" s="114">
        <v>10794</v>
      </c>
      <c r="H39" s="140">
        <v>10564</v>
      </c>
      <c r="I39" s="115">
        <v>-650</v>
      </c>
      <c r="J39" s="116">
        <v>-6.1529723589549414</v>
      </c>
    </row>
    <row r="40" spans="1:10" s="110" customFormat="1" ht="13.5" customHeight="1" x14ac:dyDescent="0.2">
      <c r="A40" s="118" t="s">
        <v>105</v>
      </c>
      <c r="B40" s="121" t="s">
        <v>108</v>
      </c>
      <c r="C40" s="113">
        <v>33.736686555512186</v>
      </c>
      <c r="D40" s="115">
        <v>6050</v>
      </c>
      <c r="E40" s="114">
        <v>6464</v>
      </c>
      <c r="F40" s="114">
        <v>6242</v>
      </c>
      <c r="G40" s="114">
        <v>6757</v>
      </c>
      <c r="H40" s="140">
        <v>6253</v>
      </c>
      <c r="I40" s="115">
        <v>-203</v>
      </c>
      <c r="J40" s="116">
        <v>-3.2464417079801695</v>
      </c>
    </row>
    <row r="41" spans="1:10" s="110" customFormat="1" ht="13.5" customHeight="1" x14ac:dyDescent="0.2">
      <c r="A41" s="118"/>
      <c r="B41" s="121" t="s">
        <v>109</v>
      </c>
      <c r="C41" s="113">
        <v>35.532258963921265</v>
      </c>
      <c r="D41" s="115">
        <v>6372</v>
      </c>
      <c r="E41" s="114">
        <v>6712</v>
      </c>
      <c r="F41" s="114">
        <v>6693</v>
      </c>
      <c r="G41" s="114">
        <v>7031</v>
      </c>
      <c r="H41" s="140">
        <v>7115</v>
      </c>
      <c r="I41" s="115">
        <v>-743</v>
      </c>
      <c r="J41" s="116">
        <v>-10.442726633872102</v>
      </c>
    </row>
    <row r="42" spans="1:10" s="110" customFormat="1" ht="13.5" customHeight="1" x14ac:dyDescent="0.2">
      <c r="A42" s="118"/>
      <c r="B42" s="121" t="s">
        <v>110</v>
      </c>
      <c r="C42" s="113">
        <v>13.717727095299169</v>
      </c>
      <c r="D42" s="115">
        <v>2460</v>
      </c>
      <c r="E42" s="114">
        <v>2548</v>
      </c>
      <c r="F42" s="114">
        <v>2539</v>
      </c>
      <c r="G42" s="114">
        <v>2544</v>
      </c>
      <c r="H42" s="140">
        <v>2570</v>
      </c>
      <c r="I42" s="115">
        <v>-110</v>
      </c>
      <c r="J42" s="116">
        <v>-4.2801556420233462</v>
      </c>
    </row>
    <row r="43" spans="1:10" s="110" customFormat="1" ht="13.5" customHeight="1" x14ac:dyDescent="0.2">
      <c r="A43" s="120"/>
      <c r="B43" s="121" t="s">
        <v>111</v>
      </c>
      <c r="C43" s="113">
        <v>17.013327385267385</v>
      </c>
      <c r="D43" s="115">
        <v>3051</v>
      </c>
      <c r="E43" s="114">
        <v>3125</v>
      </c>
      <c r="F43" s="114">
        <v>3138</v>
      </c>
      <c r="G43" s="114">
        <v>3100</v>
      </c>
      <c r="H43" s="140">
        <v>3008</v>
      </c>
      <c r="I43" s="115">
        <v>43</v>
      </c>
      <c r="J43" s="116">
        <v>1.4295212765957446</v>
      </c>
    </row>
    <row r="44" spans="1:10" s="110" customFormat="1" ht="13.5" customHeight="1" x14ac:dyDescent="0.2">
      <c r="A44" s="120"/>
      <c r="B44" s="121" t="s">
        <v>112</v>
      </c>
      <c r="C44" s="113">
        <v>1.4665700105949924</v>
      </c>
      <c r="D44" s="115">
        <v>263</v>
      </c>
      <c r="E44" s="114">
        <v>273</v>
      </c>
      <c r="F44" s="114">
        <v>287</v>
      </c>
      <c r="G44" s="114">
        <v>228</v>
      </c>
      <c r="H44" s="140">
        <v>228</v>
      </c>
      <c r="I44" s="115">
        <v>35</v>
      </c>
      <c r="J44" s="116">
        <v>15.350877192982455</v>
      </c>
    </row>
    <row r="45" spans="1:10" s="110" customFormat="1" ht="13.5" customHeight="1" x14ac:dyDescent="0.2">
      <c r="A45" s="118" t="s">
        <v>113</v>
      </c>
      <c r="B45" s="122" t="s">
        <v>116</v>
      </c>
      <c r="C45" s="113">
        <v>90.319522667707574</v>
      </c>
      <c r="D45" s="115">
        <v>16197</v>
      </c>
      <c r="E45" s="114">
        <v>17028</v>
      </c>
      <c r="F45" s="114">
        <v>16814</v>
      </c>
      <c r="G45" s="114">
        <v>17557</v>
      </c>
      <c r="H45" s="140">
        <v>17102</v>
      </c>
      <c r="I45" s="115">
        <v>-905</v>
      </c>
      <c r="J45" s="116">
        <v>-5.2917787393287332</v>
      </c>
    </row>
    <row r="46" spans="1:10" s="110" customFormat="1" ht="13.5" customHeight="1" x14ac:dyDescent="0.2">
      <c r="A46" s="118"/>
      <c r="B46" s="119" t="s">
        <v>117</v>
      </c>
      <c r="C46" s="113">
        <v>9.2622539452406176</v>
      </c>
      <c r="D46" s="115">
        <v>1661</v>
      </c>
      <c r="E46" s="114">
        <v>1737</v>
      </c>
      <c r="F46" s="114">
        <v>1724</v>
      </c>
      <c r="G46" s="114">
        <v>1797</v>
      </c>
      <c r="H46" s="140">
        <v>1783</v>
      </c>
      <c r="I46" s="115">
        <v>-122</v>
      </c>
      <c r="J46" s="116">
        <v>-6.8424004486819969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8499</v>
      </c>
      <c r="E48" s="114">
        <v>8879</v>
      </c>
      <c r="F48" s="114">
        <v>9032</v>
      </c>
      <c r="G48" s="114">
        <v>8755</v>
      </c>
      <c r="H48" s="140">
        <v>8482</v>
      </c>
      <c r="I48" s="115">
        <v>17</v>
      </c>
      <c r="J48" s="116">
        <v>0.20042442820089601</v>
      </c>
    </row>
    <row r="49" spans="1:12" s="110" customFormat="1" ht="13.5" customHeight="1" x14ac:dyDescent="0.2">
      <c r="A49" s="118" t="s">
        <v>105</v>
      </c>
      <c r="B49" s="119" t="s">
        <v>106</v>
      </c>
      <c r="C49" s="113">
        <v>43.934580538886927</v>
      </c>
      <c r="D49" s="115">
        <v>3734</v>
      </c>
      <c r="E49" s="114">
        <v>3966</v>
      </c>
      <c r="F49" s="114">
        <v>4066</v>
      </c>
      <c r="G49" s="114">
        <v>3865</v>
      </c>
      <c r="H49" s="140">
        <v>3689</v>
      </c>
      <c r="I49" s="115">
        <v>45</v>
      </c>
      <c r="J49" s="116">
        <v>1.2198427758200054</v>
      </c>
    </row>
    <row r="50" spans="1:12" s="110" customFormat="1" ht="13.5" customHeight="1" x14ac:dyDescent="0.2">
      <c r="A50" s="120"/>
      <c r="B50" s="119" t="s">
        <v>107</v>
      </c>
      <c r="C50" s="113">
        <v>56.065419461113073</v>
      </c>
      <c r="D50" s="115">
        <v>4765</v>
      </c>
      <c r="E50" s="114">
        <v>4913</v>
      </c>
      <c r="F50" s="114">
        <v>4966</v>
      </c>
      <c r="G50" s="114">
        <v>4890</v>
      </c>
      <c r="H50" s="140">
        <v>4793</v>
      </c>
      <c r="I50" s="115">
        <v>-28</v>
      </c>
      <c r="J50" s="116">
        <v>-0.58418527018568744</v>
      </c>
    </row>
    <row r="51" spans="1:12" s="110" customFormat="1" ht="13.5" customHeight="1" x14ac:dyDescent="0.2">
      <c r="A51" s="118" t="s">
        <v>105</v>
      </c>
      <c r="B51" s="121" t="s">
        <v>108</v>
      </c>
      <c r="C51" s="113">
        <v>12.083774561713144</v>
      </c>
      <c r="D51" s="115">
        <v>1027</v>
      </c>
      <c r="E51" s="114">
        <v>1092</v>
      </c>
      <c r="F51" s="114">
        <v>1166</v>
      </c>
      <c r="G51" s="114">
        <v>1019</v>
      </c>
      <c r="H51" s="140">
        <v>998</v>
      </c>
      <c r="I51" s="115">
        <v>29</v>
      </c>
      <c r="J51" s="116">
        <v>2.905811623246493</v>
      </c>
    </row>
    <row r="52" spans="1:12" s="110" customFormat="1" ht="13.5" customHeight="1" x14ac:dyDescent="0.2">
      <c r="A52" s="118"/>
      <c r="B52" s="121" t="s">
        <v>109</v>
      </c>
      <c r="C52" s="113">
        <v>69.514060477703254</v>
      </c>
      <c r="D52" s="115">
        <v>5908</v>
      </c>
      <c r="E52" s="114">
        <v>6200</v>
      </c>
      <c r="F52" s="114">
        <v>6278</v>
      </c>
      <c r="G52" s="114">
        <v>6169</v>
      </c>
      <c r="H52" s="140">
        <v>5963</v>
      </c>
      <c r="I52" s="115">
        <v>-55</v>
      </c>
      <c r="J52" s="116">
        <v>-0.92235451953714576</v>
      </c>
    </row>
    <row r="53" spans="1:12" s="110" customFormat="1" ht="13.5" customHeight="1" x14ac:dyDescent="0.2">
      <c r="A53" s="118"/>
      <c r="B53" s="121" t="s">
        <v>110</v>
      </c>
      <c r="C53" s="113">
        <v>17.331450758912812</v>
      </c>
      <c r="D53" s="115">
        <v>1473</v>
      </c>
      <c r="E53" s="114">
        <v>1489</v>
      </c>
      <c r="F53" s="114">
        <v>1481</v>
      </c>
      <c r="G53" s="114">
        <v>1460</v>
      </c>
      <c r="H53" s="140">
        <v>1423</v>
      </c>
      <c r="I53" s="115">
        <v>50</v>
      </c>
      <c r="J53" s="116">
        <v>3.5137034434293746</v>
      </c>
    </row>
    <row r="54" spans="1:12" s="110" customFormat="1" ht="13.5" customHeight="1" x14ac:dyDescent="0.2">
      <c r="A54" s="120"/>
      <c r="B54" s="121" t="s">
        <v>111</v>
      </c>
      <c r="C54" s="113">
        <v>1.0707142016707849</v>
      </c>
      <c r="D54" s="115">
        <v>91</v>
      </c>
      <c r="E54" s="114">
        <v>98</v>
      </c>
      <c r="F54" s="114">
        <v>107</v>
      </c>
      <c r="G54" s="114">
        <v>107</v>
      </c>
      <c r="H54" s="140">
        <v>98</v>
      </c>
      <c r="I54" s="115">
        <v>-7</v>
      </c>
      <c r="J54" s="116">
        <v>-7.1428571428571432</v>
      </c>
    </row>
    <row r="55" spans="1:12" s="110" customFormat="1" ht="13.5" customHeight="1" x14ac:dyDescent="0.2">
      <c r="A55" s="120"/>
      <c r="B55" s="121" t="s">
        <v>112</v>
      </c>
      <c r="C55" s="113">
        <v>0.30591834333450996</v>
      </c>
      <c r="D55" s="115">
        <v>26</v>
      </c>
      <c r="E55" s="114">
        <v>25</v>
      </c>
      <c r="F55" s="114">
        <v>32</v>
      </c>
      <c r="G55" s="114">
        <v>26</v>
      </c>
      <c r="H55" s="140">
        <v>21</v>
      </c>
      <c r="I55" s="115">
        <v>5</v>
      </c>
      <c r="J55" s="116">
        <v>23.80952380952381</v>
      </c>
    </row>
    <row r="56" spans="1:12" s="110" customFormat="1" ht="13.5" customHeight="1" x14ac:dyDescent="0.2">
      <c r="A56" s="118" t="s">
        <v>113</v>
      </c>
      <c r="B56" s="122" t="s">
        <v>116</v>
      </c>
      <c r="C56" s="113">
        <v>91.269561124838219</v>
      </c>
      <c r="D56" s="115">
        <v>7757</v>
      </c>
      <c r="E56" s="114">
        <v>8127</v>
      </c>
      <c r="F56" s="114">
        <v>8264</v>
      </c>
      <c r="G56" s="114">
        <v>8040</v>
      </c>
      <c r="H56" s="140">
        <v>7838</v>
      </c>
      <c r="I56" s="115">
        <v>-81</v>
      </c>
      <c r="J56" s="116">
        <v>-1.0334268946159735</v>
      </c>
    </row>
    <row r="57" spans="1:12" s="110" customFormat="1" ht="13.5" customHeight="1" x14ac:dyDescent="0.2">
      <c r="A57" s="142"/>
      <c r="B57" s="124" t="s">
        <v>117</v>
      </c>
      <c r="C57" s="125">
        <v>8.7069066949052836</v>
      </c>
      <c r="D57" s="143">
        <v>740</v>
      </c>
      <c r="E57" s="144">
        <v>747</v>
      </c>
      <c r="F57" s="144">
        <v>764</v>
      </c>
      <c r="G57" s="144">
        <v>711</v>
      </c>
      <c r="H57" s="145">
        <v>643</v>
      </c>
      <c r="I57" s="143">
        <v>97</v>
      </c>
      <c r="J57" s="146">
        <v>15.085536547433904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127181</v>
      </c>
      <c r="E12" s="236">
        <v>127675</v>
      </c>
      <c r="F12" s="114">
        <v>127723</v>
      </c>
      <c r="G12" s="114">
        <v>125483</v>
      </c>
      <c r="H12" s="140">
        <v>125511</v>
      </c>
      <c r="I12" s="115">
        <v>1670</v>
      </c>
      <c r="J12" s="116">
        <v>1.3305606679892599</v>
      </c>
    </row>
    <row r="13" spans="1:15" s="110" customFormat="1" ht="12" customHeight="1" x14ac:dyDescent="0.2">
      <c r="A13" s="118" t="s">
        <v>105</v>
      </c>
      <c r="B13" s="119" t="s">
        <v>106</v>
      </c>
      <c r="C13" s="113">
        <v>50.702542046374852</v>
      </c>
      <c r="D13" s="115">
        <v>64484</v>
      </c>
      <c r="E13" s="114">
        <v>64888</v>
      </c>
      <c r="F13" s="114">
        <v>65140</v>
      </c>
      <c r="G13" s="114">
        <v>63965</v>
      </c>
      <c r="H13" s="140">
        <v>63960</v>
      </c>
      <c r="I13" s="115">
        <v>524</v>
      </c>
      <c r="J13" s="116">
        <v>0.81926203877423387</v>
      </c>
    </row>
    <row r="14" spans="1:15" s="110" customFormat="1" ht="12" customHeight="1" x14ac:dyDescent="0.2">
      <c r="A14" s="118"/>
      <c r="B14" s="119" t="s">
        <v>107</v>
      </c>
      <c r="C14" s="113">
        <v>49.297457953625148</v>
      </c>
      <c r="D14" s="115">
        <v>62697</v>
      </c>
      <c r="E14" s="114">
        <v>62787</v>
      </c>
      <c r="F14" s="114">
        <v>62583</v>
      </c>
      <c r="G14" s="114">
        <v>61518</v>
      </c>
      <c r="H14" s="140">
        <v>61551</v>
      </c>
      <c r="I14" s="115">
        <v>1146</v>
      </c>
      <c r="J14" s="116">
        <v>1.8618706438563142</v>
      </c>
    </row>
    <row r="15" spans="1:15" s="110" customFormat="1" ht="12" customHeight="1" x14ac:dyDescent="0.2">
      <c r="A15" s="118" t="s">
        <v>105</v>
      </c>
      <c r="B15" s="121" t="s">
        <v>108</v>
      </c>
      <c r="C15" s="113">
        <v>10.062823849474372</v>
      </c>
      <c r="D15" s="115">
        <v>12798</v>
      </c>
      <c r="E15" s="114">
        <v>13274</v>
      </c>
      <c r="F15" s="114">
        <v>13417</v>
      </c>
      <c r="G15" s="114">
        <v>11964</v>
      </c>
      <c r="H15" s="140">
        <v>12386</v>
      </c>
      <c r="I15" s="115">
        <v>412</v>
      </c>
      <c r="J15" s="116">
        <v>3.3263361860164702</v>
      </c>
    </row>
    <row r="16" spans="1:15" s="110" customFormat="1" ht="12" customHeight="1" x14ac:dyDescent="0.2">
      <c r="A16" s="118"/>
      <c r="B16" s="121" t="s">
        <v>109</v>
      </c>
      <c r="C16" s="113">
        <v>68.535394437848424</v>
      </c>
      <c r="D16" s="115">
        <v>87164</v>
      </c>
      <c r="E16" s="114">
        <v>87382</v>
      </c>
      <c r="F16" s="114">
        <v>87577</v>
      </c>
      <c r="G16" s="114">
        <v>87190</v>
      </c>
      <c r="H16" s="140">
        <v>87273</v>
      </c>
      <c r="I16" s="115">
        <v>-109</v>
      </c>
      <c r="J16" s="116">
        <v>-0.12489544303507386</v>
      </c>
    </row>
    <row r="17" spans="1:10" s="110" customFormat="1" ht="12" customHeight="1" x14ac:dyDescent="0.2">
      <c r="A17" s="118"/>
      <c r="B17" s="121" t="s">
        <v>110</v>
      </c>
      <c r="C17" s="113">
        <v>20.122502575070175</v>
      </c>
      <c r="D17" s="115">
        <v>25592</v>
      </c>
      <c r="E17" s="114">
        <v>25389</v>
      </c>
      <c r="F17" s="114">
        <v>25128</v>
      </c>
      <c r="G17" s="114">
        <v>24800</v>
      </c>
      <c r="H17" s="140">
        <v>24403</v>
      </c>
      <c r="I17" s="115">
        <v>1189</v>
      </c>
      <c r="J17" s="116">
        <v>4.8723517600295043</v>
      </c>
    </row>
    <row r="18" spans="1:10" s="110" customFormat="1" ht="12" customHeight="1" x14ac:dyDescent="0.2">
      <c r="A18" s="120"/>
      <c r="B18" s="121" t="s">
        <v>111</v>
      </c>
      <c r="C18" s="113">
        <v>1.2792791376070325</v>
      </c>
      <c r="D18" s="115">
        <v>1627</v>
      </c>
      <c r="E18" s="114">
        <v>1630</v>
      </c>
      <c r="F18" s="114">
        <v>1601</v>
      </c>
      <c r="G18" s="114">
        <v>1529</v>
      </c>
      <c r="H18" s="140">
        <v>1449</v>
      </c>
      <c r="I18" s="115">
        <v>178</v>
      </c>
      <c r="J18" s="116">
        <v>12.284334023464458</v>
      </c>
    </row>
    <row r="19" spans="1:10" s="110" customFormat="1" ht="12" customHeight="1" x14ac:dyDescent="0.2">
      <c r="A19" s="120"/>
      <c r="B19" s="121" t="s">
        <v>112</v>
      </c>
      <c r="C19" s="113">
        <v>0.38842279900299576</v>
      </c>
      <c r="D19" s="115">
        <v>494</v>
      </c>
      <c r="E19" s="114">
        <v>497</v>
      </c>
      <c r="F19" s="114">
        <v>524</v>
      </c>
      <c r="G19" s="114">
        <v>439</v>
      </c>
      <c r="H19" s="140">
        <v>395</v>
      </c>
      <c r="I19" s="115">
        <v>99</v>
      </c>
      <c r="J19" s="116">
        <v>25.063291139240505</v>
      </c>
    </row>
    <row r="20" spans="1:10" s="110" customFormat="1" ht="12" customHeight="1" x14ac:dyDescent="0.2">
      <c r="A20" s="118" t="s">
        <v>113</v>
      </c>
      <c r="B20" s="119" t="s">
        <v>181</v>
      </c>
      <c r="C20" s="113">
        <v>66.450963587328289</v>
      </c>
      <c r="D20" s="115">
        <v>84513</v>
      </c>
      <c r="E20" s="114">
        <v>85074</v>
      </c>
      <c r="F20" s="114">
        <v>85442</v>
      </c>
      <c r="G20" s="114">
        <v>83550</v>
      </c>
      <c r="H20" s="140">
        <v>84068</v>
      </c>
      <c r="I20" s="115">
        <v>445</v>
      </c>
      <c r="J20" s="116">
        <v>0.52933339677404001</v>
      </c>
    </row>
    <row r="21" spans="1:10" s="110" customFormat="1" ht="12" customHeight="1" x14ac:dyDescent="0.2">
      <c r="A21" s="118"/>
      <c r="B21" s="119" t="s">
        <v>182</v>
      </c>
      <c r="C21" s="113">
        <v>33.549036412671704</v>
      </c>
      <c r="D21" s="115">
        <v>42668</v>
      </c>
      <c r="E21" s="114">
        <v>42601</v>
      </c>
      <c r="F21" s="114">
        <v>42281</v>
      </c>
      <c r="G21" s="114">
        <v>41933</v>
      </c>
      <c r="H21" s="140">
        <v>41443</v>
      </c>
      <c r="I21" s="115">
        <v>1225</v>
      </c>
      <c r="J21" s="116">
        <v>2.9558670945636174</v>
      </c>
    </row>
    <row r="22" spans="1:10" s="110" customFormat="1" ht="12" customHeight="1" x14ac:dyDescent="0.2">
      <c r="A22" s="118" t="s">
        <v>113</v>
      </c>
      <c r="B22" s="119" t="s">
        <v>116</v>
      </c>
      <c r="C22" s="113">
        <v>93.739630919712852</v>
      </c>
      <c r="D22" s="115">
        <v>119219</v>
      </c>
      <c r="E22" s="114">
        <v>119852</v>
      </c>
      <c r="F22" s="114">
        <v>120054</v>
      </c>
      <c r="G22" s="114">
        <v>117951</v>
      </c>
      <c r="H22" s="140">
        <v>118169</v>
      </c>
      <c r="I22" s="115">
        <v>1050</v>
      </c>
      <c r="J22" s="116">
        <v>0.88855791281977503</v>
      </c>
    </row>
    <row r="23" spans="1:10" s="110" customFormat="1" ht="12" customHeight="1" x14ac:dyDescent="0.2">
      <c r="A23" s="118"/>
      <c r="B23" s="119" t="s">
        <v>117</v>
      </c>
      <c r="C23" s="113">
        <v>6.2021842885336644</v>
      </c>
      <c r="D23" s="115">
        <v>7888</v>
      </c>
      <c r="E23" s="114">
        <v>7745</v>
      </c>
      <c r="F23" s="114">
        <v>7591</v>
      </c>
      <c r="G23" s="114">
        <v>7443</v>
      </c>
      <c r="H23" s="140">
        <v>7264</v>
      </c>
      <c r="I23" s="115">
        <v>624</v>
      </c>
      <c r="J23" s="116">
        <v>8.5903083700440526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92924</v>
      </c>
      <c r="E64" s="236">
        <v>93171</v>
      </c>
      <c r="F64" s="236">
        <v>93334</v>
      </c>
      <c r="G64" s="236">
        <v>91908</v>
      </c>
      <c r="H64" s="140">
        <v>91339</v>
      </c>
      <c r="I64" s="115">
        <v>1585</v>
      </c>
      <c r="J64" s="116">
        <v>1.7352937956404164</v>
      </c>
    </row>
    <row r="65" spans="1:12" s="110" customFormat="1" ht="12" customHeight="1" x14ac:dyDescent="0.2">
      <c r="A65" s="118" t="s">
        <v>105</v>
      </c>
      <c r="B65" s="119" t="s">
        <v>106</v>
      </c>
      <c r="C65" s="113">
        <v>52.213636950626316</v>
      </c>
      <c r="D65" s="235">
        <v>48519</v>
      </c>
      <c r="E65" s="236">
        <v>48723</v>
      </c>
      <c r="F65" s="236">
        <v>48959</v>
      </c>
      <c r="G65" s="236">
        <v>48123</v>
      </c>
      <c r="H65" s="140">
        <v>47714</v>
      </c>
      <c r="I65" s="115">
        <v>805</v>
      </c>
      <c r="J65" s="116">
        <v>1.6871358511128809</v>
      </c>
    </row>
    <row r="66" spans="1:12" s="110" customFormat="1" ht="12" customHeight="1" x14ac:dyDescent="0.2">
      <c r="A66" s="118"/>
      <c r="B66" s="119" t="s">
        <v>107</v>
      </c>
      <c r="C66" s="113">
        <v>47.786363049373684</v>
      </c>
      <c r="D66" s="235">
        <v>44405</v>
      </c>
      <c r="E66" s="236">
        <v>44448</v>
      </c>
      <c r="F66" s="236">
        <v>44375</v>
      </c>
      <c r="G66" s="236">
        <v>43785</v>
      </c>
      <c r="H66" s="140">
        <v>43625</v>
      </c>
      <c r="I66" s="115">
        <v>780</v>
      </c>
      <c r="J66" s="116">
        <v>1.7879656160458453</v>
      </c>
    </row>
    <row r="67" spans="1:12" s="110" customFormat="1" ht="12" customHeight="1" x14ac:dyDescent="0.2">
      <c r="A67" s="118" t="s">
        <v>105</v>
      </c>
      <c r="B67" s="121" t="s">
        <v>108</v>
      </c>
      <c r="C67" s="113">
        <v>10.502130773535363</v>
      </c>
      <c r="D67" s="235">
        <v>9759</v>
      </c>
      <c r="E67" s="236">
        <v>9977</v>
      </c>
      <c r="F67" s="236">
        <v>10055</v>
      </c>
      <c r="G67" s="236">
        <v>9345</v>
      </c>
      <c r="H67" s="140">
        <v>9529</v>
      </c>
      <c r="I67" s="115">
        <v>230</v>
      </c>
      <c r="J67" s="116">
        <v>2.4136845419246509</v>
      </c>
    </row>
    <row r="68" spans="1:12" s="110" customFormat="1" ht="12" customHeight="1" x14ac:dyDescent="0.2">
      <c r="A68" s="118"/>
      <c r="B68" s="121" t="s">
        <v>109</v>
      </c>
      <c r="C68" s="113">
        <v>71.313116094873223</v>
      </c>
      <c r="D68" s="235">
        <v>66267</v>
      </c>
      <c r="E68" s="236">
        <v>66447</v>
      </c>
      <c r="F68" s="236">
        <v>66697</v>
      </c>
      <c r="G68" s="236">
        <v>66283</v>
      </c>
      <c r="H68" s="140">
        <v>65823</v>
      </c>
      <c r="I68" s="115">
        <v>444</v>
      </c>
      <c r="J68" s="116">
        <v>0.67453625632377745</v>
      </c>
    </row>
    <row r="69" spans="1:12" s="110" customFormat="1" ht="12" customHeight="1" x14ac:dyDescent="0.2">
      <c r="A69" s="118"/>
      <c r="B69" s="121" t="s">
        <v>110</v>
      </c>
      <c r="C69" s="113">
        <v>17.041883689897119</v>
      </c>
      <c r="D69" s="235">
        <v>15836</v>
      </c>
      <c r="E69" s="236">
        <v>15687</v>
      </c>
      <c r="F69" s="236">
        <v>15516</v>
      </c>
      <c r="G69" s="236">
        <v>15248</v>
      </c>
      <c r="H69" s="140">
        <v>15000</v>
      </c>
      <c r="I69" s="115">
        <v>836</v>
      </c>
      <c r="J69" s="116">
        <v>5.5733333333333333</v>
      </c>
    </row>
    <row r="70" spans="1:12" s="110" customFormat="1" ht="12" customHeight="1" x14ac:dyDescent="0.2">
      <c r="A70" s="120"/>
      <c r="B70" s="121" t="s">
        <v>111</v>
      </c>
      <c r="C70" s="113">
        <v>1.1428694416942877</v>
      </c>
      <c r="D70" s="235">
        <v>1062</v>
      </c>
      <c r="E70" s="236">
        <v>1060</v>
      </c>
      <c r="F70" s="236">
        <v>1066</v>
      </c>
      <c r="G70" s="236">
        <v>1032</v>
      </c>
      <c r="H70" s="140">
        <v>987</v>
      </c>
      <c r="I70" s="115">
        <v>75</v>
      </c>
      <c r="J70" s="116">
        <v>7.598784194528875</v>
      </c>
    </row>
    <row r="71" spans="1:12" s="110" customFormat="1" ht="12" customHeight="1" x14ac:dyDescent="0.2">
      <c r="A71" s="120"/>
      <c r="B71" s="121" t="s">
        <v>112</v>
      </c>
      <c r="C71" s="113">
        <v>0.3400628470578107</v>
      </c>
      <c r="D71" s="235">
        <v>316</v>
      </c>
      <c r="E71" s="236">
        <v>311</v>
      </c>
      <c r="F71" s="236">
        <v>330</v>
      </c>
      <c r="G71" s="236">
        <v>283</v>
      </c>
      <c r="H71" s="140">
        <v>270</v>
      </c>
      <c r="I71" s="115">
        <v>46</v>
      </c>
      <c r="J71" s="116">
        <v>17.037037037037038</v>
      </c>
    </row>
    <row r="72" spans="1:12" s="110" customFormat="1" ht="12" customHeight="1" x14ac:dyDescent="0.2">
      <c r="A72" s="118" t="s">
        <v>113</v>
      </c>
      <c r="B72" s="119" t="s">
        <v>181</v>
      </c>
      <c r="C72" s="113">
        <v>64.71740346950196</v>
      </c>
      <c r="D72" s="235">
        <v>60138</v>
      </c>
      <c r="E72" s="236">
        <v>60434</v>
      </c>
      <c r="F72" s="236">
        <v>60804</v>
      </c>
      <c r="G72" s="236">
        <v>59531</v>
      </c>
      <c r="H72" s="140">
        <v>59587</v>
      </c>
      <c r="I72" s="115">
        <v>551</v>
      </c>
      <c r="J72" s="116">
        <v>0.92469834024199904</v>
      </c>
    </row>
    <row r="73" spans="1:12" s="110" customFormat="1" ht="12" customHeight="1" x14ac:dyDescent="0.2">
      <c r="A73" s="118"/>
      <c r="B73" s="119" t="s">
        <v>182</v>
      </c>
      <c r="C73" s="113">
        <v>35.28259653049804</v>
      </c>
      <c r="D73" s="115">
        <v>32786</v>
      </c>
      <c r="E73" s="114">
        <v>32737</v>
      </c>
      <c r="F73" s="114">
        <v>32530</v>
      </c>
      <c r="G73" s="114">
        <v>32377</v>
      </c>
      <c r="H73" s="140">
        <v>31752</v>
      </c>
      <c r="I73" s="115">
        <v>1034</v>
      </c>
      <c r="J73" s="116">
        <v>3.256487780297304</v>
      </c>
    </row>
    <row r="74" spans="1:12" s="110" customFormat="1" ht="12" customHeight="1" x14ac:dyDescent="0.2">
      <c r="A74" s="118" t="s">
        <v>113</v>
      </c>
      <c r="B74" s="119" t="s">
        <v>116</v>
      </c>
      <c r="C74" s="113">
        <v>91.086264043734658</v>
      </c>
      <c r="D74" s="115">
        <v>84641</v>
      </c>
      <c r="E74" s="114">
        <v>84945</v>
      </c>
      <c r="F74" s="114">
        <v>85265</v>
      </c>
      <c r="G74" s="114">
        <v>83977</v>
      </c>
      <c r="H74" s="140">
        <v>83748</v>
      </c>
      <c r="I74" s="115">
        <v>893</v>
      </c>
      <c r="J74" s="116">
        <v>1.0662941204566079</v>
      </c>
    </row>
    <row r="75" spans="1:12" s="110" customFormat="1" ht="12" customHeight="1" x14ac:dyDescent="0.2">
      <c r="A75" s="142"/>
      <c r="B75" s="124" t="s">
        <v>117</v>
      </c>
      <c r="C75" s="125">
        <v>8.8480909130041763</v>
      </c>
      <c r="D75" s="143">
        <v>8222</v>
      </c>
      <c r="E75" s="144">
        <v>8162</v>
      </c>
      <c r="F75" s="144">
        <v>8004</v>
      </c>
      <c r="G75" s="144">
        <v>7855</v>
      </c>
      <c r="H75" s="145">
        <v>7527</v>
      </c>
      <c r="I75" s="143">
        <v>695</v>
      </c>
      <c r="J75" s="146">
        <v>9.233426331871927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127181</v>
      </c>
      <c r="G11" s="114">
        <v>127675</v>
      </c>
      <c r="H11" s="114">
        <v>127723</v>
      </c>
      <c r="I11" s="114">
        <v>125483</v>
      </c>
      <c r="J11" s="140">
        <v>125511</v>
      </c>
      <c r="K11" s="114">
        <v>1670</v>
      </c>
      <c r="L11" s="116">
        <v>1.3305606679892599</v>
      </c>
    </row>
    <row r="12" spans="1:17" s="110" customFormat="1" ht="24.95" customHeight="1" x14ac:dyDescent="0.2">
      <c r="A12" s="604" t="s">
        <v>185</v>
      </c>
      <c r="B12" s="605"/>
      <c r="C12" s="605"/>
      <c r="D12" s="606"/>
      <c r="E12" s="113">
        <v>50.702542046374852</v>
      </c>
      <c r="F12" s="115">
        <v>64484</v>
      </c>
      <c r="G12" s="114">
        <v>64888</v>
      </c>
      <c r="H12" s="114">
        <v>65140</v>
      </c>
      <c r="I12" s="114">
        <v>63965</v>
      </c>
      <c r="J12" s="140">
        <v>63960</v>
      </c>
      <c r="K12" s="114">
        <v>524</v>
      </c>
      <c r="L12" s="116">
        <v>0.81926203877423387</v>
      </c>
    </row>
    <row r="13" spans="1:17" s="110" customFormat="1" ht="15" customHeight="1" x14ac:dyDescent="0.2">
      <c r="A13" s="120"/>
      <c r="B13" s="612" t="s">
        <v>107</v>
      </c>
      <c r="C13" s="612"/>
      <c r="E13" s="113">
        <v>49.297457953625148</v>
      </c>
      <c r="F13" s="115">
        <v>62697</v>
      </c>
      <c r="G13" s="114">
        <v>62787</v>
      </c>
      <c r="H13" s="114">
        <v>62583</v>
      </c>
      <c r="I13" s="114">
        <v>61518</v>
      </c>
      <c r="J13" s="140">
        <v>61551</v>
      </c>
      <c r="K13" s="114">
        <v>1146</v>
      </c>
      <c r="L13" s="116">
        <v>1.8618706438563142</v>
      </c>
    </row>
    <row r="14" spans="1:17" s="110" customFormat="1" ht="24.95" customHeight="1" x14ac:dyDescent="0.2">
      <c r="A14" s="604" t="s">
        <v>186</v>
      </c>
      <c r="B14" s="605"/>
      <c r="C14" s="605"/>
      <c r="D14" s="606"/>
      <c r="E14" s="113">
        <v>10.062823849474372</v>
      </c>
      <c r="F14" s="115">
        <v>12798</v>
      </c>
      <c r="G14" s="114">
        <v>13274</v>
      </c>
      <c r="H14" s="114">
        <v>13417</v>
      </c>
      <c r="I14" s="114">
        <v>11964</v>
      </c>
      <c r="J14" s="140">
        <v>12386</v>
      </c>
      <c r="K14" s="114">
        <v>412</v>
      </c>
      <c r="L14" s="116">
        <v>3.3263361860164702</v>
      </c>
    </row>
    <row r="15" spans="1:17" s="110" customFormat="1" ht="15" customHeight="1" x14ac:dyDescent="0.2">
      <c r="A15" s="120"/>
      <c r="B15" s="119"/>
      <c r="C15" s="258" t="s">
        <v>106</v>
      </c>
      <c r="E15" s="113">
        <v>50.203156743241131</v>
      </c>
      <c r="F15" s="115">
        <v>6425</v>
      </c>
      <c r="G15" s="114">
        <v>6694</v>
      </c>
      <c r="H15" s="114">
        <v>6824</v>
      </c>
      <c r="I15" s="114">
        <v>6034</v>
      </c>
      <c r="J15" s="140">
        <v>6253</v>
      </c>
      <c r="K15" s="114">
        <v>172</v>
      </c>
      <c r="L15" s="116">
        <v>2.7506796737565971</v>
      </c>
    </row>
    <row r="16" spans="1:17" s="110" customFormat="1" ht="15" customHeight="1" x14ac:dyDescent="0.2">
      <c r="A16" s="120"/>
      <c r="B16" s="119"/>
      <c r="C16" s="258" t="s">
        <v>107</v>
      </c>
      <c r="E16" s="113">
        <v>49.796843256758869</v>
      </c>
      <c r="F16" s="115">
        <v>6373</v>
      </c>
      <c r="G16" s="114">
        <v>6580</v>
      </c>
      <c r="H16" s="114">
        <v>6593</v>
      </c>
      <c r="I16" s="114">
        <v>5930</v>
      </c>
      <c r="J16" s="140">
        <v>6133</v>
      </c>
      <c r="K16" s="114">
        <v>240</v>
      </c>
      <c r="L16" s="116">
        <v>3.9132561552258274</v>
      </c>
    </row>
    <row r="17" spans="1:12" s="110" customFormat="1" ht="15" customHeight="1" x14ac:dyDescent="0.2">
      <c r="A17" s="120"/>
      <c r="B17" s="121" t="s">
        <v>109</v>
      </c>
      <c r="C17" s="258"/>
      <c r="E17" s="113">
        <v>68.535394437848424</v>
      </c>
      <c r="F17" s="115">
        <v>87164</v>
      </c>
      <c r="G17" s="114">
        <v>87382</v>
      </c>
      <c r="H17" s="114">
        <v>87577</v>
      </c>
      <c r="I17" s="114">
        <v>87190</v>
      </c>
      <c r="J17" s="140">
        <v>87273</v>
      </c>
      <c r="K17" s="114">
        <v>-109</v>
      </c>
      <c r="L17" s="116">
        <v>-0.12489544303507386</v>
      </c>
    </row>
    <row r="18" spans="1:12" s="110" customFormat="1" ht="15" customHeight="1" x14ac:dyDescent="0.2">
      <c r="A18" s="120"/>
      <c r="B18" s="119"/>
      <c r="C18" s="258" t="s">
        <v>106</v>
      </c>
      <c r="E18" s="113">
        <v>50.431370749391952</v>
      </c>
      <c r="F18" s="115">
        <v>43958</v>
      </c>
      <c r="G18" s="114">
        <v>44129</v>
      </c>
      <c r="H18" s="114">
        <v>44360</v>
      </c>
      <c r="I18" s="114">
        <v>44165</v>
      </c>
      <c r="J18" s="140">
        <v>44174</v>
      </c>
      <c r="K18" s="114">
        <v>-216</v>
      </c>
      <c r="L18" s="116">
        <v>-0.4889754154027256</v>
      </c>
    </row>
    <row r="19" spans="1:12" s="110" customFormat="1" ht="15" customHeight="1" x14ac:dyDescent="0.2">
      <c r="A19" s="120"/>
      <c r="B19" s="119"/>
      <c r="C19" s="258" t="s">
        <v>107</v>
      </c>
      <c r="E19" s="113">
        <v>49.568629250608048</v>
      </c>
      <c r="F19" s="115">
        <v>43206</v>
      </c>
      <c r="G19" s="114">
        <v>43253</v>
      </c>
      <c r="H19" s="114">
        <v>43217</v>
      </c>
      <c r="I19" s="114">
        <v>43025</v>
      </c>
      <c r="J19" s="140">
        <v>43099</v>
      </c>
      <c r="K19" s="114">
        <v>107</v>
      </c>
      <c r="L19" s="116">
        <v>0.24826562101208846</v>
      </c>
    </row>
    <row r="20" spans="1:12" s="110" customFormat="1" ht="15" customHeight="1" x14ac:dyDescent="0.2">
      <c r="A20" s="120"/>
      <c r="B20" s="121" t="s">
        <v>110</v>
      </c>
      <c r="C20" s="258"/>
      <c r="E20" s="113">
        <v>20.122502575070175</v>
      </c>
      <c r="F20" s="115">
        <v>25592</v>
      </c>
      <c r="G20" s="114">
        <v>25389</v>
      </c>
      <c r="H20" s="114">
        <v>25128</v>
      </c>
      <c r="I20" s="114">
        <v>24800</v>
      </c>
      <c r="J20" s="140">
        <v>24403</v>
      </c>
      <c r="K20" s="114">
        <v>1189</v>
      </c>
      <c r="L20" s="116">
        <v>4.8723517600295043</v>
      </c>
    </row>
    <row r="21" spans="1:12" s="110" customFormat="1" ht="15" customHeight="1" x14ac:dyDescent="0.2">
      <c r="A21" s="120"/>
      <c r="B21" s="119"/>
      <c r="C21" s="258" t="s">
        <v>106</v>
      </c>
      <c r="E21" s="113">
        <v>51.055017192872775</v>
      </c>
      <c r="F21" s="115">
        <v>13066</v>
      </c>
      <c r="G21" s="114">
        <v>13017</v>
      </c>
      <c r="H21" s="114">
        <v>12950</v>
      </c>
      <c r="I21" s="114">
        <v>12780</v>
      </c>
      <c r="J21" s="140">
        <v>12610</v>
      </c>
      <c r="K21" s="114">
        <v>456</v>
      </c>
      <c r="L21" s="116">
        <v>3.6161776367961935</v>
      </c>
    </row>
    <row r="22" spans="1:12" s="110" customFormat="1" ht="15" customHeight="1" x14ac:dyDescent="0.2">
      <c r="A22" s="120"/>
      <c r="B22" s="119"/>
      <c r="C22" s="258" t="s">
        <v>107</v>
      </c>
      <c r="E22" s="113">
        <v>48.944982807127225</v>
      </c>
      <c r="F22" s="115">
        <v>12526</v>
      </c>
      <c r="G22" s="114">
        <v>12372</v>
      </c>
      <c r="H22" s="114">
        <v>12178</v>
      </c>
      <c r="I22" s="114">
        <v>12020</v>
      </c>
      <c r="J22" s="140">
        <v>11793</v>
      </c>
      <c r="K22" s="114">
        <v>733</v>
      </c>
      <c r="L22" s="116">
        <v>6.2155515984058338</v>
      </c>
    </row>
    <row r="23" spans="1:12" s="110" customFormat="1" ht="15" customHeight="1" x14ac:dyDescent="0.2">
      <c r="A23" s="120"/>
      <c r="B23" s="121" t="s">
        <v>111</v>
      </c>
      <c r="C23" s="258"/>
      <c r="E23" s="113">
        <v>1.2792791376070325</v>
      </c>
      <c r="F23" s="115">
        <v>1627</v>
      </c>
      <c r="G23" s="114">
        <v>1630</v>
      </c>
      <c r="H23" s="114">
        <v>1601</v>
      </c>
      <c r="I23" s="114">
        <v>1529</v>
      </c>
      <c r="J23" s="140">
        <v>1449</v>
      </c>
      <c r="K23" s="114">
        <v>178</v>
      </c>
      <c r="L23" s="116">
        <v>12.284334023464458</v>
      </c>
    </row>
    <row r="24" spans="1:12" s="110" customFormat="1" ht="15" customHeight="1" x14ac:dyDescent="0.2">
      <c r="A24" s="120"/>
      <c r="B24" s="119"/>
      <c r="C24" s="258" t="s">
        <v>106</v>
      </c>
      <c r="E24" s="113">
        <v>63.614013521819302</v>
      </c>
      <c r="F24" s="115">
        <v>1035</v>
      </c>
      <c r="G24" s="114">
        <v>1048</v>
      </c>
      <c r="H24" s="114">
        <v>1006</v>
      </c>
      <c r="I24" s="114">
        <v>986</v>
      </c>
      <c r="J24" s="140">
        <v>923</v>
      </c>
      <c r="K24" s="114">
        <v>112</v>
      </c>
      <c r="L24" s="116">
        <v>12.134344528710725</v>
      </c>
    </row>
    <row r="25" spans="1:12" s="110" customFormat="1" ht="15" customHeight="1" x14ac:dyDescent="0.2">
      <c r="A25" s="120"/>
      <c r="B25" s="119"/>
      <c r="C25" s="258" t="s">
        <v>107</v>
      </c>
      <c r="E25" s="113">
        <v>36.385986478180698</v>
      </c>
      <c r="F25" s="115">
        <v>592</v>
      </c>
      <c r="G25" s="114">
        <v>582</v>
      </c>
      <c r="H25" s="114">
        <v>595</v>
      </c>
      <c r="I25" s="114">
        <v>543</v>
      </c>
      <c r="J25" s="140">
        <v>526</v>
      </c>
      <c r="K25" s="114">
        <v>66</v>
      </c>
      <c r="L25" s="116">
        <v>12.547528517110266</v>
      </c>
    </row>
    <row r="26" spans="1:12" s="110" customFormat="1" ht="15" customHeight="1" x14ac:dyDescent="0.2">
      <c r="A26" s="120"/>
      <c r="C26" s="121" t="s">
        <v>187</v>
      </c>
      <c r="D26" s="110" t="s">
        <v>188</v>
      </c>
      <c r="E26" s="113">
        <v>0.38842279900299576</v>
      </c>
      <c r="F26" s="115">
        <v>494</v>
      </c>
      <c r="G26" s="114">
        <v>497</v>
      </c>
      <c r="H26" s="114">
        <v>524</v>
      </c>
      <c r="I26" s="114">
        <v>439</v>
      </c>
      <c r="J26" s="140">
        <v>395</v>
      </c>
      <c r="K26" s="114">
        <v>99</v>
      </c>
      <c r="L26" s="116">
        <v>25.063291139240505</v>
      </c>
    </row>
    <row r="27" spans="1:12" s="110" customFormat="1" ht="15" customHeight="1" x14ac:dyDescent="0.2">
      <c r="A27" s="120"/>
      <c r="B27" s="119"/>
      <c r="D27" s="259" t="s">
        <v>106</v>
      </c>
      <c r="E27" s="113">
        <v>56.275303643724698</v>
      </c>
      <c r="F27" s="115">
        <v>278</v>
      </c>
      <c r="G27" s="114">
        <v>280</v>
      </c>
      <c r="H27" s="114">
        <v>263</v>
      </c>
      <c r="I27" s="114">
        <v>230</v>
      </c>
      <c r="J27" s="140">
        <v>194</v>
      </c>
      <c r="K27" s="114">
        <v>84</v>
      </c>
      <c r="L27" s="116">
        <v>43.298969072164951</v>
      </c>
    </row>
    <row r="28" spans="1:12" s="110" customFormat="1" ht="15" customHeight="1" x14ac:dyDescent="0.2">
      <c r="A28" s="120"/>
      <c r="B28" s="119"/>
      <c r="D28" s="259" t="s">
        <v>107</v>
      </c>
      <c r="E28" s="113">
        <v>43.724696356275302</v>
      </c>
      <c r="F28" s="115">
        <v>216</v>
      </c>
      <c r="G28" s="114">
        <v>217</v>
      </c>
      <c r="H28" s="114">
        <v>261</v>
      </c>
      <c r="I28" s="114">
        <v>209</v>
      </c>
      <c r="J28" s="140">
        <v>201</v>
      </c>
      <c r="K28" s="114">
        <v>15</v>
      </c>
      <c r="L28" s="116">
        <v>7.4626865671641793</v>
      </c>
    </row>
    <row r="29" spans="1:12" s="110" customFormat="1" ht="24.95" customHeight="1" x14ac:dyDescent="0.2">
      <c r="A29" s="604" t="s">
        <v>189</v>
      </c>
      <c r="B29" s="605"/>
      <c r="C29" s="605"/>
      <c r="D29" s="606"/>
      <c r="E29" s="113">
        <v>93.739630919712852</v>
      </c>
      <c r="F29" s="115">
        <v>119219</v>
      </c>
      <c r="G29" s="114">
        <v>119852</v>
      </c>
      <c r="H29" s="114">
        <v>120054</v>
      </c>
      <c r="I29" s="114">
        <v>117951</v>
      </c>
      <c r="J29" s="140">
        <v>118169</v>
      </c>
      <c r="K29" s="114">
        <v>1050</v>
      </c>
      <c r="L29" s="116">
        <v>0.88855791281977503</v>
      </c>
    </row>
    <row r="30" spans="1:12" s="110" customFormat="1" ht="15" customHeight="1" x14ac:dyDescent="0.2">
      <c r="A30" s="120"/>
      <c r="B30" s="119"/>
      <c r="C30" s="258" t="s">
        <v>106</v>
      </c>
      <c r="E30" s="113">
        <v>50.120366720069789</v>
      </c>
      <c r="F30" s="115">
        <v>59753</v>
      </c>
      <c r="G30" s="114">
        <v>60187</v>
      </c>
      <c r="H30" s="114">
        <v>60499</v>
      </c>
      <c r="I30" s="114">
        <v>59361</v>
      </c>
      <c r="J30" s="140">
        <v>59471</v>
      </c>
      <c r="K30" s="114">
        <v>282</v>
      </c>
      <c r="L30" s="116">
        <v>0.47418069311092803</v>
      </c>
    </row>
    <row r="31" spans="1:12" s="110" customFormat="1" ht="15" customHeight="1" x14ac:dyDescent="0.2">
      <c r="A31" s="120"/>
      <c r="B31" s="119"/>
      <c r="C31" s="258" t="s">
        <v>107</v>
      </c>
      <c r="E31" s="113">
        <v>49.879633279930211</v>
      </c>
      <c r="F31" s="115">
        <v>59466</v>
      </c>
      <c r="G31" s="114">
        <v>59665</v>
      </c>
      <c r="H31" s="114">
        <v>59555</v>
      </c>
      <c r="I31" s="114">
        <v>58590</v>
      </c>
      <c r="J31" s="140">
        <v>58698</v>
      </c>
      <c r="K31" s="114">
        <v>768</v>
      </c>
      <c r="L31" s="116">
        <v>1.308392108760094</v>
      </c>
    </row>
    <row r="32" spans="1:12" s="110" customFormat="1" ht="15" customHeight="1" x14ac:dyDescent="0.2">
      <c r="A32" s="120"/>
      <c r="B32" s="119" t="s">
        <v>117</v>
      </c>
      <c r="C32" s="258"/>
      <c r="E32" s="113">
        <v>6.2021842885336644</v>
      </c>
      <c r="F32" s="115">
        <v>7888</v>
      </c>
      <c r="G32" s="114">
        <v>7745</v>
      </c>
      <c r="H32" s="114">
        <v>7591</v>
      </c>
      <c r="I32" s="114">
        <v>7443</v>
      </c>
      <c r="J32" s="140">
        <v>7264</v>
      </c>
      <c r="K32" s="114">
        <v>624</v>
      </c>
      <c r="L32" s="116">
        <v>8.5903083700440526</v>
      </c>
    </row>
    <row r="33" spans="1:12" s="110" customFormat="1" ht="15" customHeight="1" x14ac:dyDescent="0.2">
      <c r="A33" s="120"/>
      <c r="B33" s="119"/>
      <c r="C33" s="258" t="s">
        <v>106</v>
      </c>
      <c r="E33" s="113">
        <v>59.4447261663286</v>
      </c>
      <c r="F33" s="115">
        <v>4689</v>
      </c>
      <c r="G33" s="114">
        <v>4657</v>
      </c>
      <c r="H33" s="114">
        <v>4598</v>
      </c>
      <c r="I33" s="114">
        <v>4556</v>
      </c>
      <c r="J33" s="140">
        <v>4446</v>
      </c>
      <c r="K33" s="114">
        <v>243</v>
      </c>
      <c r="L33" s="116">
        <v>5.4655870445344128</v>
      </c>
    </row>
    <row r="34" spans="1:12" s="110" customFormat="1" ht="15" customHeight="1" x14ac:dyDescent="0.2">
      <c r="A34" s="120"/>
      <c r="B34" s="119"/>
      <c r="C34" s="258" t="s">
        <v>107</v>
      </c>
      <c r="E34" s="113">
        <v>40.5552738336714</v>
      </c>
      <c r="F34" s="115">
        <v>3199</v>
      </c>
      <c r="G34" s="114">
        <v>3088</v>
      </c>
      <c r="H34" s="114">
        <v>2993</v>
      </c>
      <c r="I34" s="114">
        <v>2887</v>
      </c>
      <c r="J34" s="140">
        <v>2818</v>
      </c>
      <c r="K34" s="114">
        <v>381</v>
      </c>
      <c r="L34" s="116">
        <v>13.520227111426543</v>
      </c>
    </row>
    <row r="35" spans="1:12" s="110" customFormat="1" ht="24.95" customHeight="1" x14ac:dyDescent="0.2">
      <c r="A35" s="604" t="s">
        <v>190</v>
      </c>
      <c r="B35" s="605"/>
      <c r="C35" s="605"/>
      <c r="D35" s="606"/>
      <c r="E35" s="113">
        <v>66.450963587328289</v>
      </c>
      <c r="F35" s="115">
        <v>84513</v>
      </c>
      <c r="G35" s="114">
        <v>85074</v>
      </c>
      <c r="H35" s="114">
        <v>85442</v>
      </c>
      <c r="I35" s="114">
        <v>83550</v>
      </c>
      <c r="J35" s="140">
        <v>84068</v>
      </c>
      <c r="K35" s="114">
        <v>445</v>
      </c>
      <c r="L35" s="116">
        <v>0.52933339677404001</v>
      </c>
    </row>
    <row r="36" spans="1:12" s="110" customFormat="1" ht="15" customHeight="1" x14ac:dyDescent="0.2">
      <c r="A36" s="120"/>
      <c r="B36" s="119"/>
      <c r="C36" s="258" t="s">
        <v>106</v>
      </c>
      <c r="E36" s="113">
        <v>63.171346420077384</v>
      </c>
      <c r="F36" s="115">
        <v>53388</v>
      </c>
      <c r="G36" s="114">
        <v>53746</v>
      </c>
      <c r="H36" s="114">
        <v>54080</v>
      </c>
      <c r="I36" s="114">
        <v>53064</v>
      </c>
      <c r="J36" s="140">
        <v>53344</v>
      </c>
      <c r="K36" s="114">
        <v>44</v>
      </c>
      <c r="L36" s="116">
        <v>8.2483503299340136E-2</v>
      </c>
    </row>
    <row r="37" spans="1:12" s="110" customFormat="1" ht="15" customHeight="1" x14ac:dyDescent="0.2">
      <c r="A37" s="120"/>
      <c r="B37" s="119"/>
      <c r="C37" s="258" t="s">
        <v>107</v>
      </c>
      <c r="E37" s="113">
        <v>36.828653579922616</v>
      </c>
      <c r="F37" s="115">
        <v>31125</v>
      </c>
      <c r="G37" s="114">
        <v>31328</v>
      </c>
      <c r="H37" s="114">
        <v>31362</v>
      </c>
      <c r="I37" s="114">
        <v>30486</v>
      </c>
      <c r="J37" s="140">
        <v>30724</v>
      </c>
      <c r="K37" s="114">
        <v>401</v>
      </c>
      <c r="L37" s="116">
        <v>1.305168597838823</v>
      </c>
    </row>
    <row r="38" spans="1:12" s="110" customFormat="1" ht="15" customHeight="1" x14ac:dyDescent="0.2">
      <c r="A38" s="120"/>
      <c r="B38" s="119" t="s">
        <v>182</v>
      </c>
      <c r="C38" s="258"/>
      <c r="E38" s="113">
        <v>33.549036412671704</v>
      </c>
      <c r="F38" s="115">
        <v>42668</v>
      </c>
      <c r="G38" s="114">
        <v>42601</v>
      </c>
      <c r="H38" s="114">
        <v>42281</v>
      </c>
      <c r="I38" s="114">
        <v>41933</v>
      </c>
      <c r="J38" s="140">
        <v>41443</v>
      </c>
      <c r="K38" s="114">
        <v>1225</v>
      </c>
      <c r="L38" s="116">
        <v>2.9558670945636174</v>
      </c>
    </row>
    <row r="39" spans="1:12" s="110" customFormat="1" ht="15" customHeight="1" x14ac:dyDescent="0.2">
      <c r="A39" s="120"/>
      <c r="B39" s="119"/>
      <c r="C39" s="258" t="s">
        <v>106</v>
      </c>
      <c r="E39" s="113">
        <v>26.005437330083435</v>
      </c>
      <c r="F39" s="115">
        <v>11096</v>
      </c>
      <c r="G39" s="114">
        <v>11142</v>
      </c>
      <c r="H39" s="114">
        <v>11060</v>
      </c>
      <c r="I39" s="114">
        <v>10901</v>
      </c>
      <c r="J39" s="140">
        <v>10616</v>
      </c>
      <c r="K39" s="114">
        <v>480</v>
      </c>
      <c r="L39" s="116">
        <v>4.5214770158251696</v>
      </c>
    </row>
    <row r="40" spans="1:12" s="110" customFormat="1" ht="15" customHeight="1" x14ac:dyDescent="0.2">
      <c r="A40" s="120"/>
      <c r="B40" s="119"/>
      <c r="C40" s="258" t="s">
        <v>107</v>
      </c>
      <c r="E40" s="113">
        <v>73.994562669916562</v>
      </c>
      <c r="F40" s="115">
        <v>31572</v>
      </c>
      <c r="G40" s="114">
        <v>31459</v>
      </c>
      <c r="H40" s="114">
        <v>31221</v>
      </c>
      <c r="I40" s="114">
        <v>31032</v>
      </c>
      <c r="J40" s="140">
        <v>30827</v>
      </c>
      <c r="K40" s="114">
        <v>745</v>
      </c>
      <c r="L40" s="116">
        <v>2.4167126220520974</v>
      </c>
    </row>
    <row r="41" spans="1:12" s="110" customFormat="1" ht="24.75" customHeight="1" x14ac:dyDescent="0.2">
      <c r="A41" s="604" t="s">
        <v>517</v>
      </c>
      <c r="B41" s="605"/>
      <c r="C41" s="605"/>
      <c r="D41" s="606"/>
      <c r="E41" s="113">
        <v>5.3341300980492372</v>
      </c>
      <c r="F41" s="115">
        <v>6784</v>
      </c>
      <c r="G41" s="114">
        <v>7382</v>
      </c>
      <c r="H41" s="114">
        <v>7404</v>
      </c>
      <c r="I41" s="114">
        <v>5862</v>
      </c>
      <c r="J41" s="140">
        <v>6537</v>
      </c>
      <c r="K41" s="114">
        <v>247</v>
      </c>
      <c r="L41" s="116">
        <v>3.7784916628422822</v>
      </c>
    </row>
    <row r="42" spans="1:12" s="110" customFormat="1" ht="15" customHeight="1" x14ac:dyDescent="0.2">
      <c r="A42" s="120"/>
      <c r="B42" s="119"/>
      <c r="C42" s="258" t="s">
        <v>106</v>
      </c>
      <c r="E42" s="113">
        <v>50.515919811320757</v>
      </c>
      <c r="F42" s="115">
        <v>3427</v>
      </c>
      <c r="G42" s="114">
        <v>3840</v>
      </c>
      <c r="H42" s="114">
        <v>3881</v>
      </c>
      <c r="I42" s="114">
        <v>2956</v>
      </c>
      <c r="J42" s="140">
        <v>3322</v>
      </c>
      <c r="K42" s="114">
        <v>105</v>
      </c>
      <c r="L42" s="116">
        <v>3.160746538229982</v>
      </c>
    </row>
    <row r="43" spans="1:12" s="110" customFormat="1" ht="15" customHeight="1" x14ac:dyDescent="0.2">
      <c r="A43" s="123"/>
      <c r="B43" s="124"/>
      <c r="C43" s="260" t="s">
        <v>107</v>
      </c>
      <c r="D43" s="261"/>
      <c r="E43" s="125">
        <v>49.484080188679243</v>
      </c>
      <c r="F43" s="143">
        <v>3357</v>
      </c>
      <c r="G43" s="144">
        <v>3542</v>
      </c>
      <c r="H43" s="144">
        <v>3523</v>
      </c>
      <c r="I43" s="144">
        <v>2906</v>
      </c>
      <c r="J43" s="145">
        <v>3215</v>
      </c>
      <c r="K43" s="144">
        <v>142</v>
      </c>
      <c r="L43" s="146">
        <v>4.4167962674961121</v>
      </c>
    </row>
    <row r="44" spans="1:12" s="110" customFormat="1" ht="45.75" customHeight="1" x14ac:dyDescent="0.2">
      <c r="A44" s="604" t="s">
        <v>191</v>
      </c>
      <c r="B44" s="605"/>
      <c r="C44" s="605"/>
      <c r="D44" s="606"/>
      <c r="E44" s="113">
        <v>0.85783253787908575</v>
      </c>
      <c r="F44" s="115">
        <v>1091</v>
      </c>
      <c r="G44" s="114">
        <v>1115</v>
      </c>
      <c r="H44" s="114">
        <v>1116</v>
      </c>
      <c r="I44" s="114">
        <v>1110</v>
      </c>
      <c r="J44" s="140">
        <v>1128</v>
      </c>
      <c r="K44" s="114">
        <v>-37</v>
      </c>
      <c r="L44" s="116">
        <v>-3.2801418439716312</v>
      </c>
    </row>
    <row r="45" spans="1:12" s="110" customFormat="1" ht="15" customHeight="1" x14ac:dyDescent="0.2">
      <c r="A45" s="120"/>
      <c r="B45" s="119"/>
      <c r="C45" s="258" t="s">
        <v>106</v>
      </c>
      <c r="E45" s="113">
        <v>55.27039413382218</v>
      </c>
      <c r="F45" s="115">
        <v>603</v>
      </c>
      <c r="G45" s="114">
        <v>621</v>
      </c>
      <c r="H45" s="114">
        <v>627</v>
      </c>
      <c r="I45" s="114">
        <v>629</v>
      </c>
      <c r="J45" s="140">
        <v>636</v>
      </c>
      <c r="K45" s="114">
        <v>-33</v>
      </c>
      <c r="L45" s="116">
        <v>-5.1886792452830193</v>
      </c>
    </row>
    <row r="46" spans="1:12" s="110" customFormat="1" ht="15" customHeight="1" x14ac:dyDescent="0.2">
      <c r="A46" s="123"/>
      <c r="B46" s="124"/>
      <c r="C46" s="260" t="s">
        <v>107</v>
      </c>
      <c r="D46" s="261"/>
      <c r="E46" s="125">
        <v>44.72960586617782</v>
      </c>
      <c r="F46" s="143">
        <v>488</v>
      </c>
      <c r="G46" s="144">
        <v>494</v>
      </c>
      <c r="H46" s="144">
        <v>489</v>
      </c>
      <c r="I46" s="144">
        <v>481</v>
      </c>
      <c r="J46" s="145">
        <v>492</v>
      </c>
      <c r="K46" s="144">
        <v>-4</v>
      </c>
      <c r="L46" s="146">
        <v>-0.81300813008130079</v>
      </c>
    </row>
    <row r="47" spans="1:12" s="110" customFormat="1" ht="39" customHeight="1" x14ac:dyDescent="0.2">
      <c r="A47" s="604" t="s">
        <v>518</v>
      </c>
      <c r="B47" s="607"/>
      <c r="C47" s="607"/>
      <c r="D47" s="608"/>
      <c r="E47" s="113">
        <v>0.4599743672403897</v>
      </c>
      <c r="F47" s="115">
        <v>585</v>
      </c>
      <c r="G47" s="114">
        <v>619</v>
      </c>
      <c r="H47" s="114">
        <v>597</v>
      </c>
      <c r="I47" s="114">
        <v>532</v>
      </c>
      <c r="J47" s="140">
        <v>564</v>
      </c>
      <c r="K47" s="114">
        <v>21</v>
      </c>
      <c r="L47" s="116">
        <v>3.7234042553191489</v>
      </c>
    </row>
    <row r="48" spans="1:12" s="110" customFormat="1" ht="15" customHeight="1" x14ac:dyDescent="0.2">
      <c r="A48" s="120"/>
      <c r="B48" s="119"/>
      <c r="C48" s="258" t="s">
        <v>106</v>
      </c>
      <c r="E48" s="113">
        <v>37.094017094017097</v>
      </c>
      <c r="F48" s="115">
        <v>217</v>
      </c>
      <c r="G48" s="114">
        <v>222</v>
      </c>
      <c r="H48" s="114">
        <v>214</v>
      </c>
      <c r="I48" s="114">
        <v>207</v>
      </c>
      <c r="J48" s="140">
        <v>220</v>
      </c>
      <c r="K48" s="114">
        <v>-3</v>
      </c>
      <c r="L48" s="116">
        <v>-1.3636363636363635</v>
      </c>
    </row>
    <row r="49" spans="1:12" s="110" customFormat="1" ht="15" customHeight="1" x14ac:dyDescent="0.2">
      <c r="A49" s="123"/>
      <c r="B49" s="124"/>
      <c r="C49" s="260" t="s">
        <v>107</v>
      </c>
      <c r="D49" s="261"/>
      <c r="E49" s="125">
        <v>62.905982905982903</v>
      </c>
      <c r="F49" s="143">
        <v>368</v>
      </c>
      <c r="G49" s="144">
        <v>397</v>
      </c>
      <c r="H49" s="144">
        <v>383</v>
      </c>
      <c r="I49" s="144">
        <v>325</v>
      </c>
      <c r="J49" s="145">
        <v>344</v>
      </c>
      <c r="K49" s="144">
        <v>24</v>
      </c>
      <c r="L49" s="146">
        <v>6.9767441860465116</v>
      </c>
    </row>
    <row r="50" spans="1:12" s="110" customFormat="1" ht="24.95" customHeight="1" x14ac:dyDescent="0.2">
      <c r="A50" s="609" t="s">
        <v>192</v>
      </c>
      <c r="B50" s="610"/>
      <c r="C50" s="610"/>
      <c r="D50" s="611"/>
      <c r="E50" s="262">
        <v>12.542754027724268</v>
      </c>
      <c r="F50" s="263">
        <v>15952</v>
      </c>
      <c r="G50" s="264">
        <v>16533</v>
      </c>
      <c r="H50" s="264">
        <v>16325</v>
      </c>
      <c r="I50" s="264">
        <v>15090</v>
      </c>
      <c r="J50" s="265">
        <v>15233</v>
      </c>
      <c r="K50" s="263">
        <v>719</v>
      </c>
      <c r="L50" s="266">
        <v>4.7200157552681681</v>
      </c>
    </row>
    <row r="51" spans="1:12" s="110" customFormat="1" ht="15" customHeight="1" x14ac:dyDescent="0.2">
      <c r="A51" s="120"/>
      <c r="B51" s="119"/>
      <c r="C51" s="258" t="s">
        <v>106</v>
      </c>
      <c r="E51" s="113">
        <v>54.551153460381144</v>
      </c>
      <c r="F51" s="115">
        <v>8702</v>
      </c>
      <c r="G51" s="114">
        <v>9006</v>
      </c>
      <c r="H51" s="114">
        <v>8998</v>
      </c>
      <c r="I51" s="114">
        <v>8368</v>
      </c>
      <c r="J51" s="140">
        <v>8421</v>
      </c>
      <c r="K51" s="114">
        <v>281</v>
      </c>
      <c r="L51" s="116">
        <v>3.3368958555990975</v>
      </c>
    </row>
    <row r="52" spans="1:12" s="110" customFormat="1" ht="15" customHeight="1" x14ac:dyDescent="0.2">
      <c r="A52" s="120"/>
      <c r="B52" s="119"/>
      <c r="C52" s="258" t="s">
        <v>107</v>
      </c>
      <c r="E52" s="113">
        <v>45.448846539618856</v>
      </c>
      <c r="F52" s="115">
        <v>7250</v>
      </c>
      <c r="G52" s="114">
        <v>7527</v>
      </c>
      <c r="H52" s="114">
        <v>7327</v>
      </c>
      <c r="I52" s="114">
        <v>6722</v>
      </c>
      <c r="J52" s="140">
        <v>6812</v>
      </c>
      <c r="K52" s="114">
        <v>438</v>
      </c>
      <c r="L52" s="116">
        <v>6.4298297122724604</v>
      </c>
    </row>
    <row r="53" spans="1:12" s="110" customFormat="1" ht="15" customHeight="1" x14ac:dyDescent="0.2">
      <c r="A53" s="120"/>
      <c r="B53" s="119"/>
      <c r="C53" s="258" t="s">
        <v>187</v>
      </c>
      <c r="D53" s="110" t="s">
        <v>193</v>
      </c>
      <c r="E53" s="113">
        <v>28.385155466399198</v>
      </c>
      <c r="F53" s="115">
        <v>4528</v>
      </c>
      <c r="G53" s="114">
        <v>5184</v>
      </c>
      <c r="H53" s="114">
        <v>5143</v>
      </c>
      <c r="I53" s="114">
        <v>4010</v>
      </c>
      <c r="J53" s="140">
        <v>4392</v>
      </c>
      <c r="K53" s="114">
        <v>136</v>
      </c>
      <c r="L53" s="116">
        <v>3.0965391621129328</v>
      </c>
    </row>
    <row r="54" spans="1:12" s="110" customFormat="1" ht="15" customHeight="1" x14ac:dyDescent="0.2">
      <c r="A54" s="120"/>
      <c r="B54" s="119"/>
      <c r="D54" s="267" t="s">
        <v>194</v>
      </c>
      <c r="E54" s="113">
        <v>51.501766784452293</v>
      </c>
      <c r="F54" s="115">
        <v>2332</v>
      </c>
      <c r="G54" s="114">
        <v>2655</v>
      </c>
      <c r="H54" s="114">
        <v>2686</v>
      </c>
      <c r="I54" s="114">
        <v>2081</v>
      </c>
      <c r="J54" s="140">
        <v>2282</v>
      </c>
      <c r="K54" s="114">
        <v>50</v>
      </c>
      <c r="L54" s="116">
        <v>2.1910604732690624</v>
      </c>
    </row>
    <row r="55" spans="1:12" s="110" customFormat="1" ht="15" customHeight="1" x14ac:dyDescent="0.2">
      <c r="A55" s="120"/>
      <c r="B55" s="119"/>
      <c r="D55" s="267" t="s">
        <v>195</v>
      </c>
      <c r="E55" s="113">
        <v>48.498233215547707</v>
      </c>
      <c r="F55" s="115">
        <v>2196</v>
      </c>
      <c r="G55" s="114">
        <v>2529</v>
      </c>
      <c r="H55" s="114">
        <v>2457</v>
      </c>
      <c r="I55" s="114">
        <v>1929</v>
      </c>
      <c r="J55" s="140">
        <v>2110</v>
      </c>
      <c r="K55" s="114">
        <v>86</v>
      </c>
      <c r="L55" s="116">
        <v>4.0758293838862558</v>
      </c>
    </row>
    <row r="56" spans="1:12" s="110" customFormat="1" ht="15" customHeight="1" x14ac:dyDescent="0.2">
      <c r="A56" s="120"/>
      <c r="B56" s="119" t="s">
        <v>196</v>
      </c>
      <c r="C56" s="258"/>
      <c r="E56" s="113">
        <v>58.553557528247147</v>
      </c>
      <c r="F56" s="115">
        <v>74469</v>
      </c>
      <c r="G56" s="114">
        <v>74554</v>
      </c>
      <c r="H56" s="114">
        <v>74977</v>
      </c>
      <c r="I56" s="114">
        <v>74704</v>
      </c>
      <c r="J56" s="140">
        <v>74892</v>
      </c>
      <c r="K56" s="114">
        <v>-423</v>
      </c>
      <c r="L56" s="116">
        <v>-0.56481333119692356</v>
      </c>
    </row>
    <row r="57" spans="1:12" s="110" customFormat="1" ht="15" customHeight="1" x14ac:dyDescent="0.2">
      <c r="A57" s="120"/>
      <c r="B57" s="119"/>
      <c r="C57" s="258" t="s">
        <v>106</v>
      </c>
      <c r="E57" s="113">
        <v>48.263035625562317</v>
      </c>
      <c r="F57" s="115">
        <v>35941</v>
      </c>
      <c r="G57" s="114">
        <v>36058</v>
      </c>
      <c r="H57" s="114">
        <v>36375</v>
      </c>
      <c r="I57" s="114">
        <v>36258</v>
      </c>
      <c r="J57" s="140">
        <v>36357</v>
      </c>
      <c r="K57" s="114">
        <v>-416</v>
      </c>
      <c r="L57" s="116">
        <v>-1.1442088181093049</v>
      </c>
    </row>
    <row r="58" spans="1:12" s="110" customFormat="1" ht="15" customHeight="1" x14ac:dyDescent="0.2">
      <c r="A58" s="120"/>
      <c r="B58" s="119"/>
      <c r="C58" s="258" t="s">
        <v>107</v>
      </c>
      <c r="E58" s="113">
        <v>51.736964374437683</v>
      </c>
      <c r="F58" s="115">
        <v>38528</v>
      </c>
      <c r="G58" s="114">
        <v>38496</v>
      </c>
      <c r="H58" s="114">
        <v>38602</v>
      </c>
      <c r="I58" s="114">
        <v>38446</v>
      </c>
      <c r="J58" s="140">
        <v>38535</v>
      </c>
      <c r="K58" s="114">
        <v>-7</v>
      </c>
      <c r="L58" s="116">
        <v>-1.8165304268846504E-2</v>
      </c>
    </row>
    <row r="59" spans="1:12" s="110" customFormat="1" ht="15" customHeight="1" x14ac:dyDescent="0.2">
      <c r="A59" s="120"/>
      <c r="B59" s="119"/>
      <c r="C59" s="258" t="s">
        <v>105</v>
      </c>
      <c r="D59" s="110" t="s">
        <v>197</v>
      </c>
      <c r="E59" s="113">
        <v>93.401281069975425</v>
      </c>
      <c r="F59" s="115">
        <v>69555</v>
      </c>
      <c r="G59" s="114">
        <v>69646</v>
      </c>
      <c r="H59" s="114">
        <v>70084</v>
      </c>
      <c r="I59" s="114">
        <v>69891</v>
      </c>
      <c r="J59" s="140">
        <v>70089</v>
      </c>
      <c r="K59" s="114">
        <v>-534</v>
      </c>
      <c r="L59" s="116">
        <v>-0.76188845610580835</v>
      </c>
    </row>
    <row r="60" spans="1:12" s="110" customFormat="1" ht="15" customHeight="1" x14ac:dyDescent="0.2">
      <c r="A60" s="120"/>
      <c r="B60" s="119"/>
      <c r="C60" s="258"/>
      <c r="D60" s="267" t="s">
        <v>198</v>
      </c>
      <c r="E60" s="113">
        <v>46.617784487096543</v>
      </c>
      <c r="F60" s="115">
        <v>32425</v>
      </c>
      <c r="G60" s="114">
        <v>32534</v>
      </c>
      <c r="H60" s="114">
        <v>32863</v>
      </c>
      <c r="I60" s="114">
        <v>32798</v>
      </c>
      <c r="J60" s="140">
        <v>32898</v>
      </c>
      <c r="K60" s="114">
        <v>-473</v>
      </c>
      <c r="L60" s="116">
        <v>-1.4377773724846494</v>
      </c>
    </row>
    <row r="61" spans="1:12" s="110" customFormat="1" ht="15" customHeight="1" x14ac:dyDescent="0.2">
      <c r="A61" s="120"/>
      <c r="B61" s="119"/>
      <c r="C61" s="258"/>
      <c r="D61" s="267" t="s">
        <v>199</v>
      </c>
      <c r="E61" s="113">
        <v>53.382215512903457</v>
      </c>
      <c r="F61" s="115">
        <v>37130</v>
      </c>
      <c r="G61" s="114">
        <v>37112</v>
      </c>
      <c r="H61" s="114">
        <v>37221</v>
      </c>
      <c r="I61" s="114">
        <v>37093</v>
      </c>
      <c r="J61" s="140">
        <v>37191</v>
      </c>
      <c r="K61" s="114">
        <v>-61</v>
      </c>
      <c r="L61" s="116">
        <v>-0.16401817644053668</v>
      </c>
    </row>
    <row r="62" spans="1:12" s="110" customFormat="1" ht="15" customHeight="1" x14ac:dyDescent="0.2">
      <c r="A62" s="120"/>
      <c r="B62" s="119"/>
      <c r="C62" s="258"/>
      <c r="D62" s="258" t="s">
        <v>200</v>
      </c>
      <c r="E62" s="113">
        <v>6.5987189300245737</v>
      </c>
      <c r="F62" s="115">
        <v>4914</v>
      </c>
      <c r="G62" s="114">
        <v>4908</v>
      </c>
      <c r="H62" s="114">
        <v>4893</v>
      </c>
      <c r="I62" s="114">
        <v>4813</v>
      </c>
      <c r="J62" s="140">
        <v>4803</v>
      </c>
      <c r="K62" s="114">
        <v>111</v>
      </c>
      <c r="L62" s="116">
        <v>2.3110555902560899</v>
      </c>
    </row>
    <row r="63" spans="1:12" s="110" customFormat="1" ht="15" customHeight="1" x14ac:dyDescent="0.2">
      <c r="A63" s="120"/>
      <c r="B63" s="119"/>
      <c r="C63" s="258"/>
      <c r="D63" s="267" t="s">
        <v>198</v>
      </c>
      <c r="E63" s="113">
        <v>71.550671550671552</v>
      </c>
      <c r="F63" s="115">
        <v>3516</v>
      </c>
      <c r="G63" s="114">
        <v>3524</v>
      </c>
      <c r="H63" s="114">
        <v>3512</v>
      </c>
      <c r="I63" s="114">
        <v>3460</v>
      </c>
      <c r="J63" s="140">
        <v>3459</v>
      </c>
      <c r="K63" s="114">
        <v>57</v>
      </c>
      <c r="L63" s="116">
        <v>1.647875108412836</v>
      </c>
    </row>
    <row r="64" spans="1:12" s="110" customFormat="1" ht="15" customHeight="1" x14ac:dyDescent="0.2">
      <c r="A64" s="120"/>
      <c r="B64" s="119"/>
      <c r="C64" s="258"/>
      <c r="D64" s="267" t="s">
        <v>199</v>
      </c>
      <c r="E64" s="113">
        <v>28.449328449328448</v>
      </c>
      <c r="F64" s="115">
        <v>1398</v>
      </c>
      <c r="G64" s="114">
        <v>1384</v>
      </c>
      <c r="H64" s="114">
        <v>1381</v>
      </c>
      <c r="I64" s="114">
        <v>1353</v>
      </c>
      <c r="J64" s="140">
        <v>1344</v>
      </c>
      <c r="K64" s="114">
        <v>54</v>
      </c>
      <c r="L64" s="116">
        <v>4.0178571428571432</v>
      </c>
    </row>
    <row r="65" spans="1:12" s="110" customFormat="1" ht="15" customHeight="1" x14ac:dyDescent="0.2">
      <c r="A65" s="120"/>
      <c r="B65" s="119" t="s">
        <v>201</v>
      </c>
      <c r="C65" s="258"/>
      <c r="E65" s="113">
        <v>20.145304723189785</v>
      </c>
      <c r="F65" s="115">
        <v>25621</v>
      </c>
      <c r="G65" s="114">
        <v>25318</v>
      </c>
      <c r="H65" s="114">
        <v>24975</v>
      </c>
      <c r="I65" s="114">
        <v>24419</v>
      </c>
      <c r="J65" s="140">
        <v>23919</v>
      </c>
      <c r="K65" s="114">
        <v>1702</v>
      </c>
      <c r="L65" s="116">
        <v>7.1156820937330156</v>
      </c>
    </row>
    <row r="66" spans="1:12" s="110" customFormat="1" ht="15" customHeight="1" x14ac:dyDescent="0.2">
      <c r="A66" s="120"/>
      <c r="B66" s="119"/>
      <c r="C66" s="258" t="s">
        <v>106</v>
      </c>
      <c r="E66" s="113">
        <v>52.160337223371457</v>
      </c>
      <c r="F66" s="115">
        <v>13364</v>
      </c>
      <c r="G66" s="114">
        <v>13252</v>
      </c>
      <c r="H66" s="114">
        <v>13064</v>
      </c>
      <c r="I66" s="114">
        <v>12771</v>
      </c>
      <c r="J66" s="140">
        <v>12514</v>
      </c>
      <c r="K66" s="114">
        <v>850</v>
      </c>
      <c r="L66" s="116">
        <v>6.7923925203771773</v>
      </c>
    </row>
    <row r="67" spans="1:12" s="110" customFormat="1" ht="15" customHeight="1" x14ac:dyDescent="0.2">
      <c r="A67" s="120"/>
      <c r="B67" s="119"/>
      <c r="C67" s="258" t="s">
        <v>107</v>
      </c>
      <c r="E67" s="113">
        <v>47.839662776628543</v>
      </c>
      <c r="F67" s="115">
        <v>12257</v>
      </c>
      <c r="G67" s="114">
        <v>12066</v>
      </c>
      <c r="H67" s="114">
        <v>11911</v>
      </c>
      <c r="I67" s="114">
        <v>11648</v>
      </c>
      <c r="J67" s="140">
        <v>11405</v>
      </c>
      <c r="K67" s="114">
        <v>852</v>
      </c>
      <c r="L67" s="116">
        <v>7.4704077159140727</v>
      </c>
    </row>
    <row r="68" spans="1:12" s="110" customFormat="1" ht="15" customHeight="1" x14ac:dyDescent="0.2">
      <c r="A68" s="120"/>
      <c r="B68" s="119"/>
      <c r="C68" s="258" t="s">
        <v>105</v>
      </c>
      <c r="D68" s="110" t="s">
        <v>202</v>
      </c>
      <c r="E68" s="113">
        <v>19.948479762694664</v>
      </c>
      <c r="F68" s="115">
        <v>5111</v>
      </c>
      <c r="G68" s="114">
        <v>5063</v>
      </c>
      <c r="H68" s="114">
        <v>4893</v>
      </c>
      <c r="I68" s="114">
        <v>4693</v>
      </c>
      <c r="J68" s="140">
        <v>4472</v>
      </c>
      <c r="K68" s="114">
        <v>639</v>
      </c>
      <c r="L68" s="116">
        <v>14.288908765652952</v>
      </c>
    </row>
    <row r="69" spans="1:12" s="110" customFormat="1" ht="15" customHeight="1" x14ac:dyDescent="0.2">
      <c r="A69" s="120"/>
      <c r="B69" s="119"/>
      <c r="C69" s="258"/>
      <c r="D69" s="267" t="s">
        <v>198</v>
      </c>
      <c r="E69" s="113">
        <v>49.970651535902952</v>
      </c>
      <c r="F69" s="115">
        <v>2554</v>
      </c>
      <c r="G69" s="114">
        <v>2540</v>
      </c>
      <c r="H69" s="114">
        <v>2427</v>
      </c>
      <c r="I69" s="114">
        <v>2304</v>
      </c>
      <c r="J69" s="140">
        <v>2188</v>
      </c>
      <c r="K69" s="114">
        <v>366</v>
      </c>
      <c r="L69" s="116">
        <v>16.727605118829981</v>
      </c>
    </row>
    <row r="70" spans="1:12" s="110" customFormat="1" ht="15" customHeight="1" x14ac:dyDescent="0.2">
      <c r="A70" s="120"/>
      <c r="B70" s="119"/>
      <c r="C70" s="258"/>
      <c r="D70" s="267" t="s">
        <v>199</v>
      </c>
      <c r="E70" s="113">
        <v>50.029348464097048</v>
      </c>
      <c r="F70" s="115">
        <v>2557</v>
      </c>
      <c r="G70" s="114">
        <v>2523</v>
      </c>
      <c r="H70" s="114">
        <v>2466</v>
      </c>
      <c r="I70" s="114">
        <v>2389</v>
      </c>
      <c r="J70" s="140">
        <v>2284</v>
      </c>
      <c r="K70" s="114">
        <v>273</v>
      </c>
      <c r="L70" s="116">
        <v>11.952714535901926</v>
      </c>
    </row>
    <row r="71" spans="1:12" s="110" customFormat="1" ht="15" customHeight="1" x14ac:dyDescent="0.2">
      <c r="A71" s="120"/>
      <c r="B71" s="119"/>
      <c r="C71" s="258"/>
      <c r="D71" s="110" t="s">
        <v>203</v>
      </c>
      <c r="E71" s="113">
        <v>70.976932984661019</v>
      </c>
      <c r="F71" s="115">
        <v>18185</v>
      </c>
      <c r="G71" s="114">
        <v>17967</v>
      </c>
      <c r="H71" s="114">
        <v>17809</v>
      </c>
      <c r="I71" s="114">
        <v>17505</v>
      </c>
      <c r="J71" s="140">
        <v>17293</v>
      </c>
      <c r="K71" s="114">
        <v>892</v>
      </c>
      <c r="L71" s="116">
        <v>5.1581564795003763</v>
      </c>
    </row>
    <row r="72" spans="1:12" s="110" customFormat="1" ht="15" customHeight="1" x14ac:dyDescent="0.2">
      <c r="A72" s="120"/>
      <c r="B72" s="119"/>
      <c r="C72" s="258"/>
      <c r="D72" s="267" t="s">
        <v>198</v>
      </c>
      <c r="E72" s="113">
        <v>52.570800109980752</v>
      </c>
      <c r="F72" s="115">
        <v>9560</v>
      </c>
      <c r="G72" s="114">
        <v>9496</v>
      </c>
      <c r="H72" s="114">
        <v>9437</v>
      </c>
      <c r="I72" s="114">
        <v>9286</v>
      </c>
      <c r="J72" s="140">
        <v>9183</v>
      </c>
      <c r="K72" s="114">
        <v>377</v>
      </c>
      <c r="L72" s="116">
        <v>4.1054121746705867</v>
      </c>
    </row>
    <row r="73" spans="1:12" s="110" customFormat="1" ht="15" customHeight="1" x14ac:dyDescent="0.2">
      <c r="A73" s="120"/>
      <c r="B73" s="119"/>
      <c r="C73" s="258"/>
      <c r="D73" s="267" t="s">
        <v>199</v>
      </c>
      <c r="E73" s="113">
        <v>47.429199890019248</v>
      </c>
      <c r="F73" s="115">
        <v>8625</v>
      </c>
      <c r="G73" s="114">
        <v>8471</v>
      </c>
      <c r="H73" s="114">
        <v>8372</v>
      </c>
      <c r="I73" s="114">
        <v>8219</v>
      </c>
      <c r="J73" s="140">
        <v>8110</v>
      </c>
      <c r="K73" s="114">
        <v>515</v>
      </c>
      <c r="L73" s="116">
        <v>6.3501849568434032</v>
      </c>
    </row>
    <row r="74" spans="1:12" s="110" customFormat="1" ht="15" customHeight="1" x14ac:dyDescent="0.2">
      <c r="A74" s="120"/>
      <c r="B74" s="119"/>
      <c r="C74" s="258"/>
      <c r="D74" s="110" t="s">
        <v>204</v>
      </c>
      <c r="E74" s="113">
        <v>9.0745872526443154</v>
      </c>
      <c r="F74" s="115">
        <v>2325</v>
      </c>
      <c r="G74" s="114">
        <v>2288</v>
      </c>
      <c r="H74" s="114">
        <v>2273</v>
      </c>
      <c r="I74" s="114">
        <v>2221</v>
      </c>
      <c r="J74" s="140">
        <v>2154</v>
      </c>
      <c r="K74" s="114">
        <v>171</v>
      </c>
      <c r="L74" s="116">
        <v>7.9387186629526463</v>
      </c>
    </row>
    <row r="75" spans="1:12" s="110" customFormat="1" ht="15" customHeight="1" x14ac:dyDescent="0.2">
      <c r="A75" s="120"/>
      <c r="B75" s="119"/>
      <c r="C75" s="258"/>
      <c r="D75" s="267" t="s">
        <v>198</v>
      </c>
      <c r="E75" s="113">
        <v>53.763440860215056</v>
      </c>
      <c r="F75" s="115">
        <v>1250</v>
      </c>
      <c r="G75" s="114">
        <v>1216</v>
      </c>
      <c r="H75" s="114">
        <v>1200</v>
      </c>
      <c r="I75" s="114">
        <v>1181</v>
      </c>
      <c r="J75" s="140">
        <v>1143</v>
      </c>
      <c r="K75" s="114">
        <v>107</v>
      </c>
      <c r="L75" s="116">
        <v>9.3613298337707782</v>
      </c>
    </row>
    <row r="76" spans="1:12" s="110" customFormat="1" ht="15" customHeight="1" x14ac:dyDescent="0.2">
      <c r="A76" s="120"/>
      <c r="B76" s="119"/>
      <c r="C76" s="258"/>
      <c r="D76" s="267" t="s">
        <v>199</v>
      </c>
      <c r="E76" s="113">
        <v>46.236559139784944</v>
      </c>
      <c r="F76" s="115">
        <v>1075</v>
      </c>
      <c r="G76" s="114">
        <v>1072</v>
      </c>
      <c r="H76" s="114">
        <v>1073</v>
      </c>
      <c r="I76" s="114">
        <v>1040</v>
      </c>
      <c r="J76" s="140">
        <v>1011</v>
      </c>
      <c r="K76" s="114">
        <v>64</v>
      </c>
      <c r="L76" s="116">
        <v>6.3303659742828886</v>
      </c>
    </row>
    <row r="77" spans="1:12" s="110" customFormat="1" ht="15" customHeight="1" x14ac:dyDescent="0.2">
      <c r="A77" s="534"/>
      <c r="B77" s="119" t="s">
        <v>205</v>
      </c>
      <c r="C77" s="268"/>
      <c r="D77" s="182"/>
      <c r="E77" s="113">
        <v>8.758383720838804</v>
      </c>
      <c r="F77" s="115">
        <v>11139</v>
      </c>
      <c r="G77" s="114">
        <v>11270</v>
      </c>
      <c r="H77" s="114">
        <v>11446</v>
      </c>
      <c r="I77" s="114">
        <v>11270</v>
      </c>
      <c r="J77" s="140">
        <v>11467</v>
      </c>
      <c r="K77" s="114">
        <v>-328</v>
      </c>
      <c r="L77" s="116">
        <v>-2.8603819656405336</v>
      </c>
    </row>
    <row r="78" spans="1:12" s="110" customFormat="1" ht="15" customHeight="1" x14ac:dyDescent="0.2">
      <c r="A78" s="120"/>
      <c r="B78" s="119"/>
      <c r="C78" s="268" t="s">
        <v>106</v>
      </c>
      <c r="D78" s="182"/>
      <c r="E78" s="113">
        <v>58.147050902235392</v>
      </c>
      <c r="F78" s="115">
        <v>6477</v>
      </c>
      <c r="G78" s="114">
        <v>6572</v>
      </c>
      <c r="H78" s="114">
        <v>6703</v>
      </c>
      <c r="I78" s="114">
        <v>6568</v>
      </c>
      <c r="J78" s="140">
        <v>6668</v>
      </c>
      <c r="K78" s="114">
        <v>-191</v>
      </c>
      <c r="L78" s="116">
        <v>-2.8644271145770848</v>
      </c>
    </row>
    <row r="79" spans="1:12" s="110" customFormat="1" ht="15" customHeight="1" x14ac:dyDescent="0.2">
      <c r="A79" s="123"/>
      <c r="B79" s="124"/>
      <c r="C79" s="260" t="s">
        <v>107</v>
      </c>
      <c r="D79" s="261"/>
      <c r="E79" s="125">
        <v>41.852949097764608</v>
      </c>
      <c r="F79" s="143">
        <v>4662</v>
      </c>
      <c r="G79" s="144">
        <v>4698</v>
      </c>
      <c r="H79" s="144">
        <v>4743</v>
      </c>
      <c r="I79" s="144">
        <v>4702</v>
      </c>
      <c r="J79" s="145">
        <v>4799</v>
      </c>
      <c r="K79" s="144">
        <v>-137</v>
      </c>
      <c r="L79" s="146">
        <v>-2.8547614086267972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127181</v>
      </c>
      <c r="E11" s="114">
        <v>127675</v>
      </c>
      <c r="F11" s="114">
        <v>127723</v>
      </c>
      <c r="G11" s="114">
        <v>125483</v>
      </c>
      <c r="H11" s="140">
        <v>125511</v>
      </c>
      <c r="I11" s="115">
        <v>1670</v>
      </c>
      <c r="J11" s="116">
        <v>1.3305606679892599</v>
      </c>
    </row>
    <row r="12" spans="1:15" s="110" customFormat="1" ht="24.95" customHeight="1" x14ac:dyDescent="0.2">
      <c r="A12" s="193" t="s">
        <v>132</v>
      </c>
      <c r="B12" s="194" t="s">
        <v>133</v>
      </c>
      <c r="C12" s="113">
        <v>4.8749420117784888E-2</v>
      </c>
      <c r="D12" s="115">
        <v>62</v>
      </c>
      <c r="E12" s="114">
        <v>56</v>
      </c>
      <c r="F12" s="114">
        <v>56</v>
      </c>
      <c r="G12" s="114">
        <v>53</v>
      </c>
      <c r="H12" s="140">
        <v>50</v>
      </c>
      <c r="I12" s="115">
        <v>12</v>
      </c>
      <c r="J12" s="116">
        <v>24</v>
      </c>
    </row>
    <row r="13" spans="1:15" s="110" customFormat="1" ht="24.95" customHeight="1" x14ac:dyDescent="0.2">
      <c r="A13" s="193" t="s">
        <v>134</v>
      </c>
      <c r="B13" s="199" t="s">
        <v>214</v>
      </c>
      <c r="C13" s="113">
        <v>1.3256697148158922</v>
      </c>
      <c r="D13" s="115">
        <v>1686</v>
      </c>
      <c r="E13" s="114">
        <v>1707</v>
      </c>
      <c r="F13" s="114">
        <v>1697</v>
      </c>
      <c r="G13" s="114">
        <v>1670</v>
      </c>
      <c r="H13" s="140">
        <v>1743</v>
      </c>
      <c r="I13" s="115">
        <v>-57</v>
      </c>
      <c r="J13" s="116">
        <v>-3.270223752151463</v>
      </c>
    </row>
    <row r="14" spans="1:15" s="287" customFormat="1" ht="24" customHeight="1" x14ac:dyDescent="0.2">
      <c r="A14" s="193" t="s">
        <v>215</v>
      </c>
      <c r="B14" s="199" t="s">
        <v>137</v>
      </c>
      <c r="C14" s="113">
        <v>11.25168067557261</v>
      </c>
      <c r="D14" s="115">
        <v>14310</v>
      </c>
      <c r="E14" s="114">
        <v>14148</v>
      </c>
      <c r="F14" s="114">
        <v>14232</v>
      </c>
      <c r="G14" s="114">
        <v>13931</v>
      </c>
      <c r="H14" s="140">
        <v>13949</v>
      </c>
      <c r="I14" s="115">
        <v>361</v>
      </c>
      <c r="J14" s="116">
        <v>2.5879991397232778</v>
      </c>
      <c r="K14" s="110"/>
      <c r="L14" s="110"/>
      <c r="M14" s="110"/>
      <c r="N14" s="110"/>
      <c r="O14" s="110"/>
    </row>
    <row r="15" spans="1:15" s="110" customFormat="1" ht="24.75" customHeight="1" x14ac:dyDescent="0.2">
      <c r="A15" s="193" t="s">
        <v>216</v>
      </c>
      <c r="B15" s="199" t="s">
        <v>217</v>
      </c>
      <c r="C15" s="113">
        <v>2.3800724951054009</v>
      </c>
      <c r="D15" s="115">
        <v>3027</v>
      </c>
      <c r="E15" s="114">
        <v>3035</v>
      </c>
      <c r="F15" s="114">
        <v>3114</v>
      </c>
      <c r="G15" s="114">
        <v>3007</v>
      </c>
      <c r="H15" s="140">
        <v>2949</v>
      </c>
      <c r="I15" s="115">
        <v>78</v>
      </c>
      <c r="J15" s="116">
        <v>2.6449643947100712</v>
      </c>
    </row>
    <row r="16" spans="1:15" s="287" customFormat="1" ht="24.95" customHeight="1" x14ac:dyDescent="0.2">
      <c r="A16" s="193" t="s">
        <v>218</v>
      </c>
      <c r="B16" s="199" t="s">
        <v>141</v>
      </c>
      <c r="C16" s="113">
        <v>8.6435866992711183</v>
      </c>
      <c r="D16" s="115">
        <v>10993</v>
      </c>
      <c r="E16" s="114">
        <v>10826</v>
      </c>
      <c r="F16" s="114">
        <v>10819</v>
      </c>
      <c r="G16" s="114">
        <v>10554</v>
      </c>
      <c r="H16" s="140">
        <v>10633</v>
      </c>
      <c r="I16" s="115">
        <v>360</v>
      </c>
      <c r="J16" s="116">
        <v>3.3856860716636885</v>
      </c>
      <c r="K16" s="110"/>
      <c r="L16" s="110"/>
      <c r="M16" s="110"/>
      <c r="N16" s="110"/>
      <c r="O16" s="110"/>
    </row>
    <row r="17" spans="1:15" s="110" customFormat="1" ht="24.95" customHeight="1" x14ac:dyDescent="0.2">
      <c r="A17" s="193" t="s">
        <v>219</v>
      </c>
      <c r="B17" s="199" t="s">
        <v>220</v>
      </c>
      <c r="C17" s="113">
        <v>0.22802148119609061</v>
      </c>
      <c r="D17" s="115">
        <v>290</v>
      </c>
      <c r="E17" s="114">
        <v>287</v>
      </c>
      <c r="F17" s="114">
        <v>299</v>
      </c>
      <c r="G17" s="114">
        <v>370</v>
      </c>
      <c r="H17" s="140">
        <v>367</v>
      </c>
      <c r="I17" s="115">
        <v>-77</v>
      </c>
      <c r="J17" s="116">
        <v>-20.980926430517712</v>
      </c>
    </row>
    <row r="18" spans="1:15" s="287" customFormat="1" ht="24.95" customHeight="1" x14ac:dyDescent="0.2">
      <c r="A18" s="201" t="s">
        <v>144</v>
      </c>
      <c r="B18" s="202" t="s">
        <v>145</v>
      </c>
      <c r="C18" s="113">
        <v>3.3306861874022062</v>
      </c>
      <c r="D18" s="115">
        <v>4236</v>
      </c>
      <c r="E18" s="114">
        <v>4248</v>
      </c>
      <c r="F18" s="114">
        <v>4275</v>
      </c>
      <c r="G18" s="114">
        <v>4131</v>
      </c>
      <c r="H18" s="140">
        <v>4101</v>
      </c>
      <c r="I18" s="115">
        <v>135</v>
      </c>
      <c r="J18" s="116">
        <v>3.2918800292611556</v>
      </c>
      <c r="K18" s="110"/>
      <c r="L18" s="110"/>
      <c r="M18" s="110"/>
      <c r="N18" s="110"/>
      <c r="O18" s="110"/>
    </row>
    <row r="19" spans="1:15" s="110" customFormat="1" ht="24.95" customHeight="1" x14ac:dyDescent="0.2">
      <c r="A19" s="193" t="s">
        <v>146</v>
      </c>
      <c r="B19" s="199" t="s">
        <v>147</v>
      </c>
      <c r="C19" s="113">
        <v>11.807581321109286</v>
      </c>
      <c r="D19" s="115">
        <v>15017</v>
      </c>
      <c r="E19" s="114">
        <v>15323</v>
      </c>
      <c r="F19" s="114">
        <v>15430</v>
      </c>
      <c r="G19" s="114">
        <v>15156</v>
      </c>
      <c r="H19" s="140">
        <v>15222</v>
      </c>
      <c r="I19" s="115">
        <v>-205</v>
      </c>
      <c r="J19" s="116">
        <v>-1.3467349888319537</v>
      </c>
    </row>
    <row r="20" spans="1:15" s="287" customFormat="1" ht="24.95" customHeight="1" x14ac:dyDescent="0.2">
      <c r="A20" s="193" t="s">
        <v>148</v>
      </c>
      <c r="B20" s="199" t="s">
        <v>149</v>
      </c>
      <c r="C20" s="113">
        <v>5.025121676980052</v>
      </c>
      <c r="D20" s="115">
        <v>6391</v>
      </c>
      <c r="E20" s="114">
        <v>6212</v>
      </c>
      <c r="F20" s="114">
        <v>6004</v>
      </c>
      <c r="G20" s="114">
        <v>5910</v>
      </c>
      <c r="H20" s="140">
        <v>5830</v>
      </c>
      <c r="I20" s="115">
        <v>561</v>
      </c>
      <c r="J20" s="116">
        <v>9.6226415094339615</v>
      </c>
      <c r="K20" s="110"/>
      <c r="L20" s="110"/>
      <c r="M20" s="110"/>
      <c r="N20" s="110"/>
      <c r="O20" s="110"/>
    </row>
    <row r="21" spans="1:15" s="110" customFormat="1" ht="24.95" customHeight="1" x14ac:dyDescent="0.2">
      <c r="A21" s="201" t="s">
        <v>150</v>
      </c>
      <c r="B21" s="202" t="s">
        <v>151</v>
      </c>
      <c r="C21" s="113">
        <v>3.040548509604422</v>
      </c>
      <c r="D21" s="115">
        <v>3867</v>
      </c>
      <c r="E21" s="114">
        <v>3935</v>
      </c>
      <c r="F21" s="114">
        <v>3818</v>
      </c>
      <c r="G21" s="114">
        <v>3694</v>
      </c>
      <c r="H21" s="140">
        <v>3613</v>
      </c>
      <c r="I21" s="115">
        <v>254</v>
      </c>
      <c r="J21" s="116">
        <v>7.0301688347633542</v>
      </c>
    </row>
    <row r="22" spans="1:15" s="110" customFormat="1" ht="24.95" customHeight="1" x14ac:dyDescent="0.2">
      <c r="A22" s="201" t="s">
        <v>152</v>
      </c>
      <c r="B22" s="199" t="s">
        <v>153</v>
      </c>
      <c r="C22" s="113">
        <v>3.9030987333013578</v>
      </c>
      <c r="D22" s="115">
        <v>4964</v>
      </c>
      <c r="E22" s="114">
        <v>4905</v>
      </c>
      <c r="F22" s="114">
        <v>4921</v>
      </c>
      <c r="G22" s="114">
        <v>4621</v>
      </c>
      <c r="H22" s="140">
        <v>4566</v>
      </c>
      <c r="I22" s="115">
        <v>398</v>
      </c>
      <c r="J22" s="116">
        <v>8.7166009636443285</v>
      </c>
    </row>
    <row r="23" spans="1:15" s="110" customFormat="1" ht="24.95" customHeight="1" x14ac:dyDescent="0.2">
      <c r="A23" s="193" t="s">
        <v>154</v>
      </c>
      <c r="B23" s="199" t="s">
        <v>155</v>
      </c>
      <c r="C23" s="113">
        <v>4.0831570753493054</v>
      </c>
      <c r="D23" s="115">
        <v>5193</v>
      </c>
      <c r="E23" s="114">
        <v>5301</v>
      </c>
      <c r="F23" s="114">
        <v>5320</v>
      </c>
      <c r="G23" s="114">
        <v>5271</v>
      </c>
      <c r="H23" s="140">
        <v>5308</v>
      </c>
      <c r="I23" s="115">
        <v>-115</v>
      </c>
      <c r="J23" s="116">
        <v>-2.1665410700828938</v>
      </c>
    </row>
    <row r="24" spans="1:15" s="110" customFormat="1" ht="24.95" customHeight="1" x14ac:dyDescent="0.2">
      <c r="A24" s="193" t="s">
        <v>156</v>
      </c>
      <c r="B24" s="199" t="s">
        <v>221</v>
      </c>
      <c r="C24" s="113">
        <v>8.4863305053427798</v>
      </c>
      <c r="D24" s="115">
        <v>10793</v>
      </c>
      <c r="E24" s="114">
        <v>10744</v>
      </c>
      <c r="F24" s="114">
        <v>10732</v>
      </c>
      <c r="G24" s="114">
        <v>10399</v>
      </c>
      <c r="H24" s="140">
        <v>10366</v>
      </c>
      <c r="I24" s="115">
        <v>427</v>
      </c>
      <c r="J24" s="116">
        <v>4.1192359637275713</v>
      </c>
    </row>
    <row r="25" spans="1:15" s="110" customFormat="1" ht="24.95" customHeight="1" x14ac:dyDescent="0.2">
      <c r="A25" s="193" t="s">
        <v>222</v>
      </c>
      <c r="B25" s="204" t="s">
        <v>159</v>
      </c>
      <c r="C25" s="113">
        <v>6.5615146916599176</v>
      </c>
      <c r="D25" s="115">
        <v>8345</v>
      </c>
      <c r="E25" s="114">
        <v>8491</v>
      </c>
      <c r="F25" s="114">
        <v>8632</v>
      </c>
      <c r="G25" s="114">
        <v>8743</v>
      </c>
      <c r="H25" s="140">
        <v>8860</v>
      </c>
      <c r="I25" s="115">
        <v>-515</v>
      </c>
      <c r="J25" s="116">
        <v>-5.812641083521445</v>
      </c>
    </row>
    <row r="26" spans="1:15" s="110" customFormat="1" ht="24.95" customHeight="1" x14ac:dyDescent="0.2">
      <c r="A26" s="201">
        <v>782.78300000000002</v>
      </c>
      <c r="B26" s="203" t="s">
        <v>160</v>
      </c>
      <c r="C26" s="113">
        <v>2.2770696880823396</v>
      </c>
      <c r="D26" s="115">
        <v>2896</v>
      </c>
      <c r="E26" s="114">
        <v>3137</v>
      </c>
      <c r="F26" s="114">
        <v>3477</v>
      </c>
      <c r="G26" s="114">
        <v>3472</v>
      </c>
      <c r="H26" s="140">
        <v>3419</v>
      </c>
      <c r="I26" s="115">
        <v>-523</v>
      </c>
      <c r="J26" s="116">
        <v>-15.296870429950278</v>
      </c>
    </row>
    <row r="27" spans="1:15" s="110" customFormat="1" ht="24.95" customHeight="1" x14ac:dyDescent="0.2">
      <c r="A27" s="193" t="s">
        <v>161</v>
      </c>
      <c r="B27" s="199" t="s">
        <v>223</v>
      </c>
      <c r="C27" s="113">
        <v>8.1639553077896849</v>
      </c>
      <c r="D27" s="115">
        <v>10383</v>
      </c>
      <c r="E27" s="114">
        <v>10386</v>
      </c>
      <c r="F27" s="114">
        <v>10341</v>
      </c>
      <c r="G27" s="114">
        <v>10143</v>
      </c>
      <c r="H27" s="140">
        <v>10163</v>
      </c>
      <c r="I27" s="115">
        <v>220</v>
      </c>
      <c r="J27" s="116">
        <v>2.1647151431663878</v>
      </c>
    </row>
    <row r="28" spans="1:15" s="110" customFormat="1" ht="24.95" customHeight="1" x14ac:dyDescent="0.2">
      <c r="A28" s="193" t="s">
        <v>163</v>
      </c>
      <c r="B28" s="199" t="s">
        <v>164</v>
      </c>
      <c r="C28" s="113">
        <v>5.6439248000880635</v>
      </c>
      <c r="D28" s="115">
        <v>7178</v>
      </c>
      <c r="E28" s="114">
        <v>7246</v>
      </c>
      <c r="F28" s="114">
        <v>7129</v>
      </c>
      <c r="G28" s="114">
        <v>7091</v>
      </c>
      <c r="H28" s="140">
        <v>7103</v>
      </c>
      <c r="I28" s="115">
        <v>75</v>
      </c>
      <c r="J28" s="116">
        <v>1.0558918766718288</v>
      </c>
    </row>
    <row r="29" spans="1:15" s="110" customFormat="1" ht="24.95" customHeight="1" x14ac:dyDescent="0.2">
      <c r="A29" s="193">
        <v>86</v>
      </c>
      <c r="B29" s="199" t="s">
        <v>165</v>
      </c>
      <c r="C29" s="113">
        <v>10.196491614313459</v>
      </c>
      <c r="D29" s="115">
        <v>12968</v>
      </c>
      <c r="E29" s="114">
        <v>12883</v>
      </c>
      <c r="F29" s="114">
        <v>12796</v>
      </c>
      <c r="G29" s="114">
        <v>12665</v>
      </c>
      <c r="H29" s="140">
        <v>12678</v>
      </c>
      <c r="I29" s="115">
        <v>290</v>
      </c>
      <c r="J29" s="116">
        <v>2.2874270389651365</v>
      </c>
    </row>
    <row r="30" spans="1:15" s="110" customFormat="1" ht="24.95" customHeight="1" x14ac:dyDescent="0.2">
      <c r="A30" s="193">
        <v>87.88</v>
      </c>
      <c r="B30" s="204" t="s">
        <v>166</v>
      </c>
      <c r="C30" s="113">
        <v>8.1309315070647337</v>
      </c>
      <c r="D30" s="115">
        <v>10341</v>
      </c>
      <c r="E30" s="114">
        <v>10318</v>
      </c>
      <c r="F30" s="114">
        <v>10267</v>
      </c>
      <c r="G30" s="114">
        <v>10113</v>
      </c>
      <c r="H30" s="140">
        <v>10123</v>
      </c>
      <c r="I30" s="115">
        <v>218</v>
      </c>
      <c r="J30" s="116">
        <v>2.1535118048009485</v>
      </c>
    </row>
    <row r="31" spans="1:15" s="110" customFormat="1" ht="24.95" customHeight="1" x14ac:dyDescent="0.2">
      <c r="A31" s="193" t="s">
        <v>167</v>
      </c>
      <c r="B31" s="199" t="s">
        <v>168</v>
      </c>
      <c r="C31" s="113">
        <v>6.7219160094668231</v>
      </c>
      <c r="D31" s="115">
        <v>8549</v>
      </c>
      <c r="E31" s="114">
        <v>8634</v>
      </c>
      <c r="F31" s="114">
        <v>8595</v>
      </c>
      <c r="G31" s="114">
        <v>8419</v>
      </c>
      <c r="H31" s="140">
        <v>8416</v>
      </c>
      <c r="I31" s="115">
        <v>133</v>
      </c>
      <c r="J31" s="116">
        <v>1.5803231939163498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4.8749420117784888E-2</v>
      </c>
      <c r="D34" s="115">
        <v>62</v>
      </c>
      <c r="E34" s="114">
        <v>56</v>
      </c>
      <c r="F34" s="114">
        <v>56</v>
      </c>
      <c r="G34" s="114">
        <v>53</v>
      </c>
      <c r="H34" s="140">
        <v>50</v>
      </c>
      <c r="I34" s="115">
        <v>12</v>
      </c>
      <c r="J34" s="116">
        <v>24</v>
      </c>
    </row>
    <row r="35" spans="1:10" s="110" customFormat="1" ht="24.95" customHeight="1" x14ac:dyDescent="0.2">
      <c r="A35" s="292" t="s">
        <v>171</v>
      </c>
      <c r="B35" s="293" t="s">
        <v>172</v>
      </c>
      <c r="C35" s="113">
        <v>15.908036577790707</v>
      </c>
      <c r="D35" s="115">
        <v>20232</v>
      </c>
      <c r="E35" s="114">
        <v>20103</v>
      </c>
      <c r="F35" s="114">
        <v>20204</v>
      </c>
      <c r="G35" s="114">
        <v>19732</v>
      </c>
      <c r="H35" s="140">
        <v>19793</v>
      </c>
      <c r="I35" s="115">
        <v>439</v>
      </c>
      <c r="J35" s="116">
        <v>2.217955842974789</v>
      </c>
    </row>
    <row r="36" spans="1:10" s="110" customFormat="1" ht="24.95" customHeight="1" x14ac:dyDescent="0.2">
      <c r="A36" s="294" t="s">
        <v>173</v>
      </c>
      <c r="B36" s="295" t="s">
        <v>174</v>
      </c>
      <c r="C36" s="125">
        <v>84.041641440152219</v>
      </c>
      <c r="D36" s="143">
        <v>106885</v>
      </c>
      <c r="E36" s="144">
        <v>107515</v>
      </c>
      <c r="F36" s="144">
        <v>107462</v>
      </c>
      <c r="G36" s="144">
        <v>105697</v>
      </c>
      <c r="H36" s="145">
        <v>105667</v>
      </c>
      <c r="I36" s="143">
        <v>1218</v>
      </c>
      <c r="J36" s="146">
        <v>1.1526777518051994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2020-09-25T06:26:07Z</dcterms:created>
  <dcterms:modified xsi:type="dcterms:W3CDTF">2020-09-28T08:05:51Z</dcterms:modified>
</cp:coreProperties>
</file>