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14" i="24"/>
  <c r="B9" i="24"/>
  <c r="B8" i="24"/>
  <c r="B7" i="24"/>
  <c r="K8" i="24" l="1"/>
  <c r="H8" i="24"/>
  <c r="D8" i="24"/>
  <c r="J8" i="24"/>
  <c r="F8" i="24"/>
  <c r="I16" i="24"/>
  <c r="M16" i="24"/>
  <c r="E16" i="24"/>
  <c r="L16" i="24"/>
  <c r="G16" i="24"/>
  <c r="I22" i="24"/>
  <c r="M22" i="24"/>
  <c r="E22" i="24"/>
  <c r="L22" i="24"/>
  <c r="G22" i="24"/>
  <c r="I32" i="24"/>
  <c r="M32" i="24"/>
  <c r="E32" i="24"/>
  <c r="L32" i="24"/>
  <c r="G32" i="24"/>
  <c r="C45" i="24"/>
  <c r="C39" i="24"/>
  <c r="K20" i="24"/>
  <c r="H20" i="24"/>
  <c r="D20" i="24"/>
  <c r="F20" i="24"/>
  <c r="J20" i="24"/>
  <c r="K26" i="24"/>
  <c r="H26" i="24"/>
  <c r="F26" i="24"/>
  <c r="D26" i="24"/>
  <c r="J26" i="24"/>
  <c r="D29" i="24"/>
  <c r="J29" i="24"/>
  <c r="H29" i="24"/>
  <c r="K29" i="24"/>
  <c r="F29" i="24"/>
  <c r="K32" i="24"/>
  <c r="H32" i="24"/>
  <c r="F32" i="24"/>
  <c r="D32" i="24"/>
  <c r="J32" i="24"/>
  <c r="G19" i="24"/>
  <c r="M19" i="24"/>
  <c r="E19" i="24"/>
  <c r="L19" i="24"/>
  <c r="I19" i="24"/>
  <c r="G35" i="24"/>
  <c r="M35" i="24"/>
  <c r="E35" i="24"/>
  <c r="L35" i="24"/>
  <c r="I35" i="24"/>
  <c r="K14" i="24"/>
  <c r="H14" i="24"/>
  <c r="D14" i="24"/>
  <c r="J14" i="24"/>
  <c r="F14" i="24"/>
  <c r="D17" i="24"/>
  <c r="H17" i="24"/>
  <c r="K17" i="24"/>
  <c r="J17" i="24"/>
  <c r="F17" i="24"/>
  <c r="D23" i="24"/>
  <c r="J23" i="24"/>
  <c r="H23" i="24"/>
  <c r="K23" i="24"/>
  <c r="F23" i="24"/>
  <c r="G23" i="24"/>
  <c r="M23" i="24"/>
  <c r="E23" i="24"/>
  <c r="L23" i="24"/>
  <c r="I23" i="24"/>
  <c r="G29" i="24"/>
  <c r="M29" i="24"/>
  <c r="E29" i="24"/>
  <c r="L29" i="24"/>
  <c r="I29" i="24"/>
  <c r="F37" i="24"/>
  <c r="D37" i="24"/>
  <c r="K37" i="24"/>
  <c r="J37" i="24"/>
  <c r="H37" i="24"/>
  <c r="G17" i="24"/>
  <c r="M17" i="24"/>
  <c r="E17" i="24"/>
  <c r="L17" i="24"/>
  <c r="I17" i="24"/>
  <c r="I20" i="24"/>
  <c r="M20" i="24"/>
  <c r="E20" i="24"/>
  <c r="L20" i="24"/>
  <c r="G20" i="24"/>
  <c r="G33" i="24"/>
  <c r="M33" i="24"/>
  <c r="E33" i="24"/>
  <c r="L33" i="24"/>
  <c r="I33" i="24"/>
  <c r="I37" i="24"/>
  <c r="G37" i="24"/>
  <c r="L37" i="24"/>
  <c r="M37" i="24"/>
  <c r="E37" i="24"/>
  <c r="K18" i="24"/>
  <c r="H18" i="24"/>
  <c r="D18" i="24"/>
  <c r="F18" i="24"/>
  <c r="J18" i="24"/>
  <c r="D21" i="24"/>
  <c r="J21" i="24"/>
  <c r="H21" i="24"/>
  <c r="K21" i="24"/>
  <c r="F21" i="24"/>
  <c r="K24" i="24"/>
  <c r="H24" i="24"/>
  <c r="F24" i="24"/>
  <c r="D24" i="24"/>
  <c r="J24" i="24"/>
  <c r="K30" i="24"/>
  <c r="H30" i="24"/>
  <c r="F30" i="24"/>
  <c r="D30" i="24"/>
  <c r="J30" i="24"/>
  <c r="D33" i="24"/>
  <c r="J33" i="24"/>
  <c r="H33" i="24"/>
  <c r="F33" i="24"/>
  <c r="K33" i="24"/>
  <c r="G7" i="24"/>
  <c r="M7" i="24"/>
  <c r="E7" i="24"/>
  <c r="L7" i="24"/>
  <c r="I7" i="24"/>
  <c r="C14" i="24"/>
  <c r="C6" i="24"/>
  <c r="I24" i="24"/>
  <c r="M24" i="24"/>
  <c r="E24" i="24"/>
  <c r="L24" i="24"/>
  <c r="G24" i="24"/>
  <c r="I30" i="24"/>
  <c r="M30" i="24"/>
  <c r="E30" i="24"/>
  <c r="L30" i="24"/>
  <c r="G30" i="24"/>
  <c r="D15" i="24"/>
  <c r="H15" i="24"/>
  <c r="K15" i="24"/>
  <c r="J15" i="24"/>
  <c r="F15" i="24"/>
  <c r="G9" i="24"/>
  <c r="M9" i="24"/>
  <c r="E9" i="24"/>
  <c r="L9" i="24"/>
  <c r="I9" i="24"/>
  <c r="G27" i="24"/>
  <c r="M27" i="24"/>
  <c r="E27" i="24"/>
  <c r="L27" i="24"/>
  <c r="I27" i="24"/>
  <c r="D7" i="24"/>
  <c r="H7" i="24"/>
  <c r="F7" i="24"/>
  <c r="K7" i="24"/>
  <c r="J7" i="24"/>
  <c r="K28" i="24"/>
  <c r="H28" i="24"/>
  <c r="F28" i="24"/>
  <c r="D28" i="24"/>
  <c r="J28" i="24"/>
  <c r="K34" i="24"/>
  <c r="H34" i="24"/>
  <c r="F34" i="24"/>
  <c r="D34" i="24"/>
  <c r="J34" i="24"/>
  <c r="K38" i="24"/>
  <c r="J38" i="24"/>
  <c r="H38" i="24"/>
  <c r="F38" i="24"/>
  <c r="D38" i="24"/>
  <c r="G15" i="24"/>
  <c r="M15" i="24"/>
  <c r="E15" i="24"/>
  <c r="L15" i="24"/>
  <c r="I15" i="24"/>
  <c r="G21" i="24"/>
  <c r="M21" i="24"/>
  <c r="E21" i="24"/>
  <c r="L21" i="24"/>
  <c r="I21" i="24"/>
  <c r="G31" i="24"/>
  <c r="M31" i="24"/>
  <c r="E31" i="24"/>
  <c r="L31" i="24"/>
  <c r="I31" i="24"/>
  <c r="D9" i="24"/>
  <c r="H9" i="24"/>
  <c r="K9" i="24"/>
  <c r="J9" i="24"/>
  <c r="F9" i="24"/>
  <c r="K16" i="24"/>
  <c r="H16" i="24"/>
  <c r="D16" i="24"/>
  <c r="J16" i="24"/>
  <c r="F16" i="24"/>
  <c r="D19" i="24"/>
  <c r="H19" i="24"/>
  <c r="K19" i="24"/>
  <c r="J19" i="24"/>
  <c r="F19" i="24"/>
  <c r="K22" i="24"/>
  <c r="H22" i="24"/>
  <c r="F22" i="24"/>
  <c r="D22" i="24"/>
  <c r="J22" i="24"/>
  <c r="D25" i="24"/>
  <c r="J25" i="24"/>
  <c r="H25" i="24"/>
  <c r="F25" i="24"/>
  <c r="K25" i="24"/>
  <c r="D31" i="24"/>
  <c r="J31" i="24"/>
  <c r="H31" i="24"/>
  <c r="K31" i="24"/>
  <c r="F31" i="24"/>
  <c r="G25" i="24"/>
  <c r="M25" i="24"/>
  <c r="E25" i="24"/>
  <c r="L25" i="24"/>
  <c r="I25" i="24"/>
  <c r="I28" i="24"/>
  <c r="M28" i="24"/>
  <c r="E28" i="24"/>
  <c r="L28" i="24"/>
  <c r="G28" i="24"/>
  <c r="D27" i="24"/>
  <c r="J27" i="24"/>
  <c r="H27" i="24"/>
  <c r="D35" i="24"/>
  <c r="J35" i="24"/>
  <c r="H35" i="24"/>
  <c r="B6" i="24"/>
  <c r="B45" i="24"/>
  <c r="B39" i="24"/>
  <c r="I8" i="24"/>
  <c r="M8" i="24"/>
  <c r="E8" i="24"/>
  <c r="L8" i="24"/>
  <c r="I18" i="24"/>
  <c r="M18" i="24"/>
  <c r="E18" i="24"/>
  <c r="L18" i="24"/>
  <c r="I26" i="24"/>
  <c r="M26" i="24"/>
  <c r="E26" i="24"/>
  <c r="L26" i="24"/>
  <c r="I34" i="24"/>
  <c r="M34" i="24"/>
  <c r="E34" i="24"/>
  <c r="L34" i="24"/>
  <c r="G26" i="24"/>
  <c r="G34" i="24"/>
  <c r="M38" i="24"/>
  <c r="E38" i="24"/>
  <c r="G3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8" i="24"/>
  <c r="F27" i="24"/>
  <c r="F35" i="24"/>
  <c r="I38" i="24"/>
  <c r="K27" i="24"/>
  <c r="K35" i="24"/>
  <c r="L38" i="24"/>
  <c r="G1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I6" i="24" l="1"/>
  <c r="M6" i="24"/>
  <c r="E6" i="24"/>
  <c r="L6" i="24"/>
  <c r="G6" i="24"/>
  <c r="I39" i="24"/>
  <c r="G39" i="24"/>
  <c r="L39" i="24"/>
  <c r="E39" i="24"/>
  <c r="M39" i="24"/>
  <c r="I14" i="24"/>
  <c r="M14" i="24"/>
  <c r="E14" i="24"/>
  <c r="L14" i="24"/>
  <c r="G14" i="24"/>
  <c r="I45" i="24"/>
  <c r="G45" i="24"/>
  <c r="L45" i="24"/>
  <c r="M45" i="24"/>
  <c r="E45" i="24"/>
  <c r="F39" i="24"/>
  <c r="D39" i="24"/>
  <c r="K39" i="24"/>
  <c r="J39" i="24"/>
  <c r="H39" i="24"/>
  <c r="J77" i="24"/>
  <c r="F45" i="24"/>
  <c r="D45" i="24"/>
  <c r="K45" i="24"/>
  <c r="J45" i="24"/>
  <c r="H45" i="24"/>
  <c r="I79" i="24"/>
  <c r="K77" i="24"/>
  <c r="K6" i="24"/>
  <c r="H6" i="24"/>
  <c r="D6" i="24"/>
  <c r="J6" i="24"/>
  <c r="F6" i="24"/>
  <c r="J79" i="24" l="1"/>
  <c r="J78" i="24"/>
  <c r="I78" i="24"/>
  <c r="K79" i="24"/>
  <c r="K78" i="24"/>
  <c r="I83" i="24" l="1"/>
  <c r="I82" i="24"/>
  <c r="I81" i="24"/>
</calcChain>
</file>

<file path=xl/sharedStrings.xml><?xml version="1.0" encoding="utf-8"?>
<sst xmlns="http://schemas.openxmlformats.org/spreadsheetml/2006/main" count="1700" uniqueCount="520">
  <si>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</si>
  <si>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</si>
  <si>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</si>
  <si>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</si>
  <si>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</si>
  <si>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</si>
  <si>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</si>
  <si>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</si>
  <si>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</si>
  <si>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</si>
  <si>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</si>
  <si>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</si>
  <si>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</si>
  <si>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Lübeck, Hansestadt (01003)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</si>
  <si>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</si>
  <si>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</si>
  <si>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</si>
  <si>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</si>
  <si>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</si>
  <si>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</si>
  <si>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</si>
  <si>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</si>
  <si>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</si>
  <si>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</si>
  <si>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</si>
  <si>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</si>
  <si>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</si>
  <si>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</si>
  <si>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</si>
  <si>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</si>
  <si>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</si>
  <si>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</si>
  <si>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</si>
  <si>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</si>
  <si>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</si>
  <si>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</si>
  <si>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</si>
  <si>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</si>
  <si>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</si>
  <si>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</si>
  <si>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</si>
  <si>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</si>
  <si>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</si>
  <si>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</si>
  <si>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</si>
  <si>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</si>
  <si>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</si>
  <si>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</si>
  <si>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</si>
  <si>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</si>
  <si>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</si>
  <si>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</si>
  <si>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</si>
  <si>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</si>
  <si>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</si>
  <si>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</si>
  <si>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</si>
  <si>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</si>
  <si>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</si>
  <si>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</si>
  <si>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</si>
  <si>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</si>
  <si>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</si>
  <si>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</si>
  <si>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</si>
  <si>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</si>
  <si>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</si>
  <si>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</si>
  <si>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</si>
  <si>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</si>
  <si>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</si>
  <si>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</si>
  <si>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</si>
  <si>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</si>
  <si>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</si>
  <si>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</si>
  <si>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</si>
  <si>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</si>
  <si>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</si>
  <si>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</si>
  <si>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</si>
  <si>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</si>
  <si>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</si>
  <si>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</si>
  <si>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</si>
  <si>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</si>
  <si>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</si>
  <si>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</si>
  <si>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</si>
  <si>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</si>
  <si>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</si>
  <si>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</si>
  <si>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Lübeck, Hansestadt (01003);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</si>
  <si>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</si>
  <si>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</si>
  <si>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</si>
  <si>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</si>
  <si>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</si>
  <si>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</si>
  <si>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</si>
  <si>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</si>
  <si>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</si>
  <si>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</si>
  <si>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</si>
  <si>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</si>
  <si>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</si>
  <si>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</si>
  <si>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</si>
  <si>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</si>
  <si>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</si>
  <si>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</si>
  <si>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</si>
  <si>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</si>
  <si>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</si>
  <si>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</si>
  <si>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</si>
  <si>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</si>
  <si>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</si>
  <si>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</si>
  <si>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</si>
  <si>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</si>
  <si>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</si>
  <si>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</si>
  <si>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</si>
  <si>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</si>
  <si>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</si>
  <si>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</si>
  <si>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</si>
  <si>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</si>
  <si>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</si>
  <si>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</si>
  <si>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</si>
  <si>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</si>
  <si>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</si>
  <si>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</si>
  <si>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</si>
  <si>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</si>
  <si>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</si>
  <si>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</si>
  <si>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</si>
  <si>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</si>
  <si>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</si>
  <si>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</si>
  <si>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</si>
  <si>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</si>
  <si>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</si>
  <si>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</si>
  <si>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</si>
  <si>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</si>
  <si>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</si>
  <si>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</si>
  <si>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</si>
  <si>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</si>
  <si>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</si>
  <si>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</si>
  <si>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</si>
  <si>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</si>
  <si>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</si>
  <si>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</si>
  <si>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</si>
  <si>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</si>
  <si>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</si>
  <si>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</si>
  <si>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</si>
  <si>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</si>
  <si>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</si>
  <si>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</si>
  <si>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</si>
  <si>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</si>
  <si>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</si>
  <si>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</si>
  <si>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</si>
  <si>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</si>
  <si>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</si>
  <si>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</si>
  <si>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</si>
  <si>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</si>
  <si>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</si>
  <si>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</si>
  <si>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</si>
  <si>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</si>
  <si>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</si>
  <si>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</si>
  <si>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Lübeck, Hansestadt (01003)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</si>
  <si>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</si>
  <si>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</si>
  <si>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</si>
  <si>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</si>
  <si>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</si>
  <si>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</si>
  <si>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</si>
  <si>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</si>
  <si>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</si>
  <si>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</si>
  <si>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</si>
  <si>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</si>
  <si>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</si>
  <si>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</si>
  <si>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</si>
  <si>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</si>
  <si>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</si>
  <si>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</si>
  <si>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</si>
  <si>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</si>
  <si>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</si>
  <si>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</si>
  <si>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</si>
  <si>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</si>
  <si>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</si>
  <si>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</si>
  <si>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</si>
  <si>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</si>
  <si>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</si>
  <si>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</si>
  <si>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</si>
  <si>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</si>
  <si>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</si>
  <si>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</si>
  <si>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</si>
  <si>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</si>
  <si>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</si>
  <si>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</si>
  <si>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</si>
  <si>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</si>
  <si>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</si>
  <si>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</si>
  <si>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</si>
  <si>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</si>
  <si>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</si>
  <si>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</si>
  <si>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</si>
  <si>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</si>
  <si>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</si>
  <si>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</si>
  <si>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</si>
  <si>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</si>
  <si>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</si>
  <si>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</si>
  <si>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</si>
  <si>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</si>
  <si>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</si>
  <si>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</si>
  <si>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</si>
  <si>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</si>
  <si>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</si>
  <si>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</si>
  <si>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</si>
  <si>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</si>
  <si>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</si>
  <si>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</si>
  <si>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</si>
  <si>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</si>
  <si>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</si>
  <si>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</si>
  <si>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</si>
  <si>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</si>
  <si>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</si>
  <si>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</si>
  <si>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</si>
  <si>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</si>
  <si>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</si>
  <si>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</si>
  <si>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</si>
  <si>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</si>
  <si>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</si>
  <si>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</si>
  <si>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</si>
  <si>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</si>
  <si>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</si>
  <si>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</si>
  <si>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</si>
  <si>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</si>
  <si>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</si>
  <si>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</si>
  <si>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</si>
  <si>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</si>
  <si>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</si>
  <si>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</si>
  <si>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</si>
  <si>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</si>
  <si>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</si>
  <si>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</si>
  <si>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</si>
  <si>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</si>
  <si>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</si>
  <si>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</si>
  <si>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</si>
  <si>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</si>
  <si>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</si>
  <si>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</si>
  <si>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</si>
  <si>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</si>
  <si>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</si>
  <si>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</si>
  <si>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</si>
  <si>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</si>
  <si>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</si>
  <si>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</si>
  <si>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</si>
  <si>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</si>
  <si>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</si>
  <si>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</si>
  <si>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</si>
  <si>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</si>
  <si>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</si>
  <si>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</si>
  <si>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</si>
  <si>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</si>
  <si>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</si>
  <si>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</si>
  <si>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</si>
  <si>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</si>
  <si>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</si>
  <si>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</si>
  <si>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</si>
  <si>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</si>
  <si>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</si>
  <si>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</si>
  <si>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</si>
  <si>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</si>
  <si>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</si>
  <si>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</si>
  <si>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</si>
  <si>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</si>
  <si>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</si>
  <si>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</si>
  <si>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</si>
  <si>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</si>
  <si>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</si>
  <si>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</si>
  <si>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</si>
  <si>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</si>
  <si>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</si>
  <si>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</si>
  <si>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</si>
  <si>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</si>
  <si>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</si>
  <si>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</si>
  <si>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</si>
  <si>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</si>
  <si>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</si>
  <si>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</si>
  <si>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</si>
  <si>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</si>
  <si>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</si>
  <si>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</si>
  <si>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</si>
  <si>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</si>
  <si>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</si>
  <si>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</si>
  <si>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</si>
  <si>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</si>
  <si>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</si>
  <si>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</si>
  <si>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</si>
  <si>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</si>
  <si>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</si>
  <si>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</si>
  <si>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</si>
  <si>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</si>
  <si>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</si>
  <si>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</si>
  <si>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</si>
  <si>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</si>
  <si>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</si>
  <si>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</si>
  <si>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</si>
  <si>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</si>
  <si>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</si>
  <si>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</si>
  <si>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</si>
  <si>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</si>
  <si>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</si>
  <si>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Lübeck, Hansestadt (01003);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</si>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</sst>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{139D5EDE-F738-4B6B-9D0B-21477B91A552}</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3B35-4573-B244-BDB12525A1AF}"/>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{1902892E-C8F7-415A-9316-9A390F95BEA1}</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3B35-4573-B244-BDB12525A1A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{9D3E04FC-9755-4EF5-AED9-A5288C96B286}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B35-4573-B244-BDB12525A1A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{8C7E8A87-4ABF-4D86-A064-F70C0A401DEF}</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B35-4573-B244-BDB12525A1A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1.8741997600540383</c:v>
                </c:pt>
                <c:pt idx="1">
                  <c:v>1.4790279868316203</c:v>
                </c:pt>
                <c:pt idx="2">
                  <c:v>1.1186464311118853</c:v>
                </c:pt>
                <c:pt idx="3">
                  <c:v>1.0875687030768</c:v>
                </c:pt>
              </c:numCache>
            </c:numRef>
          </c:val>
          <c:extLst>
            <c:ext xmlns:c16="http://schemas.microsoft.com/office/drawing/2014/chart" uri="{C3380CC4-5D6E-409C-BE32-E72D297353CC}">
              <c16:uniqueId val="{00000004-3B35-4573-B244-BDB12525A1A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{A059E48F-DEB7-4FC7-98F3-9F39F94AF7B1}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B35-4573-B244-BDB12525A1A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{D0A3285D-2FDF-4610-98B5-9A132D454AEF}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B35-4573-B244-BDB12525A1A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{B4093BC6-F47E-431D-839B-59EF61D779E5}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B35-4573-B244-BDB12525A1A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{6240D805-6B58-4E83-BB4C-C3D969B49AB5}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B35-4573-B244-BDB12525A1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B35-4573-B244-BDB12525A1A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B35-4573-B244-BDB12525A1A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{10A3FBD7-2AA2-4660-80EB-19F326D8F2C7}</c15:txfldGUID>
                      <c15:f>Daten_Diagramme!$E$6</c15:f>
                      <c15:dlblFieldTableCache>
                        <c:ptCount val="1"/>
                        <c:pt idx="0">
                          <c:v>-2.2</c:v>
                        </c:pt>
                      </c15:dlblFieldTableCache>
                    </c15:dlblFTEntry>
                  </c15:dlblFieldTable>
                  <c15:showDataLabelsRange val="0"/>
                </c:ext>
                <c:ext xmlns:c16="http://schemas.microsoft.com/office/drawing/2014/chart" uri="{C3380CC4-5D6E-409C-BE32-E72D297353CC}">
                  <c16:uniqueId val="{00000000-70EA-4BBD-9FC5-1999EED14F41}"/>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{915F57EE-4294-450C-9964-C05032F2AA46}</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70EA-4BBD-9FC5-1999EED14F4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{27B9FAD0-7976-4AAD-8F8B-F80647E925BC}</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70EA-4BBD-9FC5-1999EED14F4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{855CC0EF-F600-443A-B04B-8EA25C327CA5}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0EA-4BBD-9FC5-1999EED14F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-2.1826797056154854</c:v>
                </c:pt>
                <c:pt idx="1">
                  <c:v>-3.3674488838723948</c:v>
                </c:pt>
                <c:pt idx="2">
                  <c:v>-2.7637010795899166</c:v>
                </c:pt>
                <c:pt idx="3">
                  <c:v>-2.8655893304673015</c:v>
                </c:pt>
              </c:numCache>
            </c:numRef>
          </c:val>
          <c:extLst>
            <c:ext xmlns:c16="http://schemas.microsoft.com/office/drawing/2014/chart" uri="{C3380CC4-5D6E-409C-BE32-E72D297353CC}">
              <c16:uniqueId val="{00000004-70EA-4BBD-9FC5-1999EED14F4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{6F1B31F9-AB76-4630-B4F1-53AD2FD7C824}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0EA-4BBD-9FC5-1999EED14F4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{5690D569-C451-4454-8BD7-FA6CFA93BCEF}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0EA-4BBD-9FC5-1999EED14F4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{12BB39F6-791C-4AA1-92F9-6894AE169650}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0EA-4BBD-9FC5-1999EED14F4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{969EB172-23A9-49A5-A3C4-883491E87DDB}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0EA-4BBD-9FC5-1999EED14F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0EA-4BBD-9FC5-1999EED14F4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0EA-4BBD-9FC5-1999EED14F4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{B6E69F82-BBEB-4C6C-874D-4129774E903C}</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7845-4DAB-9EB7-DE4978FBF395}"/>
                </c:ext>
              </c:extLst>
            </c:dLbl>
            <c:dLbl>
              <c:idx val="1"/>
              <c:tx>
                <c:strRef>
                  <c:f>Daten_Diagramme!$D$15</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{D82F8DE9-2171-4FD8-BCC1-864535767B10}</c15:txfldGUID>
                      <c15:f>Daten_Diagramme!$D$15</c15:f>
                      <c15:dlblFieldTableCache>
                        <c:ptCount val="1"/>
                        <c:pt idx="0">
                          <c:v>-14.4</c:v>
                        </c:pt>
                      </c15:dlblFieldTableCache>
                    </c15:dlblFTEntry>
                  </c15:dlblFieldTable>
                  <c15:showDataLabelsRange val="0"/>
                </c:ext>
                <c:ext xmlns:c16="http://schemas.microsoft.com/office/drawing/2014/chart" uri="{C3380CC4-5D6E-409C-BE32-E72D297353CC}">
                  <c16:uniqueId val="{00000001-7845-4DAB-9EB7-DE4978FBF395}"/>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{DE901F31-C976-4F45-A647-AF8A112F010E}</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7845-4DAB-9EB7-DE4978FBF395}"/>
                </c:ext>
              </c:extLst>
            </c:dLbl>
            <c:dLbl>
              <c:idx val="3"/>
              <c:tx>
                <c:strRef>
                  <c:f>Daten_Diagramme!$D$17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{C83B4B02-3243-435B-AE8D-E05D9AAA716E}</c15:txfldGUID>
                      <c15:f>Daten_Diagramme!$D$17</c15:f>
                      <c15:dlblFieldTableCache>
                        <c:ptCount val="1"/>
                        <c:pt idx="0">
                          <c:v>0.9</c:v>
                        </c:pt>
                      </c15:dlblFieldTableCache>
                    </c15:dlblFTEntry>
                  </c15:dlblFieldTable>
                  <c15:showDataLabelsRange val="0"/>
                </c:ext>
                <c:ext xmlns:c16="http://schemas.microsoft.com/office/drawing/2014/chart" uri="{C3380CC4-5D6E-409C-BE32-E72D297353CC}">
                  <c16:uniqueId val="{00000003-7845-4DAB-9EB7-DE4978FBF395}"/>
                </c:ext>
              </c:extLst>
            </c:dLbl>
            <c:dLbl>
              <c:idx val="4"/>
              <c:tx>
                <c:strRef>
                  <c:f>Daten_Diagramme!$D$18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{9EF2F1B2-0B84-401D-8B20-3CF56C7A1E7E}</c15:txfldGUID>
                      <c15:f>Daten_Diagramme!$D$18</c15:f>
                      <c15:dlblFieldTableCache>
                        <c:ptCount val="1"/>
                        <c:pt idx="0">
                          <c:v>3.1</c:v>
                        </c:pt>
                      </c15:dlblFieldTableCache>
                    </c15:dlblFTEntry>
                  </c15:dlblFieldTable>
                  <c15:showDataLabelsRange val="0"/>
                </c:ext>
                <c:ext xmlns:c16="http://schemas.microsoft.com/office/drawing/2014/chart" uri="{C3380CC4-5D6E-409C-BE32-E72D297353CC}">
                  <c16:uniqueId val="{00000004-7845-4DAB-9EB7-DE4978FBF395}"/>
                </c:ext>
              </c:extLst>
            </c:dLbl>
            <c:dLbl>
              <c:idx val="5"/>
              <c:tx>
                <c:strRef>
                  <c:f>Daten_Diagramme!$D$19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{A7D9DFB3-79DB-47E9-89A6-B0F208CF4CCC}</c15:txfldGUID>
                      <c15:f>Daten_Diagramme!$D$19</c15:f>
                      <c15:dlblFieldTableCache>
                        <c:ptCount val="1"/>
                        <c:pt idx="0">
                          <c:v>0.3</c:v>
                        </c:pt>
                      </c15:dlblFieldTableCache>
                    </c15:dlblFTEntry>
                  </c15:dlblFieldTable>
                  <c15:showDataLabelsRange val="0"/>
                </c:ext>
                <c:ext xmlns:c16="http://schemas.microsoft.com/office/drawing/2014/chart" uri="{C3380CC4-5D6E-409C-BE32-E72D297353CC}">
                  <c16:uniqueId val="{00000005-7845-4DAB-9EB7-DE4978FBF395}"/>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{794C060D-1B69-4C0A-B871-39B43BDCD383}</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7845-4DAB-9EB7-DE4978FBF395}"/>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{05FDB35B-F0B8-4283-B3BA-E99E7840C8BE}</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7845-4DAB-9EB7-DE4978FBF395}"/>
                </c:ext>
              </c:extLst>
            </c:dLbl>
            <c:dLbl>
              <c:idx val="8"/>
              <c:tx>
                <c:strRef>
                  <c:f>Daten_Diagramme!$D$22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{E3A71FC8-F9ED-472B-9403-A53413C6C1FD}</c15:txfldGUID>
                      <c15:f>Daten_Diagramme!$D$22</c15:f>
                      <c15:dlblFieldTableCache>
                        <c:ptCount val="1"/>
                        <c:pt idx="0">
                          <c:v>0.3</c:v>
                        </c:pt>
                      </c15:dlblFieldTableCache>
                    </c15:dlblFTEntry>
                  </c15:dlblFieldTable>
                  <c15:showDataLabelsRange val="0"/>
                </c:ext>
                <c:ext xmlns:c16="http://schemas.microsoft.com/office/drawing/2014/chart" uri="{C3380CC4-5D6E-409C-BE32-E72D297353CC}">
                  <c16:uniqueId val="{00000008-7845-4DAB-9EB7-DE4978FBF395}"/>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{F2AB8E5C-4A1D-4E34-985D-219399A2D5B4}</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7845-4DAB-9EB7-DE4978FBF395}"/>
                </c:ext>
              </c:extLst>
            </c:dLbl>
            <c:dLbl>
              <c:idx val="10"/>
              <c:tx>
                <c:strRef>
                  <c:f>Daten_Diagramme!$D$24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{36120D0A-A6C0-4115-86CC-D950CF3BD631}</c15:txfldGUID>
                      <c15:f>Daten_Diagramme!$D$24</c15:f>
                      <c15:dlblFieldTableCache>
                        <c:ptCount val="1"/>
                        <c:pt idx="0">
                          <c:v>0.2</c:v>
                        </c:pt>
                      </c15:dlblFieldTableCache>
                    </c15:dlblFTEntry>
                  </c15:dlblFieldTable>
                  <c15:showDataLabelsRange val="0"/>
                </c:ext>
                <c:ext xmlns:c16="http://schemas.microsoft.com/office/drawing/2014/chart" uri="{C3380CC4-5D6E-409C-BE32-E72D297353CC}">
                  <c16:uniqueId val="{0000000A-7845-4DAB-9EB7-DE4978FBF395}"/>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{C524DDE3-ADF5-4FFF-9203-06D04ACF1981}</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7845-4DAB-9EB7-DE4978FBF395}"/>
                </c:ext>
              </c:extLst>
            </c:dLbl>
            <c:dLbl>
              <c:idx val="12"/>
              <c:tx>
                <c:strRef>
                  <c:f>Daten_Diagramme!$D$26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{F58CECC0-435B-46A2-B96B-2CCDCD319E7B}</c15:txfldGUID>
                      <c15:f>Daten_Diagramme!$D$26</c15:f>
                      <c15:dlblFieldTableCache>
                        <c:ptCount val="1"/>
                        <c:pt idx="0">
                          <c:v>2.1</c:v>
                        </c:pt>
                      </c15:dlblFieldTableCache>
                    </c15:dlblFTEntry>
                  </c15:dlblFieldTable>
                  <c15:showDataLabelsRange val="0"/>
                </c:ext>
                <c:ext xmlns:c16="http://schemas.microsoft.com/office/drawing/2014/chart" uri="{C3380CC4-5D6E-409C-BE32-E72D297353CC}">
                  <c16:uniqueId val="{0000000C-7845-4DAB-9EB7-DE4978FBF395}"/>
                </c:ext>
              </c:extLst>
            </c:dLbl>
            <c:dLbl>
              <c:idx val="13"/>
              <c:tx>
                <c:strRef>
                  <c:f>Daten_Diagramme!$D$27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{EA7B1845-7DDA-4CCE-B56A-86AE4BC07716}</c15:txfldGUID>
                      <c15:f>Daten_Diagramme!$D$27</c15:f>
                      <c15:dlblFieldTableCache>
                        <c:ptCount val="1"/>
                        <c:pt idx="0">
                          <c:v>-2.1</c:v>
                        </c:pt>
                      </c15:dlblFieldTableCache>
                    </c15:dlblFTEntry>
                  </c15:dlblFieldTable>
                  <c15:showDataLabelsRange val="0"/>
                </c:ext>
                <c:ext xmlns:c16="http://schemas.microsoft.com/office/drawing/2014/chart" uri="{C3380CC4-5D6E-409C-BE32-E72D297353CC}">
                  <c16:uniqueId val="{0000000D-7845-4DAB-9EB7-DE4978FBF395}"/>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{87DE2B28-C3BB-47DC-9AE2-0403B09B8F3A}</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7845-4DAB-9EB7-DE4978FBF395}"/>
                </c:ext>
              </c:extLst>
            </c:dLbl>
            <c:dLbl>
              <c:idx val="15"/>
              <c:tx>
                <c:strRef>
                  <c:f>Daten_Diagramme!$D$29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{41E05A07-0328-4895-84F7-77D82C0F2219}</c15:txfldGUID>
                      <c15:f>Daten_Diagramme!$D$29</c15:f>
                      <c15:dlblFieldTableCache>
                        <c:ptCount val="1"/>
                        <c:pt idx="0">
                          <c:v>5.3</c:v>
                        </c:pt>
                      </c15:dlblFieldTableCache>
                    </c15:dlblFTEntry>
                  </c15:dlblFieldTable>
                  <c15:showDataLabelsRange val="0"/>
                </c:ext>
                <c:ext xmlns:c16="http://schemas.microsoft.com/office/drawing/2014/chart" uri="{C3380CC4-5D6E-409C-BE32-E72D297353CC}">
                  <c16:uniqueId val="{0000000F-7845-4DAB-9EB7-DE4978FBF395}"/>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{07DF7C88-1F20-4137-9DB0-53531D6B9BD0}</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7845-4DAB-9EB7-DE4978FBF395}"/>
                </c:ext>
              </c:extLst>
            </c:dLbl>
            <c:dLbl>
              <c:idx val="17"/>
              <c:tx>
                <c:strRef>
                  <c:f>Daten_Diagramme!$D$31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{80BC82DD-34D8-4994-A510-BCDCB93A8D6C}</c15:txfldGUID>
                      <c15:f>Daten_Diagramme!$D$31</c15:f>
                      <c15:dlblFieldTableCache>
                        <c:ptCount val="1"/>
                        <c:pt idx="0">
                          <c:v>7.7</c:v>
                        </c:pt>
                      </c15:dlblFieldTableCache>
                    </c15:dlblFTEntry>
                  </c15:dlblFieldTable>
                  <c15:showDataLabelsRange val="0"/>
                </c:ext>
                <c:ext xmlns:c16="http://schemas.microsoft.com/office/drawing/2014/chart" uri="{C3380CC4-5D6E-409C-BE32-E72D297353CC}">
                  <c16:uniqueId val="{00000011-7845-4DAB-9EB7-DE4978FBF395}"/>
                </c:ext>
              </c:extLst>
            </c:dLbl>
            <c:dLbl>
              <c:idx val="18"/>
              <c:tx>
                <c:strRef>
                  <c:f>Daten_Diagramme!$D$32</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{BBFDA40C-27B9-463C-ADDA-F43A5B7D5EFB}</c15:txfldGUID>
                      <c15:f>Daten_Diagramme!$D$32</c15:f>
                      <c15:dlblFieldTableCache>
                        <c:ptCount val="1"/>
                        <c:pt idx="0">
                          <c:v>-8.2</c:v>
                        </c:pt>
                      </c15:dlblFieldTableCache>
                    </c15:dlblFTEntry>
                  </c15:dlblFieldTable>
                  <c15:showDataLabelsRange val="0"/>
                </c:ext>
                <c:ext xmlns:c16="http://schemas.microsoft.com/office/drawing/2014/chart" uri="{C3380CC4-5D6E-409C-BE32-E72D297353CC}">
                  <c16:uniqueId val="{00000012-7845-4DAB-9EB7-DE4978FBF395}"/>
                </c:ext>
              </c:extLst>
            </c:dLbl>
            <c:dLbl>
              <c:idx val="19"/>
              <c:tx>
                <c:strRef>
                  <c:f>Daten_Diagramme!$D$33</c:f>
                  <c:strCache>
                    <c:ptCount val="1"/>
                    <c:pt idx="0">
                      <c:v>19.8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{764FD8BF-FAE2-497D-933A-56241570DF1B}</c15:txfldGUID>
                      <c15:f>Daten_Diagramme!$D$33</c15:f>
                      <c15:dlblFieldTableCache>
                        <c:ptCount val="1"/>
                        <c:pt idx="0">
                          <c:v>19.8</c:v>
                        </c:pt>
                      </c15:dlblFieldTableCache>
                    </c15:dlblFTEntry>
                  </c15:dlblFieldTable>
                  <c15:showDataLabelsRange val="0"/>
                </c:ext>
                <c:ext xmlns:c16="http://schemas.microsoft.com/office/drawing/2014/chart" uri="{C3380CC4-5D6E-409C-BE32-E72D297353CC}">
                  <c16:uniqueId val="{00000013-7845-4DAB-9EB7-DE4978FBF395}"/>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{B650CD19-9423-439D-BBE2-5B43F1C4FD3E}</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7845-4DAB-9EB7-DE4978FBF39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{EFBE7103-6FAF-4656-A4E0-C041A30EDFAF}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845-4DAB-9EB7-DE4978FBF39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{09EB725D-B8EC-44FF-B788-2279800B5E93}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845-4DAB-9EB7-DE4978FBF395}"/>
                </c:ext>
              </c:extLst>
            </c:dLbl>
            <c:dLbl>
              <c:idx val="23"/>
              <c:tx>
                <c:strRef>
                  <c:f>Daten_Diagramme!$D$37</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{5A30C562-CB81-43CA-B5E4-1B0CC0AF1D53}</c15:txfldGUID>
                      <c15:f>Daten_Diagramme!$D$37</c15:f>
                      <c15:dlblFieldTableCache>
                        <c:ptCount val="1"/>
                        <c:pt idx="0">
                          <c:v>-14.4</c:v>
                        </c:pt>
                      </c15:dlblFieldTableCache>
                    </c15:dlblFTEntry>
                  </c15:dlblFieldTable>
                  <c15:showDataLabelsRange val="0"/>
                </c:ext>
                <c:ext xmlns:c16="http://schemas.microsoft.com/office/drawing/2014/chart" uri="{C3380CC4-5D6E-409C-BE32-E72D297353CC}">
                  <c16:uniqueId val="{00000017-7845-4DAB-9EB7-DE4978FBF395}"/>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{0E7E208A-29D0-49D3-8C93-CF707E3F4CA2}</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7845-4DAB-9EB7-DE4978FBF395}"/>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{C0852769-DFF8-4F36-8C3B-C31A1AAF9282}</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7845-4DAB-9EB7-DE4978FBF39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{F7B52BDA-4111-4416-934A-A718DB4BCE1D}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845-4DAB-9EB7-DE4978FBF39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{CAAAA709-2789-4AA9-8A24-1D5674641519}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845-4DAB-9EB7-DE4978FBF39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{AAF8A9CA-A4FB-4722-8DD5-9E5EE7A3B51B}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845-4DAB-9EB7-DE4978FBF39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{66B3A173-5BD4-488C-B345-4FA3DBD784AA}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845-4DAB-9EB7-DE4978FBF39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{AB7CCF85-D08B-47D5-8C50-1E22F11C0D35}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845-4DAB-9EB7-DE4978FBF395}"/>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{6DEC354D-6EE9-4409-A8CA-BF5A02142A46}</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7845-4DAB-9EB7-DE4978FBF3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1.8741997600540383</c:v>
                </c:pt>
                <c:pt idx="1">
                  <c:v>-14.379084967320262</c:v>
                </c:pt>
                <c:pt idx="2">
                  <c:v>1.3249211356466877</c:v>
                </c:pt>
                <c:pt idx="3">
                  <c:v>0.92842872252908681</c:v>
                </c:pt>
                <c:pt idx="4">
                  <c:v>3.0913012221423437</c:v>
                </c:pt>
                <c:pt idx="5">
                  <c:v>0.26844303042354345</c:v>
                </c:pt>
                <c:pt idx="6">
                  <c:v>-2.9369627507163325</c:v>
                </c:pt>
                <c:pt idx="7">
                  <c:v>0.93358794822830471</c:v>
                </c:pt>
                <c:pt idx="8">
                  <c:v>0.25950915696596721</c:v>
                </c:pt>
                <c:pt idx="9">
                  <c:v>0.76238881829733163</c:v>
                </c:pt>
                <c:pt idx="10">
                  <c:v>0.16802016241949033</c:v>
                </c:pt>
                <c:pt idx="11">
                  <c:v>4.2680128499311607</c:v>
                </c:pt>
                <c:pt idx="12">
                  <c:v>2.0601565718994643</c:v>
                </c:pt>
                <c:pt idx="13">
                  <c:v>-2.1075984470327231</c:v>
                </c:pt>
                <c:pt idx="14">
                  <c:v>3.0563142151124985</c:v>
                </c:pt>
                <c:pt idx="15">
                  <c:v>5.3223844282238444</c:v>
                </c:pt>
                <c:pt idx="16">
                  <c:v>2.5927259632697157</c:v>
                </c:pt>
                <c:pt idx="17">
                  <c:v>7.7405857740585775</c:v>
                </c:pt>
                <c:pt idx="18">
                  <c:v>-8.1805490926012094</c:v>
                </c:pt>
                <c:pt idx="19">
                  <c:v>19.795221843003414</c:v>
                </c:pt>
                <c:pt idx="20">
                  <c:v>2.7685826060788443</c:v>
                </c:pt>
                <c:pt idx="21">
                  <c:v>0</c:v>
                </c:pt>
                <c:pt idx="23">
                  <c:v>-14.379084967320262</c:v>
                </c:pt>
                <c:pt idx="24">
                  <c:v>0.95642477268828274</c:v>
                </c:pt>
                <c:pt idx="25">
                  <c:v>2.1896749825010895</c:v>
                </c:pt>
              </c:numCache>
            </c:numRef>
          </c:val>
          <c:extLst>
            <c:ext xmlns:c16="http://schemas.microsoft.com/office/drawing/2014/chart" uri="{C3380CC4-5D6E-409C-BE32-E72D297353CC}">
              <c16:uniqueId val="{00000020-7845-4DAB-9EB7-DE4978FBF39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{F68E4A4A-89F6-499B-9EEE-02D706E6EDC9}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845-4DAB-9EB7-DE4978FBF39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{F46E8862-33F0-41E1-B40C-66E4C205721E}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845-4DAB-9EB7-DE4978FBF39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{DF987136-F719-4639-8725-D3807A375A5C}</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845-4DAB-9EB7-DE4978FBF39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{8036CB08-CDBC-4BF4-B21B-56787165368C}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845-4DAB-9EB7-DE4978FBF39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{D5214BFF-F0FB-4210-A743-A96A0D9210BA}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845-4DAB-9EB7-DE4978FBF39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{212CE4B6-E4B3-4AB3-A6C2-2D4AD1CE5341}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845-4DAB-9EB7-DE4978FBF39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{67932E85-4F37-4523-8712-29E16C24AF20}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845-4DAB-9EB7-DE4978FBF39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{34D391DF-B825-4C72-9E25-1EE774C83B99}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845-4DAB-9EB7-DE4978FBF39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{388DAD44-3C89-413D-936F-C9EB7285D24F}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845-4DAB-9EB7-DE4978FBF39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{AFB8D21F-6125-41A0-AACC-1894E2DFD27F}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845-4DAB-9EB7-DE4978FBF39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{F75EAAB0-9A6C-449D-A394-38D225056EAF}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845-4DAB-9EB7-DE4978FBF39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{A1D139C6-31EF-4C58-AE69-4027061ACAF8}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845-4DAB-9EB7-DE4978FBF39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{B45F96E1-2178-4897-81C6-2821DCA50A96}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845-4DAB-9EB7-DE4978FBF39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{8D087725-8890-400C-8F03-EDA85DC8F673}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845-4DAB-9EB7-DE4978FBF39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{AEE024B4-1814-4E39-8BBF-0CE6EE773494}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845-4DAB-9EB7-DE4978FBF39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{8580442D-67F2-4039-BF69-4B8131B936B1}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845-4DAB-9EB7-DE4978FBF39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{1223C27C-878C-4449-8B75-303370889310}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845-4DAB-9EB7-DE4978FBF39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{2BE92D60-660E-479F-A9E7-60176E1CD372}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845-4DAB-9EB7-DE4978FBF39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{7A67002E-C023-4FC6-B822-B42EB19E39D2}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845-4DAB-9EB7-DE4978FBF39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{BBD9F777-F91B-4D1E-9735-8AB3BCB8500D}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845-4DAB-9EB7-DE4978FBF39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{DB7E75CB-D959-4E01-9F8C-5AD093F6777B}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845-4DAB-9EB7-DE4978FBF39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{7C5FA44A-E4AE-470E-A355-C2504801AC1A}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845-4DAB-9EB7-DE4978FBF39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{BB27F2EF-4B55-4F79-B5B9-2A25CC0EDDE8}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845-4DAB-9EB7-DE4978FBF39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{19CC28AA-6F6A-4CA1-9614-6593FF5505A6}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845-4DAB-9EB7-DE4978FBF39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{6D54C295-67EC-4892-B05D-A2A76DD966D2}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845-4DAB-9EB7-DE4978FBF39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{3D8EDBE6-EE23-45FB-B612-F9530EDD9510}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845-4DAB-9EB7-DE4978FBF39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{9D71F566-0397-4325-ADA8-A219868D78DA}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845-4DAB-9EB7-DE4978FBF39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{3E7FC6C5-5A05-4A7F-99D4-B046E86740BC}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845-4DAB-9EB7-DE4978FBF39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{0B9D8E51-429B-4896-A993-AEAB61F1EC69}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845-4DAB-9EB7-DE4978FBF39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{6C690438-E27F-48ED-AB17-6019C4638DE0}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845-4DAB-9EB7-DE4978FBF39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{DD329F90-5205-4B6C-AE96-D0306912CBFF}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845-4DAB-9EB7-DE4978FBF39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{1BEFCF2E-AE06-45EC-AEA6-6C9E57492FFF}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845-4DAB-9EB7-DE4978FBF39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845-4DAB-9EB7-DE4978FBF39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845-4DAB-9EB7-DE4978FBF39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{17EBE789-F4BE-429D-A2EE-466C7A0169EE}</c15:txfldGUID>
                      <c15:f>Daten_Diagramme!$E$14</c15:f>
                      <c15:dlblFieldTableCache>
                        <c:ptCount val="1"/>
                        <c:pt idx="0">
                          <c:v>-2.2</c:v>
                        </c:pt>
                      </c15:dlblFieldTableCache>
                    </c15:dlblFTEntry>
                  </c15:dlblFieldTable>
                  <c15:showDataLabelsRange val="0"/>
                </c:ext>
                <c:ext xmlns:c16="http://schemas.microsoft.com/office/drawing/2014/chart" uri="{C3380CC4-5D6E-409C-BE32-E72D297353CC}">
                  <c16:uniqueId val="{00000000-9E6A-4834-B709-1AC1DD2460CD}"/>
                </c:ext>
              </c:extLst>
            </c:dLbl>
            <c:dLbl>
              <c:idx val="1"/>
              <c:tx>
                <c:strRef>
                  <c:f>Daten_Diagramme!$E$15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{29D69CF0-835F-451F-A81A-4CB61D92E669}</c15:txfldGUID>
                      <c15:f>Daten_Diagramme!$E$15</c15:f>
                      <c15:dlblFieldTableCache>
                        <c:ptCount val="1"/>
                        <c:pt idx="0">
                          <c:v>-5.4</c:v>
                        </c:pt>
                      </c15:dlblFieldTableCache>
                    </c15:dlblFTEntry>
                  </c15:dlblFieldTable>
                  <c15:showDataLabelsRange val="0"/>
                </c:ext>
                <c:ext xmlns:c16="http://schemas.microsoft.com/office/drawing/2014/chart" uri="{C3380CC4-5D6E-409C-BE32-E72D297353CC}">
                  <c16:uniqueId val="{00000001-9E6A-4834-B709-1AC1DD2460CD}"/>
                </c:ext>
              </c:extLst>
            </c:dLbl>
            <c:dLbl>
              <c:idx val="2"/>
              <c:tx>
                <c:strRef>
                  <c:f>Daten_Diagramme!$E$16</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{58980D76-5BEF-4C87-8E57-02AAB49BA62E}</c15:txfldGUID>
                      <c15:f>Daten_Diagramme!$E$16</c15:f>
                      <c15:dlblFieldTableCache>
                        <c:ptCount val="1"/>
                        <c:pt idx="0">
                          <c:v>-9.4</c:v>
                        </c:pt>
                      </c15:dlblFieldTableCache>
                    </c15:dlblFTEntry>
                  </c15:dlblFieldTable>
                  <c15:showDataLabelsRange val="0"/>
                </c:ext>
                <c:ext xmlns:c16="http://schemas.microsoft.com/office/drawing/2014/chart" uri="{C3380CC4-5D6E-409C-BE32-E72D297353CC}">
                  <c16:uniqueId val="{00000002-9E6A-4834-B709-1AC1DD2460CD}"/>
                </c:ext>
              </c:extLst>
            </c:dLbl>
            <c:dLbl>
              <c:idx val="3"/>
              <c:tx>
                <c:strRef>
                  <c:f>Daten_Diagramme!$E$17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{16DBD237-0145-4AB4-A8EA-5F413CC4A7B9}</c15:txfldGUID>
                      <c15:f>Daten_Diagramme!$E$17</c15:f>
                      <c15:dlblFieldTableCache>
                        <c:ptCount val="1"/>
                        <c:pt idx="0">
                          <c:v>-5.4</c:v>
                        </c:pt>
                      </c15:dlblFieldTableCache>
                    </c15:dlblFTEntry>
                  </c15:dlblFieldTable>
                  <c15:showDataLabelsRange val="0"/>
                </c:ext>
                <c:ext xmlns:c16="http://schemas.microsoft.com/office/drawing/2014/chart" uri="{C3380CC4-5D6E-409C-BE32-E72D297353CC}">
                  <c16:uniqueId val="{00000003-9E6A-4834-B709-1AC1DD2460CD}"/>
                </c:ext>
              </c:extLst>
            </c:dLbl>
            <c:dLbl>
              <c:idx val="4"/>
              <c:tx>
                <c:strRef>
                  <c:f>Daten_Diagramme!$E$18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{E7FEA3AD-9565-4D55-AAA8-876435CD7D53}</c15:txfldGUID>
                      <c15:f>Daten_Diagramme!$E$18</c15:f>
                      <c15:dlblFieldTableCache>
                        <c:ptCount val="1"/>
                        <c:pt idx="0">
                          <c:v>-5.1</c:v>
                        </c:pt>
                      </c15:dlblFieldTableCache>
                    </c15:dlblFTEntry>
                  </c15:dlblFieldTable>
                  <c15:showDataLabelsRange val="0"/>
                </c:ext>
                <c:ext xmlns:c16="http://schemas.microsoft.com/office/drawing/2014/chart" uri="{C3380CC4-5D6E-409C-BE32-E72D297353CC}">
                  <c16:uniqueId val="{00000004-9E6A-4834-B709-1AC1DD2460CD}"/>
                </c:ext>
              </c:extLst>
            </c:dLbl>
            <c:dLbl>
              <c:idx val="5"/>
              <c:tx>
                <c:strRef>
                  <c:f>Daten_Diagramme!$E$19</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{B115EF0E-E92E-47BB-B835-BC407D3F5381}</c15:txfldGUID>
                      <c15:f>Daten_Diagramme!$E$19</c15:f>
                      <c15:dlblFieldTableCache>
                        <c:ptCount val="1"/>
                        <c:pt idx="0">
                          <c:v>-7.9</c:v>
                        </c:pt>
                      </c15:dlblFieldTableCache>
                    </c15:dlblFTEntry>
                  </c15:dlblFieldTable>
                  <c15:showDataLabelsRange val="0"/>
                </c:ext>
                <c:ext xmlns:c16="http://schemas.microsoft.com/office/drawing/2014/chart" uri="{C3380CC4-5D6E-409C-BE32-E72D297353CC}">
                  <c16:uniqueId val="{00000005-9E6A-4834-B709-1AC1DD2460CD}"/>
                </c:ext>
              </c:extLst>
            </c:dLbl>
            <c:dLbl>
              <c:idx val="6"/>
              <c:tx>
                <c:strRef>
                  <c:f>Daten_Diagramme!$E$20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{58EB3722-16C0-4791-98A9-BD7DFF297126}</c15:txfldGUID>
                      <c15:f>Daten_Diagramme!$E$20</c15:f>
                      <c15:dlblFieldTableCache>
                        <c:ptCount val="1"/>
                        <c:pt idx="0">
                          <c:v>2.5</c:v>
                        </c:pt>
                      </c15:dlblFieldTableCache>
                    </c15:dlblFTEntry>
                  </c15:dlblFieldTable>
                  <c15:showDataLabelsRange val="0"/>
                </c:ext>
                <c:ext xmlns:c16="http://schemas.microsoft.com/office/drawing/2014/chart" uri="{C3380CC4-5D6E-409C-BE32-E72D297353CC}">
                  <c16:uniqueId val="{00000006-9E6A-4834-B709-1AC1DD2460CD}"/>
                </c:ext>
              </c:extLst>
            </c:dLbl>
            <c:dLbl>
              <c:idx val="7"/>
              <c:tx>
                <c:strRef>
                  <c:f>Daten_Diagramme!$E$21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{CFAEDA7F-4E5B-4BE8-8B91-63C2B46AA40E}</c15:txfldGUID>
                      <c15:f>Daten_Diagramme!$E$21</c15:f>
                      <c15:dlblFieldTableCache>
                        <c:ptCount val="1"/>
                        <c:pt idx="0">
                          <c:v>-4.3</c:v>
                        </c:pt>
                      </c15:dlblFieldTableCache>
                    </c15:dlblFTEntry>
                  </c15:dlblFieldTable>
                  <c15:showDataLabelsRange val="0"/>
                </c:ext>
                <c:ext xmlns:c16="http://schemas.microsoft.com/office/drawing/2014/chart" uri="{C3380CC4-5D6E-409C-BE32-E72D297353CC}">
                  <c16:uniqueId val="{00000007-9E6A-4834-B709-1AC1DD2460CD}"/>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{6872701A-23D4-4750-B006-248EDF99F0F6}</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9E6A-4834-B709-1AC1DD2460CD}"/>
                </c:ext>
              </c:extLst>
            </c:dLbl>
            <c:dLbl>
              <c:idx val="9"/>
              <c:tx>
                <c:strRef>
                  <c:f>Daten_Diagramme!$E$23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{3104456A-9CD7-46B5-BE96-250D3FF305E9}</c15:txfldGUID>
                      <c15:f>Daten_Diagramme!$E$23</c15:f>
                      <c15:dlblFieldTableCache>
                        <c:ptCount val="1"/>
                        <c:pt idx="0">
                          <c:v>1.4</c:v>
                        </c:pt>
                      </c15:dlblFieldTableCache>
                    </c15:dlblFTEntry>
                  </c15:dlblFieldTable>
                  <c15:showDataLabelsRange val="0"/>
                </c:ext>
                <c:ext xmlns:c16="http://schemas.microsoft.com/office/drawing/2014/chart" uri="{C3380CC4-5D6E-409C-BE32-E72D297353CC}">
                  <c16:uniqueId val="{00000009-9E6A-4834-B709-1AC1DD2460CD}"/>
                </c:ext>
              </c:extLst>
            </c:dLbl>
            <c:dLbl>
              <c:idx val="10"/>
              <c:tx>
                <c:strRef>
                  <c:f>Daten_Diagramme!$E$24</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{0E376710-F7F6-45CB-A9B8-A7080138C693}</c15:txfldGUID>
                      <c15:f>Daten_Diagramme!$E$24</c15:f>
                      <c15:dlblFieldTableCache>
                        <c:ptCount val="1"/>
                        <c:pt idx="0">
                          <c:v>-10.3</c:v>
                        </c:pt>
                      </c15:dlblFieldTableCache>
                    </c15:dlblFTEntry>
                  </c15:dlblFieldTable>
                  <c15:showDataLabelsRange val="0"/>
                </c:ext>
                <c:ext xmlns:c16="http://schemas.microsoft.com/office/drawing/2014/chart" uri="{C3380CC4-5D6E-409C-BE32-E72D297353CC}">
                  <c16:uniqueId val="{0000000A-9E6A-4834-B709-1AC1DD2460CD}"/>
                </c:ext>
              </c:extLst>
            </c:dLbl>
            <c:dLbl>
              <c:idx val="11"/>
              <c:tx>
                <c:strRef>
                  <c:f>Daten_Diagramme!$E$25</c:f>
                  <c:strCache>
                    <c:ptCount val="1"/>
                    <c:pt idx="0">
                      <c:v>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{6686DC43-C91A-41ED-A5BB-0A2D093092FD}</c15:txfldGUID>
                      <c15:f>Daten_Diagramme!$E$25</c15:f>
                      <c15:dlblFieldTableCache>
                        <c:ptCount val="1"/>
                        <c:pt idx="0">
                          <c:v>9.3</c:v>
                        </c:pt>
                      </c15:dlblFieldTableCache>
                    </c15:dlblFTEntry>
                  </c15:dlblFieldTable>
                  <c15:showDataLabelsRange val="0"/>
                </c:ext>
                <c:ext xmlns:c16="http://schemas.microsoft.com/office/drawing/2014/chart" uri="{C3380CC4-5D6E-409C-BE32-E72D297353CC}">
                  <c16:uniqueId val="{0000000B-9E6A-4834-B709-1AC1DD2460CD}"/>
                </c:ext>
              </c:extLst>
            </c:dLbl>
            <c:dLbl>
              <c:idx val="12"/>
              <c:tx>
                <c:strRef>
                  <c:f>Daten_Diagramme!$E$26</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{3255CF0C-9762-4874-A46F-E1FBB7D84570}</c15:txfldGUID>
                      <c15:f>Daten_Diagramme!$E$26</c15:f>
                      <c15:dlblFieldTableCache>
                        <c:ptCount val="1"/>
                        <c:pt idx="0">
                          <c:v>9.9</c:v>
                        </c:pt>
                      </c15:dlblFieldTableCache>
                    </c15:dlblFTEntry>
                  </c15:dlblFieldTable>
                  <c15:showDataLabelsRange val="0"/>
                </c:ext>
                <c:ext xmlns:c16="http://schemas.microsoft.com/office/drawing/2014/chart" uri="{C3380CC4-5D6E-409C-BE32-E72D297353CC}">
                  <c16:uniqueId val="{0000000C-9E6A-4834-B709-1AC1DD2460CD}"/>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{FCE61522-DBFF-4107-A569-4BCF7E790221}</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9E6A-4834-B709-1AC1DD2460CD}"/>
                </c:ext>
              </c:extLst>
            </c:dLbl>
            <c:dLbl>
              <c:idx val="14"/>
              <c:tx>
                <c:strRef>
                  <c:f>Daten_Diagramme!$E$28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{0EF81F79-979C-494D-8CFD-71BED3412E2D}</c15:txfldGUID>
                      <c15:f>Daten_Diagramme!$E$28</c15:f>
                      <c15:dlblFieldTableCache>
                        <c:ptCount val="1"/>
                        <c:pt idx="0">
                          <c:v>-1.1</c:v>
                        </c:pt>
                      </c15:dlblFieldTableCache>
                    </c15:dlblFTEntry>
                  </c15:dlblFieldTable>
                  <c15:showDataLabelsRange val="0"/>
                </c:ext>
                <c:ext xmlns:c16="http://schemas.microsoft.com/office/drawing/2014/chart" uri="{C3380CC4-5D6E-409C-BE32-E72D297353CC}">
                  <c16:uniqueId val="{0000000E-9E6A-4834-B709-1AC1DD2460CD}"/>
                </c:ext>
              </c:extLst>
            </c:dLbl>
            <c:dLbl>
              <c:idx val="15"/>
              <c:tx>
                <c:strRef>
                  <c:f>Daten_Diagramme!$E$29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{16C7A018-5BFE-4C19-A98B-D672C7510391}</c15:txfldGUID>
                      <c15:f>Daten_Diagramme!$E$29</c15:f>
                      <c15:dlblFieldTableCache>
                        <c:ptCount val="1"/>
                        <c:pt idx="0">
                          <c:v>1.3</c:v>
                        </c:pt>
                      </c15:dlblFieldTableCache>
                    </c15:dlblFTEntry>
                  </c15:dlblFieldTable>
                  <c15:showDataLabelsRange val="0"/>
                </c:ext>
                <c:ext xmlns:c16="http://schemas.microsoft.com/office/drawing/2014/chart" uri="{C3380CC4-5D6E-409C-BE32-E72D297353CC}">
                  <c16:uniqueId val="{0000000F-9E6A-4834-B709-1AC1DD2460CD}"/>
                </c:ext>
              </c:extLst>
            </c:dLbl>
            <c:dLbl>
              <c:idx val="16"/>
              <c:tx>
                <c:strRef>
                  <c:f>Daten_Diagramme!$E$30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{9A89A17E-1029-4E0A-8130-75410E908A70}</c15:txfldGUID>
                      <c15:f>Daten_Diagramme!$E$30</c15:f>
                      <c15:dlblFieldTableCache>
                        <c:ptCount val="1"/>
                        <c:pt idx="0">
                          <c:v>-2.9</c:v>
                        </c:pt>
                      </c15:dlblFieldTableCache>
                    </c15:dlblFTEntry>
                  </c15:dlblFieldTable>
                  <c15:showDataLabelsRange val="0"/>
                </c:ext>
                <c:ext xmlns:c16="http://schemas.microsoft.com/office/drawing/2014/chart" uri="{C3380CC4-5D6E-409C-BE32-E72D297353CC}">
                  <c16:uniqueId val="{00000010-9E6A-4834-B709-1AC1DD2460CD}"/>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{9E5409FE-1F3A-4891-935C-F155D6A9D3E0}</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9E6A-4834-B709-1AC1DD2460CD}"/>
                </c:ext>
              </c:extLst>
            </c:dLbl>
            <c:dLbl>
              <c:idx val="18"/>
              <c:tx>
                <c:strRef>
                  <c:f>Daten_Diagramme!$E$32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{18F72545-35E4-4E57-AFC3-BCCD65C9FC82}</c15:txfldGUID>
                      <c15:f>Daten_Diagramme!$E$32</c15:f>
                      <c15:dlblFieldTableCache>
                        <c:ptCount val="1"/>
                        <c:pt idx="0">
                          <c:v>-5.5</c:v>
                        </c:pt>
                      </c15:dlblFieldTableCache>
                    </c15:dlblFTEntry>
                  </c15:dlblFieldTable>
                  <c15:showDataLabelsRange val="0"/>
                </c:ext>
                <c:ext xmlns:c16="http://schemas.microsoft.com/office/drawing/2014/chart" uri="{C3380CC4-5D6E-409C-BE32-E72D297353CC}">
                  <c16:uniqueId val="{00000012-9E6A-4834-B709-1AC1DD2460CD}"/>
                </c:ext>
              </c:extLst>
            </c:dLbl>
            <c:dLbl>
              <c:idx val="19"/>
              <c:tx>
                <c:strRef>
                  <c:f>Daten_Diagramme!$E$33</c:f>
                  <c:strCache>
                    <c:ptCount val="1"/>
                    <c:pt idx="0">
                      <c:v>15.3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{846CDDFD-CFDC-4917-B4F2-51B9AADACA17}</c15:txfldGUID>
                      <c15:f>Daten_Diagramme!$E$33</c15:f>
                      <c15:dlblFieldTableCache>
                        <c:ptCount val="1"/>
                        <c:pt idx="0">
                          <c:v>15.3</c:v>
                        </c:pt>
                      </c15:dlblFieldTableCache>
                    </c15:dlblFTEntry>
                  </c15:dlblFieldTable>
                  <c15:showDataLabelsRange val="0"/>
                </c:ext>
                <c:ext xmlns:c16="http://schemas.microsoft.com/office/drawing/2014/chart" uri="{C3380CC4-5D6E-409C-BE32-E72D297353CC}">
                  <c16:uniqueId val="{00000013-9E6A-4834-B709-1AC1DD2460CD}"/>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{0BA7178D-9171-4581-A8A1-FE2ADB1C0D75}</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9E6A-4834-B709-1AC1DD2460CD}"/>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{C09B44B9-2915-4A7D-AD4D-613B9B7A9732}</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E6A-4834-B709-1AC1DD2460C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{C5ACA3A7-93ED-4F09-A085-4B8DF2FF8A86}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E6A-4834-B709-1AC1DD2460CD}"/>
                </c:ext>
              </c:extLst>
            </c:dLbl>
            <c:dLbl>
              <c:idx val="23"/>
              <c:tx>
                <c:strRef>
                  <c:f>Daten_Diagramme!$E$37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{47A39963-B342-416D-A9C7-D571B9431589}</c15:txfldGUID>
                      <c15:f>Daten_Diagramme!$E$37</c15:f>
                      <c15:dlblFieldTableCache>
                        <c:ptCount val="1"/>
                        <c:pt idx="0">
                          <c:v>-5.4</c:v>
                        </c:pt>
                      </c15:dlblFieldTableCache>
                    </c15:dlblFTEntry>
                  </c15:dlblFieldTable>
                  <c15:showDataLabelsRange val="0"/>
                </c:ext>
                <c:ext xmlns:c16="http://schemas.microsoft.com/office/drawing/2014/chart" uri="{C3380CC4-5D6E-409C-BE32-E72D297353CC}">
                  <c16:uniqueId val="{00000017-9E6A-4834-B709-1AC1DD2460CD}"/>
                </c:ext>
              </c:extLst>
            </c:dLbl>
            <c:dLbl>
              <c:idx val="24"/>
              <c:tx>
                <c:strRef>
                  <c:f>Daten_Diagramme!$E$38</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{5A72D196-BC91-4439-955A-23EA305D939D}</c15:txfldGUID>
                      <c15:f>Daten_Diagramme!$E$38</c15:f>
                      <c15:dlblFieldTableCache>
                        <c:ptCount val="1"/>
                        <c:pt idx="0">
                          <c:v>-5.1</c:v>
                        </c:pt>
                      </c15:dlblFieldTableCache>
                    </c15:dlblFTEntry>
                  </c15:dlblFieldTable>
                  <c15:showDataLabelsRange val="0"/>
                </c:ext>
                <c:ext xmlns:c16="http://schemas.microsoft.com/office/drawing/2014/chart" uri="{C3380CC4-5D6E-409C-BE32-E72D297353CC}">
                  <c16:uniqueId val="{00000018-9E6A-4834-B709-1AC1DD2460CD}"/>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{6A55DDA2-7045-43CF-8B8A-6B1F2B7E8C75}</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9E6A-4834-B709-1AC1DD2460C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{A3FAA967-1880-49D9-9BCD-66D9429BFB01}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E6A-4834-B709-1AC1DD2460C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{424B10BC-50AF-4258-9123-17E43213451F}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E6A-4834-B709-1AC1DD2460C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{B39D4EEA-191D-4511-80FA-B4758E1C521D}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E6A-4834-B709-1AC1DD2460C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{E6FC0089-09E8-425E-9857-8537939B329A}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E6A-4834-B709-1AC1DD2460C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{792485A5-D2B3-482D-8EFC-7240460E845D}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E6A-4834-B709-1AC1DD2460CD}"/>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{9924A1A3-5CAB-4257-BF48-AA01AE5AFEA2}</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9E6A-4834-B709-1AC1DD2460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-2.1826797056154854</c:v>
                </c:pt>
                <c:pt idx="1">
                  <c:v>-5.3571428571428568</c:v>
                </c:pt>
                <c:pt idx="2">
                  <c:v>-9.375</c:v>
                </c:pt>
                <c:pt idx="3">
                  <c:v>-5.3658536585365857</c:v>
                </c:pt>
                <c:pt idx="4">
                  <c:v>-5.0617283950617287</c:v>
                </c:pt>
                <c:pt idx="5">
                  <c:v>-7.9178885630498534</c:v>
                </c:pt>
                <c:pt idx="6">
                  <c:v>2.5316455696202533</c:v>
                </c:pt>
                <c:pt idx="7">
                  <c:v>-4.2510121457489882</c:v>
                </c:pt>
                <c:pt idx="8">
                  <c:v>-1.8767594619956209</c:v>
                </c:pt>
                <c:pt idx="9">
                  <c:v>1.3840830449826989</c:v>
                </c:pt>
                <c:pt idx="10">
                  <c:v>-10.328638497652582</c:v>
                </c:pt>
                <c:pt idx="11">
                  <c:v>9.2664092664092657</c:v>
                </c:pt>
                <c:pt idx="12">
                  <c:v>9.8591549295774641</c:v>
                </c:pt>
                <c:pt idx="13">
                  <c:v>-2.3613399231191652</c:v>
                </c:pt>
                <c:pt idx="14">
                  <c:v>-1.0888057162300102</c:v>
                </c:pt>
                <c:pt idx="15">
                  <c:v>1.3071895424836601</c:v>
                </c:pt>
                <c:pt idx="16">
                  <c:v>-2.9411764705882355</c:v>
                </c:pt>
                <c:pt idx="17">
                  <c:v>-4.4800000000000004</c:v>
                </c:pt>
                <c:pt idx="18">
                  <c:v>-5.5316533497234177</c:v>
                </c:pt>
                <c:pt idx="19">
                  <c:v>15.304182509505704</c:v>
                </c:pt>
                <c:pt idx="20">
                  <c:v>-1.9916628068550255</c:v>
                </c:pt>
                <c:pt idx="21">
                  <c:v>0</c:v>
                </c:pt>
                <c:pt idx="23">
                  <c:v>-5.3571428571428568</c:v>
                </c:pt>
                <c:pt idx="24">
                  <c:v>-5.1252847380410023</c:v>
                </c:pt>
                <c:pt idx="25">
                  <c:v>-1.886164429157883</c:v>
                </c:pt>
              </c:numCache>
            </c:numRef>
          </c:val>
          <c:extLst>
            <c:ext xmlns:c16="http://schemas.microsoft.com/office/drawing/2014/chart" uri="{C3380CC4-5D6E-409C-BE32-E72D297353CC}">
              <c16:uniqueId val="{00000020-9E6A-4834-B709-1AC1DD2460C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{5F09EB90-F8D3-4CC5-8F57-A9B77166A8D1}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E6A-4834-B709-1AC1DD2460C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{B3082FF1-E9BD-45FC-A2AB-3F92630AC095}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E6A-4834-B709-1AC1DD2460C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{BAF5E7B7-E02D-4A81-94B2-859BC2035E26}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E6A-4834-B709-1AC1DD2460C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{14D0494D-3DA9-46CD-8E8D-FDBA7DCC8163}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E6A-4834-B709-1AC1DD2460C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{F2787617-7B46-43BE-BCB7-A0E6579E1E5E}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E6A-4834-B709-1AC1DD2460C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{40791117-8F99-4EDA-9B11-F2F24CC56F3E}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E6A-4834-B709-1AC1DD2460C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{FCC7EA0B-C192-4C03-BABB-ED1E2E09E856}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E6A-4834-B709-1AC1DD2460C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{F3D724E4-E8C5-46B1-9ABA-FFCE1877684F}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E6A-4834-B709-1AC1DD2460C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{F461998E-4D06-411F-8609-085623ECD8DF}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E6A-4834-B709-1AC1DD2460C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{DA6B42C3-1998-44E7-9037-E188C15D9118}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E6A-4834-B709-1AC1DD2460C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{D89CE0DC-A7BA-4186-ACB3-F3B6D3E7C81E}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E6A-4834-B709-1AC1DD2460C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{E9DC89CA-D8C3-448C-A158-ECF4875E4F37}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E6A-4834-B709-1AC1DD2460C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{C67600CD-2028-45BF-B5EA-8950DC62995E}</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E6A-4834-B709-1AC1DD2460C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{D70C3EBA-A148-4891-8E2F-99E0BBC40F4D}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E6A-4834-B709-1AC1DD2460C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{F3750334-F682-4E2C-AF60-F87C8E959EDC}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E6A-4834-B709-1AC1DD2460C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{75AADF99-3787-461B-ABB0-39D5D3FECDD5}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E6A-4834-B709-1AC1DD2460C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{46231242-4997-4A58-AE9B-36364721410A}</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E6A-4834-B709-1AC1DD2460C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{3E3FD13C-DEA0-44B4-8D50-E5EFD3E18895}</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E6A-4834-B709-1AC1DD2460C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{3E8A5C43-A090-4188-B940-CE6DCDBBD677}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E6A-4834-B709-1AC1DD2460C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{F3E71AE0-F81F-4046-A4C2-11281A1A89D8}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E6A-4834-B709-1AC1DD2460C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{937130C0-DDB6-4501-BABE-BC6D1A8E537A}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E6A-4834-B709-1AC1DD2460C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{2CB2C763-F3F8-4138-8660-DE7676B48BFA}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E6A-4834-B709-1AC1DD2460C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{FD8604CE-830C-4A0C-A968-FAA5DC7022B8}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E6A-4834-B709-1AC1DD2460C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{D325F5A7-2615-4E3A-BE2D-A228819C338B}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E6A-4834-B709-1AC1DD2460C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{D44D8C27-56EC-4B41-BFFF-22F8A70136FB}</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E6A-4834-B709-1AC1DD2460C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{7D007ED9-3619-43A7-A233-0AB7C1C566A6}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E6A-4834-B709-1AC1DD2460C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{6A786AFE-1C8E-4424-87B1-03DD4CC19F46}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E6A-4834-B709-1AC1DD2460C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{3A78EE0F-3638-4187-B937-B42F17DFD354}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E6A-4834-B709-1AC1DD2460C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{843EB517-F3B3-4184-98CC-D9FD1F3FC71C}</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E6A-4834-B709-1AC1DD2460C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{5328033E-9ABC-42E8-BAF8-7C0585D36574}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E6A-4834-B709-1AC1DD2460C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{8226660D-91B7-4E51-B9E4-14A4225AD9D2}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E6A-4834-B709-1AC1DD2460C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{46047383-F96B-461D-8F60-F4C97AC286E6}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E6A-4834-B709-1AC1DD2460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E6A-4834-B709-1AC1DD2460C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E6A-4834-B709-1AC1DD2460C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{80E46488-C7CC-47FE-B302-573CF6CC67C8}</c15:txfldGUID>
                      <c15:f>Diagramm!$I$46</c15:f>
                      <c15:dlblFieldTableCache>
                        <c:ptCount val="1"/>
                      </c15:dlblFieldTableCache>
                    </c15:dlblFTEntry>
                  </c15:dlblFieldTable>
                  <c15:showDataLabelsRange val="0"/>
                </c:ext>
                <c:ext xmlns:c16="http://schemas.microsoft.com/office/drawing/2014/chart" uri="{C3380CC4-5D6E-409C-BE32-E72D297353CC}">
                  <c16:uniqueId val="{00000000-F068-4C67-BD2E-747A0ED6505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{3142DBB8-704C-4CFA-82E8-376467267B45}</c15:txfldGUID>
                      <c15:f>Diagramm!$I$47</c15:f>
                      <c15:dlblFieldTableCache>
                        <c:ptCount val="1"/>
                      </c15:dlblFieldTableCache>
                    </c15:dlblFTEntry>
                  </c15:dlblFieldTable>
                  <c15:showDataLabelsRange val="0"/>
                </c:ext>
                <c:ext xmlns:c16="http://schemas.microsoft.com/office/drawing/2014/chart" uri="{C3380CC4-5D6E-409C-BE32-E72D297353CC}">
                  <c16:uniqueId val="{00000001-F068-4C67-BD2E-747A0ED6505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{23A8452B-BBC4-48A2-9338-A39E1AF26DE2}</c15:txfldGUID>
                      <c15:f>Diagramm!$I$48</c15:f>
                      <c15:dlblFieldTableCache>
                        <c:ptCount val="1"/>
                      </c15:dlblFieldTableCache>
                    </c15:dlblFTEntry>
                  </c15:dlblFieldTable>
                  <c15:showDataLabelsRange val="0"/>
                </c:ext>
                <c:ext xmlns:c16="http://schemas.microsoft.com/office/drawing/2014/chart" uri="{C3380CC4-5D6E-409C-BE32-E72D297353CC}">
                  <c16:uniqueId val="{00000002-F068-4C67-BD2E-747A0ED6505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{CFE81F52-2D7D-46CD-8AFC-8115CAC097ED}</c15:txfldGUID>
                      <c15:f>Diagramm!$I$49</c15:f>
                      <c15:dlblFieldTableCache>
                        <c:ptCount val="1"/>
                      </c15:dlblFieldTableCache>
                    </c15:dlblFTEntry>
                  </c15:dlblFieldTable>
                  <c15:showDataLabelsRange val="0"/>
                </c:ext>
                <c:ext xmlns:c16="http://schemas.microsoft.com/office/drawing/2014/chart" uri="{C3380CC4-5D6E-409C-BE32-E72D297353CC}">
                  <c16:uniqueId val="{00000003-F068-4C67-BD2E-747A0ED6505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{7339C4FD-0425-4150-B521-781F7BCFDA50}</c15:txfldGUID>
                      <c15:f>Diagramm!$I$50</c15:f>
                      <c15:dlblFieldTableCache>
                        <c:ptCount val="1"/>
                      </c15:dlblFieldTableCache>
                    </c15:dlblFTEntry>
                  </c15:dlblFieldTable>
                  <c15:showDataLabelsRange val="0"/>
                </c:ext>
                <c:ext xmlns:c16="http://schemas.microsoft.com/office/drawing/2014/chart" uri="{C3380CC4-5D6E-409C-BE32-E72D297353CC}">
                  <c16:uniqueId val="{00000004-F068-4C67-BD2E-747A0ED6505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{1A5B5E76-D672-4B09-B01E-1FFC5945F620}</c15:txfldGUID>
                      <c15:f>Diagramm!$I$51</c15:f>
                      <c15:dlblFieldTableCache>
                        <c:ptCount val="1"/>
                      </c15:dlblFieldTableCache>
                    </c15:dlblFTEntry>
                  </c15:dlblFieldTable>
                  <c15:showDataLabelsRange val="0"/>
                </c:ext>
                <c:ext xmlns:c16="http://schemas.microsoft.com/office/drawing/2014/chart" uri="{C3380CC4-5D6E-409C-BE32-E72D297353CC}">
                  <c16:uniqueId val="{00000005-F068-4C67-BD2E-747A0ED6505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{0BCA6086-D2DD-4A79-A2D9-85C84822311C}</c15:txfldGUID>
                      <c15:f>Diagramm!$I$52</c15:f>
                      <c15:dlblFieldTableCache>
                        <c:ptCount val="1"/>
                      </c15:dlblFieldTableCache>
                    </c15:dlblFTEntry>
                  </c15:dlblFieldTable>
                  <c15:showDataLabelsRange val="0"/>
                </c:ext>
                <c:ext xmlns:c16="http://schemas.microsoft.com/office/drawing/2014/chart" uri="{C3380CC4-5D6E-409C-BE32-E72D297353CC}">
                  <c16:uniqueId val="{00000006-F068-4C67-BD2E-747A0ED6505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{3F489444-DD86-483D-9173-3B25784FF624}</c15:txfldGUID>
                      <c15:f>Diagramm!$I$53</c15:f>
                      <c15:dlblFieldTableCache>
                        <c:ptCount val="1"/>
                      </c15:dlblFieldTableCache>
                    </c15:dlblFTEntry>
                  </c15:dlblFieldTable>
                  <c15:showDataLabelsRange val="0"/>
                </c:ext>
                <c:ext xmlns:c16="http://schemas.microsoft.com/office/drawing/2014/chart" uri="{C3380CC4-5D6E-409C-BE32-E72D297353CC}">
                  <c16:uniqueId val="{00000007-F068-4C67-BD2E-747A0ED6505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{72E8BA76-86A0-4126-AE55-E0F0D56B817B}</c15:txfldGUID>
                      <c15:f>Diagramm!$I$54</c15:f>
                      <c15:dlblFieldTableCache>
                        <c:ptCount val="1"/>
                      </c15:dlblFieldTableCache>
                    </c15:dlblFTEntry>
                  </c15:dlblFieldTable>
                  <c15:showDataLabelsRange val="0"/>
                </c:ext>
                <c:ext xmlns:c16="http://schemas.microsoft.com/office/drawing/2014/chart" uri="{C3380CC4-5D6E-409C-BE32-E72D297353CC}">
                  <c16:uniqueId val="{00000008-F068-4C67-BD2E-747A0ED6505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{ADFDA721-819C-4DF3-963B-B9D8499A0D7D}</c15:txfldGUID>
                      <c15:f>Diagramm!$I$55</c15:f>
                      <c15:dlblFieldTableCache>
                        <c:ptCount val="1"/>
                      </c15:dlblFieldTableCache>
                    </c15:dlblFTEntry>
                  </c15:dlblFieldTable>
                  <c15:showDataLabelsRange val="0"/>
                </c:ext>
                <c:ext xmlns:c16="http://schemas.microsoft.com/office/drawing/2014/chart" uri="{C3380CC4-5D6E-409C-BE32-E72D297353CC}">
                  <c16:uniqueId val="{00000009-F068-4C67-BD2E-747A0ED6505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{A03D5C39-5C22-4461-8773-173FA55D47D3}</c15:txfldGUID>
                      <c15:f>Diagramm!$I$56</c15:f>
                      <c15:dlblFieldTableCache>
                        <c:ptCount val="1"/>
                      </c15:dlblFieldTableCache>
                    </c15:dlblFTEntry>
                  </c15:dlblFieldTable>
                  <c15:showDataLabelsRange val="0"/>
                </c:ext>
                <c:ext xmlns:c16="http://schemas.microsoft.com/office/drawing/2014/chart" uri="{C3380CC4-5D6E-409C-BE32-E72D297353CC}">
                  <c16:uniqueId val="{0000000A-F068-4C67-BD2E-747A0ED6505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{CA864C82-8F89-4E85-A396-798A5BE021DA}</c15:txfldGUID>
                      <c15:f>Diagramm!$I$57</c15:f>
                      <c15:dlblFieldTableCache>
                        <c:ptCount val="1"/>
                      </c15:dlblFieldTableCache>
                    </c15:dlblFTEntry>
                  </c15:dlblFieldTable>
                  <c15:showDataLabelsRange val="0"/>
                </c:ext>
                <c:ext xmlns:c16="http://schemas.microsoft.com/office/drawing/2014/chart" uri="{C3380CC4-5D6E-409C-BE32-E72D297353CC}">
                  <c16:uniqueId val="{0000000B-F068-4C67-BD2E-747A0ED6505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{4D8D57C4-3CC2-4708-8CD9-2FCCFEA3B1F2}</c15:txfldGUID>
                      <c15:f>Diagramm!$I$58</c15:f>
                      <c15:dlblFieldTableCache>
                        <c:ptCount val="1"/>
                      </c15:dlblFieldTableCache>
                    </c15:dlblFTEntry>
                  </c15:dlblFieldTable>
                  <c15:showDataLabelsRange val="0"/>
                </c:ext>
                <c:ext xmlns:c16="http://schemas.microsoft.com/office/drawing/2014/chart" uri="{C3380CC4-5D6E-409C-BE32-E72D297353CC}">
                  <c16:uniqueId val="{0000000C-F068-4C67-BD2E-747A0ED6505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{B41A341E-38D8-4618-8ACB-69AE0A5539C7}</c15:txfldGUID>
                      <c15:f>Diagramm!$I$59</c15:f>
                      <c15:dlblFieldTableCache>
                        <c:ptCount val="1"/>
                      </c15:dlblFieldTableCache>
                    </c15:dlblFTEntry>
                  </c15:dlblFieldTable>
                  <c15:showDataLabelsRange val="0"/>
                </c:ext>
                <c:ext xmlns:c16="http://schemas.microsoft.com/office/drawing/2014/chart" uri="{C3380CC4-5D6E-409C-BE32-E72D297353CC}">
                  <c16:uniqueId val="{0000000D-F068-4C67-BD2E-747A0ED6505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{AB4E13BF-879B-437F-8529-A78974E126D2}</c15:txfldGUID>
                      <c15:f>Diagramm!$I$60</c15:f>
                      <c15:dlblFieldTableCache>
                        <c:ptCount val="1"/>
                      </c15:dlblFieldTableCache>
                    </c15:dlblFTEntry>
                  </c15:dlblFieldTable>
                  <c15:showDataLabelsRange val="0"/>
                </c:ext>
                <c:ext xmlns:c16="http://schemas.microsoft.com/office/drawing/2014/chart" uri="{C3380CC4-5D6E-409C-BE32-E72D297353CC}">
                  <c16:uniqueId val="{0000000E-F068-4C67-BD2E-747A0ED6505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{96E30487-6AFF-43F9-B060-23A51D26A3D6}</c15:txfldGUID>
                      <c15:f>Diagramm!$I$61</c15:f>
                      <c15:dlblFieldTableCache>
                        <c:ptCount val="1"/>
                      </c15:dlblFieldTableCache>
                    </c15:dlblFTEntry>
                  </c15:dlblFieldTable>
                  <c15:showDataLabelsRange val="0"/>
                </c:ext>
                <c:ext xmlns:c16="http://schemas.microsoft.com/office/drawing/2014/chart" uri="{C3380CC4-5D6E-409C-BE32-E72D297353CC}">
                  <c16:uniqueId val="{0000000F-F068-4C67-BD2E-747A0ED6505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{ED7564CE-FD59-4E3E-B696-6BF9B17168C2}</c15:txfldGUID>
                      <c15:f>Diagramm!$I$62</c15:f>
                      <c15:dlblFieldTableCache>
                        <c:ptCount val="1"/>
                      </c15:dlblFieldTableCache>
                    </c15:dlblFTEntry>
                  </c15:dlblFieldTable>
                  <c15:showDataLabelsRange val="0"/>
                </c:ext>
                <c:ext xmlns:c16="http://schemas.microsoft.com/office/drawing/2014/chart" uri="{C3380CC4-5D6E-409C-BE32-E72D297353CC}">
                  <c16:uniqueId val="{00000010-F068-4C67-BD2E-747A0ED6505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{14AF7E11-6B6B-419E-8A4C-6DE3ECBF7156}</c15:txfldGUID>
                      <c15:f>Diagramm!$I$63</c15:f>
                      <c15:dlblFieldTableCache>
                        <c:ptCount val="1"/>
                      </c15:dlblFieldTableCache>
                    </c15:dlblFTEntry>
                  </c15:dlblFieldTable>
                  <c15:showDataLabelsRange val="0"/>
                </c:ext>
                <c:ext xmlns:c16="http://schemas.microsoft.com/office/drawing/2014/chart" uri="{C3380CC4-5D6E-409C-BE32-E72D297353CC}">
                  <c16:uniqueId val="{00000011-F068-4C67-BD2E-747A0ED6505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{55A7CC9C-8BE3-4952-BBB5-FBC5E7595CCB}</c15:txfldGUID>
                      <c15:f>Diagramm!$I$64</c15:f>
                      <c15:dlblFieldTableCache>
                        <c:ptCount val="1"/>
                      </c15:dlblFieldTableCache>
                    </c15:dlblFTEntry>
                  </c15:dlblFieldTable>
                  <c15:showDataLabelsRange val="0"/>
                </c:ext>
                <c:ext xmlns:c16="http://schemas.microsoft.com/office/drawing/2014/chart" uri="{C3380CC4-5D6E-409C-BE32-E72D297353CC}">
                  <c16:uniqueId val="{00000012-F068-4C67-BD2E-747A0ED6505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{E3F2D174-4A45-43F9-8FD1-A1DAE90FFB96}</c15:txfldGUID>
                      <c15:f>Diagramm!$I$65</c15:f>
                      <c15:dlblFieldTableCache>
                        <c:ptCount val="1"/>
                      </c15:dlblFieldTableCache>
                    </c15:dlblFTEntry>
                  </c15:dlblFieldTable>
                  <c15:showDataLabelsRange val="0"/>
                </c:ext>
                <c:ext xmlns:c16="http://schemas.microsoft.com/office/drawing/2014/chart" uri="{C3380CC4-5D6E-409C-BE32-E72D297353CC}">
                  <c16:uniqueId val="{00000013-F068-4C67-BD2E-747A0ED6505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{FC32ED18-B91C-4D1E-9A4C-4913E1EC9DD3}</c15:txfldGUID>
                      <c15:f>Diagramm!$I$66</c15:f>
                      <c15:dlblFieldTableCache>
                        <c:ptCount val="1"/>
                      </c15:dlblFieldTableCache>
                    </c15:dlblFTEntry>
                  </c15:dlblFieldTable>
                  <c15:showDataLabelsRange val="0"/>
                </c:ext>
                <c:ext xmlns:c16="http://schemas.microsoft.com/office/drawing/2014/chart" uri="{C3380CC4-5D6E-409C-BE32-E72D297353CC}">
                  <c16:uniqueId val="{00000014-F068-4C67-BD2E-747A0ED6505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{E900E3F4-BD67-4053-9432-96F669F63D3F}</c15:txfldGUID>
                      <c15:f>Diagramm!$I$67</c15:f>
                      <c15:dlblFieldTableCache>
                        <c:ptCount val="1"/>
                      </c15:dlblFieldTableCache>
                    </c15:dlblFTEntry>
                  </c15:dlblFieldTable>
                  <c15:showDataLabelsRange val="0"/>
                </c:ext>
                <c:ext xmlns:c16="http://schemas.microsoft.com/office/drawing/2014/chart" uri="{C3380CC4-5D6E-409C-BE32-E72D297353CC}">
                  <c16:uniqueId val="{00000015-F068-4C67-BD2E-747A0ED650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68-4C67-BD2E-747A0ED6505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{BD08DB57-0F8F-4BFE-8BB9-A81C89C45677}</c15:txfldGUID>
                      <c15:f>Diagramm!$K$46</c15:f>
                      <c15:dlblFieldTableCache>
                        <c:ptCount val="1"/>
                      </c15:dlblFieldTableCache>
                    </c15:dlblFTEntry>
                  </c15:dlblFieldTable>
                  <c15:showDataLabelsRange val="0"/>
                </c:ext>
                <c:ext xmlns:c16="http://schemas.microsoft.com/office/drawing/2014/chart" uri="{C3380CC4-5D6E-409C-BE32-E72D297353CC}">
                  <c16:uniqueId val="{00000017-F068-4C67-BD2E-747A0ED6505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{6F452E12-F821-41EB-9151-78712B83EFF2}</c15:txfldGUID>
                      <c15:f>Diagramm!$K$47</c15:f>
                      <c15:dlblFieldTableCache>
                        <c:ptCount val="1"/>
                      </c15:dlblFieldTableCache>
                    </c15:dlblFTEntry>
                  </c15:dlblFieldTable>
                  <c15:showDataLabelsRange val="0"/>
                </c:ext>
                <c:ext xmlns:c16="http://schemas.microsoft.com/office/drawing/2014/chart" uri="{C3380CC4-5D6E-409C-BE32-E72D297353CC}">
                  <c16:uniqueId val="{00000018-F068-4C67-BD2E-747A0ED6505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{5CC0AD51-4FA5-41AC-A372-46455B702426}</c15:txfldGUID>
                      <c15:f>Diagramm!$K$48</c15:f>
                      <c15:dlblFieldTableCache>
                        <c:ptCount val="1"/>
                      </c15:dlblFieldTableCache>
                    </c15:dlblFTEntry>
                  </c15:dlblFieldTable>
                  <c15:showDataLabelsRange val="0"/>
                </c:ext>
                <c:ext xmlns:c16="http://schemas.microsoft.com/office/drawing/2014/chart" uri="{C3380CC4-5D6E-409C-BE32-E72D297353CC}">
                  <c16:uniqueId val="{00000019-F068-4C67-BD2E-747A0ED6505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{E281E589-C25E-4724-9F65-73892E3F042E}</c15:txfldGUID>
                      <c15:f>Diagramm!$K$49</c15:f>
                      <c15:dlblFieldTableCache>
                        <c:ptCount val="1"/>
                      </c15:dlblFieldTableCache>
                    </c15:dlblFTEntry>
                  </c15:dlblFieldTable>
                  <c15:showDataLabelsRange val="0"/>
                </c:ext>
                <c:ext xmlns:c16="http://schemas.microsoft.com/office/drawing/2014/chart" uri="{C3380CC4-5D6E-409C-BE32-E72D297353CC}">
                  <c16:uniqueId val="{0000001A-F068-4C67-BD2E-747A0ED6505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{E31E545A-8873-45E8-BDB6-DDB7106DE3FE}</c15:txfldGUID>
                      <c15:f>Diagramm!$K$50</c15:f>
                      <c15:dlblFieldTableCache>
                        <c:ptCount val="1"/>
                      </c15:dlblFieldTableCache>
                    </c15:dlblFTEntry>
                  </c15:dlblFieldTable>
                  <c15:showDataLabelsRange val="0"/>
                </c:ext>
                <c:ext xmlns:c16="http://schemas.microsoft.com/office/drawing/2014/chart" uri="{C3380CC4-5D6E-409C-BE32-E72D297353CC}">
                  <c16:uniqueId val="{0000001B-F068-4C67-BD2E-747A0ED6505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{2E8043D4-73C9-4493-BCCE-CA7EE6166204}</c15:txfldGUID>
                      <c15:f>Diagramm!$K$51</c15:f>
                      <c15:dlblFieldTableCache>
                        <c:ptCount val="1"/>
                      </c15:dlblFieldTableCache>
                    </c15:dlblFTEntry>
                  </c15:dlblFieldTable>
                  <c15:showDataLabelsRange val="0"/>
                </c:ext>
                <c:ext xmlns:c16="http://schemas.microsoft.com/office/drawing/2014/chart" uri="{C3380CC4-5D6E-409C-BE32-E72D297353CC}">
                  <c16:uniqueId val="{0000001C-F068-4C67-BD2E-747A0ED6505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{718C9921-E8E0-4569-9EE0-3A0AA53E2066}</c15:txfldGUID>
                      <c15:f>Diagramm!$K$52</c15:f>
                      <c15:dlblFieldTableCache>
                        <c:ptCount val="1"/>
                      </c15:dlblFieldTableCache>
                    </c15:dlblFTEntry>
                  </c15:dlblFieldTable>
                  <c15:showDataLabelsRange val="0"/>
                </c:ext>
                <c:ext xmlns:c16="http://schemas.microsoft.com/office/drawing/2014/chart" uri="{C3380CC4-5D6E-409C-BE32-E72D297353CC}">
                  <c16:uniqueId val="{0000001D-F068-4C67-BD2E-747A0ED6505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{921CB631-8CC4-4423-B5AA-EDC94F44033F}</c15:txfldGUID>
                      <c15:f>Diagramm!$K$53</c15:f>
                      <c15:dlblFieldTableCache>
                        <c:ptCount val="1"/>
                      </c15:dlblFieldTableCache>
                    </c15:dlblFTEntry>
                  </c15:dlblFieldTable>
                  <c15:showDataLabelsRange val="0"/>
                </c:ext>
                <c:ext xmlns:c16="http://schemas.microsoft.com/office/drawing/2014/chart" uri="{C3380CC4-5D6E-409C-BE32-E72D297353CC}">
                  <c16:uniqueId val="{0000001E-F068-4C67-BD2E-747A0ED6505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{BB7D3796-4342-4782-954C-9D342438960D}</c15:txfldGUID>
                      <c15:f>Diagramm!$K$54</c15:f>
                      <c15:dlblFieldTableCache>
                        <c:ptCount val="1"/>
                      </c15:dlblFieldTableCache>
                    </c15:dlblFTEntry>
                  </c15:dlblFieldTable>
                  <c15:showDataLabelsRange val="0"/>
                </c:ext>
                <c:ext xmlns:c16="http://schemas.microsoft.com/office/drawing/2014/chart" uri="{C3380CC4-5D6E-409C-BE32-E72D297353CC}">
                  <c16:uniqueId val="{0000001F-F068-4C67-BD2E-747A0ED6505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{2E598347-97CA-4C4B-8E38-B0AFD9E2428B}</c15:txfldGUID>
                      <c15:f>Diagramm!$K$55</c15:f>
                      <c15:dlblFieldTableCache>
                        <c:ptCount val="1"/>
                      </c15:dlblFieldTableCache>
                    </c15:dlblFTEntry>
                  </c15:dlblFieldTable>
                  <c15:showDataLabelsRange val="0"/>
                </c:ext>
                <c:ext xmlns:c16="http://schemas.microsoft.com/office/drawing/2014/chart" uri="{C3380CC4-5D6E-409C-BE32-E72D297353CC}">
                  <c16:uniqueId val="{00000020-F068-4C67-BD2E-747A0ED6505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{2B7A80EB-85BE-4C18-BD91-01FE44F2B288}</c15:txfldGUID>
                      <c15:f>Diagramm!$K$56</c15:f>
                      <c15:dlblFieldTableCache>
                        <c:ptCount val="1"/>
                      </c15:dlblFieldTableCache>
                    </c15:dlblFTEntry>
                  </c15:dlblFieldTable>
                  <c15:showDataLabelsRange val="0"/>
                </c:ext>
                <c:ext xmlns:c16="http://schemas.microsoft.com/office/drawing/2014/chart" uri="{C3380CC4-5D6E-409C-BE32-E72D297353CC}">
                  <c16:uniqueId val="{00000021-F068-4C67-BD2E-747A0ED6505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{FE7415FC-55D1-4359-A833-317D4759D577}</c15:txfldGUID>
                      <c15:f>Diagramm!$K$57</c15:f>
                      <c15:dlblFieldTableCache>
                        <c:ptCount val="1"/>
                      </c15:dlblFieldTableCache>
                    </c15:dlblFTEntry>
                  </c15:dlblFieldTable>
                  <c15:showDataLabelsRange val="0"/>
                </c:ext>
                <c:ext xmlns:c16="http://schemas.microsoft.com/office/drawing/2014/chart" uri="{C3380CC4-5D6E-409C-BE32-E72D297353CC}">
                  <c16:uniqueId val="{00000022-F068-4C67-BD2E-747A0ED6505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{EF0A804A-5EBF-4915-93F8-C8C79AD95B87}</c15:txfldGUID>
                      <c15:f>Diagramm!$K$58</c15:f>
                      <c15:dlblFieldTableCache>
                        <c:ptCount val="1"/>
                      </c15:dlblFieldTableCache>
                    </c15:dlblFTEntry>
                  </c15:dlblFieldTable>
                  <c15:showDataLabelsRange val="0"/>
                </c:ext>
                <c:ext xmlns:c16="http://schemas.microsoft.com/office/drawing/2014/chart" uri="{C3380CC4-5D6E-409C-BE32-E72D297353CC}">
                  <c16:uniqueId val="{00000023-F068-4C67-BD2E-747A0ED6505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{CFA5DDDE-725C-4615-9575-EE9690D77843}</c15:txfldGUID>
                      <c15:f>Diagramm!$K$59</c15:f>
                      <c15:dlblFieldTableCache>
                        <c:ptCount val="1"/>
                      </c15:dlblFieldTableCache>
                    </c15:dlblFTEntry>
                  </c15:dlblFieldTable>
                  <c15:showDataLabelsRange val="0"/>
                </c:ext>
                <c:ext xmlns:c16="http://schemas.microsoft.com/office/drawing/2014/chart" uri="{C3380CC4-5D6E-409C-BE32-E72D297353CC}">
                  <c16:uniqueId val="{00000024-F068-4C67-BD2E-747A0ED6505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{CFAD6365-CDE4-41CC-B1BD-034400909BA5}</c15:txfldGUID>
                      <c15:f>Diagramm!$K$60</c15:f>
                      <c15:dlblFieldTableCache>
                        <c:ptCount val="1"/>
                      </c15:dlblFieldTableCache>
                    </c15:dlblFTEntry>
                  </c15:dlblFieldTable>
                  <c15:showDataLabelsRange val="0"/>
                </c:ext>
                <c:ext xmlns:c16="http://schemas.microsoft.com/office/drawing/2014/chart" uri="{C3380CC4-5D6E-409C-BE32-E72D297353CC}">
                  <c16:uniqueId val="{00000025-F068-4C67-BD2E-747A0ED6505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{00A30562-63D1-4D1F-8475-4E67CB537C96}</c15:txfldGUID>
                      <c15:f>Diagramm!$K$61</c15:f>
                      <c15:dlblFieldTableCache>
                        <c:ptCount val="1"/>
                      </c15:dlblFieldTableCache>
                    </c15:dlblFTEntry>
                  </c15:dlblFieldTable>
                  <c15:showDataLabelsRange val="0"/>
                </c:ext>
                <c:ext xmlns:c16="http://schemas.microsoft.com/office/drawing/2014/chart" uri="{C3380CC4-5D6E-409C-BE32-E72D297353CC}">
                  <c16:uniqueId val="{00000026-F068-4C67-BD2E-747A0ED6505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{4F41C7EC-0EF9-4D40-B325-189BCB772BF9}</c15:txfldGUID>
                      <c15:f>Diagramm!$K$62</c15:f>
                      <c15:dlblFieldTableCache>
                        <c:ptCount val="1"/>
                      </c15:dlblFieldTableCache>
                    </c15:dlblFTEntry>
                  </c15:dlblFieldTable>
                  <c15:showDataLabelsRange val="0"/>
                </c:ext>
                <c:ext xmlns:c16="http://schemas.microsoft.com/office/drawing/2014/chart" uri="{C3380CC4-5D6E-409C-BE32-E72D297353CC}">
                  <c16:uniqueId val="{00000027-F068-4C67-BD2E-747A0ED6505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{23DF68AC-3DF6-478F-A277-C3A88BCC1DDD}</c15:txfldGUID>
                      <c15:f>Diagramm!$K$63</c15:f>
                      <c15:dlblFieldTableCache>
                        <c:ptCount val="1"/>
                      </c15:dlblFieldTableCache>
                    </c15:dlblFTEntry>
                  </c15:dlblFieldTable>
                  <c15:showDataLabelsRange val="0"/>
                </c:ext>
                <c:ext xmlns:c16="http://schemas.microsoft.com/office/drawing/2014/chart" uri="{C3380CC4-5D6E-409C-BE32-E72D297353CC}">
                  <c16:uniqueId val="{00000028-F068-4C67-BD2E-747A0ED6505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{BCA3F792-F901-4B3D-B2C7-AED2D4E22A3A}</c15:txfldGUID>
                      <c15:f>Diagramm!$K$64</c15:f>
                      <c15:dlblFieldTableCache>
                        <c:ptCount val="1"/>
                      </c15:dlblFieldTableCache>
                    </c15:dlblFTEntry>
                  </c15:dlblFieldTable>
                  <c15:showDataLabelsRange val="0"/>
                </c:ext>
                <c:ext xmlns:c16="http://schemas.microsoft.com/office/drawing/2014/chart" uri="{C3380CC4-5D6E-409C-BE32-E72D297353CC}">
                  <c16:uniqueId val="{00000029-F068-4C67-BD2E-747A0ED6505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{60D65E1A-29D1-495C-96A4-9FA6A5D8440F}</c15:txfldGUID>
                      <c15:f>Diagramm!$K$65</c15:f>
                      <c15:dlblFieldTableCache>
                        <c:ptCount val="1"/>
                      </c15:dlblFieldTableCache>
                    </c15:dlblFTEntry>
                  </c15:dlblFieldTable>
                  <c15:showDataLabelsRange val="0"/>
                </c:ext>
                <c:ext xmlns:c16="http://schemas.microsoft.com/office/drawing/2014/chart" uri="{C3380CC4-5D6E-409C-BE32-E72D297353CC}">
                  <c16:uniqueId val="{0000002A-F068-4C67-BD2E-747A0ED6505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{24BD89B9-ACC1-4455-84A9-3BBD3FC86268}</c15:txfldGUID>
                      <c15:f>Diagramm!$K$66</c15:f>
                      <c15:dlblFieldTableCache>
                        <c:ptCount val="1"/>
                      </c15:dlblFieldTableCache>
                    </c15:dlblFTEntry>
                  </c15:dlblFieldTable>
                  <c15:showDataLabelsRange val="0"/>
                </c:ext>
                <c:ext xmlns:c16="http://schemas.microsoft.com/office/drawing/2014/chart" uri="{C3380CC4-5D6E-409C-BE32-E72D297353CC}">
                  <c16:uniqueId val="{0000002B-F068-4C67-BD2E-747A0ED6505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{4C620DD8-60D2-4E11-A96A-3071285276BD}</c15:txfldGUID>
                      <c15:f>Diagramm!$K$67</c15:f>
                      <c15:dlblFieldTableCache>
                        <c:ptCount val="1"/>
                      </c15:dlblFieldTableCache>
                    </c15:dlblFTEntry>
                  </c15:dlblFieldTable>
                  <c15:showDataLabelsRange val="0"/>
                </c:ext>
                <c:ext xmlns:c16="http://schemas.microsoft.com/office/drawing/2014/chart" uri="{C3380CC4-5D6E-409C-BE32-E72D297353CC}">
                  <c16:uniqueId val="{0000002C-F068-4C67-BD2E-747A0ED6505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68-4C67-BD2E-747A0ED6505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{2AE50507-9BFB-451E-9040-8DF2DBF57C17}</c15:txfldGUID>
                      <c15:f>Diagramm!$J$46</c15:f>
                      <c15:dlblFieldTableCache>
                        <c:ptCount val="1"/>
                      </c15:dlblFieldTableCache>
                    </c15:dlblFTEntry>
                  </c15:dlblFieldTable>
                  <c15:showDataLabelsRange val="0"/>
                </c:ext>
                <c:ext xmlns:c16="http://schemas.microsoft.com/office/drawing/2014/chart" uri="{C3380CC4-5D6E-409C-BE32-E72D297353CC}">
                  <c16:uniqueId val="{0000002E-F068-4C67-BD2E-747A0ED6505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{AD556C6B-AE0F-4AD5-A898-D2D08A2411B8}</c15:txfldGUID>
                      <c15:f>Diagramm!$J$47</c15:f>
                      <c15:dlblFieldTableCache>
                        <c:ptCount val="1"/>
                      </c15:dlblFieldTableCache>
                    </c15:dlblFTEntry>
                  </c15:dlblFieldTable>
                  <c15:showDataLabelsRange val="0"/>
                </c:ext>
                <c:ext xmlns:c16="http://schemas.microsoft.com/office/drawing/2014/chart" uri="{C3380CC4-5D6E-409C-BE32-E72D297353CC}">
                  <c16:uniqueId val="{0000002F-F068-4C67-BD2E-747A0ED6505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{5093E1A6-A062-419A-A190-0FB2C68ED45A}</c15:txfldGUID>
                      <c15:f>Diagramm!$J$48</c15:f>
                      <c15:dlblFieldTableCache>
                        <c:ptCount val="1"/>
                      </c15:dlblFieldTableCache>
                    </c15:dlblFTEntry>
                  </c15:dlblFieldTable>
                  <c15:showDataLabelsRange val="0"/>
                </c:ext>
                <c:ext xmlns:c16="http://schemas.microsoft.com/office/drawing/2014/chart" uri="{C3380CC4-5D6E-409C-BE32-E72D297353CC}">
                  <c16:uniqueId val="{00000030-F068-4C67-BD2E-747A0ED6505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{90886B64-CFAF-4AB4-A6EF-D3B53558AA27}</c15:txfldGUID>
                      <c15:f>Diagramm!$J$49</c15:f>
                      <c15:dlblFieldTableCache>
                        <c:ptCount val="1"/>
                      </c15:dlblFieldTableCache>
                    </c15:dlblFTEntry>
                  </c15:dlblFieldTable>
                  <c15:showDataLabelsRange val="0"/>
                </c:ext>
                <c:ext xmlns:c16="http://schemas.microsoft.com/office/drawing/2014/chart" uri="{C3380CC4-5D6E-409C-BE32-E72D297353CC}">
                  <c16:uniqueId val="{00000031-F068-4C67-BD2E-747A0ED6505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{F90F9796-232F-4810-82CF-8F54733AD99D}</c15:txfldGUID>
                      <c15:f>Diagramm!$J$50</c15:f>
                      <c15:dlblFieldTableCache>
                        <c:ptCount val="1"/>
                      </c15:dlblFieldTableCache>
                    </c15:dlblFTEntry>
                  </c15:dlblFieldTable>
                  <c15:showDataLabelsRange val="0"/>
                </c:ext>
                <c:ext xmlns:c16="http://schemas.microsoft.com/office/drawing/2014/chart" uri="{C3380CC4-5D6E-409C-BE32-E72D297353CC}">
                  <c16:uniqueId val="{00000032-F068-4C67-BD2E-747A0ED6505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{0B7E9EBD-58C1-426E-8174-F6EE2952A354}</c15:txfldGUID>
                      <c15:f>Diagramm!$J$51</c15:f>
                      <c15:dlblFieldTableCache>
                        <c:ptCount val="1"/>
                      </c15:dlblFieldTableCache>
                    </c15:dlblFTEntry>
                  </c15:dlblFieldTable>
                  <c15:showDataLabelsRange val="0"/>
                </c:ext>
                <c:ext xmlns:c16="http://schemas.microsoft.com/office/drawing/2014/chart" uri="{C3380CC4-5D6E-409C-BE32-E72D297353CC}">
                  <c16:uniqueId val="{00000033-F068-4C67-BD2E-747A0ED6505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{A5B73D25-C076-42F1-A2F8-4FDAC8FC088B}</c15:txfldGUID>
                      <c15:f>Diagramm!$J$52</c15:f>
                      <c15:dlblFieldTableCache>
                        <c:ptCount val="1"/>
                      </c15:dlblFieldTableCache>
                    </c15:dlblFTEntry>
                  </c15:dlblFieldTable>
                  <c15:showDataLabelsRange val="0"/>
                </c:ext>
                <c:ext xmlns:c16="http://schemas.microsoft.com/office/drawing/2014/chart" uri="{C3380CC4-5D6E-409C-BE32-E72D297353CC}">
                  <c16:uniqueId val="{00000034-F068-4C67-BD2E-747A0ED6505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{5D66D947-F7A3-4595-9DDF-ACAC4BF7CE58}</c15:txfldGUID>
                      <c15:f>Diagramm!$J$53</c15:f>
                      <c15:dlblFieldTableCache>
                        <c:ptCount val="1"/>
                      </c15:dlblFieldTableCache>
                    </c15:dlblFTEntry>
                  </c15:dlblFieldTable>
                  <c15:showDataLabelsRange val="0"/>
                </c:ext>
                <c:ext xmlns:c16="http://schemas.microsoft.com/office/drawing/2014/chart" uri="{C3380CC4-5D6E-409C-BE32-E72D297353CC}">
                  <c16:uniqueId val="{00000035-F068-4C67-BD2E-747A0ED6505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{9DDB7E52-989A-4D2E-B6D0-38740E20629D}</c15:txfldGUID>
                      <c15:f>Diagramm!$J$54</c15:f>
                      <c15:dlblFieldTableCache>
                        <c:ptCount val="1"/>
                      </c15:dlblFieldTableCache>
                    </c15:dlblFTEntry>
                  </c15:dlblFieldTable>
                  <c15:showDataLabelsRange val="0"/>
                </c:ext>
                <c:ext xmlns:c16="http://schemas.microsoft.com/office/drawing/2014/chart" uri="{C3380CC4-5D6E-409C-BE32-E72D297353CC}">
                  <c16:uniqueId val="{00000036-F068-4C67-BD2E-747A0ED6505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{B7B9916F-5350-4D5E-91D1-E557940B2124}</c15:txfldGUID>
                      <c15:f>Diagramm!$J$55</c15:f>
                      <c15:dlblFieldTableCache>
                        <c:ptCount val="1"/>
                      </c15:dlblFieldTableCache>
                    </c15:dlblFTEntry>
                  </c15:dlblFieldTable>
                  <c15:showDataLabelsRange val="0"/>
                </c:ext>
                <c:ext xmlns:c16="http://schemas.microsoft.com/office/drawing/2014/chart" uri="{C3380CC4-5D6E-409C-BE32-E72D297353CC}">
                  <c16:uniqueId val="{00000037-F068-4C67-BD2E-747A0ED6505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{5875F576-A0C1-4C45-A45E-DBF5415C22D2}</c15:txfldGUID>
                      <c15:f>Diagramm!$J$56</c15:f>
                      <c15:dlblFieldTableCache>
                        <c:ptCount val="1"/>
                      </c15:dlblFieldTableCache>
                    </c15:dlblFTEntry>
                  </c15:dlblFieldTable>
                  <c15:showDataLabelsRange val="0"/>
                </c:ext>
                <c:ext xmlns:c16="http://schemas.microsoft.com/office/drawing/2014/chart" uri="{C3380CC4-5D6E-409C-BE32-E72D297353CC}">
                  <c16:uniqueId val="{00000038-F068-4C67-BD2E-747A0ED6505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{90ECCCA6-FE73-40A1-9764-EF3E835D96D9}</c15:txfldGUID>
                      <c15:f>Diagramm!$J$57</c15:f>
                      <c15:dlblFieldTableCache>
                        <c:ptCount val="1"/>
                      </c15:dlblFieldTableCache>
                    </c15:dlblFTEntry>
                  </c15:dlblFieldTable>
                  <c15:showDataLabelsRange val="0"/>
                </c:ext>
                <c:ext xmlns:c16="http://schemas.microsoft.com/office/drawing/2014/chart" uri="{C3380CC4-5D6E-409C-BE32-E72D297353CC}">
                  <c16:uniqueId val="{00000039-F068-4C67-BD2E-747A0ED6505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{2D71956F-2397-496A-A191-DDF720387292}</c15:txfldGUID>
                      <c15:f>Diagramm!$J$58</c15:f>
                      <c15:dlblFieldTableCache>
                        <c:ptCount val="1"/>
                      </c15:dlblFieldTableCache>
                    </c15:dlblFTEntry>
                  </c15:dlblFieldTable>
                  <c15:showDataLabelsRange val="0"/>
                </c:ext>
                <c:ext xmlns:c16="http://schemas.microsoft.com/office/drawing/2014/chart" uri="{C3380CC4-5D6E-409C-BE32-E72D297353CC}">
                  <c16:uniqueId val="{0000003A-F068-4C67-BD2E-747A0ED6505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{8A689DA5-5CC3-4A32-B1AA-4CEB8B99341C}</c15:txfldGUID>
                      <c15:f>Diagramm!$J$59</c15:f>
                      <c15:dlblFieldTableCache>
                        <c:ptCount val="1"/>
                      </c15:dlblFieldTableCache>
                    </c15:dlblFTEntry>
                  </c15:dlblFieldTable>
                  <c15:showDataLabelsRange val="0"/>
                </c:ext>
                <c:ext xmlns:c16="http://schemas.microsoft.com/office/drawing/2014/chart" uri="{C3380CC4-5D6E-409C-BE32-E72D297353CC}">
                  <c16:uniqueId val="{0000003B-F068-4C67-BD2E-747A0ED6505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{5C6255D8-030D-4E06-8136-3FEBA690E0A5}</c15:txfldGUID>
                      <c15:f>Diagramm!$J$60</c15:f>
                      <c15:dlblFieldTableCache>
                        <c:ptCount val="1"/>
                      </c15:dlblFieldTableCache>
                    </c15:dlblFTEntry>
                  </c15:dlblFieldTable>
                  <c15:showDataLabelsRange val="0"/>
                </c:ext>
                <c:ext xmlns:c16="http://schemas.microsoft.com/office/drawing/2014/chart" uri="{C3380CC4-5D6E-409C-BE32-E72D297353CC}">
                  <c16:uniqueId val="{0000003C-F068-4C67-BD2E-747A0ED6505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{134375B3-55A0-401C-BCC0-43C44354494B}</c15:txfldGUID>
                      <c15:f>Diagramm!$J$61</c15:f>
                      <c15:dlblFieldTableCache>
                        <c:ptCount val="1"/>
                      </c15:dlblFieldTableCache>
                    </c15:dlblFTEntry>
                  </c15:dlblFieldTable>
                  <c15:showDataLabelsRange val="0"/>
                </c:ext>
                <c:ext xmlns:c16="http://schemas.microsoft.com/office/drawing/2014/chart" uri="{C3380CC4-5D6E-409C-BE32-E72D297353CC}">
                  <c16:uniqueId val="{0000003D-F068-4C67-BD2E-747A0ED6505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{184D6177-0DE3-457F-80C5-91995D50CF42}</c15:txfldGUID>
                      <c15:f>Diagramm!$J$62</c15:f>
                      <c15:dlblFieldTableCache>
                        <c:ptCount val="1"/>
                      </c15:dlblFieldTableCache>
                    </c15:dlblFTEntry>
                  </c15:dlblFieldTable>
                  <c15:showDataLabelsRange val="0"/>
                </c:ext>
                <c:ext xmlns:c16="http://schemas.microsoft.com/office/drawing/2014/chart" uri="{C3380CC4-5D6E-409C-BE32-E72D297353CC}">
                  <c16:uniqueId val="{0000003E-F068-4C67-BD2E-747A0ED6505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{55F30947-1673-4CFB-BD5E-A4B8D534E30A}</c15:txfldGUID>
                      <c15:f>Diagramm!$J$63</c15:f>
                      <c15:dlblFieldTableCache>
                        <c:ptCount val="1"/>
                      </c15:dlblFieldTableCache>
                    </c15:dlblFTEntry>
                  </c15:dlblFieldTable>
                  <c15:showDataLabelsRange val="0"/>
                </c:ext>
                <c:ext xmlns:c16="http://schemas.microsoft.com/office/drawing/2014/chart" uri="{C3380CC4-5D6E-409C-BE32-E72D297353CC}">
                  <c16:uniqueId val="{0000003F-F068-4C67-BD2E-747A0ED6505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{A7589984-B591-4970-9639-F45B6FE15350}</c15:txfldGUID>
                      <c15:f>Diagramm!$J$64</c15:f>
                      <c15:dlblFieldTableCache>
                        <c:ptCount val="1"/>
                      </c15:dlblFieldTableCache>
                    </c15:dlblFTEntry>
                  </c15:dlblFieldTable>
                  <c15:showDataLabelsRange val="0"/>
                </c:ext>
                <c:ext xmlns:c16="http://schemas.microsoft.com/office/drawing/2014/chart" uri="{C3380CC4-5D6E-409C-BE32-E72D297353CC}">
                  <c16:uniqueId val="{00000040-F068-4C67-BD2E-747A0ED6505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{50C3D67C-4E92-42CD-AEB5-805039872FAD}</c15:txfldGUID>
                      <c15:f>Diagramm!$J$65</c15:f>
                      <c15:dlblFieldTableCache>
                        <c:ptCount val="1"/>
                      </c15:dlblFieldTableCache>
                    </c15:dlblFTEntry>
                  </c15:dlblFieldTable>
                  <c15:showDataLabelsRange val="0"/>
                </c:ext>
                <c:ext xmlns:c16="http://schemas.microsoft.com/office/drawing/2014/chart" uri="{C3380CC4-5D6E-409C-BE32-E72D297353CC}">
                  <c16:uniqueId val="{00000041-F068-4C67-BD2E-747A0ED6505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{5EB734ED-96C5-47CE-BFF3-B1EE4F3D3D2C}</c15:txfldGUID>
                      <c15:f>Diagramm!$J$66</c15:f>
                      <c15:dlblFieldTableCache>
                        <c:ptCount val="1"/>
                      </c15:dlblFieldTableCache>
                    </c15:dlblFTEntry>
                  </c15:dlblFieldTable>
                  <c15:showDataLabelsRange val="0"/>
                </c:ext>
                <c:ext xmlns:c16="http://schemas.microsoft.com/office/drawing/2014/chart" uri="{C3380CC4-5D6E-409C-BE32-E72D297353CC}">
                  <c16:uniqueId val="{00000042-F068-4C67-BD2E-747A0ED6505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{8D05990A-6D3D-4E43-B53A-E1A35D5B5530}</c15:txfldGUID>
                      <c15:f>Diagramm!$J$67</c15:f>
                      <c15:dlblFieldTableCache>
                        <c:ptCount val="1"/>
                      </c15:dlblFieldTableCache>
                    </c15:dlblFTEntry>
                  </c15:dlblFieldTable>
                  <c15:showDataLabelsRange val="0"/>
                </c:ext>
                <c:ext xmlns:c16="http://schemas.microsoft.com/office/drawing/2014/chart" uri="{C3380CC4-5D6E-409C-BE32-E72D297353CC}">
                  <c16:uniqueId val="{00000043-F068-4C67-BD2E-747A0ED6505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68-4C67-BD2E-747A0ED6505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AE-4746-90DD-84F9FFCEDA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AE-4746-90DD-84F9FFCEDA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AE-4746-90DD-84F9FFCEDA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AE-4746-90DD-84F9FFCEDA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AE-4746-90DD-84F9FFCEDA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AE-4746-90DD-84F9FFCEDA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AE-4746-90DD-84F9FFCEDA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AE-4746-90DD-84F9FFCEDA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AE-4746-90DD-84F9FFCEDA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AE-4746-90DD-84F9FFCEDA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BAE-4746-90DD-84F9FFCEDA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BAE-4746-90DD-84F9FFCEDA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AE-4746-90DD-84F9FFCEDA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BAE-4746-90DD-84F9FFCEDA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BAE-4746-90DD-84F9FFCEDA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BAE-4746-90DD-84F9FFCEDA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BAE-4746-90DD-84F9FFCEDA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BAE-4746-90DD-84F9FFCEDA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BAE-4746-90DD-84F9FFCEDA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BAE-4746-90DD-84F9FFCEDA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BAE-4746-90DD-84F9FFCEDA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BAE-4746-90DD-84F9FFCEDA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BAE-4746-90DD-84F9FFCEDA4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BAE-4746-90DD-84F9FFCEDA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BAE-4746-90DD-84F9FFCEDA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BAE-4746-90DD-84F9FFCEDA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BAE-4746-90DD-84F9FFCEDA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BAE-4746-90DD-84F9FFCEDA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BAE-4746-90DD-84F9FFCEDA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BAE-4746-90DD-84F9FFCEDA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BAE-4746-90DD-84F9FFCEDA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BAE-4746-90DD-84F9FFCEDA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BAE-4746-90DD-84F9FFCEDA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BAE-4746-90DD-84F9FFCEDA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BAE-4746-90DD-84F9FFCEDA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BAE-4746-90DD-84F9FFCEDA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BAE-4746-90DD-84F9FFCEDA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BAE-4746-90DD-84F9FFCEDA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BAE-4746-90DD-84F9FFCEDA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BAE-4746-90DD-84F9FFCEDA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BAE-4746-90DD-84F9FFCEDA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BAE-4746-90DD-84F9FFCEDA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BAE-4746-90DD-84F9FFCEDA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BAE-4746-90DD-84F9FFCEDA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BAE-4746-90DD-84F9FFCEDA4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BAE-4746-90DD-84F9FFCEDA4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BAE-4746-90DD-84F9FFCEDA4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BAE-4746-90DD-84F9FFCEDA4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BAE-4746-90DD-84F9FFCEDA4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BAE-4746-90DD-84F9FFCEDA4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BAE-4746-90DD-84F9FFCEDA4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BAE-4746-90DD-84F9FFCEDA4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BAE-4746-90DD-84F9FFCEDA4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BAE-4746-90DD-84F9FFCEDA4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BAE-4746-90DD-84F9FFCEDA4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BAE-4746-90DD-84F9FFCEDA4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BAE-4746-90DD-84F9FFCEDA4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BAE-4746-90DD-84F9FFCEDA4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BAE-4746-90DD-84F9FFCEDA4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BAE-4746-90DD-84F9FFCEDA4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BAE-4746-90DD-84F9FFCEDA4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BAE-4746-90DD-84F9FFCEDA4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BAE-4746-90DD-84F9FFCEDA4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BAE-4746-90DD-84F9FFCEDA4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BAE-4746-90DD-84F9FFCEDA4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BAE-4746-90DD-84F9FFCEDA4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BAE-4746-90DD-84F9FFCEDA4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BAE-4746-90DD-84F9FFCEDA4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BAE-4746-90DD-84F9FFCEDA4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100.99953430787929</c:v>
                </c:pt>
                <c:pt idx="2">
                  <c:v>103.03494962574256</c:v>
                </c:pt>
                <c:pt idx="3">
                  <c:v>101.88207766835906</c:v>
                </c:pt>
                <c:pt idx="4">
                  <c:v>101.68557831010551</c:v>
                </c:pt>
                <c:pt idx="5">
                  <c:v>102.59651753160459</c:v>
                </c:pt>
                <c:pt idx="6">
                  <c:v>105.25550595745163</c:v>
                </c:pt>
                <c:pt idx="7">
                  <c:v>104.73756545245965</c:v>
                </c:pt>
                <c:pt idx="8">
                  <c:v>104.52062107427223</c:v>
                </c:pt>
                <c:pt idx="9">
                  <c:v>105.38839858702195</c:v>
                </c:pt>
                <c:pt idx="10">
                  <c:v>108.40744653059372</c:v>
                </c:pt>
                <c:pt idx="11">
                  <c:v>107.44880226258221</c:v>
                </c:pt>
                <c:pt idx="12">
                  <c:v>107.036494360582</c:v>
                </c:pt>
                <c:pt idx="13">
                  <c:v>107.9667427675742</c:v>
                </c:pt>
                <c:pt idx="14">
                  <c:v>110.08507399961383</c:v>
                </c:pt>
                <c:pt idx="15">
                  <c:v>109.83973376040707</c:v>
                </c:pt>
                <c:pt idx="16">
                  <c:v>109.37176997080907</c:v>
                </c:pt>
                <c:pt idx="17">
                  <c:v>110.57348280914574</c:v>
                </c:pt>
                <c:pt idx="18">
                  <c:v>113.25973126157132</c:v>
                </c:pt>
                <c:pt idx="19">
                  <c:v>112.95646346588522</c:v>
                </c:pt>
                <c:pt idx="20">
                  <c:v>112.66228234572529</c:v>
                </c:pt>
                <c:pt idx="21">
                  <c:v>112.50780886178032</c:v>
                </c:pt>
                <c:pt idx="22">
                  <c:v>115.43258254676797</c:v>
                </c:pt>
                <c:pt idx="23">
                  <c:v>115.28605990390841</c:v>
                </c:pt>
                <c:pt idx="24">
                  <c:v>114.77379857112027</c:v>
                </c:pt>
              </c:numCache>
            </c:numRef>
          </c:val>
          <c:smooth val="0"/>
          <c:extLst>
            <c:ext xmlns:c16="http://schemas.microsoft.com/office/drawing/2014/chart" uri="{C3380CC4-5D6E-409C-BE32-E72D297353CC}">
              <c16:uniqueId val="{00000000-C8B3-456C-A391-EA5B3F4F177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101.69252468265162</c:v>
                </c:pt>
                <c:pt idx="2">
                  <c:v>104.56629055007052</c:v>
                </c:pt>
                <c:pt idx="3">
                  <c:v>102.80324400564176</c:v>
                </c:pt>
                <c:pt idx="4">
                  <c:v>98.501410437235549</c:v>
                </c:pt>
                <c:pt idx="5">
                  <c:v>101.51622002820875</c:v>
                </c:pt>
                <c:pt idx="6">
                  <c:v>106.13540197461214</c:v>
                </c:pt>
                <c:pt idx="7">
                  <c:v>105.23624823695346</c:v>
                </c:pt>
                <c:pt idx="8">
                  <c:v>104.31946403385048</c:v>
                </c:pt>
                <c:pt idx="9">
                  <c:v>107.96897038081805</c:v>
                </c:pt>
                <c:pt idx="10">
                  <c:v>112.62341325811001</c:v>
                </c:pt>
                <c:pt idx="11">
                  <c:v>112.6410437235543</c:v>
                </c:pt>
                <c:pt idx="12">
                  <c:v>112.44710860366713</c:v>
                </c:pt>
                <c:pt idx="13">
                  <c:v>117.47179125528915</c:v>
                </c:pt>
                <c:pt idx="14">
                  <c:v>121.68547249647391</c:v>
                </c:pt>
                <c:pt idx="15">
                  <c:v>123.95980253878702</c:v>
                </c:pt>
                <c:pt idx="16">
                  <c:v>121.91466854724963</c:v>
                </c:pt>
                <c:pt idx="17">
                  <c:v>126.67489421720732</c:v>
                </c:pt>
                <c:pt idx="18">
                  <c:v>130.3067700987306</c:v>
                </c:pt>
                <c:pt idx="19">
                  <c:v>130.41255289139633</c:v>
                </c:pt>
                <c:pt idx="20">
                  <c:v>128.50846262341327</c:v>
                </c:pt>
                <c:pt idx="21">
                  <c:v>130.09520451339915</c:v>
                </c:pt>
                <c:pt idx="22">
                  <c:v>135.33145275035261</c:v>
                </c:pt>
                <c:pt idx="23">
                  <c:v>135.24330042313119</c:v>
                </c:pt>
                <c:pt idx="24">
                  <c:v>130.27150916784203</c:v>
                </c:pt>
              </c:numCache>
            </c:numRef>
          </c:val>
          <c:smooth val="0"/>
          <c:extLst>
            <c:ext xmlns:c16="http://schemas.microsoft.com/office/drawing/2014/chart" uri="{C3380CC4-5D6E-409C-BE32-E72D297353CC}">
              <c16:uniqueId val="{00000001-C8B3-456C-A391-EA5B3F4F177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101.64447355017099</c:v>
                </c:pt>
                <c:pt idx="2">
                  <c:v>98.479225787673727</c:v>
                </c:pt>
                <c:pt idx="3">
                  <c:v>101.90642508913628</c:v>
                </c:pt>
                <c:pt idx="4">
                  <c:v>95.655970312158928</c:v>
                </c:pt>
                <c:pt idx="5">
                  <c:v>97.962599141381062</c:v>
                </c:pt>
                <c:pt idx="6">
                  <c:v>95.728734628538177</c:v>
                </c:pt>
                <c:pt idx="7">
                  <c:v>98.028087026122392</c:v>
                </c:pt>
                <c:pt idx="8">
                  <c:v>95.845157534744956</c:v>
                </c:pt>
                <c:pt idx="9">
                  <c:v>98.01353416284654</c:v>
                </c:pt>
                <c:pt idx="10">
                  <c:v>94.404424070435851</c:v>
                </c:pt>
                <c:pt idx="11">
                  <c:v>96.143491231899887</c:v>
                </c:pt>
                <c:pt idx="12">
                  <c:v>92.832714836644115</c:v>
                </c:pt>
                <c:pt idx="13">
                  <c:v>95.20483155060758</c:v>
                </c:pt>
                <c:pt idx="14">
                  <c:v>93.48759368405733</c:v>
                </c:pt>
                <c:pt idx="15">
                  <c:v>95.736011060176082</c:v>
                </c:pt>
                <c:pt idx="16">
                  <c:v>93.203812850178267</c:v>
                </c:pt>
                <c:pt idx="17">
                  <c:v>96.30357272793421</c:v>
                </c:pt>
                <c:pt idx="18">
                  <c:v>92.912755584661284</c:v>
                </c:pt>
                <c:pt idx="19">
                  <c:v>93.45121152586772</c:v>
                </c:pt>
                <c:pt idx="20">
                  <c:v>91.311940624317828</c:v>
                </c:pt>
                <c:pt idx="21">
                  <c:v>95.20483155060758</c:v>
                </c:pt>
                <c:pt idx="22">
                  <c:v>91.602997889834825</c:v>
                </c:pt>
                <c:pt idx="23">
                  <c:v>93.713163064833012</c:v>
                </c:pt>
                <c:pt idx="24">
                  <c:v>87.433602561303942</c:v>
                </c:pt>
              </c:numCache>
            </c:numRef>
          </c:val>
          <c:smooth val="0"/>
          <c:extLst>
            <c:ext xmlns:c16="http://schemas.microsoft.com/office/drawing/2014/chart" uri="{C3380CC4-5D6E-409C-BE32-E72D297353CC}">
              <c16:uniqueId val="{00000002-C8B3-456C-A391-EA5B3F4F177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8B3-456C-A391-EA5B3F4F177B}"/>
                </c:ext>
              </c:extLst>
            </c:dLbl>
            <c:dLbl>
              <c:idx val="1"/>
              <c:delete val="1"/>
              <c:extLst>
                <c:ext xmlns:c15="http://schemas.microsoft.com/office/drawing/2012/chart" uri="{CE6537A1-D6FC-4f65-9D91-7224C49458BB}"/>
                <c:ext xmlns:c16="http://schemas.microsoft.com/office/drawing/2014/chart" uri="{C3380CC4-5D6E-409C-BE32-E72D297353CC}">
                  <c16:uniqueId val="{00000004-C8B3-456C-A391-EA5B3F4F177B}"/>
                </c:ext>
              </c:extLst>
            </c:dLbl>
            <c:dLbl>
              <c:idx val="2"/>
              <c:delete val="1"/>
              <c:extLst>
                <c:ext xmlns:c15="http://schemas.microsoft.com/office/drawing/2012/chart" uri="{CE6537A1-D6FC-4f65-9D91-7224C49458BB}"/>
                <c:ext xmlns:c16="http://schemas.microsoft.com/office/drawing/2014/chart" uri="{C3380CC4-5D6E-409C-BE32-E72D297353CC}">
                  <c16:uniqueId val="{00000005-C8B3-456C-A391-EA5B3F4F177B}"/>
                </c:ext>
              </c:extLst>
            </c:dLbl>
            <c:dLbl>
              <c:idx val="3"/>
              <c:delete val="1"/>
              <c:extLst>
                <c:ext xmlns:c15="http://schemas.microsoft.com/office/drawing/2012/chart" uri="{CE6537A1-D6FC-4f65-9D91-7224C49458BB}"/>
                <c:ext xmlns:c16="http://schemas.microsoft.com/office/drawing/2014/chart" uri="{C3380CC4-5D6E-409C-BE32-E72D297353CC}">
                  <c16:uniqueId val="{00000006-C8B3-456C-A391-EA5B3F4F177B}"/>
                </c:ext>
              </c:extLst>
            </c:dLbl>
            <c:dLbl>
              <c:idx val="4"/>
              <c:delete val="1"/>
              <c:extLst>
                <c:ext xmlns:c15="http://schemas.microsoft.com/office/drawing/2012/chart" uri="{CE6537A1-D6FC-4f65-9D91-7224C49458BB}"/>
                <c:ext xmlns:c16="http://schemas.microsoft.com/office/drawing/2014/chart" uri="{C3380CC4-5D6E-409C-BE32-E72D297353CC}">
                  <c16:uniqueId val="{00000007-C8B3-456C-A391-EA5B3F4F177B}"/>
                </c:ext>
              </c:extLst>
            </c:dLbl>
            <c:dLbl>
              <c:idx val="5"/>
              <c:delete val="1"/>
              <c:extLst>
                <c:ext xmlns:c15="http://schemas.microsoft.com/office/drawing/2012/chart" uri="{CE6537A1-D6FC-4f65-9D91-7224C49458BB}"/>
                <c:ext xmlns:c16="http://schemas.microsoft.com/office/drawing/2014/chart" uri="{C3380CC4-5D6E-409C-BE32-E72D297353CC}">
                  <c16:uniqueId val="{00000008-C8B3-456C-A391-EA5B3F4F177B}"/>
                </c:ext>
              </c:extLst>
            </c:dLbl>
            <c:dLbl>
              <c:idx val="6"/>
              <c:delete val="1"/>
              <c:extLst>
                <c:ext xmlns:c15="http://schemas.microsoft.com/office/drawing/2012/chart" uri="{CE6537A1-D6FC-4f65-9D91-7224C49458BB}"/>
                <c:ext xmlns:c16="http://schemas.microsoft.com/office/drawing/2014/chart" uri="{C3380CC4-5D6E-409C-BE32-E72D297353CC}">
                  <c16:uniqueId val="{00000009-C8B3-456C-A391-EA5B3F4F177B}"/>
                </c:ext>
              </c:extLst>
            </c:dLbl>
            <c:dLbl>
              <c:idx val="7"/>
              <c:delete val="1"/>
              <c:extLst>
                <c:ext xmlns:c15="http://schemas.microsoft.com/office/drawing/2012/chart" uri="{CE6537A1-D6FC-4f65-9D91-7224C49458BB}"/>
                <c:ext xmlns:c16="http://schemas.microsoft.com/office/drawing/2014/chart" uri="{C3380CC4-5D6E-409C-BE32-E72D297353CC}">
                  <c16:uniqueId val="{0000000A-C8B3-456C-A391-EA5B3F4F177B}"/>
                </c:ext>
              </c:extLst>
            </c:dLbl>
            <c:dLbl>
              <c:idx val="8"/>
              <c:delete val="1"/>
              <c:extLst>
                <c:ext xmlns:c15="http://schemas.microsoft.com/office/drawing/2012/chart" uri="{CE6537A1-D6FC-4f65-9D91-7224C49458BB}"/>
                <c:ext xmlns:c16="http://schemas.microsoft.com/office/drawing/2014/chart" uri="{C3380CC4-5D6E-409C-BE32-E72D297353CC}">
                  <c16:uniqueId val="{0000000B-C8B3-456C-A391-EA5B3F4F177B}"/>
                </c:ext>
              </c:extLst>
            </c:dLbl>
            <c:dLbl>
              <c:idx val="9"/>
              <c:delete val="1"/>
              <c:extLst>
                <c:ext xmlns:c15="http://schemas.microsoft.com/office/drawing/2012/chart" uri="{CE6537A1-D6FC-4f65-9D91-7224C49458BB}"/>
                <c:ext xmlns:c16="http://schemas.microsoft.com/office/drawing/2014/chart" uri="{C3380CC4-5D6E-409C-BE32-E72D297353CC}">
                  <c16:uniqueId val="{0000000C-C8B3-456C-A391-EA5B3F4F177B}"/>
                </c:ext>
              </c:extLst>
            </c:dLbl>
            <c:dLbl>
              <c:idx val="10"/>
              <c:delete val="1"/>
              <c:extLst>
                <c:ext xmlns:c15="http://schemas.microsoft.com/office/drawing/2012/chart" uri="{CE6537A1-D6FC-4f65-9D91-7224C49458BB}"/>
                <c:ext xmlns:c16="http://schemas.microsoft.com/office/drawing/2014/chart" uri="{C3380CC4-5D6E-409C-BE32-E72D297353CC}">
                  <c16:uniqueId val="{0000000D-C8B3-456C-A391-EA5B3F4F177B}"/>
                </c:ext>
              </c:extLst>
            </c:dLbl>
            <c:dLbl>
              <c:idx val="11"/>
              <c:delete val="1"/>
              <c:extLst>
                <c:ext xmlns:c15="http://schemas.microsoft.com/office/drawing/2012/chart" uri="{CE6537A1-D6FC-4f65-9D91-7224C49458BB}"/>
                <c:ext xmlns:c16="http://schemas.microsoft.com/office/drawing/2014/chart" uri="{C3380CC4-5D6E-409C-BE32-E72D297353CC}">
                  <c16:uniqueId val="{0000000E-C8B3-456C-A391-EA5B3F4F177B}"/>
                </c:ext>
              </c:extLst>
            </c:dLbl>
            <c:dLbl>
              <c:idx val="12"/>
              <c:delete val="1"/>
              <c:extLst>
                <c:ext xmlns:c15="http://schemas.microsoft.com/office/drawing/2012/chart" uri="{CE6537A1-D6FC-4f65-9D91-7224C49458BB}"/>
                <c:ext xmlns:c16="http://schemas.microsoft.com/office/drawing/2014/chart" uri="{C3380CC4-5D6E-409C-BE32-E72D297353CC}">
                  <c16:uniqueId val="{0000000F-C8B3-456C-A391-EA5B3F4F177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8B3-456C-A391-EA5B3F4F177B}"/>
                </c:ext>
              </c:extLst>
            </c:dLbl>
            <c:dLbl>
              <c:idx val="14"/>
              <c:delete val="1"/>
              <c:extLst>
                <c:ext xmlns:c15="http://schemas.microsoft.com/office/drawing/2012/chart" uri="{CE6537A1-D6FC-4f65-9D91-7224C49458BB}"/>
                <c:ext xmlns:c16="http://schemas.microsoft.com/office/drawing/2014/chart" uri="{C3380CC4-5D6E-409C-BE32-E72D297353CC}">
                  <c16:uniqueId val="{00000011-C8B3-456C-A391-EA5B3F4F177B}"/>
                </c:ext>
              </c:extLst>
            </c:dLbl>
            <c:dLbl>
              <c:idx val="15"/>
              <c:delete val="1"/>
              <c:extLst>
                <c:ext xmlns:c15="http://schemas.microsoft.com/office/drawing/2012/chart" uri="{CE6537A1-D6FC-4f65-9D91-7224C49458BB}"/>
                <c:ext xmlns:c16="http://schemas.microsoft.com/office/drawing/2014/chart" uri="{C3380CC4-5D6E-409C-BE32-E72D297353CC}">
                  <c16:uniqueId val="{00000012-C8B3-456C-A391-EA5B3F4F177B}"/>
                </c:ext>
              </c:extLst>
            </c:dLbl>
            <c:dLbl>
              <c:idx val="16"/>
              <c:delete val="1"/>
              <c:extLst>
                <c:ext xmlns:c15="http://schemas.microsoft.com/office/drawing/2012/chart" uri="{CE6537A1-D6FC-4f65-9D91-7224C49458BB}"/>
                <c:ext xmlns:c16="http://schemas.microsoft.com/office/drawing/2014/chart" uri="{C3380CC4-5D6E-409C-BE32-E72D297353CC}">
                  <c16:uniqueId val="{00000013-C8B3-456C-A391-EA5B3F4F177B}"/>
                </c:ext>
              </c:extLst>
            </c:dLbl>
            <c:dLbl>
              <c:idx val="17"/>
              <c:delete val="1"/>
              <c:extLst>
                <c:ext xmlns:c15="http://schemas.microsoft.com/office/drawing/2012/chart" uri="{CE6537A1-D6FC-4f65-9D91-7224C49458BB}"/>
                <c:ext xmlns:c16="http://schemas.microsoft.com/office/drawing/2014/chart" uri="{C3380CC4-5D6E-409C-BE32-E72D297353CC}">
                  <c16:uniqueId val="{00000014-C8B3-456C-A391-EA5B3F4F177B}"/>
                </c:ext>
              </c:extLst>
            </c:dLbl>
            <c:dLbl>
              <c:idx val="18"/>
              <c:delete val="1"/>
              <c:extLst>
                <c:ext xmlns:c15="http://schemas.microsoft.com/office/drawing/2012/chart" uri="{CE6537A1-D6FC-4f65-9D91-7224C49458BB}"/>
                <c:ext xmlns:c16="http://schemas.microsoft.com/office/drawing/2014/chart" uri="{C3380CC4-5D6E-409C-BE32-E72D297353CC}">
                  <c16:uniqueId val="{00000015-C8B3-456C-A391-EA5B3F4F177B}"/>
                </c:ext>
              </c:extLst>
            </c:dLbl>
            <c:dLbl>
              <c:idx val="19"/>
              <c:delete val="1"/>
              <c:extLst>
                <c:ext xmlns:c15="http://schemas.microsoft.com/office/drawing/2012/chart" uri="{CE6537A1-D6FC-4f65-9D91-7224C49458BB}"/>
                <c:ext xmlns:c16="http://schemas.microsoft.com/office/drawing/2014/chart" uri="{C3380CC4-5D6E-409C-BE32-E72D297353CC}">
                  <c16:uniqueId val="{00000016-C8B3-456C-A391-EA5B3F4F177B}"/>
                </c:ext>
              </c:extLst>
            </c:dLbl>
            <c:dLbl>
              <c:idx val="20"/>
              <c:delete val="1"/>
              <c:extLst>
                <c:ext xmlns:c15="http://schemas.microsoft.com/office/drawing/2012/chart" uri="{CE6537A1-D6FC-4f65-9D91-7224C49458BB}"/>
                <c:ext xmlns:c16="http://schemas.microsoft.com/office/drawing/2014/chart" uri="{C3380CC4-5D6E-409C-BE32-E72D297353CC}">
                  <c16:uniqueId val="{00000017-C8B3-456C-A391-EA5B3F4F177B}"/>
                </c:ext>
              </c:extLst>
            </c:dLbl>
            <c:dLbl>
              <c:idx val="21"/>
              <c:delete val="1"/>
              <c:extLst>
                <c:ext xmlns:c15="http://schemas.microsoft.com/office/drawing/2012/chart" uri="{CE6537A1-D6FC-4f65-9D91-7224C49458BB}"/>
                <c:ext xmlns:c16="http://schemas.microsoft.com/office/drawing/2014/chart" uri="{C3380CC4-5D6E-409C-BE32-E72D297353CC}">
                  <c16:uniqueId val="{00000018-C8B3-456C-A391-EA5B3F4F177B}"/>
                </c:ext>
              </c:extLst>
            </c:dLbl>
            <c:dLbl>
              <c:idx val="22"/>
              <c:delete val="1"/>
              <c:extLst>
                <c:ext xmlns:c15="http://schemas.microsoft.com/office/drawing/2012/chart" uri="{CE6537A1-D6FC-4f65-9D91-7224C49458BB}"/>
                <c:ext xmlns:c16="http://schemas.microsoft.com/office/drawing/2014/chart" uri="{C3380CC4-5D6E-409C-BE32-E72D297353CC}">
                  <c16:uniqueId val="{00000019-C8B3-456C-A391-EA5B3F4F177B}"/>
                </c:ext>
              </c:extLst>
            </c:dLbl>
            <c:dLbl>
              <c:idx val="23"/>
              <c:delete val="1"/>
              <c:extLst>
                <c:ext xmlns:c15="http://schemas.microsoft.com/office/drawing/2012/chart" uri="{CE6537A1-D6FC-4f65-9D91-7224C49458BB}"/>
                <c:ext xmlns:c16="http://schemas.microsoft.com/office/drawing/2014/chart" uri="{C3380CC4-5D6E-409C-BE32-E72D297353CC}">
                  <c16:uniqueId val="{0000001A-C8B3-456C-A391-EA5B3F4F177B}"/>
                </c:ext>
              </c:extLst>
            </c:dLbl>
            <c:dLbl>
              <c:idx val="24"/>
              <c:delete val="1"/>
              <c:extLst>
                <c:ext xmlns:c15="http://schemas.microsoft.com/office/drawing/2012/chart" uri="{CE6537A1-D6FC-4f65-9D91-7224C49458BB}"/>
                <c:ext xmlns:c16="http://schemas.microsoft.com/office/drawing/2014/chart" uri="{C3380CC4-5D6E-409C-BE32-E72D297353CC}">
                  <c16:uniqueId val="{0000001B-C8B3-456C-A391-EA5B3F4F177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8B3-456C-A391-EA5B3F4F177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Lübeck, Hansestadt (01003)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101048</v>
      </c>
      <c r="F11" s="238">
        <v>101499</v>
      </c>
      <c r="G11" s="238">
        <v>101628</v>
      </c>
      <c r="H11" s="238">
        <v>99053</v>
      </c>
      <c r="I11" s="265">
        <v>99189</v>
      </c>
      <c r="J11" s="263">
        <v>1859</v>
      </c>
      <c r="K11" s="266">
        <v>1.8741997600540383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17.205684427202915</v>
      </c>
      <c r="E13" s="115">
        <v>17386</v>
      </c>
      <c r="F13" s="114">
        <v>17341</v>
      </c>
      <c r="G13" s="114">
        <v>17429</v>
      </c>
      <c r="H13" s="114">
        <v>17061</v>
      </c>
      <c r="I13" s="140">
        <v>16996</v>
      </c>
      <c r="J13" s="115">
        <v>390</v>
      </c>
      <c r="K13" s="116">
        <v>2.2946575664862321</v>
      </c>
    </row>
    <row r="14" spans="1:255" ht="14.1" customHeight="1" x14ac:dyDescent="0.2">
      <c r="A14" s="306" t="s">
        <v>230</v>
      </c>
      <c r="B14" s="307"/>
      <c r="C14" s="308"/>
      <c r="D14" s="113">
        <v>57.55581505819017</v>
      </c>
      <c r="E14" s="115">
        <v>58159</v>
      </c>
      <c r="F14" s="114">
        <v>58754</v>
      </c>
      <c r="G14" s="114">
        <v>59050</v>
      </c>
      <c r="H14" s="114">
        <v>57450</v>
      </c>
      <c r="I14" s="140">
        <v>57714</v>
      </c>
      <c r="J14" s="115">
        <v>445</v>
      </c>
      <c r="K14" s="116">
        <v>0.77104342100703471</v>
      </c>
    </row>
    <row r="15" spans="1:255" ht="14.1" customHeight="1" x14ac:dyDescent="0.2">
      <c r="A15" s="306" t="s">
        <v>231</v>
      </c>
      <c r="B15" s="307"/>
      <c r="C15" s="308"/>
      <c r="D15" s="113">
        <v>11.404481038714275</v>
      </c>
      <c r="E15" s="115">
        <v>11524</v>
      </c>
      <c r="F15" s="114">
        <v>11481</v>
      </c>
      <c r="G15" s="114">
        <v>11407</v>
      </c>
      <c r="H15" s="114">
        <v>11154</v>
      </c>
      <c r="I15" s="140">
        <v>11096</v>
      </c>
      <c r="J15" s="115">
        <v>428</v>
      </c>
      <c r="K15" s="116">
        <v>3.8572458543619321</v>
      </c>
    </row>
    <row r="16" spans="1:255" ht="14.1" customHeight="1" x14ac:dyDescent="0.2">
      <c r="A16" s="306" t="s">
        <v>232</v>
      </c>
      <c r="B16" s="307"/>
      <c r="C16" s="308"/>
      <c r="D16" s="113">
        <v>12.203111392605495</v>
      </c>
      <c r="E16" s="115">
        <v>12331</v>
      </c>
      <c r="F16" s="114">
        <v>12262</v>
      </c>
      <c r="G16" s="114">
        <v>12075</v>
      </c>
      <c r="H16" s="114">
        <v>11749</v>
      </c>
      <c r="I16" s="140">
        <v>11734</v>
      </c>
      <c r="J16" s="115">
        <v>597</v>
      </c>
      <c r="K16" s="116">
        <v>5.087779103460031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0.19396722349774365</v>
      </c>
      <c r="E18" s="115">
        <v>196</v>
      </c>
      <c r="F18" s="114">
        <v>216</v>
      </c>
      <c r="G18" s="114">
        <v>220</v>
      </c>
      <c r="H18" s="114">
        <v>222</v>
      </c>
      <c r="I18" s="140">
        <v>218</v>
      </c>
      <c r="J18" s="115">
        <v>-22</v>
      </c>
      <c r="K18" s="116">
        <v>-10.091743119266056</v>
      </c>
    </row>
    <row r="19" spans="1:255" ht="14.1" customHeight="1" x14ac:dyDescent="0.2">
      <c r="A19" s="306" t="s">
        <v>235</v>
      </c>
      <c r="B19" s="307" t="s">
        <v>236</v>
      </c>
      <c r="C19" s="308"/>
      <c r="D19" s="113">
        <v>8.0159923996516502E-2</v>
      </c>
      <c r="E19" s="115">
        <v>81</v>
      </c>
      <c r="F19" s="114">
        <v>87</v>
      </c>
      <c r="G19" s="114">
        <v>94</v>
      </c>
      <c r="H19" s="114">
        <v>86</v>
      </c>
      <c r="I19" s="140">
        <v>80</v>
      </c>
      <c r="J19" s="115">
        <v>1</v>
      </c>
      <c r="K19" s="116">
        <v>1.25</v>
      </c>
    </row>
    <row r="20" spans="1:255" ht="14.1" customHeight="1" x14ac:dyDescent="0.2">
      <c r="A20" s="306">
        <v>12</v>
      </c>
      <c r="B20" s="307" t="s">
        <v>237</v>
      </c>
      <c r="C20" s="308"/>
      <c r="D20" s="113">
        <v>0.72638745942522365</v>
      </c>
      <c r="E20" s="115">
        <v>734</v>
      </c>
      <c r="F20" s="114">
        <v>722</v>
      </c>
      <c r="G20" s="114">
        <v>748</v>
      </c>
      <c r="H20" s="114">
        <v>715</v>
      </c>
      <c r="I20" s="140">
        <v>704</v>
      </c>
      <c r="J20" s="115">
        <v>30</v>
      </c>
      <c r="K20" s="116">
        <v>4.2613636363636367</v>
      </c>
    </row>
    <row r="21" spans="1:255" ht="14.1" customHeight="1" x14ac:dyDescent="0.2">
      <c r="A21" s="306">
        <v>21</v>
      </c>
      <c r="B21" s="307" t="s">
        <v>238</v>
      </c>
      <c r="C21" s="308"/>
      <c r="D21" s="113">
        <v>8.7087324835721638E-2</v>
      </c>
      <c r="E21" s="115">
        <v>88</v>
      </c>
      <c r="F21" s="114">
        <v>89</v>
      </c>
      <c r="G21" s="114">
        <v>88</v>
      </c>
      <c r="H21" s="114">
        <v>91</v>
      </c>
      <c r="I21" s="140">
        <v>88</v>
      </c>
      <c r="J21" s="115">
        <v>0</v>
      </c>
      <c r="K21" s="116">
        <v>0</v>
      </c>
    </row>
    <row r="22" spans="1:255" ht="14.1" customHeight="1" x14ac:dyDescent="0.2">
      <c r="A22" s="306">
        <v>22</v>
      </c>
      <c r="B22" s="307" t="s">
        <v>239</v>
      </c>
      <c r="C22" s="308"/>
      <c r="D22" s="113">
        <v>0.65117567888528227</v>
      </c>
      <c r="E22" s="115">
        <v>658</v>
      </c>
      <c r="F22" s="114">
        <v>665</v>
      </c>
      <c r="G22" s="114">
        <v>654</v>
      </c>
      <c r="H22" s="114">
        <v>642</v>
      </c>
      <c r="I22" s="140">
        <v>632</v>
      </c>
      <c r="J22" s="115">
        <v>26</v>
      </c>
      <c r="K22" s="116">
        <v>4.1139240506329111</v>
      </c>
    </row>
    <row r="23" spans="1:255" ht="14.1" customHeight="1" x14ac:dyDescent="0.2">
      <c r="A23" s="306">
        <v>23</v>
      </c>
      <c r="B23" s="307" t="s">
        <v>240</v>
      </c>
      <c r="C23" s="308"/>
      <c r="D23" s="113">
        <v>0.68680231177262296</v>
      </c>
      <c r="E23" s="115">
        <v>694</v>
      </c>
      <c r="F23" s="114">
        <v>709</v>
      </c>
      <c r="G23" s="114">
        <v>705</v>
      </c>
      <c r="H23" s="114">
        <v>710</v>
      </c>
      <c r="I23" s="140">
        <v>732</v>
      </c>
      <c r="J23" s="115">
        <v>-38</v>
      </c>
      <c r="K23" s="116">
        <v>-5.1912568306010929</v>
      </c>
    </row>
    <row r="24" spans="1:255" ht="14.1" customHeight="1" x14ac:dyDescent="0.2">
      <c r="A24" s="306">
        <v>24</v>
      </c>
      <c r="B24" s="307" t="s">
        <v>241</v>
      </c>
      <c r="C24" s="308"/>
      <c r="D24" s="113">
        <v>1.5527274166732641</v>
      </c>
      <c r="E24" s="115">
        <v>1569</v>
      </c>
      <c r="F24" s="114">
        <v>1563</v>
      </c>
      <c r="G24" s="114">
        <v>1577</v>
      </c>
      <c r="H24" s="114">
        <v>1559</v>
      </c>
      <c r="I24" s="140">
        <v>1555</v>
      </c>
      <c r="J24" s="115">
        <v>14</v>
      </c>
      <c r="K24" s="116">
        <v>0.90032154340836013</v>
      </c>
    </row>
    <row r="25" spans="1:255" ht="14.1" customHeight="1" x14ac:dyDescent="0.2">
      <c r="A25" s="306">
        <v>25</v>
      </c>
      <c r="B25" s="307" t="s">
        <v>242</v>
      </c>
      <c r="C25" s="308"/>
      <c r="D25" s="113">
        <v>4.3731691869210669</v>
      </c>
      <c r="E25" s="115">
        <v>4419</v>
      </c>
      <c r="F25" s="114">
        <v>4390</v>
      </c>
      <c r="G25" s="114">
        <v>4432</v>
      </c>
      <c r="H25" s="114">
        <v>4393</v>
      </c>
      <c r="I25" s="140">
        <v>4370</v>
      </c>
      <c r="J25" s="115">
        <v>49</v>
      </c>
      <c r="K25" s="116">
        <v>1.1212814645308924</v>
      </c>
    </row>
    <row r="26" spans="1:255" ht="14.1" customHeight="1" x14ac:dyDescent="0.2">
      <c r="A26" s="306">
        <v>26</v>
      </c>
      <c r="B26" s="307" t="s">
        <v>243</v>
      </c>
      <c r="C26" s="308"/>
      <c r="D26" s="113">
        <v>2.7472092470904919</v>
      </c>
      <c r="E26" s="115">
        <v>2776</v>
      </c>
      <c r="F26" s="114">
        <v>2786</v>
      </c>
      <c r="G26" s="114">
        <v>2825</v>
      </c>
      <c r="H26" s="114">
        <v>2622</v>
      </c>
      <c r="I26" s="140">
        <v>2684</v>
      </c>
      <c r="J26" s="115">
        <v>92</v>
      </c>
      <c r="K26" s="116">
        <v>3.427719821162444</v>
      </c>
    </row>
    <row r="27" spans="1:255" ht="14.1" customHeight="1" x14ac:dyDescent="0.2">
      <c r="A27" s="306">
        <v>27</v>
      </c>
      <c r="B27" s="307" t="s">
        <v>244</v>
      </c>
      <c r="C27" s="308"/>
      <c r="D27" s="113">
        <v>3.0401393397197372</v>
      </c>
      <c r="E27" s="115">
        <v>3072</v>
      </c>
      <c r="F27" s="114">
        <v>3084</v>
      </c>
      <c r="G27" s="114">
        <v>3089</v>
      </c>
      <c r="H27" s="114">
        <v>3040</v>
      </c>
      <c r="I27" s="140">
        <v>3013</v>
      </c>
      <c r="J27" s="115">
        <v>59</v>
      </c>
      <c r="K27" s="116">
        <v>1.9581812147361435</v>
      </c>
    </row>
    <row r="28" spans="1:255" ht="14.1" customHeight="1" x14ac:dyDescent="0.2">
      <c r="A28" s="306">
        <v>28</v>
      </c>
      <c r="B28" s="307" t="s">
        <v>245</v>
      </c>
      <c r="C28" s="308"/>
      <c r="D28" s="113">
        <v>0.15438207584514291</v>
      </c>
      <c r="E28" s="115">
        <v>156</v>
      </c>
      <c r="F28" s="114">
        <v>163</v>
      </c>
      <c r="G28" s="114">
        <v>164</v>
      </c>
      <c r="H28" s="114">
        <v>164</v>
      </c>
      <c r="I28" s="140">
        <v>167</v>
      </c>
      <c r="J28" s="115">
        <v>-11</v>
      </c>
      <c r="K28" s="116">
        <v>-6.5868263473053892</v>
      </c>
    </row>
    <row r="29" spans="1:255" ht="14.1" customHeight="1" x14ac:dyDescent="0.2">
      <c r="A29" s="306">
        <v>29</v>
      </c>
      <c r="B29" s="307" t="s">
        <v>246</v>
      </c>
      <c r="C29" s="308"/>
      <c r="D29" s="113">
        <v>3.4973477951072756</v>
      </c>
      <c r="E29" s="115">
        <v>3534</v>
      </c>
      <c r="F29" s="114">
        <v>3698</v>
      </c>
      <c r="G29" s="114">
        <v>3768</v>
      </c>
      <c r="H29" s="114">
        <v>3613</v>
      </c>
      <c r="I29" s="140">
        <v>3601</v>
      </c>
      <c r="J29" s="115">
        <v>-67</v>
      </c>
      <c r="K29" s="116">
        <v>-1.8605942793668426</v>
      </c>
    </row>
    <row r="30" spans="1:255" ht="14.1" customHeight="1" x14ac:dyDescent="0.2">
      <c r="A30" s="306" t="s">
        <v>247</v>
      </c>
      <c r="B30" s="307" t="s">
        <v>248</v>
      </c>
      <c r="C30" s="308"/>
      <c r="D30" s="113">
        <v>1.8327923363154144</v>
      </c>
      <c r="E30" s="115">
        <v>1852</v>
      </c>
      <c r="F30" s="114">
        <v>1968</v>
      </c>
      <c r="G30" s="114">
        <v>2049</v>
      </c>
      <c r="H30" s="114">
        <v>1839</v>
      </c>
      <c r="I30" s="140">
        <v>1854</v>
      </c>
      <c r="J30" s="115">
        <v>-2</v>
      </c>
      <c r="K30" s="116">
        <v>-0.10787486515641856</v>
      </c>
    </row>
    <row r="31" spans="1:255" ht="14.1" customHeight="1" x14ac:dyDescent="0.2">
      <c r="A31" s="306" t="s">
        <v>249</v>
      </c>
      <c r="B31" s="307" t="s">
        <v>250</v>
      </c>
      <c r="C31" s="308"/>
      <c r="D31" s="113" t="s">
        <v>513</v>
      </c>
      <c r="E31" s="115" t="s">
        <v>513</v>
      </c>
      <c r="F31" s="114" t="s">
        <v>513</v>
      </c>
      <c r="G31" s="114" t="s">
        <v>513</v>
      </c>
      <c r="H31" s="114" t="s">
        <v>513</v>
      </c>
      <c r="I31" s="140" t="s">
        <v>513</v>
      </c>
      <c r="J31" s="115" t="s">
        <v>513</v>
      </c>
      <c r="K31" s="116" t="s">
        <v>513</v>
      </c>
    </row>
    <row r="32" spans="1:255" ht="14.1" customHeight="1" x14ac:dyDescent="0.2">
      <c r="A32" s="306">
        <v>31</v>
      </c>
      <c r="B32" s="307" t="s">
        <v>251</v>
      </c>
      <c r="C32" s="308"/>
      <c r="D32" s="113">
        <v>0.84712215976565597</v>
      </c>
      <c r="E32" s="115">
        <v>856</v>
      </c>
      <c r="F32" s="114">
        <v>854</v>
      </c>
      <c r="G32" s="114">
        <v>849</v>
      </c>
      <c r="H32" s="114">
        <v>831</v>
      </c>
      <c r="I32" s="140">
        <v>836</v>
      </c>
      <c r="J32" s="115">
        <v>20</v>
      </c>
      <c r="K32" s="116">
        <v>2.3923444976076556</v>
      </c>
    </row>
    <row r="33" spans="1:11" ht="14.1" customHeight="1" x14ac:dyDescent="0.2">
      <c r="A33" s="306">
        <v>32</v>
      </c>
      <c r="B33" s="307" t="s">
        <v>252</v>
      </c>
      <c r="C33" s="308"/>
      <c r="D33" s="113">
        <v>1.5200696698598686</v>
      </c>
      <c r="E33" s="115">
        <v>1536</v>
      </c>
      <c r="F33" s="114">
        <v>1547</v>
      </c>
      <c r="G33" s="114">
        <v>1575</v>
      </c>
      <c r="H33" s="114">
        <v>1527</v>
      </c>
      <c r="I33" s="140">
        <v>1504</v>
      </c>
      <c r="J33" s="115">
        <v>32</v>
      </c>
      <c r="K33" s="116">
        <v>2.1276595744680851</v>
      </c>
    </row>
    <row r="34" spans="1:11" ht="14.1" customHeight="1" x14ac:dyDescent="0.2">
      <c r="A34" s="306">
        <v>33</v>
      </c>
      <c r="B34" s="307" t="s">
        <v>253</v>
      </c>
      <c r="C34" s="308"/>
      <c r="D34" s="113">
        <v>0.95400205842767793</v>
      </c>
      <c r="E34" s="115">
        <v>964</v>
      </c>
      <c r="F34" s="114">
        <v>964</v>
      </c>
      <c r="G34" s="114">
        <v>1018</v>
      </c>
      <c r="H34" s="114">
        <v>978</v>
      </c>
      <c r="I34" s="140">
        <v>972</v>
      </c>
      <c r="J34" s="115">
        <v>-8</v>
      </c>
      <c r="K34" s="116">
        <v>-0.82304526748971196</v>
      </c>
    </row>
    <row r="35" spans="1:11" ht="14.1" customHeight="1" x14ac:dyDescent="0.2">
      <c r="A35" s="306">
        <v>34</v>
      </c>
      <c r="B35" s="307" t="s">
        <v>254</v>
      </c>
      <c r="C35" s="308"/>
      <c r="D35" s="113">
        <v>1.9317552054469163</v>
      </c>
      <c r="E35" s="115">
        <v>1952</v>
      </c>
      <c r="F35" s="114">
        <v>1956</v>
      </c>
      <c r="G35" s="114">
        <v>1962</v>
      </c>
      <c r="H35" s="114">
        <v>1914</v>
      </c>
      <c r="I35" s="140">
        <v>1892</v>
      </c>
      <c r="J35" s="115">
        <v>60</v>
      </c>
      <c r="K35" s="116">
        <v>3.1712473572938689</v>
      </c>
    </row>
    <row r="36" spans="1:11" ht="14.1" customHeight="1" x14ac:dyDescent="0.2">
      <c r="A36" s="306">
        <v>41</v>
      </c>
      <c r="B36" s="307" t="s">
        <v>255</v>
      </c>
      <c r="C36" s="308"/>
      <c r="D36" s="113">
        <v>0.9886390626237036</v>
      </c>
      <c r="E36" s="115">
        <v>999</v>
      </c>
      <c r="F36" s="114">
        <v>1002</v>
      </c>
      <c r="G36" s="114">
        <v>992</v>
      </c>
      <c r="H36" s="114">
        <v>953</v>
      </c>
      <c r="I36" s="140">
        <v>957</v>
      </c>
      <c r="J36" s="115">
        <v>42</v>
      </c>
      <c r="K36" s="116">
        <v>4.3887147335423196</v>
      </c>
    </row>
    <row r="37" spans="1:11" ht="14.1" customHeight="1" x14ac:dyDescent="0.2">
      <c r="A37" s="306">
        <v>42</v>
      </c>
      <c r="B37" s="307" t="s">
        <v>256</v>
      </c>
      <c r="C37" s="308"/>
      <c r="D37" s="113">
        <v>7.4222151848626391E-2</v>
      </c>
      <c r="E37" s="115">
        <v>75</v>
      </c>
      <c r="F37" s="114">
        <v>73</v>
      </c>
      <c r="G37" s="114">
        <v>70</v>
      </c>
      <c r="H37" s="114" t="s">
        <v>513</v>
      </c>
      <c r="I37" s="140" t="s">
        <v>513</v>
      </c>
      <c r="J37" s="115" t="s">
        <v>513</v>
      </c>
      <c r="K37" s="116" t="s">
        <v>513</v>
      </c>
    </row>
    <row r="38" spans="1:11" ht="14.1" customHeight="1" x14ac:dyDescent="0.2">
      <c r="A38" s="306">
        <v>43</v>
      </c>
      <c r="B38" s="307" t="s">
        <v>257</v>
      </c>
      <c r="C38" s="308"/>
      <c r="D38" s="113">
        <v>2.1564009183754256</v>
      </c>
      <c r="E38" s="115">
        <v>2179</v>
      </c>
      <c r="F38" s="114">
        <v>2166</v>
      </c>
      <c r="G38" s="114">
        <v>2132</v>
      </c>
      <c r="H38" s="114">
        <v>2028</v>
      </c>
      <c r="I38" s="140">
        <v>2022</v>
      </c>
      <c r="J38" s="115">
        <v>157</v>
      </c>
      <c r="K38" s="116">
        <v>7.7645895153313553</v>
      </c>
    </row>
    <row r="39" spans="1:11" ht="14.1" customHeight="1" x14ac:dyDescent="0.2">
      <c r="A39" s="306">
        <v>51</v>
      </c>
      <c r="B39" s="307" t="s">
        <v>258</v>
      </c>
      <c r="C39" s="308"/>
      <c r="D39" s="113">
        <v>8.0427123743171567</v>
      </c>
      <c r="E39" s="115">
        <v>8127</v>
      </c>
      <c r="F39" s="114">
        <v>7979</v>
      </c>
      <c r="G39" s="114">
        <v>7976</v>
      </c>
      <c r="H39" s="114">
        <v>7856</v>
      </c>
      <c r="I39" s="140">
        <v>7885</v>
      </c>
      <c r="J39" s="115">
        <v>242</v>
      </c>
      <c r="K39" s="116">
        <v>3.0691185795814837</v>
      </c>
    </row>
    <row r="40" spans="1:11" ht="14.1" customHeight="1" x14ac:dyDescent="0.2">
      <c r="A40" s="306" t="s">
        <v>259</v>
      </c>
      <c r="B40" s="307" t="s">
        <v>260</v>
      </c>
      <c r="C40" s="308"/>
      <c r="D40" s="113">
        <v>6.9135460375267197</v>
      </c>
      <c r="E40" s="115">
        <v>6986</v>
      </c>
      <c r="F40" s="114">
        <v>6824</v>
      </c>
      <c r="G40" s="114">
        <v>6819</v>
      </c>
      <c r="H40" s="114">
        <v>6755</v>
      </c>
      <c r="I40" s="140">
        <v>6794</v>
      </c>
      <c r="J40" s="115">
        <v>192</v>
      </c>
      <c r="K40" s="116">
        <v>2.8260229614365615</v>
      </c>
    </row>
    <row r="41" spans="1:11" ht="14.1" customHeight="1" x14ac:dyDescent="0.2">
      <c r="A41" s="306"/>
      <c r="B41" s="307" t="s">
        <v>261</v>
      </c>
      <c r="C41" s="308"/>
      <c r="D41" s="113">
        <v>5.1856543424906976</v>
      </c>
      <c r="E41" s="115">
        <v>5240</v>
      </c>
      <c r="F41" s="114">
        <v>5061</v>
      </c>
      <c r="G41" s="114">
        <v>5092</v>
      </c>
      <c r="H41" s="114">
        <v>5021</v>
      </c>
      <c r="I41" s="140">
        <v>5048</v>
      </c>
      <c r="J41" s="115">
        <v>192</v>
      </c>
      <c r="K41" s="116">
        <v>3.8034865293185418</v>
      </c>
    </row>
    <row r="42" spans="1:11" ht="14.1" customHeight="1" x14ac:dyDescent="0.2">
      <c r="A42" s="306">
        <v>52</v>
      </c>
      <c r="B42" s="307" t="s">
        <v>262</v>
      </c>
      <c r="C42" s="308"/>
      <c r="D42" s="113">
        <v>3.9694006808645397</v>
      </c>
      <c r="E42" s="115">
        <v>4011</v>
      </c>
      <c r="F42" s="114">
        <v>4017</v>
      </c>
      <c r="G42" s="114">
        <v>4002</v>
      </c>
      <c r="H42" s="114">
        <v>3909</v>
      </c>
      <c r="I42" s="140">
        <v>3921</v>
      </c>
      <c r="J42" s="115">
        <v>90</v>
      </c>
      <c r="K42" s="116">
        <v>2.2953328232593728</v>
      </c>
    </row>
    <row r="43" spans="1:11" ht="14.1" customHeight="1" x14ac:dyDescent="0.2">
      <c r="A43" s="306" t="s">
        <v>263</v>
      </c>
      <c r="B43" s="307" t="s">
        <v>264</v>
      </c>
      <c r="C43" s="308"/>
      <c r="D43" s="113">
        <v>3.5013063098725357</v>
      </c>
      <c r="E43" s="115">
        <v>3538</v>
      </c>
      <c r="F43" s="114">
        <v>3550</v>
      </c>
      <c r="G43" s="114">
        <v>3519</v>
      </c>
      <c r="H43" s="114">
        <v>3458</v>
      </c>
      <c r="I43" s="140">
        <v>3463</v>
      </c>
      <c r="J43" s="115">
        <v>75</v>
      </c>
      <c r="K43" s="116">
        <v>2.1657522379439791</v>
      </c>
    </row>
    <row r="44" spans="1:11" ht="14.1" customHeight="1" x14ac:dyDescent="0.2">
      <c r="A44" s="306">
        <v>53</v>
      </c>
      <c r="B44" s="307" t="s">
        <v>265</v>
      </c>
      <c r="C44" s="308"/>
      <c r="D44" s="113">
        <v>1.1450003958514765</v>
      </c>
      <c r="E44" s="115">
        <v>1157</v>
      </c>
      <c r="F44" s="114">
        <v>1205</v>
      </c>
      <c r="G44" s="114">
        <v>1239</v>
      </c>
      <c r="H44" s="114">
        <v>1243</v>
      </c>
      <c r="I44" s="140">
        <v>1220</v>
      </c>
      <c r="J44" s="115">
        <v>-63</v>
      </c>
      <c r="K44" s="116">
        <v>-5.1639344262295079</v>
      </c>
    </row>
    <row r="45" spans="1:11" ht="14.1" customHeight="1" x14ac:dyDescent="0.2">
      <c r="A45" s="306" t="s">
        <v>266</v>
      </c>
      <c r="B45" s="307" t="s">
        <v>267</v>
      </c>
      <c r="C45" s="308"/>
      <c r="D45" s="113">
        <v>1.061871585781015</v>
      </c>
      <c r="E45" s="115">
        <v>1073</v>
      </c>
      <c r="F45" s="114">
        <v>1122</v>
      </c>
      <c r="G45" s="114">
        <v>1155</v>
      </c>
      <c r="H45" s="114">
        <v>1160</v>
      </c>
      <c r="I45" s="140">
        <v>1145</v>
      </c>
      <c r="J45" s="115">
        <v>-72</v>
      </c>
      <c r="K45" s="116">
        <v>-6.2882096069868991</v>
      </c>
    </row>
    <row r="46" spans="1:11" ht="14.1" customHeight="1" x14ac:dyDescent="0.2">
      <c r="A46" s="306">
        <v>54</v>
      </c>
      <c r="B46" s="307" t="s">
        <v>268</v>
      </c>
      <c r="C46" s="308"/>
      <c r="D46" s="113">
        <v>4.6463067057240126</v>
      </c>
      <c r="E46" s="115">
        <v>4695</v>
      </c>
      <c r="F46" s="114">
        <v>4757</v>
      </c>
      <c r="G46" s="114">
        <v>4818</v>
      </c>
      <c r="H46" s="114">
        <v>4785</v>
      </c>
      <c r="I46" s="140">
        <v>4682</v>
      </c>
      <c r="J46" s="115">
        <v>13</v>
      </c>
      <c r="K46" s="116">
        <v>0.27765912003417342</v>
      </c>
    </row>
    <row r="47" spans="1:11" ht="14.1" customHeight="1" x14ac:dyDescent="0.2">
      <c r="A47" s="306">
        <v>61</v>
      </c>
      <c r="B47" s="307" t="s">
        <v>269</v>
      </c>
      <c r="C47" s="308"/>
      <c r="D47" s="113">
        <v>2.4760509856701765</v>
      </c>
      <c r="E47" s="115">
        <v>2502</v>
      </c>
      <c r="F47" s="114">
        <v>2483</v>
      </c>
      <c r="G47" s="114">
        <v>2494</v>
      </c>
      <c r="H47" s="114">
        <v>2418</v>
      </c>
      <c r="I47" s="140">
        <v>2435</v>
      </c>
      <c r="J47" s="115">
        <v>67</v>
      </c>
      <c r="K47" s="116">
        <v>2.751540041067762</v>
      </c>
    </row>
    <row r="48" spans="1:11" ht="14.1" customHeight="1" x14ac:dyDescent="0.2">
      <c r="A48" s="306">
        <v>62</v>
      </c>
      <c r="B48" s="307" t="s">
        <v>270</v>
      </c>
      <c r="C48" s="308"/>
      <c r="D48" s="113">
        <v>7.4627899612065551</v>
      </c>
      <c r="E48" s="115">
        <v>7541</v>
      </c>
      <c r="F48" s="114">
        <v>7685</v>
      </c>
      <c r="G48" s="114">
        <v>7668</v>
      </c>
      <c r="H48" s="114">
        <v>7576</v>
      </c>
      <c r="I48" s="140">
        <v>7640</v>
      </c>
      <c r="J48" s="115">
        <v>-99</v>
      </c>
      <c r="K48" s="116">
        <v>-1.2958115183246073</v>
      </c>
    </row>
    <row r="49" spans="1:11" ht="14.1" customHeight="1" x14ac:dyDescent="0.2">
      <c r="A49" s="306">
        <v>63</v>
      </c>
      <c r="B49" s="307" t="s">
        <v>271</v>
      </c>
      <c r="C49" s="308"/>
      <c r="D49" s="113">
        <v>2.9619586731058507</v>
      </c>
      <c r="E49" s="115">
        <v>2993</v>
      </c>
      <c r="F49" s="114">
        <v>3141</v>
      </c>
      <c r="G49" s="114">
        <v>3196</v>
      </c>
      <c r="H49" s="114">
        <v>2788</v>
      </c>
      <c r="I49" s="140">
        <v>2637</v>
      </c>
      <c r="J49" s="115">
        <v>356</v>
      </c>
      <c r="K49" s="116">
        <v>13.500189609404627</v>
      </c>
    </row>
    <row r="50" spans="1:11" ht="14.1" customHeight="1" x14ac:dyDescent="0.2">
      <c r="A50" s="306" t="s">
        <v>272</v>
      </c>
      <c r="B50" s="307" t="s">
        <v>273</v>
      </c>
      <c r="C50" s="308"/>
      <c r="D50" s="113">
        <v>0.7085741429815533</v>
      </c>
      <c r="E50" s="115">
        <v>716</v>
      </c>
      <c r="F50" s="114">
        <v>767</v>
      </c>
      <c r="G50" s="114">
        <v>789</v>
      </c>
      <c r="H50" s="114">
        <v>741</v>
      </c>
      <c r="I50" s="140">
        <v>728</v>
      </c>
      <c r="J50" s="115">
        <v>-12</v>
      </c>
      <c r="K50" s="116">
        <v>-1.6483516483516483</v>
      </c>
    </row>
    <row r="51" spans="1:11" ht="14.1" customHeight="1" x14ac:dyDescent="0.2">
      <c r="A51" s="306" t="s">
        <v>274</v>
      </c>
      <c r="B51" s="307" t="s">
        <v>275</v>
      </c>
      <c r="C51" s="308"/>
      <c r="D51" s="113">
        <v>1.9762884965560921</v>
      </c>
      <c r="E51" s="115">
        <v>1997</v>
      </c>
      <c r="F51" s="114">
        <v>2082</v>
      </c>
      <c r="G51" s="114">
        <v>2105</v>
      </c>
      <c r="H51" s="114">
        <v>1772</v>
      </c>
      <c r="I51" s="140">
        <v>1626</v>
      </c>
      <c r="J51" s="115">
        <v>371</v>
      </c>
      <c r="K51" s="116">
        <v>22.816728167281674</v>
      </c>
    </row>
    <row r="52" spans="1:11" ht="14.1" customHeight="1" x14ac:dyDescent="0.2">
      <c r="A52" s="306">
        <v>71</v>
      </c>
      <c r="B52" s="307" t="s">
        <v>276</v>
      </c>
      <c r="C52" s="308"/>
      <c r="D52" s="113">
        <v>9.9616024067769775</v>
      </c>
      <c r="E52" s="115">
        <v>10066</v>
      </c>
      <c r="F52" s="114">
        <v>10090</v>
      </c>
      <c r="G52" s="114">
        <v>10103</v>
      </c>
      <c r="H52" s="114">
        <v>9954</v>
      </c>
      <c r="I52" s="140">
        <v>9961</v>
      </c>
      <c r="J52" s="115">
        <v>105</v>
      </c>
      <c r="K52" s="116">
        <v>1.0541110330288124</v>
      </c>
    </row>
    <row r="53" spans="1:11" ht="14.1" customHeight="1" x14ac:dyDescent="0.2">
      <c r="A53" s="306" t="s">
        <v>277</v>
      </c>
      <c r="B53" s="307" t="s">
        <v>278</v>
      </c>
      <c r="C53" s="308"/>
      <c r="D53" s="113">
        <v>3.7991845459583566</v>
      </c>
      <c r="E53" s="115">
        <v>3839</v>
      </c>
      <c r="F53" s="114">
        <v>3873</v>
      </c>
      <c r="G53" s="114">
        <v>3883</v>
      </c>
      <c r="H53" s="114">
        <v>3807</v>
      </c>
      <c r="I53" s="140">
        <v>3835</v>
      </c>
      <c r="J53" s="115">
        <v>4</v>
      </c>
      <c r="K53" s="116">
        <v>0.10430247718383312</v>
      </c>
    </row>
    <row r="54" spans="1:11" ht="14.1" customHeight="1" x14ac:dyDescent="0.2">
      <c r="A54" s="306" t="s">
        <v>279</v>
      </c>
      <c r="B54" s="307" t="s">
        <v>280</v>
      </c>
      <c r="C54" s="308"/>
      <c r="D54" s="113">
        <v>4.8175124693215103</v>
      </c>
      <c r="E54" s="115">
        <v>4868</v>
      </c>
      <c r="F54" s="114">
        <v>4887</v>
      </c>
      <c r="G54" s="114">
        <v>4888</v>
      </c>
      <c r="H54" s="114">
        <v>4835</v>
      </c>
      <c r="I54" s="140">
        <v>4805</v>
      </c>
      <c r="J54" s="115">
        <v>63</v>
      </c>
      <c r="K54" s="116">
        <v>1.3111342351716961</v>
      </c>
    </row>
    <row r="55" spans="1:11" ht="14.1" customHeight="1" x14ac:dyDescent="0.2">
      <c r="A55" s="306">
        <v>72</v>
      </c>
      <c r="B55" s="307" t="s">
        <v>281</v>
      </c>
      <c r="C55" s="308"/>
      <c r="D55" s="113">
        <v>3.2637954239569313</v>
      </c>
      <c r="E55" s="115">
        <v>3298</v>
      </c>
      <c r="F55" s="114">
        <v>3317</v>
      </c>
      <c r="G55" s="114">
        <v>3334</v>
      </c>
      <c r="H55" s="114">
        <v>3262</v>
      </c>
      <c r="I55" s="140">
        <v>3280</v>
      </c>
      <c r="J55" s="115">
        <v>18</v>
      </c>
      <c r="K55" s="116">
        <v>0.54878048780487809</v>
      </c>
    </row>
    <row r="56" spans="1:11" ht="14.1" customHeight="1" x14ac:dyDescent="0.2">
      <c r="A56" s="306" t="s">
        <v>282</v>
      </c>
      <c r="B56" s="307" t="s">
        <v>283</v>
      </c>
      <c r="C56" s="308"/>
      <c r="D56" s="113">
        <v>1.4695986066028026</v>
      </c>
      <c r="E56" s="115">
        <v>1485</v>
      </c>
      <c r="F56" s="114">
        <v>1497</v>
      </c>
      <c r="G56" s="114">
        <v>1511</v>
      </c>
      <c r="H56" s="114">
        <v>1474</v>
      </c>
      <c r="I56" s="140">
        <v>1468</v>
      </c>
      <c r="J56" s="115">
        <v>17</v>
      </c>
      <c r="K56" s="116">
        <v>1.1580381471389645</v>
      </c>
    </row>
    <row r="57" spans="1:11" ht="14.1" customHeight="1" x14ac:dyDescent="0.2">
      <c r="A57" s="306" t="s">
        <v>284</v>
      </c>
      <c r="B57" s="307" t="s">
        <v>285</v>
      </c>
      <c r="C57" s="308"/>
      <c r="D57" s="113">
        <v>1.1855751721953922</v>
      </c>
      <c r="E57" s="115">
        <v>1198</v>
      </c>
      <c r="F57" s="114">
        <v>1208</v>
      </c>
      <c r="G57" s="114">
        <v>1203</v>
      </c>
      <c r="H57" s="114">
        <v>1190</v>
      </c>
      <c r="I57" s="140">
        <v>1204</v>
      </c>
      <c r="J57" s="115">
        <v>-6</v>
      </c>
      <c r="K57" s="116">
        <v>-0.49833887043189368</v>
      </c>
    </row>
    <row r="58" spans="1:11" ht="14.1" customHeight="1" x14ac:dyDescent="0.2">
      <c r="A58" s="306">
        <v>73</v>
      </c>
      <c r="B58" s="307" t="s">
        <v>286</v>
      </c>
      <c r="C58" s="308"/>
      <c r="D58" s="113">
        <v>4.965956773018763</v>
      </c>
      <c r="E58" s="115">
        <v>5018</v>
      </c>
      <c r="F58" s="114">
        <v>5027</v>
      </c>
      <c r="G58" s="114">
        <v>4997</v>
      </c>
      <c r="H58" s="114">
        <v>4912</v>
      </c>
      <c r="I58" s="140">
        <v>4927</v>
      </c>
      <c r="J58" s="115">
        <v>91</v>
      </c>
      <c r="K58" s="116">
        <v>1.8469656992084433</v>
      </c>
    </row>
    <row r="59" spans="1:11" ht="14.1" customHeight="1" x14ac:dyDescent="0.2">
      <c r="A59" s="306" t="s">
        <v>287</v>
      </c>
      <c r="B59" s="307" t="s">
        <v>288</v>
      </c>
      <c r="C59" s="308"/>
      <c r="D59" s="113">
        <v>4.2692581743329905</v>
      </c>
      <c r="E59" s="115">
        <v>4314</v>
      </c>
      <c r="F59" s="114">
        <v>4315</v>
      </c>
      <c r="G59" s="114">
        <v>4307</v>
      </c>
      <c r="H59" s="114">
        <v>4248</v>
      </c>
      <c r="I59" s="140">
        <v>4273</v>
      </c>
      <c r="J59" s="115">
        <v>41</v>
      </c>
      <c r="K59" s="116">
        <v>0.95951322256026206</v>
      </c>
    </row>
    <row r="60" spans="1:11" ht="14.1" customHeight="1" x14ac:dyDescent="0.2">
      <c r="A60" s="306">
        <v>81</v>
      </c>
      <c r="B60" s="307" t="s">
        <v>289</v>
      </c>
      <c r="C60" s="308"/>
      <c r="D60" s="113">
        <v>9.8270129047581349</v>
      </c>
      <c r="E60" s="115">
        <v>9930</v>
      </c>
      <c r="F60" s="114">
        <v>9936</v>
      </c>
      <c r="G60" s="114">
        <v>9860</v>
      </c>
      <c r="H60" s="114">
        <v>9755</v>
      </c>
      <c r="I60" s="140">
        <v>9800</v>
      </c>
      <c r="J60" s="115">
        <v>130</v>
      </c>
      <c r="K60" s="116">
        <v>1.3265306122448979</v>
      </c>
    </row>
    <row r="61" spans="1:11" ht="14.1" customHeight="1" x14ac:dyDescent="0.2">
      <c r="A61" s="306" t="s">
        <v>290</v>
      </c>
      <c r="B61" s="307" t="s">
        <v>291</v>
      </c>
      <c r="C61" s="308"/>
      <c r="D61" s="113">
        <v>2.4552687831525613</v>
      </c>
      <c r="E61" s="115">
        <v>2481</v>
      </c>
      <c r="F61" s="114">
        <v>2469</v>
      </c>
      <c r="G61" s="114">
        <v>2483</v>
      </c>
      <c r="H61" s="114">
        <v>2394</v>
      </c>
      <c r="I61" s="140">
        <v>2423</v>
      </c>
      <c r="J61" s="115">
        <v>58</v>
      </c>
      <c r="K61" s="116">
        <v>2.393726784977301</v>
      </c>
    </row>
    <row r="62" spans="1:11" ht="14.1" customHeight="1" x14ac:dyDescent="0.2">
      <c r="A62" s="306" t="s">
        <v>292</v>
      </c>
      <c r="B62" s="307" t="s">
        <v>293</v>
      </c>
      <c r="C62" s="308"/>
      <c r="D62" s="113">
        <v>4.0317472884173862</v>
      </c>
      <c r="E62" s="115">
        <v>4074</v>
      </c>
      <c r="F62" s="114">
        <v>4128</v>
      </c>
      <c r="G62" s="114">
        <v>4096</v>
      </c>
      <c r="H62" s="114">
        <v>4120</v>
      </c>
      <c r="I62" s="140">
        <v>4140</v>
      </c>
      <c r="J62" s="115">
        <v>-66</v>
      </c>
      <c r="K62" s="116">
        <v>-1.5942028985507246</v>
      </c>
    </row>
    <row r="63" spans="1:11" ht="14.1" customHeight="1" x14ac:dyDescent="0.2">
      <c r="A63" s="306"/>
      <c r="B63" s="307" t="s">
        <v>294</v>
      </c>
      <c r="C63" s="308"/>
      <c r="D63" s="113">
        <v>3.45479376138073</v>
      </c>
      <c r="E63" s="115">
        <v>3491</v>
      </c>
      <c r="F63" s="114">
        <v>3539</v>
      </c>
      <c r="G63" s="114">
        <v>3524</v>
      </c>
      <c r="H63" s="114">
        <v>3568</v>
      </c>
      <c r="I63" s="140">
        <v>3600</v>
      </c>
      <c r="J63" s="115">
        <v>-109</v>
      </c>
      <c r="K63" s="116">
        <v>-3.0277777777777777</v>
      </c>
    </row>
    <row r="64" spans="1:11" ht="14.1" customHeight="1" x14ac:dyDescent="0.2">
      <c r="A64" s="306" t="s">
        <v>295</v>
      </c>
      <c r="B64" s="307" t="s">
        <v>296</v>
      </c>
      <c r="C64" s="308"/>
      <c r="D64" s="113">
        <v>1.3557913071015755</v>
      </c>
      <c r="E64" s="115">
        <v>1370</v>
      </c>
      <c r="F64" s="114">
        <v>1354</v>
      </c>
      <c r="G64" s="114">
        <v>1340</v>
      </c>
      <c r="H64" s="114">
        <v>1328</v>
      </c>
      <c r="I64" s="140">
        <v>1332</v>
      </c>
      <c r="J64" s="115">
        <v>38</v>
      </c>
      <c r="K64" s="116">
        <v>2.8528528528528527</v>
      </c>
    </row>
    <row r="65" spans="1:11" ht="14.1" customHeight="1" x14ac:dyDescent="0.2">
      <c r="A65" s="306" t="s">
        <v>297</v>
      </c>
      <c r="B65" s="307" t="s">
        <v>298</v>
      </c>
      <c r="C65" s="308"/>
      <c r="D65" s="113">
        <v>0.79665109650859001</v>
      </c>
      <c r="E65" s="115">
        <v>805</v>
      </c>
      <c r="F65" s="114">
        <v>795</v>
      </c>
      <c r="G65" s="114">
        <v>773</v>
      </c>
      <c r="H65" s="114">
        <v>755</v>
      </c>
      <c r="I65" s="140">
        <v>745</v>
      </c>
      <c r="J65" s="115">
        <v>60</v>
      </c>
      <c r="K65" s="116">
        <v>8.053691275167786</v>
      </c>
    </row>
    <row r="66" spans="1:11" ht="14.1" customHeight="1" x14ac:dyDescent="0.2">
      <c r="A66" s="306">
        <v>82</v>
      </c>
      <c r="B66" s="307" t="s">
        <v>299</v>
      </c>
      <c r="C66" s="308"/>
      <c r="D66" s="113">
        <v>3.0163882511281765</v>
      </c>
      <c r="E66" s="115">
        <v>3048</v>
      </c>
      <c r="F66" s="114">
        <v>3063</v>
      </c>
      <c r="G66" s="114">
        <v>3052</v>
      </c>
      <c r="H66" s="114">
        <v>2988</v>
      </c>
      <c r="I66" s="140">
        <v>3011</v>
      </c>
      <c r="J66" s="115">
        <v>37</v>
      </c>
      <c r="K66" s="116">
        <v>1.2288276320159415</v>
      </c>
    </row>
    <row r="67" spans="1:11" ht="14.1" customHeight="1" x14ac:dyDescent="0.2">
      <c r="A67" s="306" t="s">
        <v>300</v>
      </c>
      <c r="B67" s="307" t="s">
        <v>301</v>
      </c>
      <c r="C67" s="308"/>
      <c r="D67" s="113">
        <v>1.7249228089620774</v>
      </c>
      <c r="E67" s="115">
        <v>1743</v>
      </c>
      <c r="F67" s="114">
        <v>1747</v>
      </c>
      <c r="G67" s="114">
        <v>1729</v>
      </c>
      <c r="H67" s="114">
        <v>1723</v>
      </c>
      <c r="I67" s="140">
        <v>1728</v>
      </c>
      <c r="J67" s="115">
        <v>15</v>
      </c>
      <c r="K67" s="116">
        <v>0.86805555555555558</v>
      </c>
    </row>
    <row r="68" spans="1:11" ht="14.1" customHeight="1" x14ac:dyDescent="0.2">
      <c r="A68" s="306" t="s">
        <v>302</v>
      </c>
      <c r="B68" s="307" t="s">
        <v>303</v>
      </c>
      <c r="C68" s="308"/>
      <c r="D68" s="113">
        <v>0.57101575488876577</v>
      </c>
      <c r="E68" s="115">
        <v>577</v>
      </c>
      <c r="F68" s="114">
        <v>584</v>
      </c>
      <c r="G68" s="114">
        <v>584</v>
      </c>
      <c r="H68" s="114">
        <v>573</v>
      </c>
      <c r="I68" s="140">
        <v>591</v>
      </c>
      <c r="J68" s="115">
        <v>-14</v>
      </c>
      <c r="K68" s="116">
        <v>-2.3688663282571913</v>
      </c>
    </row>
    <row r="69" spans="1:11" ht="14.1" customHeight="1" x14ac:dyDescent="0.2">
      <c r="A69" s="306">
        <v>83</v>
      </c>
      <c r="B69" s="307" t="s">
        <v>304</v>
      </c>
      <c r="C69" s="308"/>
      <c r="D69" s="113">
        <v>5.8407885361412397</v>
      </c>
      <c r="E69" s="115">
        <v>5902</v>
      </c>
      <c r="F69" s="114">
        <v>5852</v>
      </c>
      <c r="G69" s="114">
        <v>5828</v>
      </c>
      <c r="H69" s="114">
        <v>5480</v>
      </c>
      <c r="I69" s="140">
        <v>5655</v>
      </c>
      <c r="J69" s="115">
        <v>247</v>
      </c>
      <c r="K69" s="116">
        <v>4.3678160919540234</v>
      </c>
    </row>
    <row r="70" spans="1:11" ht="14.1" customHeight="1" x14ac:dyDescent="0.2">
      <c r="A70" s="306" t="s">
        <v>305</v>
      </c>
      <c r="B70" s="307" t="s">
        <v>306</v>
      </c>
      <c r="C70" s="308"/>
      <c r="D70" s="113">
        <v>4.8115746971736204</v>
      </c>
      <c r="E70" s="115">
        <v>4862</v>
      </c>
      <c r="F70" s="114">
        <v>4859</v>
      </c>
      <c r="G70" s="114">
        <v>4835</v>
      </c>
      <c r="H70" s="114">
        <v>4507</v>
      </c>
      <c r="I70" s="140">
        <v>4678</v>
      </c>
      <c r="J70" s="115">
        <v>184</v>
      </c>
      <c r="K70" s="116">
        <v>3.9333048311244121</v>
      </c>
    </row>
    <row r="71" spans="1:11" ht="14.1" customHeight="1" x14ac:dyDescent="0.2">
      <c r="A71" s="306"/>
      <c r="B71" s="307" t="s">
        <v>307</v>
      </c>
      <c r="C71" s="308"/>
      <c r="D71" s="113">
        <v>2.4137043781173304</v>
      </c>
      <c r="E71" s="115">
        <v>2439</v>
      </c>
      <c r="F71" s="114">
        <v>2453</v>
      </c>
      <c r="G71" s="114">
        <v>2450</v>
      </c>
      <c r="H71" s="114">
        <v>2357</v>
      </c>
      <c r="I71" s="140">
        <v>2369</v>
      </c>
      <c r="J71" s="115">
        <v>70</v>
      </c>
      <c r="K71" s="116">
        <v>2.9548332629801606</v>
      </c>
    </row>
    <row r="72" spans="1:11" ht="14.1" customHeight="1" x14ac:dyDescent="0.2">
      <c r="A72" s="306">
        <v>84</v>
      </c>
      <c r="B72" s="307" t="s">
        <v>308</v>
      </c>
      <c r="C72" s="308"/>
      <c r="D72" s="113">
        <v>1.6843480326181617</v>
      </c>
      <c r="E72" s="115">
        <v>1702</v>
      </c>
      <c r="F72" s="114">
        <v>1669</v>
      </c>
      <c r="G72" s="114">
        <v>1605</v>
      </c>
      <c r="H72" s="114">
        <v>1549</v>
      </c>
      <c r="I72" s="140">
        <v>1542</v>
      </c>
      <c r="J72" s="115">
        <v>160</v>
      </c>
      <c r="K72" s="116">
        <v>10.376134889753567</v>
      </c>
    </row>
    <row r="73" spans="1:11" ht="14.1" customHeight="1" x14ac:dyDescent="0.2">
      <c r="A73" s="306" t="s">
        <v>309</v>
      </c>
      <c r="B73" s="307" t="s">
        <v>310</v>
      </c>
      <c r="C73" s="308"/>
      <c r="D73" s="113">
        <v>0.38991370437811734</v>
      </c>
      <c r="E73" s="115">
        <v>394</v>
      </c>
      <c r="F73" s="114">
        <v>395</v>
      </c>
      <c r="G73" s="114">
        <v>388</v>
      </c>
      <c r="H73" s="114">
        <v>364</v>
      </c>
      <c r="I73" s="140">
        <v>371</v>
      </c>
      <c r="J73" s="115">
        <v>23</v>
      </c>
      <c r="K73" s="116">
        <v>6.1994609164420487</v>
      </c>
    </row>
    <row r="74" spans="1:11" ht="14.1" customHeight="1" x14ac:dyDescent="0.2">
      <c r="A74" s="306" t="s">
        <v>311</v>
      </c>
      <c r="B74" s="307" t="s">
        <v>312</v>
      </c>
      <c r="C74" s="308"/>
      <c r="D74" s="113">
        <v>0.27511677618557517</v>
      </c>
      <c r="E74" s="115">
        <v>278</v>
      </c>
      <c r="F74" s="114">
        <v>282</v>
      </c>
      <c r="G74" s="114">
        <v>274</v>
      </c>
      <c r="H74" s="114">
        <v>275</v>
      </c>
      <c r="I74" s="140">
        <v>284</v>
      </c>
      <c r="J74" s="115">
        <v>-6</v>
      </c>
      <c r="K74" s="116">
        <v>-2.112676056338028</v>
      </c>
    </row>
    <row r="75" spans="1:11" ht="14.1" customHeight="1" x14ac:dyDescent="0.2">
      <c r="A75" s="306" t="s">
        <v>313</v>
      </c>
      <c r="B75" s="307" t="s">
        <v>314</v>
      </c>
      <c r="C75" s="308"/>
      <c r="D75" s="113">
        <v>0.57596389834534079</v>
      </c>
      <c r="E75" s="115">
        <v>582</v>
      </c>
      <c r="F75" s="114">
        <v>558</v>
      </c>
      <c r="G75" s="114">
        <v>519</v>
      </c>
      <c r="H75" s="114">
        <v>502</v>
      </c>
      <c r="I75" s="140">
        <v>481</v>
      </c>
      <c r="J75" s="115">
        <v>101</v>
      </c>
      <c r="K75" s="116">
        <v>20.997920997920996</v>
      </c>
    </row>
    <row r="76" spans="1:11" ht="14.1" customHeight="1" x14ac:dyDescent="0.2">
      <c r="A76" s="306">
        <v>91</v>
      </c>
      <c r="B76" s="307" t="s">
        <v>315</v>
      </c>
      <c r="C76" s="308"/>
      <c r="D76" s="113">
        <v>0.21771831208930409</v>
      </c>
      <c r="E76" s="115">
        <v>220</v>
      </c>
      <c r="F76" s="114">
        <v>214</v>
      </c>
      <c r="G76" s="114">
        <v>206</v>
      </c>
      <c r="H76" s="114">
        <v>204</v>
      </c>
      <c r="I76" s="140">
        <v>194</v>
      </c>
      <c r="J76" s="115">
        <v>26</v>
      </c>
      <c r="K76" s="116">
        <v>13.402061855670103</v>
      </c>
    </row>
    <row r="77" spans="1:11" ht="14.1" customHeight="1" x14ac:dyDescent="0.2">
      <c r="A77" s="306">
        <v>92</v>
      </c>
      <c r="B77" s="307" t="s">
        <v>316</v>
      </c>
      <c r="C77" s="308"/>
      <c r="D77" s="113">
        <v>2.0267595598131583</v>
      </c>
      <c r="E77" s="115">
        <v>2048</v>
      </c>
      <c r="F77" s="114">
        <v>2058</v>
      </c>
      <c r="G77" s="114">
        <v>2022</v>
      </c>
      <c r="H77" s="114">
        <v>2009</v>
      </c>
      <c r="I77" s="140">
        <v>2060</v>
      </c>
      <c r="J77" s="115">
        <v>-12</v>
      </c>
      <c r="K77" s="116">
        <v>-0.58252427184466016</v>
      </c>
    </row>
    <row r="78" spans="1:11" ht="14.1" customHeight="1" x14ac:dyDescent="0.2">
      <c r="A78" s="306">
        <v>93</v>
      </c>
      <c r="B78" s="307" t="s">
        <v>317</v>
      </c>
      <c r="C78" s="308"/>
      <c r="D78" s="113">
        <v>0.16625762014092313</v>
      </c>
      <c r="E78" s="115">
        <v>168</v>
      </c>
      <c r="F78" s="114">
        <v>178</v>
      </c>
      <c r="G78" s="114">
        <v>178</v>
      </c>
      <c r="H78" s="114">
        <v>173</v>
      </c>
      <c r="I78" s="140">
        <v>173</v>
      </c>
      <c r="J78" s="115">
        <v>-5</v>
      </c>
      <c r="K78" s="116">
        <v>-2.8901734104046244</v>
      </c>
    </row>
    <row r="79" spans="1:11" ht="14.1" customHeight="1" x14ac:dyDescent="0.2">
      <c r="A79" s="306">
        <v>94</v>
      </c>
      <c r="B79" s="307" t="s">
        <v>318</v>
      </c>
      <c r="C79" s="308"/>
      <c r="D79" s="113">
        <v>0.50767951864460459</v>
      </c>
      <c r="E79" s="115">
        <v>513</v>
      </c>
      <c r="F79" s="114">
        <v>517</v>
      </c>
      <c r="G79" s="114">
        <v>512</v>
      </c>
      <c r="H79" s="114">
        <v>478</v>
      </c>
      <c r="I79" s="140">
        <v>498</v>
      </c>
      <c r="J79" s="115">
        <v>15</v>
      </c>
      <c r="K79" s="116">
        <v>3.0120481927710845</v>
      </c>
    </row>
    <row r="80" spans="1:11" ht="14.1" customHeight="1" x14ac:dyDescent="0.2">
      <c r="A80" s="306" t="s">
        <v>319</v>
      </c>
      <c r="B80" s="307" t="s">
        <v>320</v>
      </c>
      <c r="C80" s="308"/>
      <c r="D80" s="113">
        <v>3.9585147652600747E-3</v>
      </c>
      <c r="E80" s="115">
        <v>4</v>
      </c>
      <c r="F80" s="114">
        <v>3</v>
      </c>
      <c r="G80" s="114">
        <v>3</v>
      </c>
      <c r="H80" s="114" t="s">
        <v>513</v>
      </c>
      <c r="I80" s="140" t="s">
        <v>513</v>
      </c>
      <c r="J80" s="115" t="s">
        <v>513</v>
      </c>
      <c r="K80" s="116" t="s">
        <v>513</v>
      </c>
    </row>
    <row r="81" spans="1:11" ht="14.1" customHeight="1" x14ac:dyDescent="0.2">
      <c r="A81" s="310" t="s">
        <v>321</v>
      </c>
      <c r="B81" s="311" t="s">
        <v>224</v>
      </c>
      <c r="C81" s="312"/>
      <c r="D81" s="125">
        <v>1.6309080832871508</v>
      </c>
      <c r="E81" s="143">
        <v>1648</v>
      </c>
      <c r="F81" s="144">
        <v>1661</v>
      </c>
      <c r="G81" s="144">
        <v>1667</v>
      </c>
      <c r="H81" s="144">
        <v>1639</v>
      </c>
      <c r="I81" s="145">
        <v>1649</v>
      </c>
      <c r="J81" s="143">
        <v>-1</v>
      </c>
      <c r="K81" s="146">
        <v>-6.0642813826561552E-2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19405</v>
      </c>
      <c r="E12" s="114">
        <v>20550</v>
      </c>
      <c r="F12" s="114">
        <v>20265</v>
      </c>
      <c r="G12" s="114">
        <v>20463</v>
      </c>
      <c r="H12" s="140">
        <v>19838</v>
      </c>
      <c r="I12" s="115">
        <v>-433</v>
      </c>
      <c r="J12" s="116">
        <v>-2.1826797056154854</v>
      </c>
      <c r="K12"/>
      <c r="L12"/>
      <c r="M12"/>
      <c r="N12"/>
      <c r="O12"/>
      <c r="P12"/>
    </row>
    <row r="13" spans="1:16" s="110" customFormat="1" ht="14.45" customHeight="1" x14ac:dyDescent="0.2">
      <c r="A13" s="120" t="s">
        <v>105</v>
      </c>
      <c r="B13" s="119" t="s">
        <v>106</v>
      </c>
      <c r="C13" s="113">
        <v>44.385467662973461</v>
      </c>
      <c r="D13" s="115">
        <v>8613</v>
      </c>
      <c r="E13" s="114">
        <v>9014</v>
      </c>
      <c r="F13" s="114">
        <v>8913</v>
      </c>
      <c r="G13" s="114">
        <v>8965</v>
      </c>
      <c r="H13" s="140">
        <v>8632</v>
      </c>
      <c r="I13" s="115">
        <v>-19</v>
      </c>
      <c r="J13" s="116">
        <v>-0.2201112140871177</v>
      </c>
      <c r="K13"/>
      <c r="L13"/>
      <c r="M13"/>
      <c r="N13"/>
      <c r="O13"/>
      <c r="P13"/>
    </row>
    <row r="14" spans="1:16" s="110" customFormat="1" ht="14.45" customHeight="1" x14ac:dyDescent="0.2">
      <c r="A14" s="120"/>
      <c r="B14" s="119" t="s">
        <v>107</v>
      </c>
      <c r="C14" s="113">
        <v>55.614532337026539</v>
      </c>
      <c r="D14" s="115">
        <v>10792</v>
      </c>
      <c r="E14" s="114">
        <v>11536</v>
      </c>
      <c r="F14" s="114">
        <v>11352</v>
      </c>
      <c r="G14" s="114">
        <v>11498</v>
      </c>
      <c r="H14" s="140">
        <v>11206</v>
      </c>
      <c r="I14" s="115">
        <v>-414</v>
      </c>
      <c r="J14" s="116">
        <v>-3.6944494021060148</v>
      </c>
      <c r="K14"/>
      <c r="L14"/>
      <c r="M14"/>
      <c r="N14"/>
      <c r="O14"/>
      <c r="P14"/>
    </row>
    <row r="15" spans="1:16" s="110" customFormat="1" ht="14.45" customHeight="1" x14ac:dyDescent="0.2">
      <c r="A15" s="118" t="s">
        <v>105</v>
      </c>
      <c r="B15" s="121" t="s">
        <v>108</v>
      </c>
      <c r="C15" s="113">
        <v>20.020613244009276</v>
      </c>
      <c r="D15" s="115">
        <v>3885</v>
      </c>
      <c r="E15" s="114">
        <v>4271</v>
      </c>
      <c r="F15" s="114">
        <v>4011</v>
      </c>
      <c r="G15" s="114">
        <v>4296</v>
      </c>
      <c r="H15" s="140">
        <v>3965</v>
      </c>
      <c r="I15" s="115">
        <v>-80</v>
      </c>
      <c r="J15" s="116">
        <v>-2.0176544766708702</v>
      </c>
      <c r="K15"/>
      <c r="L15"/>
      <c r="M15"/>
      <c r="N15"/>
      <c r="O15"/>
      <c r="P15"/>
    </row>
    <row r="16" spans="1:16" s="110" customFormat="1" ht="14.45" customHeight="1" x14ac:dyDescent="0.2">
      <c r="A16" s="118"/>
      <c r="B16" s="121" t="s">
        <v>109</v>
      </c>
      <c r="C16" s="113">
        <v>48.183457871682556</v>
      </c>
      <c r="D16" s="115">
        <v>9350</v>
      </c>
      <c r="E16" s="114">
        <v>9898</v>
      </c>
      <c r="F16" s="114">
        <v>9899</v>
      </c>
      <c r="G16" s="114">
        <v>9925</v>
      </c>
      <c r="H16" s="140">
        <v>9723</v>
      </c>
      <c r="I16" s="115">
        <v>-373</v>
      </c>
      <c r="J16" s="116">
        <v>-3.8362645274092357</v>
      </c>
      <c r="K16"/>
      <c r="L16"/>
      <c r="M16"/>
      <c r="N16"/>
      <c r="O16"/>
      <c r="P16"/>
    </row>
    <row r="17" spans="1:16" s="110" customFormat="1" ht="14.45" customHeight="1" x14ac:dyDescent="0.2">
      <c r="A17" s="118"/>
      <c r="B17" s="121" t="s">
        <v>110</v>
      </c>
      <c r="C17" s="113">
        <v>17.011079618654986</v>
      </c>
      <c r="D17" s="115">
        <v>3301</v>
      </c>
      <c r="E17" s="114">
        <v>3401</v>
      </c>
      <c r="F17" s="114">
        <v>3397</v>
      </c>
      <c r="G17" s="114">
        <v>3360</v>
      </c>
      <c r="H17" s="140">
        <v>3329</v>
      </c>
      <c r="I17" s="115">
        <v>-28</v>
      </c>
      <c r="J17" s="116">
        <v>-0.84109342144788224</v>
      </c>
      <c r="K17"/>
      <c r="L17"/>
      <c r="M17"/>
      <c r="N17"/>
      <c r="O17"/>
      <c r="P17"/>
    </row>
    <row r="18" spans="1:16" s="110" customFormat="1" ht="14.45" customHeight="1" x14ac:dyDescent="0.2">
      <c r="A18" s="120"/>
      <c r="B18" s="121" t="s">
        <v>111</v>
      </c>
      <c r="C18" s="113">
        <v>14.784849265653182</v>
      </c>
      <c r="D18" s="115">
        <v>2869</v>
      </c>
      <c r="E18" s="114">
        <v>2980</v>
      </c>
      <c r="F18" s="114">
        <v>2958</v>
      </c>
      <c r="G18" s="114">
        <v>2882</v>
      </c>
      <c r="H18" s="140">
        <v>2821</v>
      </c>
      <c r="I18" s="115">
        <v>48</v>
      </c>
      <c r="J18" s="116">
        <v>1.7015242821694434</v>
      </c>
      <c r="K18"/>
      <c r="L18"/>
      <c r="M18"/>
      <c r="N18"/>
      <c r="O18"/>
      <c r="P18"/>
    </row>
    <row r="19" spans="1:16" s="110" customFormat="1" ht="14.45" customHeight="1" x14ac:dyDescent="0.2">
      <c r="A19" s="120"/>
      <c r="B19" s="121" t="s">
        <v>112</v>
      </c>
      <c r="C19" s="113">
        <v>1.489306879670188</v>
      </c>
      <c r="D19" s="115">
        <v>289</v>
      </c>
      <c r="E19" s="114">
        <v>301</v>
      </c>
      <c r="F19" s="114">
        <v>299</v>
      </c>
      <c r="G19" s="114">
        <v>254</v>
      </c>
      <c r="H19" s="140">
        <v>252</v>
      </c>
      <c r="I19" s="115">
        <v>37</v>
      </c>
      <c r="J19" s="116">
        <v>14.682539682539682</v>
      </c>
      <c r="K19"/>
      <c r="L19"/>
      <c r="M19"/>
      <c r="N19"/>
      <c r="O19"/>
      <c r="P19"/>
    </row>
    <row r="20" spans="1:16" s="110" customFormat="1" ht="14.45" customHeight="1" x14ac:dyDescent="0.2">
      <c r="A20" s="120" t="s">
        <v>113</v>
      </c>
      <c r="B20" s="119" t="s">
        <v>116</v>
      </c>
      <c r="C20" s="113">
        <v>87.848492656531818</v>
      </c>
      <c r="D20" s="115">
        <v>17047</v>
      </c>
      <c r="E20" s="114">
        <v>18064</v>
      </c>
      <c r="F20" s="114">
        <v>17773</v>
      </c>
      <c r="G20" s="114">
        <v>17995</v>
      </c>
      <c r="H20" s="140">
        <v>17539</v>
      </c>
      <c r="I20" s="115">
        <v>-492</v>
      </c>
      <c r="J20" s="116">
        <v>-2.8051770340384286</v>
      </c>
      <c r="K20"/>
      <c r="L20"/>
      <c r="M20"/>
      <c r="N20"/>
      <c r="O20"/>
      <c r="P20"/>
    </row>
    <row r="21" spans="1:16" s="110" customFormat="1" ht="14.45" customHeight="1" x14ac:dyDescent="0.2">
      <c r="A21" s="123"/>
      <c r="B21" s="124" t="s">
        <v>117</v>
      </c>
      <c r="C21" s="125">
        <v>11.93506828137078</v>
      </c>
      <c r="D21" s="143">
        <v>2316</v>
      </c>
      <c r="E21" s="144">
        <v>2442</v>
      </c>
      <c r="F21" s="144">
        <v>2448</v>
      </c>
      <c r="G21" s="144">
        <v>2418</v>
      </c>
      <c r="H21" s="145">
        <v>2249</v>
      </c>
      <c r="I21" s="143">
        <v>67</v>
      </c>
      <c r="J21" s="146">
        <v>2.9791018230324591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17339</v>
      </c>
      <c r="E56" s="114">
        <v>18677</v>
      </c>
      <c r="F56" s="114">
        <v>18414</v>
      </c>
      <c r="G56" s="114">
        <v>18770</v>
      </c>
      <c r="H56" s="140">
        <v>18326</v>
      </c>
      <c r="I56" s="115">
        <v>-987</v>
      </c>
      <c r="J56" s="116">
        <v>-5.385790679908327</v>
      </c>
      <c r="K56"/>
      <c r="L56"/>
      <c r="M56"/>
      <c r="N56"/>
      <c r="O56"/>
      <c r="P56"/>
    </row>
    <row r="57" spans="1:16" s="110" customFormat="1" ht="14.45" customHeight="1" x14ac:dyDescent="0.2">
      <c r="A57" s="120" t="s">
        <v>105</v>
      </c>
      <c r="B57" s="119" t="s">
        <v>106</v>
      </c>
      <c r="C57" s="113">
        <v>42.407289924447774</v>
      </c>
      <c r="D57" s="115">
        <v>7353</v>
      </c>
      <c r="E57" s="114">
        <v>7863</v>
      </c>
      <c r="F57" s="114">
        <v>7753</v>
      </c>
      <c r="G57" s="114">
        <v>7886</v>
      </c>
      <c r="H57" s="140">
        <v>7646</v>
      </c>
      <c r="I57" s="115">
        <v>-293</v>
      </c>
      <c r="J57" s="116">
        <v>-3.8320690557154067</v>
      </c>
    </row>
    <row r="58" spans="1:16" s="110" customFormat="1" ht="14.45" customHeight="1" x14ac:dyDescent="0.2">
      <c r="A58" s="120"/>
      <c r="B58" s="119" t="s">
        <v>107</v>
      </c>
      <c r="C58" s="113">
        <v>57.592710075552226</v>
      </c>
      <c r="D58" s="115">
        <v>9986</v>
      </c>
      <c r="E58" s="114">
        <v>10814</v>
      </c>
      <c r="F58" s="114">
        <v>10661</v>
      </c>
      <c r="G58" s="114">
        <v>10884</v>
      </c>
      <c r="H58" s="140">
        <v>10680</v>
      </c>
      <c r="I58" s="115">
        <v>-694</v>
      </c>
      <c r="J58" s="116">
        <v>-6.4981273408239701</v>
      </c>
    </row>
    <row r="59" spans="1:16" s="110" customFormat="1" ht="14.45" customHeight="1" x14ac:dyDescent="0.2">
      <c r="A59" s="118" t="s">
        <v>105</v>
      </c>
      <c r="B59" s="121" t="s">
        <v>108</v>
      </c>
      <c r="C59" s="113">
        <v>20.67016552280985</v>
      </c>
      <c r="D59" s="115">
        <v>3584</v>
      </c>
      <c r="E59" s="114">
        <v>3989</v>
      </c>
      <c r="F59" s="114">
        <v>3801</v>
      </c>
      <c r="G59" s="114">
        <v>4129</v>
      </c>
      <c r="H59" s="140">
        <v>3871</v>
      </c>
      <c r="I59" s="115">
        <v>-287</v>
      </c>
      <c r="J59" s="116">
        <v>-7.4141048824593128</v>
      </c>
    </row>
    <row r="60" spans="1:16" s="110" customFormat="1" ht="14.45" customHeight="1" x14ac:dyDescent="0.2">
      <c r="A60" s="118"/>
      <c r="B60" s="121" t="s">
        <v>109</v>
      </c>
      <c r="C60" s="113">
        <v>48.007382201972433</v>
      </c>
      <c r="D60" s="115">
        <v>8324</v>
      </c>
      <c r="E60" s="114">
        <v>9013</v>
      </c>
      <c r="F60" s="114">
        <v>8924</v>
      </c>
      <c r="G60" s="114">
        <v>8984</v>
      </c>
      <c r="H60" s="140">
        <v>8897</v>
      </c>
      <c r="I60" s="115">
        <v>-573</v>
      </c>
      <c r="J60" s="116">
        <v>-6.4403731594919638</v>
      </c>
    </row>
    <row r="61" spans="1:16" s="110" customFormat="1" ht="14.45" customHeight="1" x14ac:dyDescent="0.2">
      <c r="A61" s="118"/>
      <c r="B61" s="121" t="s">
        <v>110</v>
      </c>
      <c r="C61" s="113">
        <v>16.540746294480652</v>
      </c>
      <c r="D61" s="115">
        <v>2868</v>
      </c>
      <c r="E61" s="114">
        <v>2998</v>
      </c>
      <c r="F61" s="114">
        <v>3002</v>
      </c>
      <c r="G61" s="114">
        <v>2997</v>
      </c>
      <c r="H61" s="140">
        <v>2990</v>
      </c>
      <c r="I61" s="115">
        <v>-122</v>
      </c>
      <c r="J61" s="116">
        <v>-4.080267558528428</v>
      </c>
    </row>
    <row r="62" spans="1:16" s="110" customFormat="1" ht="14.45" customHeight="1" x14ac:dyDescent="0.2">
      <c r="A62" s="120"/>
      <c r="B62" s="121" t="s">
        <v>111</v>
      </c>
      <c r="C62" s="113">
        <v>14.781705980737067</v>
      </c>
      <c r="D62" s="115">
        <v>2563</v>
      </c>
      <c r="E62" s="114">
        <v>2677</v>
      </c>
      <c r="F62" s="114">
        <v>2687</v>
      </c>
      <c r="G62" s="114">
        <v>2660</v>
      </c>
      <c r="H62" s="140">
        <v>2568</v>
      </c>
      <c r="I62" s="115">
        <v>-5</v>
      </c>
      <c r="J62" s="116">
        <v>-0.19470404984423675</v>
      </c>
    </row>
    <row r="63" spans="1:16" s="110" customFormat="1" ht="14.45" customHeight="1" x14ac:dyDescent="0.2">
      <c r="A63" s="120"/>
      <c r="B63" s="121" t="s">
        <v>112</v>
      </c>
      <c r="C63" s="113">
        <v>1.4072322509948672</v>
      </c>
      <c r="D63" s="115">
        <v>244</v>
      </c>
      <c r="E63" s="114">
        <v>258</v>
      </c>
      <c r="F63" s="114">
        <v>264</v>
      </c>
      <c r="G63" s="114">
        <v>227</v>
      </c>
      <c r="H63" s="140">
        <v>216</v>
      </c>
      <c r="I63" s="115">
        <v>28</v>
      </c>
      <c r="J63" s="116">
        <v>12.962962962962964</v>
      </c>
    </row>
    <row r="64" spans="1:16" s="110" customFormat="1" ht="14.45" customHeight="1" x14ac:dyDescent="0.2">
      <c r="A64" s="120" t="s">
        <v>113</v>
      </c>
      <c r="B64" s="119" t="s">
        <v>116</v>
      </c>
      <c r="C64" s="113">
        <v>88.94399907722476</v>
      </c>
      <c r="D64" s="115">
        <v>15422</v>
      </c>
      <c r="E64" s="114">
        <v>16590</v>
      </c>
      <c r="F64" s="114">
        <v>16370</v>
      </c>
      <c r="G64" s="114">
        <v>16704</v>
      </c>
      <c r="H64" s="140">
        <v>16350</v>
      </c>
      <c r="I64" s="115">
        <v>-928</v>
      </c>
      <c r="J64" s="116">
        <v>-5.6758409785932722</v>
      </c>
    </row>
    <row r="65" spans="1:10" s="110" customFormat="1" ht="14.45" customHeight="1" x14ac:dyDescent="0.2">
      <c r="A65" s="123"/>
      <c r="B65" s="124" t="s">
        <v>117</v>
      </c>
      <c r="C65" s="125">
        <v>10.77340100351808</v>
      </c>
      <c r="D65" s="143">
        <v>1868</v>
      </c>
      <c r="E65" s="144">
        <v>2036</v>
      </c>
      <c r="F65" s="144">
        <v>1997</v>
      </c>
      <c r="G65" s="144">
        <v>2014</v>
      </c>
      <c r="H65" s="145">
        <v>1923</v>
      </c>
      <c r="I65" s="143">
        <v>-55</v>
      </c>
      <c r="J65" s="146">
        <v>-2.860114404576183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19405</v>
      </c>
      <c r="G11" s="114">
        <v>20550</v>
      </c>
      <c r="H11" s="114">
        <v>20265</v>
      </c>
      <c r="I11" s="114">
        <v>20463</v>
      </c>
      <c r="J11" s="140">
        <v>19838</v>
      </c>
      <c r="K11" s="114">
        <v>-433</v>
      </c>
      <c r="L11" s="116">
        <v>-2.1826797056154854</v>
      </c>
    </row>
    <row r="12" spans="1:17" s="110" customFormat="1" ht="24" customHeight="1" x14ac:dyDescent="0.2">
      <c r="A12" s="604" t="s">
        <v>185</v>
      </c>
      <c r="B12" s="605"/>
      <c r="C12" s="605"/>
      <c r="D12" s="606"/>
      <c r="E12" s="113">
        <v>44.385467662973461</v>
      </c>
      <c r="F12" s="115">
        <v>8613</v>
      </c>
      <c r="G12" s="114">
        <v>9014</v>
      </c>
      <c r="H12" s="114">
        <v>8913</v>
      </c>
      <c r="I12" s="114">
        <v>8965</v>
      </c>
      <c r="J12" s="140">
        <v>8632</v>
      </c>
      <c r="K12" s="114">
        <v>-19</v>
      </c>
      <c r="L12" s="116">
        <v>-0.2201112140871177</v>
      </c>
    </row>
    <row r="13" spans="1:17" s="110" customFormat="1" ht="15" customHeight="1" x14ac:dyDescent="0.2">
      <c r="A13" s="120"/>
      <c r="B13" s="612" t="s">
        <v>107</v>
      </c>
      <c r="C13" s="612"/>
      <c r="E13" s="113">
        <v>55.614532337026539</v>
      </c>
      <c r="F13" s="115">
        <v>10792</v>
      </c>
      <c r="G13" s="114">
        <v>11536</v>
      </c>
      <c r="H13" s="114">
        <v>11352</v>
      </c>
      <c r="I13" s="114">
        <v>11498</v>
      </c>
      <c r="J13" s="140">
        <v>11206</v>
      </c>
      <c r="K13" s="114">
        <v>-414</v>
      </c>
      <c r="L13" s="116">
        <v>-3.6944494021060148</v>
      </c>
    </row>
    <row r="14" spans="1:17" s="110" customFormat="1" ht="22.5" customHeight="1" x14ac:dyDescent="0.2">
      <c r="A14" s="604" t="s">
        <v>186</v>
      </c>
      <c r="B14" s="605"/>
      <c r="C14" s="605"/>
      <c r="D14" s="606"/>
      <c r="E14" s="113">
        <v>20.020613244009276</v>
      </c>
      <c r="F14" s="115">
        <v>3885</v>
      </c>
      <c r="G14" s="114">
        <v>4271</v>
      </c>
      <c r="H14" s="114">
        <v>4011</v>
      </c>
      <c r="I14" s="114">
        <v>4296</v>
      </c>
      <c r="J14" s="140">
        <v>3965</v>
      </c>
      <c r="K14" s="114">
        <v>-80</v>
      </c>
      <c r="L14" s="116">
        <v>-2.0176544766708702</v>
      </c>
    </row>
    <row r="15" spans="1:17" s="110" customFormat="1" ht="15" customHeight="1" x14ac:dyDescent="0.2">
      <c r="A15" s="120"/>
      <c r="B15" s="119"/>
      <c r="C15" s="258" t="s">
        <v>106</v>
      </c>
      <c r="E15" s="113">
        <v>48.108108108108105</v>
      </c>
      <c r="F15" s="115">
        <v>1869</v>
      </c>
      <c r="G15" s="114">
        <v>2021</v>
      </c>
      <c r="H15" s="114">
        <v>1920</v>
      </c>
      <c r="I15" s="114">
        <v>2043</v>
      </c>
      <c r="J15" s="140">
        <v>1884</v>
      </c>
      <c r="K15" s="114">
        <v>-15</v>
      </c>
      <c r="L15" s="116">
        <v>-0.79617834394904463</v>
      </c>
    </row>
    <row r="16" spans="1:17" s="110" customFormat="1" ht="15" customHeight="1" x14ac:dyDescent="0.2">
      <c r="A16" s="120"/>
      <c r="B16" s="119"/>
      <c r="C16" s="258" t="s">
        <v>107</v>
      </c>
      <c r="E16" s="113">
        <v>51.891891891891895</v>
      </c>
      <c r="F16" s="115">
        <v>2016</v>
      </c>
      <c r="G16" s="114">
        <v>2250</v>
      </c>
      <c r="H16" s="114">
        <v>2091</v>
      </c>
      <c r="I16" s="114">
        <v>2253</v>
      </c>
      <c r="J16" s="140">
        <v>2081</v>
      </c>
      <c r="K16" s="114">
        <v>-65</v>
      </c>
      <c r="L16" s="116">
        <v>-3.1234983181162903</v>
      </c>
    </row>
    <row r="17" spans="1:12" s="110" customFormat="1" ht="15" customHeight="1" x14ac:dyDescent="0.2">
      <c r="A17" s="120"/>
      <c r="B17" s="121" t="s">
        <v>109</v>
      </c>
      <c r="C17" s="258"/>
      <c r="E17" s="113">
        <v>48.183457871682556</v>
      </c>
      <c r="F17" s="115">
        <v>9350</v>
      </c>
      <c r="G17" s="114">
        <v>9898</v>
      </c>
      <c r="H17" s="114">
        <v>9899</v>
      </c>
      <c r="I17" s="114">
        <v>9925</v>
      </c>
      <c r="J17" s="140">
        <v>9723</v>
      </c>
      <c r="K17" s="114">
        <v>-373</v>
      </c>
      <c r="L17" s="116">
        <v>-3.8362645274092357</v>
      </c>
    </row>
    <row r="18" spans="1:12" s="110" customFormat="1" ht="15" customHeight="1" x14ac:dyDescent="0.2">
      <c r="A18" s="120"/>
      <c r="B18" s="119"/>
      <c r="C18" s="258" t="s">
        <v>106</v>
      </c>
      <c r="E18" s="113">
        <v>43.614973262032088</v>
      </c>
      <c r="F18" s="115">
        <v>4078</v>
      </c>
      <c r="G18" s="114">
        <v>4279</v>
      </c>
      <c r="H18" s="114">
        <v>4260</v>
      </c>
      <c r="I18" s="114">
        <v>4219</v>
      </c>
      <c r="J18" s="140">
        <v>4090</v>
      </c>
      <c r="K18" s="114">
        <v>-12</v>
      </c>
      <c r="L18" s="116">
        <v>-0.29339853300733498</v>
      </c>
    </row>
    <row r="19" spans="1:12" s="110" customFormat="1" ht="15" customHeight="1" x14ac:dyDescent="0.2">
      <c r="A19" s="120"/>
      <c r="B19" s="119"/>
      <c r="C19" s="258" t="s">
        <v>107</v>
      </c>
      <c r="E19" s="113">
        <v>56.385026737967912</v>
      </c>
      <c r="F19" s="115">
        <v>5272</v>
      </c>
      <c r="G19" s="114">
        <v>5619</v>
      </c>
      <c r="H19" s="114">
        <v>5639</v>
      </c>
      <c r="I19" s="114">
        <v>5706</v>
      </c>
      <c r="J19" s="140">
        <v>5633</v>
      </c>
      <c r="K19" s="114">
        <v>-361</v>
      </c>
      <c r="L19" s="116">
        <v>-6.408663234510918</v>
      </c>
    </row>
    <row r="20" spans="1:12" s="110" customFormat="1" ht="15" customHeight="1" x14ac:dyDescent="0.2">
      <c r="A20" s="120"/>
      <c r="B20" s="121" t="s">
        <v>110</v>
      </c>
      <c r="C20" s="258"/>
      <c r="E20" s="113">
        <v>17.011079618654986</v>
      </c>
      <c r="F20" s="115">
        <v>3301</v>
      </c>
      <c r="G20" s="114">
        <v>3401</v>
      </c>
      <c r="H20" s="114">
        <v>3397</v>
      </c>
      <c r="I20" s="114">
        <v>3360</v>
      </c>
      <c r="J20" s="140">
        <v>3329</v>
      </c>
      <c r="K20" s="114">
        <v>-28</v>
      </c>
      <c r="L20" s="116">
        <v>-0.84109342144788224</v>
      </c>
    </row>
    <row r="21" spans="1:12" s="110" customFormat="1" ht="15" customHeight="1" x14ac:dyDescent="0.2">
      <c r="A21" s="120"/>
      <c r="B21" s="119"/>
      <c r="C21" s="258" t="s">
        <v>106</v>
      </c>
      <c r="E21" s="113">
        <v>36.170857315964859</v>
      </c>
      <c r="F21" s="115">
        <v>1194</v>
      </c>
      <c r="G21" s="114">
        <v>1194</v>
      </c>
      <c r="H21" s="114">
        <v>1207</v>
      </c>
      <c r="I21" s="114">
        <v>1197</v>
      </c>
      <c r="J21" s="140">
        <v>1196</v>
      </c>
      <c r="K21" s="114">
        <v>-2</v>
      </c>
      <c r="L21" s="116">
        <v>-0.16722408026755853</v>
      </c>
    </row>
    <row r="22" spans="1:12" s="110" customFormat="1" ht="15" customHeight="1" x14ac:dyDescent="0.2">
      <c r="A22" s="120"/>
      <c r="B22" s="119"/>
      <c r="C22" s="258" t="s">
        <v>107</v>
      </c>
      <c r="E22" s="113">
        <v>63.829142684035141</v>
      </c>
      <c r="F22" s="115">
        <v>2107</v>
      </c>
      <c r="G22" s="114">
        <v>2207</v>
      </c>
      <c r="H22" s="114">
        <v>2190</v>
      </c>
      <c r="I22" s="114">
        <v>2163</v>
      </c>
      <c r="J22" s="140">
        <v>2133</v>
      </c>
      <c r="K22" s="114">
        <v>-26</v>
      </c>
      <c r="L22" s="116">
        <v>-1.2189404594467885</v>
      </c>
    </row>
    <row r="23" spans="1:12" s="110" customFormat="1" ht="15" customHeight="1" x14ac:dyDescent="0.2">
      <c r="A23" s="120"/>
      <c r="B23" s="121" t="s">
        <v>111</v>
      </c>
      <c r="C23" s="258"/>
      <c r="E23" s="113">
        <v>14.784849265653182</v>
      </c>
      <c r="F23" s="115">
        <v>2869</v>
      </c>
      <c r="G23" s="114">
        <v>2980</v>
      </c>
      <c r="H23" s="114">
        <v>2958</v>
      </c>
      <c r="I23" s="114">
        <v>2882</v>
      </c>
      <c r="J23" s="140">
        <v>2821</v>
      </c>
      <c r="K23" s="114">
        <v>48</v>
      </c>
      <c r="L23" s="116">
        <v>1.7015242821694434</v>
      </c>
    </row>
    <row r="24" spans="1:12" s="110" customFormat="1" ht="15" customHeight="1" x14ac:dyDescent="0.2">
      <c r="A24" s="120"/>
      <c r="B24" s="119"/>
      <c r="C24" s="258" t="s">
        <v>106</v>
      </c>
      <c r="E24" s="113">
        <v>51.307075636110142</v>
      </c>
      <c r="F24" s="115">
        <v>1472</v>
      </c>
      <c r="G24" s="114">
        <v>1520</v>
      </c>
      <c r="H24" s="114">
        <v>1526</v>
      </c>
      <c r="I24" s="114">
        <v>1506</v>
      </c>
      <c r="J24" s="140">
        <v>1462</v>
      </c>
      <c r="K24" s="114">
        <v>10</v>
      </c>
      <c r="L24" s="116">
        <v>0.6839945280437757</v>
      </c>
    </row>
    <row r="25" spans="1:12" s="110" customFormat="1" ht="15" customHeight="1" x14ac:dyDescent="0.2">
      <c r="A25" s="120"/>
      <c r="B25" s="119"/>
      <c r="C25" s="258" t="s">
        <v>107</v>
      </c>
      <c r="E25" s="113">
        <v>48.692924363889858</v>
      </c>
      <c r="F25" s="115">
        <v>1397</v>
      </c>
      <c r="G25" s="114">
        <v>1460</v>
      </c>
      <c r="H25" s="114">
        <v>1432</v>
      </c>
      <c r="I25" s="114">
        <v>1376</v>
      </c>
      <c r="J25" s="140">
        <v>1359</v>
      </c>
      <c r="K25" s="114">
        <v>38</v>
      </c>
      <c r="L25" s="116">
        <v>2.7961736571008093</v>
      </c>
    </row>
    <row r="26" spans="1:12" s="110" customFormat="1" ht="15" customHeight="1" x14ac:dyDescent="0.2">
      <c r="A26" s="120"/>
      <c r="C26" s="121" t="s">
        <v>187</v>
      </c>
      <c r="D26" s="110" t="s">
        <v>188</v>
      </c>
      <c r="E26" s="113">
        <v>1.489306879670188</v>
      </c>
      <c r="F26" s="115">
        <v>289</v>
      </c>
      <c r="G26" s="114">
        <v>301</v>
      </c>
      <c r="H26" s="114">
        <v>299</v>
      </c>
      <c r="I26" s="114">
        <v>254</v>
      </c>
      <c r="J26" s="140">
        <v>252</v>
      </c>
      <c r="K26" s="114">
        <v>37</v>
      </c>
      <c r="L26" s="116">
        <v>14.682539682539682</v>
      </c>
    </row>
    <row r="27" spans="1:12" s="110" customFormat="1" ht="15" customHeight="1" x14ac:dyDescent="0.2">
      <c r="A27" s="120"/>
      <c r="B27" s="119"/>
      <c r="D27" s="259" t="s">
        <v>106</v>
      </c>
      <c r="E27" s="113">
        <v>47.750865051903112</v>
      </c>
      <c r="F27" s="115">
        <v>138</v>
      </c>
      <c r="G27" s="114">
        <v>146</v>
      </c>
      <c r="H27" s="114">
        <v>153</v>
      </c>
      <c r="I27" s="114">
        <v>127</v>
      </c>
      <c r="J27" s="140">
        <v>115</v>
      </c>
      <c r="K27" s="114">
        <v>23</v>
      </c>
      <c r="L27" s="116">
        <v>20</v>
      </c>
    </row>
    <row r="28" spans="1:12" s="110" customFormat="1" ht="15" customHeight="1" x14ac:dyDescent="0.2">
      <c r="A28" s="120"/>
      <c r="B28" s="119"/>
      <c r="D28" s="259" t="s">
        <v>107</v>
      </c>
      <c r="E28" s="113">
        <v>52.249134948096888</v>
      </c>
      <c r="F28" s="115">
        <v>151</v>
      </c>
      <c r="G28" s="114">
        <v>155</v>
      </c>
      <c r="H28" s="114">
        <v>146</v>
      </c>
      <c r="I28" s="114">
        <v>127</v>
      </c>
      <c r="J28" s="140">
        <v>137</v>
      </c>
      <c r="K28" s="114">
        <v>14</v>
      </c>
      <c r="L28" s="116">
        <v>10.218978102189782</v>
      </c>
    </row>
    <row r="29" spans="1:12" s="110" customFormat="1" ht="24" customHeight="1" x14ac:dyDescent="0.2">
      <c r="A29" s="604" t="s">
        <v>189</v>
      </c>
      <c r="B29" s="605"/>
      <c r="C29" s="605"/>
      <c r="D29" s="606"/>
      <c r="E29" s="113">
        <v>87.848492656531818</v>
      </c>
      <c r="F29" s="115">
        <v>17047</v>
      </c>
      <c r="G29" s="114">
        <v>18064</v>
      </c>
      <c r="H29" s="114">
        <v>17773</v>
      </c>
      <c r="I29" s="114">
        <v>17995</v>
      </c>
      <c r="J29" s="140">
        <v>17539</v>
      </c>
      <c r="K29" s="114">
        <v>-492</v>
      </c>
      <c r="L29" s="116">
        <v>-2.8051770340384286</v>
      </c>
    </row>
    <row r="30" spans="1:12" s="110" customFormat="1" ht="15" customHeight="1" x14ac:dyDescent="0.2">
      <c r="A30" s="120"/>
      <c r="B30" s="119"/>
      <c r="C30" s="258" t="s">
        <v>106</v>
      </c>
      <c r="E30" s="113">
        <v>42.664398427875874</v>
      </c>
      <c r="F30" s="115">
        <v>7273</v>
      </c>
      <c r="G30" s="114">
        <v>7603</v>
      </c>
      <c r="H30" s="114">
        <v>7515</v>
      </c>
      <c r="I30" s="114">
        <v>7590</v>
      </c>
      <c r="J30" s="140">
        <v>7388</v>
      </c>
      <c r="K30" s="114">
        <v>-115</v>
      </c>
      <c r="L30" s="116">
        <v>-1.5565782349756361</v>
      </c>
    </row>
    <row r="31" spans="1:12" s="110" customFormat="1" ht="15" customHeight="1" x14ac:dyDescent="0.2">
      <c r="A31" s="120"/>
      <c r="B31" s="119"/>
      <c r="C31" s="258" t="s">
        <v>107</v>
      </c>
      <c r="E31" s="113">
        <v>57.335601572124126</v>
      </c>
      <c r="F31" s="115">
        <v>9774</v>
      </c>
      <c r="G31" s="114">
        <v>10461</v>
      </c>
      <c r="H31" s="114">
        <v>10258</v>
      </c>
      <c r="I31" s="114">
        <v>10405</v>
      </c>
      <c r="J31" s="140">
        <v>10151</v>
      </c>
      <c r="K31" s="114">
        <v>-377</v>
      </c>
      <c r="L31" s="116">
        <v>-3.7139198108560731</v>
      </c>
    </row>
    <row r="32" spans="1:12" s="110" customFormat="1" ht="15" customHeight="1" x14ac:dyDescent="0.2">
      <c r="A32" s="120"/>
      <c r="B32" s="119" t="s">
        <v>117</v>
      </c>
      <c r="C32" s="258"/>
      <c r="E32" s="113">
        <v>11.93506828137078</v>
      </c>
      <c r="F32" s="114">
        <v>2316</v>
      </c>
      <c r="G32" s="114">
        <v>2442</v>
      </c>
      <c r="H32" s="114">
        <v>2448</v>
      </c>
      <c r="I32" s="114">
        <v>2418</v>
      </c>
      <c r="J32" s="140">
        <v>2249</v>
      </c>
      <c r="K32" s="114">
        <v>67</v>
      </c>
      <c r="L32" s="116">
        <v>2.9791018230324591</v>
      </c>
    </row>
    <row r="33" spans="1:12" s="110" customFormat="1" ht="15" customHeight="1" x14ac:dyDescent="0.2">
      <c r="A33" s="120"/>
      <c r="B33" s="119"/>
      <c r="C33" s="258" t="s">
        <v>106</v>
      </c>
      <c r="E33" s="113">
        <v>57.253886010362692</v>
      </c>
      <c r="F33" s="114">
        <v>1326</v>
      </c>
      <c r="G33" s="114">
        <v>1396</v>
      </c>
      <c r="H33" s="114">
        <v>1383</v>
      </c>
      <c r="I33" s="114">
        <v>1352</v>
      </c>
      <c r="J33" s="140">
        <v>1221</v>
      </c>
      <c r="K33" s="114">
        <v>105</v>
      </c>
      <c r="L33" s="116">
        <v>8.5995085995085994</v>
      </c>
    </row>
    <row r="34" spans="1:12" s="110" customFormat="1" ht="15" customHeight="1" x14ac:dyDescent="0.2">
      <c r="A34" s="120"/>
      <c r="B34" s="119"/>
      <c r="C34" s="258" t="s">
        <v>107</v>
      </c>
      <c r="E34" s="113">
        <v>42.746113989637308</v>
      </c>
      <c r="F34" s="114">
        <v>990</v>
      </c>
      <c r="G34" s="114">
        <v>1046</v>
      </c>
      <c r="H34" s="114">
        <v>1065</v>
      </c>
      <c r="I34" s="114">
        <v>1066</v>
      </c>
      <c r="J34" s="140">
        <v>1028</v>
      </c>
      <c r="K34" s="114">
        <v>-38</v>
      </c>
      <c r="L34" s="116">
        <v>-3.6964980544747084</v>
      </c>
    </row>
    <row r="35" spans="1:12" s="110" customFormat="1" ht="24" customHeight="1" x14ac:dyDescent="0.2">
      <c r="A35" s="604" t="s">
        <v>192</v>
      </c>
      <c r="B35" s="605"/>
      <c r="C35" s="605"/>
      <c r="D35" s="606"/>
      <c r="E35" s="113">
        <v>23.406338572532853</v>
      </c>
      <c r="F35" s="114">
        <v>4542</v>
      </c>
      <c r="G35" s="114">
        <v>4855</v>
      </c>
      <c r="H35" s="114">
        <v>4695</v>
      </c>
      <c r="I35" s="114">
        <v>4930</v>
      </c>
      <c r="J35" s="114">
        <v>4605</v>
      </c>
      <c r="K35" s="318">
        <v>-63</v>
      </c>
      <c r="L35" s="319">
        <v>-1.3680781758957654</v>
      </c>
    </row>
    <row r="36" spans="1:12" s="110" customFormat="1" ht="15" customHeight="1" x14ac:dyDescent="0.2">
      <c r="A36" s="120"/>
      <c r="B36" s="119"/>
      <c r="C36" s="258" t="s">
        <v>106</v>
      </c>
      <c r="E36" s="113">
        <v>48.414795244385736</v>
      </c>
      <c r="F36" s="114">
        <v>2199</v>
      </c>
      <c r="G36" s="114">
        <v>2337</v>
      </c>
      <c r="H36" s="114">
        <v>2223</v>
      </c>
      <c r="I36" s="114">
        <v>2323</v>
      </c>
      <c r="J36" s="114">
        <v>2162</v>
      </c>
      <c r="K36" s="318">
        <v>37</v>
      </c>
      <c r="L36" s="116">
        <v>1.7113783533765032</v>
      </c>
    </row>
    <row r="37" spans="1:12" s="110" customFormat="1" ht="15" customHeight="1" x14ac:dyDescent="0.2">
      <c r="A37" s="120"/>
      <c r="B37" s="119"/>
      <c r="C37" s="258" t="s">
        <v>107</v>
      </c>
      <c r="E37" s="113">
        <v>51.585204755614264</v>
      </c>
      <c r="F37" s="114">
        <v>2343</v>
      </c>
      <c r="G37" s="114">
        <v>2518</v>
      </c>
      <c r="H37" s="114">
        <v>2472</v>
      </c>
      <c r="I37" s="114">
        <v>2607</v>
      </c>
      <c r="J37" s="140">
        <v>2443</v>
      </c>
      <c r="K37" s="114">
        <v>-100</v>
      </c>
      <c r="L37" s="116">
        <v>-4.0933278755628324</v>
      </c>
    </row>
    <row r="38" spans="1:12" s="110" customFormat="1" ht="15" customHeight="1" x14ac:dyDescent="0.2">
      <c r="A38" s="120"/>
      <c r="B38" s="119" t="s">
        <v>328</v>
      </c>
      <c r="C38" s="258"/>
      <c r="E38" s="113">
        <v>49.399639268229841</v>
      </c>
      <c r="F38" s="114">
        <v>9586</v>
      </c>
      <c r="G38" s="114">
        <v>9938</v>
      </c>
      <c r="H38" s="114">
        <v>9936</v>
      </c>
      <c r="I38" s="114">
        <v>9899</v>
      </c>
      <c r="J38" s="140">
        <v>9766</v>
      </c>
      <c r="K38" s="114">
        <v>-180</v>
      </c>
      <c r="L38" s="116">
        <v>-1.8431292238378045</v>
      </c>
    </row>
    <row r="39" spans="1:12" s="110" customFormat="1" ht="15" customHeight="1" x14ac:dyDescent="0.2">
      <c r="A39" s="120"/>
      <c r="B39" s="119"/>
      <c r="C39" s="258" t="s">
        <v>106</v>
      </c>
      <c r="E39" s="113">
        <v>42.728979762153138</v>
      </c>
      <c r="F39" s="115">
        <v>4096</v>
      </c>
      <c r="G39" s="114">
        <v>4185</v>
      </c>
      <c r="H39" s="114">
        <v>4212</v>
      </c>
      <c r="I39" s="114">
        <v>4154</v>
      </c>
      <c r="J39" s="140">
        <v>4073</v>
      </c>
      <c r="K39" s="114">
        <v>23</v>
      </c>
      <c r="L39" s="116">
        <v>0.56469432850478762</v>
      </c>
    </row>
    <row r="40" spans="1:12" s="110" customFormat="1" ht="15" customHeight="1" x14ac:dyDescent="0.2">
      <c r="A40" s="120"/>
      <c r="B40" s="119"/>
      <c r="C40" s="258" t="s">
        <v>107</v>
      </c>
      <c r="E40" s="113">
        <v>57.271020237846862</v>
      </c>
      <c r="F40" s="115">
        <v>5490</v>
      </c>
      <c r="G40" s="114">
        <v>5753</v>
      </c>
      <c r="H40" s="114">
        <v>5724</v>
      </c>
      <c r="I40" s="114">
        <v>5745</v>
      </c>
      <c r="J40" s="140">
        <v>5693</v>
      </c>
      <c r="K40" s="114">
        <v>-203</v>
      </c>
      <c r="L40" s="116">
        <v>-3.5657825399613561</v>
      </c>
    </row>
    <row r="41" spans="1:12" s="110" customFormat="1" ht="15" customHeight="1" x14ac:dyDescent="0.2">
      <c r="A41" s="120"/>
      <c r="B41" s="320" t="s">
        <v>515</v>
      </c>
      <c r="C41" s="258"/>
      <c r="E41" s="113">
        <v>7.3950012883277507</v>
      </c>
      <c r="F41" s="115">
        <v>1435</v>
      </c>
      <c r="G41" s="114">
        <v>1515</v>
      </c>
      <c r="H41" s="114">
        <v>1436</v>
      </c>
      <c r="I41" s="114">
        <v>1437</v>
      </c>
      <c r="J41" s="140">
        <v>1333</v>
      </c>
      <c r="K41" s="114">
        <v>102</v>
      </c>
      <c r="L41" s="116">
        <v>7.6519129782445612</v>
      </c>
    </row>
    <row r="42" spans="1:12" s="110" customFormat="1" ht="15" customHeight="1" x14ac:dyDescent="0.2">
      <c r="A42" s="120"/>
      <c r="B42" s="119"/>
      <c r="C42" s="268" t="s">
        <v>106</v>
      </c>
      <c r="D42" s="182"/>
      <c r="E42" s="113">
        <v>44.3205574912892</v>
      </c>
      <c r="F42" s="115">
        <v>636</v>
      </c>
      <c r="G42" s="114">
        <v>667</v>
      </c>
      <c r="H42" s="114">
        <v>645</v>
      </c>
      <c r="I42" s="114">
        <v>633</v>
      </c>
      <c r="J42" s="140">
        <v>581</v>
      </c>
      <c r="K42" s="114">
        <v>55</v>
      </c>
      <c r="L42" s="116">
        <v>9.4664371772805502</v>
      </c>
    </row>
    <row r="43" spans="1:12" s="110" customFormat="1" ht="15" customHeight="1" x14ac:dyDescent="0.2">
      <c r="A43" s="120"/>
      <c r="B43" s="119"/>
      <c r="C43" s="268" t="s">
        <v>107</v>
      </c>
      <c r="D43" s="182"/>
      <c r="E43" s="113">
        <v>55.6794425087108</v>
      </c>
      <c r="F43" s="115">
        <v>799</v>
      </c>
      <c r="G43" s="114">
        <v>848</v>
      </c>
      <c r="H43" s="114">
        <v>791</v>
      </c>
      <c r="I43" s="114">
        <v>804</v>
      </c>
      <c r="J43" s="140">
        <v>752</v>
      </c>
      <c r="K43" s="114">
        <v>47</v>
      </c>
      <c r="L43" s="116">
        <v>6.25</v>
      </c>
    </row>
    <row r="44" spans="1:12" s="110" customFormat="1" ht="15" customHeight="1" x14ac:dyDescent="0.2">
      <c r="A44" s="120"/>
      <c r="B44" s="119" t="s">
        <v>205</v>
      </c>
      <c r="C44" s="268"/>
      <c r="D44" s="182"/>
      <c r="E44" s="113">
        <v>19.799020870909558</v>
      </c>
      <c r="F44" s="115">
        <v>3842</v>
      </c>
      <c r="G44" s="114">
        <v>4242</v>
      </c>
      <c r="H44" s="114">
        <v>4198</v>
      </c>
      <c r="I44" s="114">
        <v>4197</v>
      </c>
      <c r="J44" s="140">
        <v>4134</v>
      </c>
      <c r="K44" s="114">
        <v>-292</v>
      </c>
      <c r="L44" s="116">
        <v>-7.0633768746976298</v>
      </c>
    </row>
    <row r="45" spans="1:12" s="110" customFormat="1" ht="15" customHeight="1" x14ac:dyDescent="0.2">
      <c r="A45" s="120"/>
      <c r="B45" s="119"/>
      <c r="C45" s="268" t="s">
        <v>106</v>
      </c>
      <c r="D45" s="182"/>
      <c r="E45" s="113">
        <v>43.779281624154088</v>
      </c>
      <c r="F45" s="115">
        <v>1682</v>
      </c>
      <c r="G45" s="114">
        <v>1825</v>
      </c>
      <c r="H45" s="114">
        <v>1833</v>
      </c>
      <c r="I45" s="114">
        <v>1855</v>
      </c>
      <c r="J45" s="140">
        <v>1816</v>
      </c>
      <c r="K45" s="114">
        <v>-134</v>
      </c>
      <c r="L45" s="116">
        <v>-7.3788546255506606</v>
      </c>
    </row>
    <row r="46" spans="1:12" s="110" customFormat="1" ht="15" customHeight="1" x14ac:dyDescent="0.2">
      <c r="A46" s="123"/>
      <c r="B46" s="124"/>
      <c r="C46" s="260" t="s">
        <v>107</v>
      </c>
      <c r="D46" s="261"/>
      <c r="E46" s="125">
        <v>56.220718375845912</v>
      </c>
      <c r="F46" s="143">
        <v>2160</v>
      </c>
      <c r="G46" s="144">
        <v>2417</v>
      </c>
      <c r="H46" s="144">
        <v>2365</v>
      </c>
      <c r="I46" s="144">
        <v>2342</v>
      </c>
      <c r="J46" s="145">
        <v>2318</v>
      </c>
      <c r="K46" s="144">
        <v>-158</v>
      </c>
      <c r="L46" s="146">
        <v>-6.8162208800690252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19405</v>
      </c>
      <c r="E11" s="114">
        <v>20550</v>
      </c>
      <c r="F11" s="114">
        <v>20265</v>
      </c>
      <c r="G11" s="114">
        <v>20463</v>
      </c>
      <c r="H11" s="140">
        <v>19838</v>
      </c>
      <c r="I11" s="115">
        <v>-433</v>
      </c>
      <c r="J11" s="116">
        <v>-2.1826797056154854</v>
      </c>
    </row>
    <row r="12" spans="1:15" s="110" customFormat="1" ht="24.95" customHeight="1" x14ac:dyDescent="0.2">
      <c r="A12" s="193" t="s">
        <v>132</v>
      </c>
      <c r="B12" s="194" t="s">
        <v>133</v>
      </c>
      <c r="C12" s="113">
        <v>0.27312548312290647</v>
      </c>
      <c r="D12" s="115">
        <v>53</v>
      </c>
      <c r="E12" s="114">
        <v>54</v>
      </c>
      <c r="F12" s="114">
        <v>49</v>
      </c>
      <c r="G12" s="114">
        <v>53</v>
      </c>
      <c r="H12" s="140">
        <v>56</v>
      </c>
      <c r="I12" s="115">
        <v>-3</v>
      </c>
      <c r="J12" s="116">
        <v>-5.3571428571428568</v>
      </c>
    </row>
    <row r="13" spans="1:15" s="110" customFormat="1" ht="24.95" customHeight="1" x14ac:dyDescent="0.2">
      <c r="A13" s="193" t="s">
        <v>134</v>
      </c>
      <c r="B13" s="199" t="s">
        <v>214</v>
      </c>
      <c r="C13" s="113">
        <v>0.14944601906725072</v>
      </c>
      <c r="D13" s="115">
        <v>29</v>
      </c>
      <c r="E13" s="114">
        <v>31</v>
      </c>
      <c r="F13" s="114">
        <v>32</v>
      </c>
      <c r="G13" s="114">
        <v>31</v>
      </c>
      <c r="H13" s="140">
        <v>32</v>
      </c>
      <c r="I13" s="115">
        <v>-3</v>
      </c>
      <c r="J13" s="116">
        <v>-9.375</v>
      </c>
    </row>
    <row r="14" spans="1:15" s="287" customFormat="1" ht="24.95" customHeight="1" x14ac:dyDescent="0.2">
      <c r="A14" s="193" t="s">
        <v>215</v>
      </c>
      <c r="B14" s="199" t="s">
        <v>137</v>
      </c>
      <c r="C14" s="113">
        <v>5.998454006699304</v>
      </c>
      <c r="D14" s="115">
        <v>1164</v>
      </c>
      <c r="E14" s="114">
        <v>1206</v>
      </c>
      <c r="F14" s="114">
        <v>1185</v>
      </c>
      <c r="G14" s="114">
        <v>1223</v>
      </c>
      <c r="H14" s="140">
        <v>1230</v>
      </c>
      <c r="I14" s="115">
        <v>-66</v>
      </c>
      <c r="J14" s="116">
        <v>-5.3658536585365857</v>
      </c>
      <c r="K14" s="110"/>
      <c r="L14" s="110"/>
      <c r="M14" s="110"/>
      <c r="N14" s="110"/>
      <c r="O14" s="110"/>
    </row>
    <row r="15" spans="1:15" s="110" customFormat="1" ht="24.95" customHeight="1" x14ac:dyDescent="0.2">
      <c r="A15" s="193" t="s">
        <v>216</v>
      </c>
      <c r="B15" s="199" t="s">
        <v>217</v>
      </c>
      <c r="C15" s="113">
        <v>3.9628961607833033</v>
      </c>
      <c r="D15" s="115">
        <v>769</v>
      </c>
      <c r="E15" s="114">
        <v>805</v>
      </c>
      <c r="F15" s="114">
        <v>774</v>
      </c>
      <c r="G15" s="114">
        <v>791</v>
      </c>
      <c r="H15" s="140">
        <v>810</v>
      </c>
      <c r="I15" s="115">
        <v>-41</v>
      </c>
      <c r="J15" s="116">
        <v>-5.0617283950617287</v>
      </c>
    </row>
    <row r="16" spans="1:15" s="287" customFormat="1" ht="24.95" customHeight="1" x14ac:dyDescent="0.2">
      <c r="A16" s="193" t="s">
        <v>218</v>
      </c>
      <c r="B16" s="199" t="s">
        <v>141</v>
      </c>
      <c r="C16" s="113">
        <v>1.6181396547281628</v>
      </c>
      <c r="D16" s="115">
        <v>314</v>
      </c>
      <c r="E16" s="114">
        <v>320</v>
      </c>
      <c r="F16" s="114">
        <v>330</v>
      </c>
      <c r="G16" s="114">
        <v>352</v>
      </c>
      <c r="H16" s="140">
        <v>341</v>
      </c>
      <c r="I16" s="115">
        <v>-27</v>
      </c>
      <c r="J16" s="116">
        <v>-7.9178885630498534</v>
      </c>
      <c r="K16" s="110"/>
      <c r="L16" s="110"/>
      <c r="M16" s="110"/>
      <c r="N16" s="110"/>
      <c r="O16" s="110"/>
    </row>
    <row r="17" spans="1:15" s="110" customFormat="1" ht="24.95" customHeight="1" x14ac:dyDescent="0.2">
      <c r="A17" s="193" t="s">
        <v>142</v>
      </c>
      <c r="B17" s="199" t="s">
        <v>220</v>
      </c>
      <c r="C17" s="113">
        <v>0.41741819118783818</v>
      </c>
      <c r="D17" s="115">
        <v>81</v>
      </c>
      <c r="E17" s="114">
        <v>81</v>
      </c>
      <c r="F17" s="114">
        <v>81</v>
      </c>
      <c r="G17" s="114">
        <v>80</v>
      </c>
      <c r="H17" s="140">
        <v>79</v>
      </c>
      <c r="I17" s="115">
        <v>2</v>
      </c>
      <c r="J17" s="116">
        <v>2.5316455696202533</v>
      </c>
    </row>
    <row r="18" spans="1:15" s="287" customFormat="1" ht="24.95" customHeight="1" x14ac:dyDescent="0.2">
      <c r="A18" s="201" t="s">
        <v>144</v>
      </c>
      <c r="B18" s="202" t="s">
        <v>145</v>
      </c>
      <c r="C18" s="113">
        <v>2.4375161040968822</v>
      </c>
      <c r="D18" s="115">
        <v>473</v>
      </c>
      <c r="E18" s="114">
        <v>502</v>
      </c>
      <c r="F18" s="114">
        <v>482</v>
      </c>
      <c r="G18" s="114">
        <v>478</v>
      </c>
      <c r="H18" s="140">
        <v>494</v>
      </c>
      <c r="I18" s="115">
        <v>-21</v>
      </c>
      <c r="J18" s="116">
        <v>-4.2510121457489882</v>
      </c>
      <c r="K18" s="110"/>
      <c r="L18" s="110"/>
      <c r="M18" s="110"/>
      <c r="N18" s="110"/>
      <c r="O18" s="110"/>
    </row>
    <row r="19" spans="1:15" s="110" customFormat="1" ht="24.95" customHeight="1" x14ac:dyDescent="0.2">
      <c r="A19" s="193" t="s">
        <v>146</v>
      </c>
      <c r="B19" s="199" t="s">
        <v>147</v>
      </c>
      <c r="C19" s="113">
        <v>16.165936614274671</v>
      </c>
      <c r="D19" s="115">
        <v>3137</v>
      </c>
      <c r="E19" s="114">
        <v>3298</v>
      </c>
      <c r="F19" s="114">
        <v>3187</v>
      </c>
      <c r="G19" s="114">
        <v>3257</v>
      </c>
      <c r="H19" s="140">
        <v>3197</v>
      </c>
      <c r="I19" s="115">
        <v>-60</v>
      </c>
      <c r="J19" s="116">
        <v>-1.8767594619956209</v>
      </c>
    </row>
    <row r="20" spans="1:15" s="287" customFormat="1" ht="24.95" customHeight="1" x14ac:dyDescent="0.2">
      <c r="A20" s="193" t="s">
        <v>148</v>
      </c>
      <c r="B20" s="199" t="s">
        <v>149</v>
      </c>
      <c r="C20" s="113">
        <v>6.0396804947178566</v>
      </c>
      <c r="D20" s="115">
        <v>1172</v>
      </c>
      <c r="E20" s="114">
        <v>1191</v>
      </c>
      <c r="F20" s="114">
        <v>1192</v>
      </c>
      <c r="G20" s="114">
        <v>1153</v>
      </c>
      <c r="H20" s="140">
        <v>1156</v>
      </c>
      <c r="I20" s="115">
        <v>16</v>
      </c>
      <c r="J20" s="116">
        <v>1.3840830449826989</v>
      </c>
      <c r="K20" s="110"/>
      <c r="L20" s="110"/>
      <c r="M20" s="110"/>
      <c r="N20" s="110"/>
      <c r="O20" s="110"/>
    </row>
    <row r="21" spans="1:15" s="110" customFormat="1" ht="24.95" customHeight="1" x14ac:dyDescent="0.2">
      <c r="A21" s="201" t="s">
        <v>150</v>
      </c>
      <c r="B21" s="202" t="s">
        <v>151</v>
      </c>
      <c r="C21" s="113">
        <v>11.811388817315125</v>
      </c>
      <c r="D21" s="115">
        <v>2292</v>
      </c>
      <c r="E21" s="114">
        <v>2747</v>
      </c>
      <c r="F21" s="114">
        <v>2703</v>
      </c>
      <c r="G21" s="114">
        <v>2759</v>
      </c>
      <c r="H21" s="140">
        <v>2556</v>
      </c>
      <c r="I21" s="115">
        <v>-264</v>
      </c>
      <c r="J21" s="116">
        <v>-10.328638497652582</v>
      </c>
    </row>
    <row r="22" spans="1:15" s="110" customFormat="1" ht="24.95" customHeight="1" x14ac:dyDescent="0.2">
      <c r="A22" s="201" t="s">
        <v>152</v>
      </c>
      <c r="B22" s="199" t="s">
        <v>153</v>
      </c>
      <c r="C22" s="113">
        <v>1.4583870136562742</v>
      </c>
      <c r="D22" s="115">
        <v>283</v>
      </c>
      <c r="E22" s="114">
        <v>287</v>
      </c>
      <c r="F22" s="114">
        <v>301</v>
      </c>
      <c r="G22" s="114">
        <v>290</v>
      </c>
      <c r="H22" s="140">
        <v>259</v>
      </c>
      <c r="I22" s="115">
        <v>24</v>
      </c>
      <c r="J22" s="116">
        <v>9.2664092664092657</v>
      </c>
    </row>
    <row r="23" spans="1:15" s="110" customFormat="1" ht="24.95" customHeight="1" x14ac:dyDescent="0.2">
      <c r="A23" s="193" t="s">
        <v>154</v>
      </c>
      <c r="B23" s="199" t="s">
        <v>155</v>
      </c>
      <c r="C23" s="113">
        <v>0.80391651636176242</v>
      </c>
      <c r="D23" s="115">
        <v>156</v>
      </c>
      <c r="E23" s="114">
        <v>160</v>
      </c>
      <c r="F23" s="114">
        <v>156</v>
      </c>
      <c r="G23" s="114">
        <v>175</v>
      </c>
      <c r="H23" s="140">
        <v>142</v>
      </c>
      <c r="I23" s="115">
        <v>14</v>
      </c>
      <c r="J23" s="116">
        <v>9.8591549295774641</v>
      </c>
    </row>
    <row r="24" spans="1:15" s="110" customFormat="1" ht="24.95" customHeight="1" x14ac:dyDescent="0.2">
      <c r="A24" s="193" t="s">
        <v>156</v>
      </c>
      <c r="B24" s="199" t="s">
        <v>221</v>
      </c>
      <c r="C24" s="113">
        <v>9.1625869621231644</v>
      </c>
      <c r="D24" s="115">
        <v>1778</v>
      </c>
      <c r="E24" s="114">
        <v>1790</v>
      </c>
      <c r="F24" s="114">
        <v>1742</v>
      </c>
      <c r="G24" s="114">
        <v>1814</v>
      </c>
      <c r="H24" s="140">
        <v>1821</v>
      </c>
      <c r="I24" s="115">
        <v>-43</v>
      </c>
      <c r="J24" s="116">
        <v>-2.3613399231191652</v>
      </c>
    </row>
    <row r="25" spans="1:15" s="110" customFormat="1" ht="24.95" customHeight="1" x14ac:dyDescent="0.2">
      <c r="A25" s="193" t="s">
        <v>222</v>
      </c>
      <c r="B25" s="204" t="s">
        <v>159</v>
      </c>
      <c r="C25" s="113">
        <v>14.980675083741303</v>
      </c>
      <c r="D25" s="115">
        <v>2907</v>
      </c>
      <c r="E25" s="114">
        <v>2972</v>
      </c>
      <c r="F25" s="114">
        <v>3113</v>
      </c>
      <c r="G25" s="114">
        <v>3064</v>
      </c>
      <c r="H25" s="140">
        <v>2939</v>
      </c>
      <c r="I25" s="115">
        <v>-32</v>
      </c>
      <c r="J25" s="116">
        <v>-1.0888057162300102</v>
      </c>
    </row>
    <row r="26" spans="1:15" s="110" customFormat="1" ht="24.95" customHeight="1" x14ac:dyDescent="0.2">
      <c r="A26" s="201">
        <v>782.78300000000002</v>
      </c>
      <c r="B26" s="203" t="s">
        <v>160</v>
      </c>
      <c r="C26" s="113">
        <v>2.3962896160783305</v>
      </c>
      <c r="D26" s="115">
        <v>465</v>
      </c>
      <c r="E26" s="114">
        <v>471</v>
      </c>
      <c r="F26" s="114">
        <v>453</v>
      </c>
      <c r="G26" s="114">
        <v>470</v>
      </c>
      <c r="H26" s="140">
        <v>459</v>
      </c>
      <c r="I26" s="115">
        <v>6</v>
      </c>
      <c r="J26" s="116">
        <v>1.3071895424836601</v>
      </c>
    </row>
    <row r="27" spans="1:15" s="110" customFormat="1" ht="24.95" customHeight="1" x14ac:dyDescent="0.2">
      <c r="A27" s="193" t="s">
        <v>161</v>
      </c>
      <c r="B27" s="199" t="s">
        <v>162</v>
      </c>
      <c r="C27" s="113">
        <v>0.17005926307652666</v>
      </c>
      <c r="D27" s="115">
        <v>33</v>
      </c>
      <c r="E27" s="114">
        <v>32</v>
      </c>
      <c r="F27" s="114">
        <v>33</v>
      </c>
      <c r="G27" s="114">
        <v>32</v>
      </c>
      <c r="H27" s="140">
        <v>34</v>
      </c>
      <c r="I27" s="115">
        <v>-1</v>
      </c>
      <c r="J27" s="116">
        <v>-2.9411764705882355</v>
      </c>
    </row>
    <row r="28" spans="1:15" s="110" customFormat="1" ht="24.95" customHeight="1" x14ac:dyDescent="0.2">
      <c r="A28" s="193" t="s">
        <v>163</v>
      </c>
      <c r="B28" s="199" t="s">
        <v>164</v>
      </c>
      <c r="C28" s="113">
        <v>3.076526668384437</v>
      </c>
      <c r="D28" s="115">
        <v>597</v>
      </c>
      <c r="E28" s="114">
        <v>733</v>
      </c>
      <c r="F28" s="114">
        <v>629</v>
      </c>
      <c r="G28" s="114">
        <v>715</v>
      </c>
      <c r="H28" s="140">
        <v>625</v>
      </c>
      <c r="I28" s="115">
        <v>-28</v>
      </c>
      <c r="J28" s="116">
        <v>-4.4800000000000004</v>
      </c>
    </row>
    <row r="29" spans="1:15" s="110" customFormat="1" ht="24.95" customHeight="1" x14ac:dyDescent="0.2">
      <c r="A29" s="193">
        <v>86</v>
      </c>
      <c r="B29" s="199" t="s">
        <v>165</v>
      </c>
      <c r="C29" s="113">
        <v>7.9206390105642877</v>
      </c>
      <c r="D29" s="115">
        <v>1537</v>
      </c>
      <c r="E29" s="114">
        <v>1568</v>
      </c>
      <c r="F29" s="114">
        <v>1528</v>
      </c>
      <c r="G29" s="114">
        <v>1644</v>
      </c>
      <c r="H29" s="140">
        <v>1627</v>
      </c>
      <c r="I29" s="115">
        <v>-90</v>
      </c>
      <c r="J29" s="116">
        <v>-5.5316533497234177</v>
      </c>
    </row>
    <row r="30" spans="1:15" s="110" customFormat="1" ht="24.95" customHeight="1" x14ac:dyDescent="0.2">
      <c r="A30" s="193">
        <v>87.88</v>
      </c>
      <c r="B30" s="204" t="s">
        <v>166</v>
      </c>
      <c r="C30" s="113">
        <v>6.2509662458129345</v>
      </c>
      <c r="D30" s="115">
        <v>1213</v>
      </c>
      <c r="E30" s="114">
        <v>1284</v>
      </c>
      <c r="F30" s="114">
        <v>1284</v>
      </c>
      <c r="G30" s="114">
        <v>1094</v>
      </c>
      <c r="H30" s="140">
        <v>1052</v>
      </c>
      <c r="I30" s="115">
        <v>161</v>
      </c>
      <c r="J30" s="116">
        <v>15.304182509505704</v>
      </c>
    </row>
    <row r="31" spans="1:15" s="110" customFormat="1" ht="24.95" customHeight="1" x14ac:dyDescent="0.2">
      <c r="A31" s="193" t="s">
        <v>167</v>
      </c>
      <c r="B31" s="199" t="s">
        <v>168</v>
      </c>
      <c r="C31" s="113">
        <v>10.904406080906982</v>
      </c>
      <c r="D31" s="115">
        <v>2116</v>
      </c>
      <c r="E31" s="114">
        <v>2224</v>
      </c>
      <c r="F31" s="114">
        <v>2196</v>
      </c>
      <c r="G31" s="114">
        <v>2211</v>
      </c>
      <c r="H31" s="140">
        <v>2159</v>
      </c>
      <c r="I31" s="115">
        <v>-43</v>
      </c>
      <c r="J31" s="116">
        <v>-1.9916628068550255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0.27312548312290647</v>
      </c>
      <c r="D34" s="115">
        <v>53</v>
      </c>
      <c r="E34" s="114">
        <v>54</v>
      </c>
      <c r="F34" s="114">
        <v>49</v>
      </c>
      <c r="G34" s="114">
        <v>53</v>
      </c>
      <c r="H34" s="140">
        <v>56</v>
      </c>
      <c r="I34" s="115">
        <v>-3</v>
      </c>
      <c r="J34" s="116">
        <v>-5.3571428571428568</v>
      </c>
    </row>
    <row r="35" spans="1:10" s="110" customFormat="1" ht="24.95" customHeight="1" x14ac:dyDescent="0.2">
      <c r="A35" s="292" t="s">
        <v>171</v>
      </c>
      <c r="B35" s="293" t="s">
        <v>172</v>
      </c>
      <c r="C35" s="113">
        <v>8.5854161298634377</v>
      </c>
      <c r="D35" s="115">
        <v>1666</v>
      </c>
      <c r="E35" s="114">
        <v>1739</v>
      </c>
      <c r="F35" s="114">
        <v>1699</v>
      </c>
      <c r="G35" s="114">
        <v>1732</v>
      </c>
      <c r="H35" s="140">
        <v>1756</v>
      </c>
      <c r="I35" s="115">
        <v>-90</v>
      </c>
      <c r="J35" s="116">
        <v>-5.1252847380410023</v>
      </c>
    </row>
    <row r="36" spans="1:10" s="110" customFormat="1" ht="24.95" customHeight="1" x14ac:dyDescent="0.2">
      <c r="A36" s="294" t="s">
        <v>173</v>
      </c>
      <c r="B36" s="295" t="s">
        <v>174</v>
      </c>
      <c r="C36" s="125">
        <v>91.141458387013657</v>
      </c>
      <c r="D36" s="143">
        <v>17686</v>
      </c>
      <c r="E36" s="144">
        <v>18757</v>
      </c>
      <c r="F36" s="144">
        <v>18517</v>
      </c>
      <c r="G36" s="144">
        <v>18678</v>
      </c>
      <c r="H36" s="145">
        <v>18026</v>
      </c>
      <c r="I36" s="143">
        <v>-340</v>
      </c>
      <c r="J36" s="146">
        <v>-1.886164429157883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19405</v>
      </c>
      <c r="F11" s="264">
        <v>20550</v>
      </c>
      <c r="G11" s="264">
        <v>20265</v>
      </c>
      <c r="H11" s="264">
        <v>20463</v>
      </c>
      <c r="I11" s="265">
        <v>19838</v>
      </c>
      <c r="J11" s="263">
        <v>-433</v>
      </c>
      <c r="K11" s="266">
        <v>-2.1826797056154854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43.189899510435453</v>
      </c>
      <c r="E13" s="115">
        <v>8381</v>
      </c>
      <c r="F13" s="114">
        <v>8889</v>
      </c>
      <c r="G13" s="114">
        <v>8976</v>
      </c>
      <c r="H13" s="114">
        <v>8985</v>
      </c>
      <c r="I13" s="140">
        <v>8525</v>
      </c>
      <c r="J13" s="115">
        <v>-144</v>
      </c>
      <c r="K13" s="116">
        <v>-1.6891495601173021</v>
      </c>
    </row>
    <row r="14" spans="1:15" ht="15.95" customHeight="1" x14ac:dyDescent="0.2">
      <c r="A14" s="306" t="s">
        <v>230</v>
      </c>
      <c r="B14" s="307"/>
      <c r="C14" s="308"/>
      <c r="D14" s="113">
        <v>44.395774284978096</v>
      </c>
      <c r="E14" s="115">
        <v>8615</v>
      </c>
      <c r="F14" s="114">
        <v>9191</v>
      </c>
      <c r="G14" s="114">
        <v>8878</v>
      </c>
      <c r="H14" s="114">
        <v>9062</v>
      </c>
      <c r="I14" s="140">
        <v>8944</v>
      </c>
      <c r="J14" s="115">
        <v>-329</v>
      </c>
      <c r="K14" s="116">
        <v>-3.6784436493738819</v>
      </c>
    </row>
    <row r="15" spans="1:15" ht="15.95" customHeight="1" x14ac:dyDescent="0.2">
      <c r="A15" s="306" t="s">
        <v>231</v>
      </c>
      <c r="B15" s="307"/>
      <c r="C15" s="308"/>
      <c r="D15" s="113">
        <v>5.3336768874001548</v>
      </c>
      <c r="E15" s="115">
        <v>1035</v>
      </c>
      <c r="F15" s="114">
        <v>1040</v>
      </c>
      <c r="G15" s="114">
        <v>1035</v>
      </c>
      <c r="H15" s="114">
        <v>996</v>
      </c>
      <c r="I15" s="140">
        <v>974</v>
      </c>
      <c r="J15" s="115">
        <v>61</v>
      </c>
      <c r="K15" s="116">
        <v>6.2628336755646821</v>
      </c>
    </row>
    <row r="16" spans="1:15" ht="15.95" customHeight="1" x14ac:dyDescent="0.2">
      <c r="A16" s="306" t="s">
        <v>232</v>
      </c>
      <c r="B16" s="307"/>
      <c r="C16" s="308"/>
      <c r="D16" s="113">
        <v>3.0301468693635663</v>
      </c>
      <c r="E16" s="115">
        <v>588</v>
      </c>
      <c r="F16" s="114">
        <v>627</v>
      </c>
      <c r="G16" s="114">
        <v>594</v>
      </c>
      <c r="H16" s="114">
        <v>612</v>
      </c>
      <c r="I16" s="140">
        <v>605</v>
      </c>
      <c r="J16" s="115">
        <v>-17</v>
      </c>
      <c r="K16" s="116">
        <v>-2.8099173553719008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0.24220561710899252</v>
      </c>
      <c r="E18" s="115">
        <v>47</v>
      </c>
      <c r="F18" s="114">
        <v>53</v>
      </c>
      <c r="G18" s="114">
        <v>48</v>
      </c>
      <c r="H18" s="114">
        <v>50</v>
      </c>
      <c r="I18" s="140">
        <v>52</v>
      </c>
      <c r="J18" s="115">
        <v>-5</v>
      </c>
      <c r="K18" s="116">
        <v>-9.615384615384615</v>
      </c>
    </row>
    <row r="19" spans="1:11" ht="14.1" customHeight="1" x14ac:dyDescent="0.2">
      <c r="A19" s="306" t="s">
        <v>235</v>
      </c>
      <c r="B19" s="307" t="s">
        <v>236</v>
      </c>
      <c r="C19" s="308"/>
      <c r="D19" s="113">
        <v>0.1030662200463798</v>
      </c>
      <c r="E19" s="115">
        <v>20</v>
      </c>
      <c r="F19" s="114">
        <v>22</v>
      </c>
      <c r="G19" s="114">
        <v>18</v>
      </c>
      <c r="H19" s="114">
        <v>19</v>
      </c>
      <c r="I19" s="140">
        <v>24</v>
      </c>
      <c r="J19" s="115">
        <v>-4</v>
      </c>
      <c r="K19" s="116">
        <v>-16.666666666666668</v>
      </c>
    </row>
    <row r="20" spans="1:11" ht="14.1" customHeight="1" x14ac:dyDescent="0.2">
      <c r="A20" s="306">
        <v>12</v>
      </c>
      <c r="B20" s="307" t="s">
        <v>237</v>
      </c>
      <c r="C20" s="308"/>
      <c r="D20" s="113">
        <v>0.87606287039422825</v>
      </c>
      <c r="E20" s="115">
        <v>170</v>
      </c>
      <c r="F20" s="114">
        <v>182</v>
      </c>
      <c r="G20" s="114">
        <v>192</v>
      </c>
      <c r="H20" s="114">
        <v>197</v>
      </c>
      <c r="I20" s="140">
        <v>198</v>
      </c>
      <c r="J20" s="115">
        <v>-28</v>
      </c>
      <c r="K20" s="116">
        <v>-14.141414141414142</v>
      </c>
    </row>
    <row r="21" spans="1:11" ht="14.1" customHeight="1" x14ac:dyDescent="0.2">
      <c r="A21" s="306">
        <v>21</v>
      </c>
      <c r="B21" s="307" t="s">
        <v>238</v>
      </c>
      <c r="C21" s="308"/>
      <c r="D21" s="113">
        <v>3.091986601391394E-2</v>
      </c>
      <c r="E21" s="115">
        <v>6</v>
      </c>
      <c r="F21" s="114">
        <v>9</v>
      </c>
      <c r="G21" s="114">
        <v>10</v>
      </c>
      <c r="H21" s="114">
        <v>8</v>
      </c>
      <c r="I21" s="140">
        <v>10</v>
      </c>
      <c r="J21" s="115">
        <v>-4</v>
      </c>
      <c r="K21" s="116">
        <v>-40</v>
      </c>
    </row>
    <row r="22" spans="1:11" ht="14.1" customHeight="1" x14ac:dyDescent="0.2">
      <c r="A22" s="306">
        <v>22</v>
      </c>
      <c r="B22" s="307" t="s">
        <v>239</v>
      </c>
      <c r="C22" s="308"/>
      <c r="D22" s="113">
        <v>0.34527183715537235</v>
      </c>
      <c r="E22" s="115">
        <v>67</v>
      </c>
      <c r="F22" s="114">
        <v>70</v>
      </c>
      <c r="G22" s="114">
        <v>70</v>
      </c>
      <c r="H22" s="114">
        <v>78</v>
      </c>
      <c r="I22" s="140">
        <v>74</v>
      </c>
      <c r="J22" s="115">
        <v>-7</v>
      </c>
      <c r="K22" s="116">
        <v>-9.4594594594594597</v>
      </c>
    </row>
    <row r="23" spans="1:11" ht="14.1" customHeight="1" x14ac:dyDescent="0.2">
      <c r="A23" s="306">
        <v>23</v>
      </c>
      <c r="B23" s="307" t="s">
        <v>240</v>
      </c>
      <c r="C23" s="308"/>
      <c r="D23" s="113">
        <v>0.26797217212058749</v>
      </c>
      <c r="E23" s="115">
        <v>52</v>
      </c>
      <c r="F23" s="114">
        <v>55</v>
      </c>
      <c r="G23" s="114">
        <v>47</v>
      </c>
      <c r="H23" s="114">
        <v>52</v>
      </c>
      <c r="I23" s="140">
        <v>53</v>
      </c>
      <c r="J23" s="115">
        <v>-1</v>
      </c>
      <c r="K23" s="116">
        <v>-1.8867924528301887</v>
      </c>
    </row>
    <row r="24" spans="1:11" ht="14.1" customHeight="1" x14ac:dyDescent="0.2">
      <c r="A24" s="306">
        <v>24</v>
      </c>
      <c r="B24" s="307" t="s">
        <v>241</v>
      </c>
      <c r="C24" s="308"/>
      <c r="D24" s="113">
        <v>0.24220561710899252</v>
      </c>
      <c r="E24" s="115">
        <v>47</v>
      </c>
      <c r="F24" s="114">
        <v>52</v>
      </c>
      <c r="G24" s="114">
        <v>58</v>
      </c>
      <c r="H24" s="114">
        <v>65</v>
      </c>
      <c r="I24" s="140">
        <v>65</v>
      </c>
      <c r="J24" s="115">
        <v>-18</v>
      </c>
      <c r="K24" s="116">
        <v>-27.692307692307693</v>
      </c>
    </row>
    <row r="25" spans="1:11" ht="14.1" customHeight="1" x14ac:dyDescent="0.2">
      <c r="A25" s="306">
        <v>25</v>
      </c>
      <c r="B25" s="307" t="s">
        <v>242</v>
      </c>
      <c r="C25" s="308"/>
      <c r="D25" s="113">
        <v>0.72146354032465865</v>
      </c>
      <c r="E25" s="115">
        <v>140</v>
      </c>
      <c r="F25" s="114">
        <v>145</v>
      </c>
      <c r="G25" s="114">
        <v>143</v>
      </c>
      <c r="H25" s="114">
        <v>141</v>
      </c>
      <c r="I25" s="140">
        <v>141</v>
      </c>
      <c r="J25" s="115">
        <v>-1</v>
      </c>
      <c r="K25" s="116">
        <v>-0.70921985815602839</v>
      </c>
    </row>
    <row r="26" spans="1:11" ht="14.1" customHeight="1" x14ac:dyDescent="0.2">
      <c r="A26" s="306">
        <v>26</v>
      </c>
      <c r="B26" s="307" t="s">
        <v>243</v>
      </c>
      <c r="C26" s="308"/>
      <c r="D26" s="113">
        <v>0.43803143519711413</v>
      </c>
      <c r="E26" s="115">
        <v>85</v>
      </c>
      <c r="F26" s="114">
        <v>83</v>
      </c>
      <c r="G26" s="114">
        <v>83</v>
      </c>
      <c r="H26" s="114">
        <v>91</v>
      </c>
      <c r="I26" s="140">
        <v>94</v>
      </c>
      <c r="J26" s="115">
        <v>-9</v>
      </c>
      <c r="K26" s="116">
        <v>-9.5744680851063837</v>
      </c>
    </row>
    <row r="27" spans="1:11" ht="14.1" customHeight="1" x14ac:dyDescent="0.2">
      <c r="A27" s="306">
        <v>27</v>
      </c>
      <c r="B27" s="307" t="s">
        <v>244</v>
      </c>
      <c r="C27" s="308"/>
      <c r="D27" s="113">
        <v>0.30404534913682041</v>
      </c>
      <c r="E27" s="115">
        <v>59</v>
      </c>
      <c r="F27" s="114">
        <v>62</v>
      </c>
      <c r="G27" s="114">
        <v>57</v>
      </c>
      <c r="H27" s="114">
        <v>54</v>
      </c>
      <c r="I27" s="140">
        <v>52</v>
      </c>
      <c r="J27" s="115">
        <v>7</v>
      </c>
      <c r="K27" s="116">
        <v>13.461538461538462</v>
      </c>
    </row>
    <row r="28" spans="1:11" ht="14.1" customHeight="1" x14ac:dyDescent="0.2">
      <c r="A28" s="306">
        <v>28</v>
      </c>
      <c r="B28" s="307" t="s">
        <v>245</v>
      </c>
      <c r="C28" s="308"/>
      <c r="D28" s="113">
        <v>0.15459933006956969</v>
      </c>
      <c r="E28" s="115">
        <v>30</v>
      </c>
      <c r="F28" s="114">
        <v>32</v>
      </c>
      <c r="G28" s="114">
        <v>31</v>
      </c>
      <c r="H28" s="114">
        <v>35</v>
      </c>
      <c r="I28" s="140">
        <v>40</v>
      </c>
      <c r="J28" s="115">
        <v>-10</v>
      </c>
      <c r="K28" s="116">
        <v>-25</v>
      </c>
    </row>
    <row r="29" spans="1:11" ht="14.1" customHeight="1" x14ac:dyDescent="0.2">
      <c r="A29" s="306">
        <v>29</v>
      </c>
      <c r="B29" s="307" t="s">
        <v>246</v>
      </c>
      <c r="C29" s="308"/>
      <c r="D29" s="113">
        <v>2.8755475392939962</v>
      </c>
      <c r="E29" s="115">
        <v>558</v>
      </c>
      <c r="F29" s="114">
        <v>659</v>
      </c>
      <c r="G29" s="114">
        <v>641</v>
      </c>
      <c r="H29" s="114">
        <v>648</v>
      </c>
      <c r="I29" s="140">
        <v>613</v>
      </c>
      <c r="J29" s="115">
        <v>-55</v>
      </c>
      <c r="K29" s="116">
        <v>-8.9722675367047309</v>
      </c>
    </row>
    <row r="30" spans="1:11" ht="14.1" customHeight="1" x14ac:dyDescent="0.2">
      <c r="A30" s="306" t="s">
        <v>247</v>
      </c>
      <c r="B30" s="307" t="s">
        <v>248</v>
      </c>
      <c r="C30" s="308"/>
      <c r="D30" s="113">
        <v>0.3555784591600103</v>
      </c>
      <c r="E30" s="115">
        <v>69</v>
      </c>
      <c r="F30" s="114">
        <v>72</v>
      </c>
      <c r="G30" s="114">
        <v>75</v>
      </c>
      <c r="H30" s="114">
        <v>75</v>
      </c>
      <c r="I30" s="140">
        <v>72</v>
      </c>
      <c r="J30" s="115">
        <v>-3</v>
      </c>
      <c r="K30" s="116">
        <v>-4.166666666666667</v>
      </c>
    </row>
    <row r="31" spans="1:11" ht="14.1" customHeight="1" x14ac:dyDescent="0.2">
      <c r="A31" s="306" t="s">
        <v>249</v>
      </c>
      <c r="B31" s="307" t="s">
        <v>250</v>
      </c>
      <c r="C31" s="308"/>
      <c r="D31" s="113">
        <v>2.5199690801339862</v>
      </c>
      <c r="E31" s="115">
        <v>489</v>
      </c>
      <c r="F31" s="114">
        <v>587</v>
      </c>
      <c r="G31" s="114">
        <v>566</v>
      </c>
      <c r="H31" s="114">
        <v>573</v>
      </c>
      <c r="I31" s="140">
        <v>541</v>
      </c>
      <c r="J31" s="115">
        <v>-52</v>
      </c>
      <c r="K31" s="116">
        <v>-9.6118299445471358</v>
      </c>
    </row>
    <row r="32" spans="1:11" ht="14.1" customHeight="1" x14ac:dyDescent="0.2">
      <c r="A32" s="306">
        <v>31</v>
      </c>
      <c r="B32" s="307" t="s">
        <v>251</v>
      </c>
      <c r="C32" s="308"/>
      <c r="D32" s="113">
        <v>0.20097912909044061</v>
      </c>
      <c r="E32" s="115">
        <v>39</v>
      </c>
      <c r="F32" s="114">
        <v>42</v>
      </c>
      <c r="G32" s="114">
        <v>47</v>
      </c>
      <c r="H32" s="114">
        <v>45</v>
      </c>
      <c r="I32" s="140">
        <v>53</v>
      </c>
      <c r="J32" s="115">
        <v>-14</v>
      </c>
      <c r="K32" s="116">
        <v>-26.415094339622641</v>
      </c>
    </row>
    <row r="33" spans="1:11" ht="14.1" customHeight="1" x14ac:dyDescent="0.2">
      <c r="A33" s="306">
        <v>32</v>
      </c>
      <c r="B33" s="307" t="s">
        <v>252</v>
      </c>
      <c r="C33" s="308"/>
      <c r="D33" s="113">
        <v>0.41226488018551921</v>
      </c>
      <c r="E33" s="115">
        <v>80</v>
      </c>
      <c r="F33" s="114">
        <v>91</v>
      </c>
      <c r="G33" s="114">
        <v>90</v>
      </c>
      <c r="H33" s="114">
        <v>93</v>
      </c>
      <c r="I33" s="140">
        <v>83</v>
      </c>
      <c r="J33" s="115">
        <v>-3</v>
      </c>
      <c r="K33" s="116">
        <v>-3.6144578313253013</v>
      </c>
    </row>
    <row r="34" spans="1:11" ht="14.1" customHeight="1" x14ac:dyDescent="0.2">
      <c r="A34" s="306">
        <v>33</v>
      </c>
      <c r="B34" s="307" t="s">
        <v>253</v>
      </c>
      <c r="C34" s="308"/>
      <c r="D34" s="113">
        <v>0.29889203813450144</v>
      </c>
      <c r="E34" s="115">
        <v>58</v>
      </c>
      <c r="F34" s="114">
        <v>60</v>
      </c>
      <c r="G34" s="114">
        <v>62</v>
      </c>
      <c r="H34" s="114">
        <v>67</v>
      </c>
      <c r="I34" s="140">
        <v>78</v>
      </c>
      <c r="J34" s="115">
        <v>-20</v>
      </c>
      <c r="K34" s="116">
        <v>-25.641025641025642</v>
      </c>
    </row>
    <row r="35" spans="1:11" ht="14.1" customHeight="1" x14ac:dyDescent="0.2">
      <c r="A35" s="306">
        <v>34</v>
      </c>
      <c r="B35" s="307" t="s">
        <v>254</v>
      </c>
      <c r="C35" s="308"/>
      <c r="D35" s="113">
        <v>3.7309971656789487</v>
      </c>
      <c r="E35" s="115">
        <v>724</v>
      </c>
      <c r="F35" s="114">
        <v>761</v>
      </c>
      <c r="G35" s="114">
        <v>760</v>
      </c>
      <c r="H35" s="114">
        <v>771</v>
      </c>
      <c r="I35" s="140">
        <v>782</v>
      </c>
      <c r="J35" s="115">
        <v>-58</v>
      </c>
      <c r="K35" s="116">
        <v>-7.4168797953964196</v>
      </c>
    </row>
    <row r="36" spans="1:11" ht="14.1" customHeight="1" x14ac:dyDescent="0.2">
      <c r="A36" s="306">
        <v>41</v>
      </c>
      <c r="B36" s="307" t="s">
        <v>255</v>
      </c>
      <c r="C36" s="308"/>
      <c r="D36" s="113">
        <v>0.12367946405565576</v>
      </c>
      <c r="E36" s="115">
        <v>24</v>
      </c>
      <c r="F36" s="114">
        <v>25</v>
      </c>
      <c r="G36" s="114">
        <v>19</v>
      </c>
      <c r="H36" s="114">
        <v>21</v>
      </c>
      <c r="I36" s="140">
        <v>22</v>
      </c>
      <c r="J36" s="115">
        <v>2</v>
      </c>
      <c r="K36" s="116">
        <v>9.0909090909090917</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0.4637979902087091</v>
      </c>
      <c r="E38" s="115">
        <v>90</v>
      </c>
      <c r="F38" s="114">
        <v>94</v>
      </c>
      <c r="G38" s="114">
        <v>88</v>
      </c>
      <c r="H38" s="114">
        <v>87</v>
      </c>
      <c r="I38" s="140">
        <v>88</v>
      </c>
      <c r="J38" s="115">
        <v>2</v>
      </c>
      <c r="K38" s="116">
        <v>2.2727272727272729</v>
      </c>
    </row>
    <row r="39" spans="1:11" ht="14.1" customHeight="1" x14ac:dyDescent="0.2">
      <c r="A39" s="306">
        <v>51</v>
      </c>
      <c r="B39" s="307" t="s">
        <v>258</v>
      </c>
      <c r="C39" s="308"/>
      <c r="D39" s="113">
        <v>6.6013913939706264</v>
      </c>
      <c r="E39" s="115">
        <v>1281</v>
      </c>
      <c r="F39" s="114">
        <v>1307</v>
      </c>
      <c r="G39" s="114">
        <v>1280</v>
      </c>
      <c r="H39" s="114">
        <v>1273</v>
      </c>
      <c r="I39" s="140">
        <v>1247</v>
      </c>
      <c r="J39" s="115">
        <v>34</v>
      </c>
      <c r="K39" s="116">
        <v>2.72654370489174</v>
      </c>
    </row>
    <row r="40" spans="1:11" ht="14.1" customHeight="1" x14ac:dyDescent="0.2">
      <c r="A40" s="306" t="s">
        <v>259</v>
      </c>
      <c r="B40" s="307" t="s">
        <v>260</v>
      </c>
      <c r="C40" s="308"/>
      <c r="D40" s="113">
        <v>6.3540324658593148</v>
      </c>
      <c r="E40" s="115">
        <v>1233</v>
      </c>
      <c r="F40" s="114">
        <v>1257</v>
      </c>
      <c r="G40" s="114">
        <v>1225</v>
      </c>
      <c r="H40" s="114">
        <v>1219</v>
      </c>
      <c r="I40" s="140">
        <v>1197</v>
      </c>
      <c r="J40" s="115">
        <v>36</v>
      </c>
      <c r="K40" s="116">
        <v>3.007518796992481</v>
      </c>
    </row>
    <row r="41" spans="1:11" ht="14.1" customHeight="1" x14ac:dyDescent="0.2">
      <c r="A41" s="306"/>
      <c r="B41" s="307" t="s">
        <v>261</v>
      </c>
      <c r="C41" s="308"/>
      <c r="D41" s="113">
        <v>2.5045091471270293</v>
      </c>
      <c r="E41" s="115">
        <v>486</v>
      </c>
      <c r="F41" s="114">
        <v>508</v>
      </c>
      <c r="G41" s="114">
        <v>468</v>
      </c>
      <c r="H41" s="114">
        <v>480</v>
      </c>
      <c r="I41" s="140">
        <v>439</v>
      </c>
      <c r="J41" s="115">
        <v>47</v>
      </c>
      <c r="K41" s="116">
        <v>10.70615034168565</v>
      </c>
    </row>
    <row r="42" spans="1:11" ht="14.1" customHeight="1" x14ac:dyDescent="0.2">
      <c r="A42" s="306">
        <v>52</v>
      </c>
      <c r="B42" s="307" t="s">
        <v>262</v>
      </c>
      <c r="C42" s="308"/>
      <c r="D42" s="113">
        <v>5.8335480546250968</v>
      </c>
      <c r="E42" s="115">
        <v>1132</v>
      </c>
      <c r="F42" s="114">
        <v>1154</v>
      </c>
      <c r="G42" s="114">
        <v>1100</v>
      </c>
      <c r="H42" s="114">
        <v>1094</v>
      </c>
      <c r="I42" s="140">
        <v>1099</v>
      </c>
      <c r="J42" s="115">
        <v>33</v>
      </c>
      <c r="K42" s="116">
        <v>3.002729754322111</v>
      </c>
    </row>
    <row r="43" spans="1:11" ht="14.1" customHeight="1" x14ac:dyDescent="0.2">
      <c r="A43" s="306" t="s">
        <v>263</v>
      </c>
      <c r="B43" s="307" t="s">
        <v>264</v>
      </c>
      <c r="C43" s="308"/>
      <c r="D43" s="113">
        <v>5.7510950785879924</v>
      </c>
      <c r="E43" s="115">
        <v>1116</v>
      </c>
      <c r="F43" s="114">
        <v>1142</v>
      </c>
      <c r="G43" s="114">
        <v>1084</v>
      </c>
      <c r="H43" s="114">
        <v>1079</v>
      </c>
      <c r="I43" s="140">
        <v>1091</v>
      </c>
      <c r="J43" s="115">
        <v>25</v>
      </c>
      <c r="K43" s="116">
        <v>2.2914757103574703</v>
      </c>
    </row>
    <row r="44" spans="1:11" ht="14.1" customHeight="1" x14ac:dyDescent="0.2">
      <c r="A44" s="306">
        <v>53</v>
      </c>
      <c r="B44" s="307" t="s">
        <v>265</v>
      </c>
      <c r="C44" s="308"/>
      <c r="D44" s="113">
        <v>1.8500386498325174</v>
      </c>
      <c r="E44" s="115">
        <v>359</v>
      </c>
      <c r="F44" s="114">
        <v>364</v>
      </c>
      <c r="G44" s="114">
        <v>370</v>
      </c>
      <c r="H44" s="114">
        <v>366</v>
      </c>
      <c r="I44" s="140">
        <v>349</v>
      </c>
      <c r="J44" s="115">
        <v>10</v>
      </c>
      <c r="K44" s="116">
        <v>2.8653295128939829</v>
      </c>
    </row>
    <row r="45" spans="1:11" ht="14.1" customHeight="1" x14ac:dyDescent="0.2">
      <c r="A45" s="306" t="s">
        <v>266</v>
      </c>
      <c r="B45" s="307" t="s">
        <v>267</v>
      </c>
      <c r="C45" s="308"/>
      <c r="D45" s="113">
        <v>1.8345787168255605</v>
      </c>
      <c r="E45" s="115">
        <v>356</v>
      </c>
      <c r="F45" s="114">
        <v>360</v>
      </c>
      <c r="G45" s="114">
        <v>365</v>
      </c>
      <c r="H45" s="114">
        <v>361</v>
      </c>
      <c r="I45" s="140">
        <v>343</v>
      </c>
      <c r="J45" s="115">
        <v>13</v>
      </c>
      <c r="K45" s="116">
        <v>3.7900874635568513</v>
      </c>
    </row>
    <row r="46" spans="1:11" ht="14.1" customHeight="1" x14ac:dyDescent="0.2">
      <c r="A46" s="306">
        <v>54</v>
      </c>
      <c r="B46" s="307" t="s">
        <v>268</v>
      </c>
      <c r="C46" s="308"/>
      <c r="D46" s="113">
        <v>17.387271321824272</v>
      </c>
      <c r="E46" s="115">
        <v>3374</v>
      </c>
      <c r="F46" s="114">
        <v>3542</v>
      </c>
      <c r="G46" s="114">
        <v>3702</v>
      </c>
      <c r="H46" s="114">
        <v>3643</v>
      </c>
      <c r="I46" s="140">
        <v>3494</v>
      </c>
      <c r="J46" s="115">
        <v>-120</v>
      </c>
      <c r="K46" s="116">
        <v>-3.4344590726960504</v>
      </c>
    </row>
    <row r="47" spans="1:11" ht="14.1" customHeight="1" x14ac:dyDescent="0.2">
      <c r="A47" s="306">
        <v>61</v>
      </c>
      <c r="B47" s="307" t="s">
        <v>269</v>
      </c>
      <c r="C47" s="308"/>
      <c r="D47" s="113">
        <v>0.72146354032465865</v>
      </c>
      <c r="E47" s="115">
        <v>140</v>
      </c>
      <c r="F47" s="114">
        <v>140</v>
      </c>
      <c r="G47" s="114">
        <v>145</v>
      </c>
      <c r="H47" s="114">
        <v>142</v>
      </c>
      <c r="I47" s="140">
        <v>135</v>
      </c>
      <c r="J47" s="115">
        <v>5</v>
      </c>
      <c r="K47" s="116">
        <v>3.7037037037037037</v>
      </c>
    </row>
    <row r="48" spans="1:11" ht="14.1" customHeight="1" x14ac:dyDescent="0.2">
      <c r="A48" s="306">
        <v>62</v>
      </c>
      <c r="B48" s="307" t="s">
        <v>270</v>
      </c>
      <c r="C48" s="308"/>
      <c r="D48" s="113">
        <v>13.295542385982994</v>
      </c>
      <c r="E48" s="115">
        <v>2580</v>
      </c>
      <c r="F48" s="114">
        <v>2739</v>
      </c>
      <c r="G48" s="114">
        <v>2652</v>
      </c>
      <c r="H48" s="114">
        <v>2760</v>
      </c>
      <c r="I48" s="140">
        <v>2645</v>
      </c>
      <c r="J48" s="115">
        <v>-65</v>
      </c>
      <c r="K48" s="116">
        <v>-2.4574669187145557</v>
      </c>
    </row>
    <row r="49" spans="1:11" ht="14.1" customHeight="1" x14ac:dyDescent="0.2">
      <c r="A49" s="306">
        <v>63</v>
      </c>
      <c r="B49" s="307" t="s">
        <v>271</v>
      </c>
      <c r="C49" s="308"/>
      <c r="D49" s="113">
        <v>10.770419994846689</v>
      </c>
      <c r="E49" s="115">
        <v>2090</v>
      </c>
      <c r="F49" s="114">
        <v>2457</v>
      </c>
      <c r="G49" s="114">
        <v>2405</v>
      </c>
      <c r="H49" s="114">
        <v>2397</v>
      </c>
      <c r="I49" s="140">
        <v>2236</v>
      </c>
      <c r="J49" s="115">
        <v>-146</v>
      </c>
      <c r="K49" s="116">
        <v>-6.5295169946332736</v>
      </c>
    </row>
    <row r="50" spans="1:11" ht="14.1" customHeight="1" x14ac:dyDescent="0.2">
      <c r="A50" s="306" t="s">
        <v>272</v>
      </c>
      <c r="B50" s="307" t="s">
        <v>273</v>
      </c>
      <c r="C50" s="308"/>
      <c r="D50" s="113">
        <v>0.74207678433393454</v>
      </c>
      <c r="E50" s="115">
        <v>144</v>
      </c>
      <c r="F50" s="114">
        <v>183</v>
      </c>
      <c r="G50" s="114">
        <v>180</v>
      </c>
      <c r="H50" s="114">
        <v>189</v>
      </c>
      <c r="I50" s="140">
        <v>164</v>
      </c>
      <c r="J50" s="115">
        <v>-20</v>
      </c>
      <c r="K50" s="116">
        <v>-12.195121951219512</v>
      </c>
    </row>
    <row r="51" spans="1:11" ht="14.1" customHeight="1" x14ac:dyDescent="0.2">
      <c r="A51" s="306" t="s">
        <v>274</v>
      </c>
      <c r="B51" s="307" t="s">
        <v>275</v>
      </c>
      <c r="C51" s="308"/>
      <c r="D51" s="113">
        <v>9.739757794382891</v>
      </c>
      <c r="E51" s="115">
        <v>1890</v>
      </c>
      <c r="F51" s="114">
        <v>2206</v>
      </c>
      <c r="G51" s="114">
        <v>2157</v>
      </c>
      <c r="H51" s="114">
        <v>2133</v>
      </c>
      <c r="I51" s="140">
        <v>1997</v>
      </c>
      <c r="J51" s="115">
        <v>-107</v>
      </c>
      <c r="K51" s="116">
        <v>-5.3580370555833747</v>
      </c>
    </row>
    <row r="52" spans="1:11" ht="14.1" customHeight="1" x14ac:dyDescent="0.2">
      <c r="A52" s="306">
        <v>71</v>
      </c>
      <c r="B52" s="307" t="s">
        <v>276</v>
      </c>
      <c r="C52" s="308"/>
      <c r="D52" s="113">
        <v>10.66735377480031</v>
      </c>
      <c r="E52" s="115">
        <v>2070</v>
      </c>
      <c r="F52" s="114">
        <v>2051</v>
      </c>
      <c r="G52" s="114">
        <v>2024</v>
      </c>
      <c r="H52" s="114">
        <v>2025</v>
      </c>
      <c r="I52" s="140">
        <v>1984</v>
      </c>
      <c r="J52" s="115">
        <v>86</v>
      </c>
      <c r="K52" s="116">
        <v>4.334677419354839</v>
      </c>
    </row>
    <row r="53" spans="1:11" ht="14.1" customHeight="1" x14ac:dyDescent="0.2">
      <c r="A53" s="306" t="s">
        <v>277</v>
      </c>
      <c r="B53" s="307" t="s">
        <v>278</v>
      </c>
      <c r="C53" s="308"/>
      <c r="D53" s="113">
        <v>0.76784333934552951</v>
      </c>
      <c r="E53" s="115">
        <v>149</v>
      </c>
      <c r="F53" s="114">
        <v>154</v>
      </c>
      <c r="G53" s="114">
        <v>142</v>
      </c>
      <c r="H53" s="114">
        <v>150</v>
      </c>
      <c r="I53" s="140">
        <v>153</v>
      </c>
      <c r="J53" s="115">
        <v>-4</v>
      </c>
      <c r="K53" s="116">
        <v>-2.6143790849673203</v>
      </c>
    </row>
    <row r="54" spans="1:11" ht="14.1" customHeight="1" x14ac:dyDescent="0.2">
      <c r="A54" s="306" t="s">
        <v>279</v>
      </c>
      <c r="B54" s="307" t="s">
        <v>280</v>
      </c>
      <c r="C54" s="308"/>
      <c r="D54" s="113">
        <v>9.2914197371811387</v>
      </c>
      <c r="E54" s="115">
        <v>1803</v>
      </c>
      <c r="F54" s="114">
        <v>1782</v>
      </c>
      <c r="G54" s="114">
        <v>1762</v>
      </c>
      <c r="H54" s="114">
        <v>1760</v>
      </c>
      <c r="I54" s="140">
        <v>1707</v>
      </c>
      <c r="J54" s="115">
        <v>96</v>
      </c>
      <c r="K54" s="116">
        <v>5.6239015817223201</v>
      </c>
    </row>
    <row r="55" spans="1:11" ht="14.1" customHeight="1" x14ac:dyDescent="0.2">
      <c r="A55" s="306">
        <v>72</v>
      </c>
      <c r="B55" s="307" t="s">
        <v>281</v>
      </c>
      <c r="C55" s="308"/>
      <c r="D55" s="113">
        <v>1.0512754444730739</v>
      </c>
      <c r="E55" s="115">
        <v>204</v>
      </c>
      <c r="F55" s="114">
        <v>208</v>
      </c>
      <c r="G55" s="114">
        <v>201</v>
      </c>
      <c r="H55" s="114">
        <v>213</v>
      </c>
      <c r="I55" s="140">
        <v>210</v>
      </c>
      <c r="J55" s="115">
        <v>-6</v>
      </c>
      <c r="K55" s="116">
        <v>-2.8571428571428572</v>
      </c>
    </row>
    <row r="56" spans="1:11" ht="14.1" customHeight="1" x14ac:dyDescent="0.2">
      <c r="A56" s="306" t="s">
        <v>282</v>
      </c>
      <c r="B56" s="307" t="s">
        <v>283</v>
      </c>
      <c r="C56" s="308"/>
      <c r="D56" s="113">
        <v>0.18036588508116466</v>
      </c>
      <c r="E56" s="115">
        <v>35</v>
      </c>
      <c r="F56" s="114">
        <v>38</v>
      </c>
      <c r="G56" s="114">
        <v>39</v>
      </c>
      <c r="H56" s="114">
        <v>42</v>
      </c>
      <c r="I56" s="140">
        <v>40</v>
      </c>
      <c r="J56" s="115">
        <v>-5</v>
      </c>
      <c r="K56" s="116">
        <v>-12.5</v>
      </c>
    </row>
    <row r="57" spans="1:11" ht="14.1" customHeight="1" x14ac:dyDescent="0.2">
      <c r="A57" s="306" t="s">
        <v>284</v>
      </c>
      <c r="B57" s="307" t="s">
        <v>285</v>
      </c>
      <c r="C57" s="308"/>
      <c r="D57" s="113">
        <v>0.66477711929914973</v>
      </c>
      <c r="E57" s="115">
        <v>129</v>
      </c>
      <c r="F57" s="114">
        <v>134</v>
      </c>
      <c r="G57" s="114">
        <v>128</v>
      </c>
      <c r="H57" s="114">
        <v>136</v>
      </c>
      <c r="I57" s="140">
        <v>132</v>
      </c>
      <c r="J57" s="115">
        <v>-3</v>
      </c>
      <c r="K57" s="116">
        <v>-2.2727272727272729</v>
      </c>
    </row>
    <row r="58" spans="1:11" ht="14.1" customHeight="1" x14ac:dyDescent="0.2">
      <c r="A58" s="306">
        <v>73</v>
      </c>
      <c r="B58" s="307" t="s">
        <v>286</v>
      </c>
      <c r="C58" s="308"/>
      <c r="D58" s="113">
        <v>1.8964184488533884</v>
      </c>
      <c r="E58" s="115">
        <v>368</v>
      </c>
      <c r="F58" s="114">
        <v>468</v>
      </c>
      <c r="G58" s="114">
        <v>398</v>
      </c>
      <c r="H58" s="114">
        <v>457</v>
      </c>
      <c r="I58" s="140">
        <v>401</v>
      </c>
      <c r="J58" s="115">
        <v>-33</v>
      </c>
      <c r="K58" s="116">
        <v>-8.2294264339152114</v>
      </c>
    </row>
    <row r="59" spans="1:11" ht="14.1" customHeight="1" x14ac:dyDescent="0.2">
      <c r="A59" s="306" t="s">
        <v>287</v>
      </c>
      <c r="B59" s="307" t="s">
        <v>288</v>
      </c>
      <c r="C59" s="308"/>
      <c r="D59" s="113">
        <v>1.6593661427467148</v>
      </c>
      <c r="E59" s="115">
        <v>322</v>
      </c>
      <c r="F59" s="114">
        <v>422</v>
      </c>
      <c r="G59" s="114">
        <v>344</v>
      </c>
      <c r="H59" s="114">
        <v>405</v>
      </c>
      <c r="I59" s="140">
        <v>351</v>
      </c>
      <c r="J59" s="115">
        <v>-29</v>
      </c>
      <c r="K59" s="116">
        <v>-8.2621082621082618</v>
      </c>
    </row>
    <row r="60" spans="1:11" ht="14.1" customHeight="1" x14ac:dyDescent="0.2">
      <c r="A60" s="306">
        <v>81</v>
      </c>
      <c r="B60" s="307" t="s">
        <v>289</v>
      </c>
      <c r="C60" s="308"/>
      <c r="D60" s="113">
        <v>5.3955166194279824</v>
      </c>
      <c r="E60" s="115">
        <v>1047</v>
      </c>
      <c r="F60" s="114">
        <v>1073</v>
      </c>
      <c r="G60" s="114">
        <v>1055</v>
      </c>
      <c r="H60" s="114">
        <v>1052</v>
      </c>
      <c r="I60" s="140">
        <v>1027</v>
      </c>
      <c r="J60" s="115">
        <v>20</v>
      </c>
      <c r="K60" s="116">
        <v>1.9474196689386563</v>
      </c>
    </row>
    <row r="61" spans="1:11" ht="14.1" customHeight="1" x14ac:dyDescent="0.2">
      <c r="A61" s="306" t="s">
        <v>290</v>
      </c>
      <c r="B61" s="307" t="s">
        <v>291</v>
      </c>
      <c r="C61" s="308"/>
      <c r="D61" s="113">
        <v>1.0512754444730739</v>
      </c>
      <c r="E61" s="115">
        <v>204</v>
      </c>
      <c r="F61" s="114">
        <v>207</v>
      </c>
      <c r="G61" s="114">
        <v>210</v>
      </c>
      <c r="H61" s="114">
        <v>222</v>
      </c>
      <c r="I61" s="140">
        <v>223</v>
      </c>
      <c r="J61" s="115">
        <v>-19</v>
      </c>
      <c r="K61" s="116">
        <v>-8.52017937219731</v>
      </c>
    </row>
    <row r="62" spans="1:11" ht="14.1" customHeight="1" x14ac:dyDescent="0.2">
      <c r="A62" s="306" t="s">
        <v>292</v>
      </c>
      <c r="B62" s="307" t="s">
        <v>293</v>
      </c>
      <c r="C62" s="308"/>
      <c r="D62" s="113">
        <v>3.0868332903890749</v>
      </c>
      <c r="E62" s="115">
        <v>599</v>
      </c>
      <c r="F62" s="114">
        <v>607</v>
      </c>
      <c r="G62" s="114">
        <v>588</v>
      </c>
      <c r="H62" s="114">
        <v>582</v>
      </c>
      <c r="I62" s="140">
        <v>555</v>
      </c>
      <c r="J62" s="115">
        <v>44</v>
      </c>
      <c r="K62" s="116">
        <v>7.9279279279279278</v>
      </c>
    </row>
    <row r="63" spans="1:11" ht="14.1" customHeight="1" x14ac:dyDescent="0.2">
      <c r="A63" s="306"/>
      <c r="B63" s="307" t="s">
        <v>294</v>
      </c>
      <c r="C63" s="308"/>
      <c r="D63" s="113">
        <v>2.8446276732800824</v>
      </c>
      <c r="E63" s="115">
        <v>552</v>
      </c>
      <c r="F63" s="114">
        <v>572</v>
      </c>
      <c r="G63" s="114">
        <v>553</v>
      </c>
      <c r="H63" s="114">
        <v>542</v>
      </c>
      <c r="I63" s="140">
        <v>516</v>
      </c>
      <c r="J63" s="115">
        <v>36</v>
      </c>
      <c r="K63" s="116">
        <v>6.9767441860465116</v>
      </c>
    </row>
    <row r="64" spans="1:11" ht="14.1" customHeight="1" x14ac:dyDescent="0.2">
      <c r="A64" s="306" t="s">
        <v>295</v>
      </c>
      <c r="B64" s="307" t="s">
        <v>296</v>
      </c>
      <c r="C64" s="308"/>
      <c r="D64" s="113">
        <v>8.7606287039422831E-2</v>
      </c>
      <c r="E64" s="115">
        <v>17</v>
      </c>
      <c r="F64" s="114">
        <v>16</v>
      </c>
      <c r="G64" s="114">
        <v>18</v>
      </c>
      <c r="H64" s="114">
        <v>16</v>
      </c>
      <c r="I64" s="140">
        <v>15</v>
      </c>
      <c r="J64" s="115">
        <v>2</v>
      </c>
      <c r="K64" s="116">
        <v>13.333333333333334</v>
      </c>
    </row>
    <row r="65" spans="1:11" ht="14.1" customHeight="1" x14ac:dyDescent="0.2">
      <c r="A65" s="306" t="s">
        <v>297</v>
      </c>
      <c r="B65" s="307" t="s">
        <v>298</v>
      </c>
      <c r="C65" s="308"/>
      <c r="D65" s="113">
        <v>0.82452976037103842</v>
      </c>
      <c r="E65" s="115">
        <v>160</v>
      </c>
      <c r="F65" s="114">
        <v>164</v>
      </c>
      <c r="G65" s="114">
        <v>160</v>
      </c>
      <c r="H65" s="114">
        <v>157</v>
      </c>
      <c r="I65" s="140">
        <v>159</v>
      </c>
      <c r="J65" s="115">
        <v>1</v>
      </c>
      <c r="K65" s="116">
        <v>0.62893081761006286</v>
      </c>
    </row>
    <row r="66" spans="1:11" ht="14.1" customHeight="1" x14ac:dyDescent="0.2">
      <c r="A66" s="306">
        <v>82</v>
      </c>
      <c r="B66" s="307" t="s">
        <v>299</v>
      </c>
      <c r="C66" s="308"/>
      <c r="D66" s="113">
        <v>1.7005926307652668</v>
      </c>
      <c r="E66" s="115">
        <v>330</v>
      </c>
      <c r="F66" s="114">
        <v>367</v>
      </c>
      <c r="G66" s="114">
        <v>373</v>
      </c>
      <c r="H66" s="114">
        <v>390</v>
      </c>
      <c r="I66" s="140">
        <v>394</v>
      </c>
      <c r="J66" s="115">
        <v>-64</v>
      </c>
      <c r="K66" s="116">
        <v>-16.243654822335024</v>
      </c>
    </row>
    <row r="67" spans="1:11" ht="14.1" customHeight="1" x14ac:dyDescent="0.2">
      <c r="A67" s="306" t="s">
        <v>300</v>
      </c>
      <c r="B67" s="307" t="s">
        <v>301</v>
      </c>
      <c r="C67" s="308"/>
      <c r="D67" s="113">
        <v>0.80391651636176242</v>
      </c>
      <c r="E67" s="115">
        <v>156</v>
      </c>
      <c r="F67" s="114">
        <v>158</v>
      </c>
      <c r="G67" s="114">
        <v>163</v>
      </c>
      <c r="H67" s="114">
        <v>168</v>
      </c>
      <c r="I67" s="140">
        <v>169</v>
      </c>
      <c r="J67" s="115">
        <v>-13</v>
      </c>
      <c r="K67" s="116">
        <v>-7.6923076923076925</v>
      </c>
    </row>
    <row r="68" spans="1:11" ht="14.1" customHeight="1" x14ac:dyDescent="0.2">
      <c r="A68" s="306" t="s">
        <v>302</v>
      </c>
      <c r="B68" s="307" t="s">
        <v>303</v>
      </c>
      <c r="C68" s="308"/>
      <c r="D68" s="113">
        <v>0.64416387528987373</v>
      </c>
      <c r="E68" s="115">
        <v>125</v>
      </c>
      <c r="F68" s="114">
        <v>152</v>
      </c>
      <c r="G68" s="114">
        <v>157</v>
      </c>
      <c r="H68" s="114">
        <v>156</v>
      </c>
      <c r="I68" s="140">
        <v>162</v>
      </c>
      <c r="J68" s="115">
        <v>-37</v>
      </c>
      <c r="K68" s="116">
        <v>-22.839506172839506</v>
      </c>
    </row>
    <row r="69" spans="1:11" ht="14.1" customHeight="1" x14ac:dyDescent="0.2">
      <c r="A69" s="306">
        <v>83</v>
      </c>
      <c r="B69" s="307" t="s">
        <v>304</v>
      </c>
      <c r="C69" s="308"/>
      <c r="D69" s="113">
        <v>2.5972687451687708</v>
      </c>
      <c r="E69" s="115">
        <v>504</v>
      </c>
      <c r="F69" s="114">
        <v>499</v>
      </c>
      <c r="G69" s="114">
        <v>501</v>
      </c>
      <c r="H69" s="114">
        <v>522</v>
      </c>
      <c r="I69" s="140">
        <v>535</v>
      </c>
      <c r="J69" s="115">
        <v>-31</v>
      </c>
      <c r="K69" s="116">
        <v>-5.7943925233644862</v>
      </c>
    </row>
    <row r="70" spans="1:11" ht="14.1" customHeight="1" x14ac:dyDescent="0.2">
      <c r="A70" s="306" t="s">
        <v>305</v>
      </c>
      <c r="B70" s="307" t="s">
        <v>306</v>
      </c>
      <c r="C70" s="308"/>
      <c r="D70" s="113">
        <v>1.6954393197629476</v>
      </c>
      <c r="E70" s="115">
        <v>329</v>
      </c>
      <c r="F70" s="114">
        <v>327</v>
      </c>
      <c r="G70" s="114">
        <v>320</v>
      </c>
      <c r="H70" s="114">
        <v>336</v>
      </c>
      <c r="I70" s="140">
        <v>346</v>
      </c>
      <c r="J70" s="115">
        <v>-17</v>
      </c>
      <c r="K70" s="116">
        <v>-4.9132947976878611</v>
      </c>
    </row>
    <row r="71" spans="1:11" ht="14.1" customHeight="1" x14ac:dyDescent="0.2">
      <c r="A71" s="306"/>
      <c r="B71" s="307" t="s">
        <v>307</v>
      </c>
      <c r="C71" s="308"/>
      <c r="D71" s="113">
        <v>0.57717083225972687</v>
      </c>
      <c r="E71" s="115">
        <v>112</v>
      </c>
      <c r="F71" s="114">
        <v>119</v>
      </c>
      <c r="G71" s="114">
        <v>114</v>
      </c>
      <c r="H71" s="114">
        <v>116</v>
      </c>
      <c r="I71" s="140">
        <v>114</v>
      </c>
      <c r="J71" s="115">
        <v>-2</v>
      </c>
      <c r="K71" s="116">
        <v>-1.7543859649122806</v>
      </c>
    </row>
    <row r="72" spans="1:11" ht="14.1" customHeight="1" x14ac:dyDescent="0.2">
      <c r="A72" s="306">
        <v>84</v>
      </c>
      <c r="B72" s="307" t="s">
        <v>308</v>
      </c>
      <c r="C72" s="308"/>
      <c r="D72" s="113">
        <v>2.1180108219531051</v>
      </c>
      <c r="E72" s="115">
        <v>411</v>
      </c>
      <c r="F72" s="114">
        <v>435</v>
      </c>
      <c r="G72" s="114">
        <v>401</v>
      </c>
      <c r="H72" s="114">
        <v>406</v>
      </c>
      <c r="I72" s="140">
        <v>372</v>
      </c>
      <c r="J72" s="115">
        <v>39</v>
      </c>
      <c r="K72" s="116">
        <v>10.483870967741936</v>
      </c>
    </row>
    <row r="73" spans="1:11" ht="14.1" customHeight="1" x14ac:dyDescent="0.2">
      <c r="A73" s="306" t="s">
        <v>309</v>
      </c>
      <c r="B73" s="307" t="s">
        <v>310</v>
      </c>
      <c r="C73" s="308"/>
      <c r="D73" s="113">
        <v>5.6686421025508887E-2</v>
      </c>
      <c r="E73" s="115">
        <v>11</v>
      </c>
      <c r="F73" s="114">
        <v>16</v>
      </c>
      <c r="G73" s="114">
        <v>13</v>
      </c>
      <c r="H73" s="114">
        <v>14</v>
      </c>
      <c r="I73" s="140">
        <v>14</v>
      </c>
      <c r="J73" s="115">
        <v>-3</v>
      </c>
      <c r="K73" s="116">
        <v>-21.428571428571427</v>
      </c>
    </row>
    <row r="74" spans="1:11" ht="14.1" customHeight="1" x14ac:dyDescent="0.2">
      <c r="A74" s="306" t="s">
        <v>311</v>
      </c>
      <c r="B74" s="307" t="s">
        <v>312</v>
      </c>
      <c r="C74" s="308"/>
      <c r="D74" s="113">
        <v>7.2146354032465859E-2</v>
      </c>
      <c r="E74" s="115">
        <v>14</v>
      </c>
      <c r="F74" s="114">
        <v>15</v>
      </c>
      <c r="G74" s="114">
        <v>14</v>
      </c>
      <c r="H74" s="114">
        <v>9</v>
      </c>
      <c r="I74" s="140">
        <v>9</v>
      </c>
      <c r="J74" s="115">
        <v>5</v>
      </c>
      <c r="K74" s="116">
        <v>55.555555555555557</v>
      </c>
    </row>
    <row r="75" spans="1:11" ht="14.1" customHeight="1" x14ac:dyDescent="0.2">
      <c r="A75" s="306" t="s">
        <v>313</v>
      </c>
      <c r="B75" s="307" t="s">
        <v>314</v>
      </c>
      <c r="C75" s="308"/>
      <c r="D75" s="113">
        <v>0.95336253542901317</v>
      </c>
      <c r="E75" s="115">
        <v>185</v>
      </c>
      <c r="F75" s="114">
        <v>207</v>
      </c>
      <c r="G75" s="114">
        <v>177</v>
      </c>
      <c r="H75" s="114">
        <v>202</v>
      </c>
      <c r="I75" s="140">
        <v>184</v>
      </c>
      <c r="J75" s="115">
        <v>1</v>
      </c>
      <c r="K75" s="116">
        <v>0.54347826086956519</v>
      </c>
    </row>
    <row r="76" spans="1:11" ht="14.1" customHeight="1" x14ac:dyDescent="0.2">
      <c r="A76" s="306">
        <v>91</v>
      </c>
      <c r="B76" s="307" t="s">
        <v>315</v>
      </c>
      <c r="C76" s="308"/>
      <c r="D76" s="113">
        <v>7.7299665034784845E-2</v>
      </c>
      <c r="E76" s="115">
        <v>15</v>
      </c>
      <c r="F76" s="114">
        <v>21</v>
      </c>
      <c r="G76" s="114">
        <v>19</v>
      </c>
      <c r="H76" s="114">
        <v>23</v>
      </c>
      <c r="I76" s="140">
        <v>20</v>
      </c>
      <c r="J76" s="115">
        <v>-5</v>
      </c>
      <c r="K76" s="116">
        <v>-25</v>
      </c>
    </row>
    <row r="77" spans="1:11" ht="14.1" customHeight="1" x14ac:dyDescent="0.2">
      <c r="A77" s="306">
        <v>92</v>
      </c>
      <c r="B77" s="307" t="s">
        <v>316</v>
      </c>
      <c r="C77" s="308"/>
      <c r="D77" s="113">
        <v>0.97397577943828906</v>
      </c>
      <c r="E77" s="115">
        <v>189</v>
      </c>
      <c r="F77" s="114">
        <v>196</v>
      </c>
      <c r="G77" s="114">
        <v>174</v>
      </c>
      <c r="H77" s="114">
        <v>169</v>
      </c>
      <c r="I77" s="140">
        <v>173</v>
      </c>
      <c r="J77" s="115">
        <v>16</v>
      </c>
      <c r="K77" s="116">
        <v>9.2485549132947984</v>
      </c>
    </row>
    <row r="78" spans="1:11" ht="14.1" customHeight="1" x14ac:dyDescent="0.2">
      <c r="A78" s="306">
        <v>93</v>
      </c>
      <c r="B78" s="307" t="s">
        <v>317</v>
      </c>
      <c r="C78" s="308"/>
      <c r="D78" s="113">
        <v>9.2759598041741817E-2</v>
      </c>
      <c r="E78" s="115">
        <v>18</v>
      </c>
      <c r="F78" s="114">
        <v>18</v>
      </c>
      <c r="G78" s="114">
        <v>20</v>
      </c>
      <c r="H78" s="114">
        <v>23</v>
      </c>
      <c r="I78" s="140">
        <v>24</v>
      </c>
      <c r="J78" s="115">
        <v>-6</v>
      </c>
      <c r="K78" s="116">
        <v>-25</v>
      </c>
    </row>
    <row r="79" spans="1:11" ht="14.1" customHeight="1" x14ac:dyDescent="0.2">
      <c r="A79" s="306">
        <v>94</v>
      </c>
      <c r="B79" s="307" t="s">
        <v>318</v>
      </c>
      <c r="C79" s="308"/>
      <c r="D79" s="113">
        <v>1.1698015975264107</v>
      </c>
      <c r="E79" s="115">
        <v>227</v>
      </c>
      <c r="F79" s="114">
        <v>228</v>
      </c>
      <c r="G79" s="114">
        <v>209</v>
      </c>
      <c r="H79" s="114">
        <v>189</v>
      </c>
      <c r="I79" s="140">
        <v>198</v>
      </c>
      <c r="J79" s="115">
        <v>29</v>
      </c>
      <c r="K79" s="116">
        <v>14.646464646464647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4.0505024478227263</v>
      </c>
      <c r="E81" s="143">
        <v>786</v>
      </c>
      <c r="F81" s="144">
        <v>803</v>
      </c>
      <c r="G81" s="144">
        <v>782</v>
      </c>
      <c r="H81" s="144">
        <v>808</v>
      </c>
      <c r="I81" s="145">
        <v>790</v>
      </c>
      <c r="J81" s="143">
        <v>-4</v>
      </c>
      <c r="K81" s="146">
        <v>-0.50632911392405067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9112</v>
      </c>
      <c r="G12" s="536">
        <v>7411</v>
      </c>
      <c r="H12" s="536">
        <v>11537</v>
      </c>
      <c r="I12" s="536">
        <v>8015</v>
      </c>
      <c r="J12" s="537">
        <v>8628</v>
      </c>
      <c r="K12" s="538">
        <v>484</v>
      </c>
      <c r="L12" s="349">
        <v>5.6096430227167362</v>
      </c>
    </row>
    <row r="13" spans="1:17" s="110" customFormat="1" ht="15" customHeight="1" x14ac:dyDescent="0.2">
      <c r="A13" s="350" t="s">
        <v>344</v>
      </c>
      <c r="B13" s="351" t="s">
        <v>345</v>
      </c>
      <c r="C13" s="347"/>
      <c r="D13" s="347"/>
      <c r="E13" s="348"/>
      <c r="F13" s="536">
        <v>5170</v>
      </c>
      <c r="G13" s="536">
        <v>4244</v>
      </c>
      <c r="H13" s="536">
        <v>6463</v>
      </c>
      <c r="I13" s="536">
        <v>4625</v>
      </c>
      <c r="J13" s="537">
        <v>5061</v>
      </c>
      <c r="K13" s="538">
        <v>109</v>
      </c>
      <c r="L13" s="349">
        <v>2.1537245603635644</v>
      </c>
    </row>
    <row r="14" spans="1:17" s="110" customFormat="1" ht="22.5" customHeight="1" x14ac:dyDescent="0.2">
      <c r="A14" s="350"/>
      <c r="B14" s="351" t="s">
        <v>346</v>
      </c>
      <c r="C14" s="347"/>
      <c r="D14" s="347"/>
      <c r="E14" s="348"/>
      <c r="F14" s="536">
        <v>3942</v>
      </c>
      <c r="G14" s="536">
        <v>3167</v>
      </c>
      <c r="H14" s="536">
        <v>5074</v>
      </c>
      <c r="I14" s="536">
        <v>3390</v>
      </c>
      <c r="J14" s="537">
        <v>3567</v>
      </c>
      <c r="K14" s="538">
        <v>375</v>
      </c>
      <c r="L14" s="349">
        <v>10.513036164844408</v>
      </c>
    </row>
    <row r="15" spans="1:17" s="110" customFormat="1" ht="15" customHeight="1" x14ac:dyDescent="0.2">
      <c r="A15" s="350" t="s">
        <v>347</v>
      </c>
      <c r="B15" s="351" t="s">
        <v>108</v>
      </c>
      <c r="C15" s="347"/>
      <c r="D15" s="347"/>
      <c r="E15" s="348"/>
      <c r="F15" s="536">
        <v>1951</v>
      </c>
      <c r="G15" s="536">
        <v>1763</v>
      </c>
      <c r="H15" s="536">
        <v>4418</v>
      </c>
      <c r="I15" s="536">
        <v>1920</v>
      </c>
      <c r="J15" s="537">
        <v>2037</v>
      </c>
      <c r="K15" s="538">
        <v>-86</v>
      </c>
      <c r="L15" s="349">
        <v>-4.2218949435444282</v>
      </c>
    </row>
    <row r="16" spans="1:17" s="110" customFormat="1" ht="15" customHeight="1" x14ac:dyDescent="0.2">
      <c r="A16" s="350"/>
      <c r="B16" s="351" t="s">
        <v>109</v>
      </c>
      <c r="C16" s="347"/>
      <c r="D16" s="347"/>
      <c r="E16" s="348"/>
      <c r="F16" s="536">
        <v>6229</v>
      </c>
      <c r="G16" s="536">
        <v>5048</v>
      </c>
      <c r="H16" s="536">
        <v>6351</v>
      </c>
      <c r="I16" s="536">
        <v>5370</v>
      </c>
      <c r="J16" s="537">
        <v>5843</v>
      </c>
      <c r="K16" s="538">
        <v>386</v>
      </c>
      <c r="L16" s="349">
        <v>6.6061954475440698</v>
      </c>
    </row>
    <row r="17" spans="1:12" s="110" customFormat="1" ht="15" customHeight="1" x14ac:dyDescent="0.2">
      <c r="A17" s="350"/>
      <c r="B17" s="351" t="s">
        <v>110</v>
      </c>
      <c r="C17" s="347"/>
      <c r="D17" s="347"/>
      <c r="E17" s="348"/>
      <c r="F17" s="536">
        <v>826</v>
      </c>
      <c r="G17" s="536">
        <v>511</v>
      </c>
      <c r="H17" s="536">
        <v>672</v>
      </c>
      <c r="I17" s="536">
        <v>638</v>
      </c>
      <c r="J17" s="537">
        <v>643</v>
      </c>
      <c r="K17" s="538">
        <v>183</v>
      </c>
      <c r="L17" s="349">
        <v>28.460342146189735</v>
      </c>
    </row>
    <row r="18" spans="1:12" s="110" customFormat="1" ht="15" customHeight="1" x14ac:dyDescent="0.2">
      <c r="A18" s="350"/>
      <c r="B18" s="351" t="s">
        <v>111</v>
      </c>
      <c r="C18" s="347"/>
      <c r="D18" s="347"/>
      <c r="E18" s="348"/>
      <c r="F18" s="536">
        <v>106</v>
      </c>
      <c r="G18" s="536">
        <v>89</v>
      </c>
      <c r="H18" s="536">
        <v>96</v>
      </c>
      <c r="I18" s="536">
        <v>87</v>
      </c>
      <c r="J18" s="537">
        <v>105</v>
      </c>
      <c r="K18" s="538">
        <v>1</v>
      </c>
      <c r="L18" s="349">
        <v>0.95238095238095233</v>
      </c>
    </row>
    <row r="19" spans="1:12" s="110" customFormat="1" ht="15" customHeight="1" x14ac:dyDescent="0.2">
      <c r="A19" s="118" t="s">
        <v>113</v>
      </c>
      <c r="B19" s="119" t="s">
        <v>181</v>
      </c>
      <c r="C19" s="347"/>
      <c r="D19" s="347"/>
      <c r="E19" s="348"/>
      <c r="F19" s="536">
        <v>5386</v>
      </c>
      <c r="G19" s="536">
        <v>4021</v>
      </c>
      <c r="H19" s="536">
        <v>7413</v>
      </c>
      <c r="I19" s="536">
        <v>4645</v>
      </c>
      <c r="J19" s="537">
        <v>5283</v>
      </c>
      <c r="K19" s="538">
        <v>103</v>
      </c>
      <c r="L19" s="349">
        <v>1.9496498201779293</v>
      </c>
    </row>
    <row r="20" spans="1:12" s="110" customFormat="1" ht="15" customHeight="1" x14ac:dyDescent="0.2">
      <c r="A20" s="118"/>
      <c r="B20" s="119" t="s">
        <v>182</v>
      </c>
      <c r="C20" s="347"/>
      <c r="D20" s="347"/>
      <c r="E20" s="348"/>
      <c r="F20" s="536">
        <v>3726</v>
      </c>
      <c r="G20" s="536">
        <v>3390</v>
      </c>
      <c r="H20" s="536">
        <v>4124</v>
      </c>
      <c r="I20" s="536">
        <v>3370</v>
      </c>
      <c r="J20" s="537">
        <v>3345</v>
      </c>
      <c r="K20" s="538">
        <v>381</v>
      </c>
      <c r="L20" s="349">
        <v>11.390134529147982</v>
      </c>
    </row>
    <row r="21" spans="1:12" s="110" customFormat="1" ht="15" customHeight="1" x14ac:dyDescent="0.2">
      <c r="A21" s="118" t="s">
        <v>113</v>
      </c>
      <c r="B21" s="119" t="s">
        <v>116</v>
      </c>
      <c r="C21" s="347"/>
      <c r="D21" s="347"/>
      <c r="E21" s="348"/>
      <c r="F21" s="536">
        <v>6952</v>
      </c>
      <c r="G21" s="536">
        <v>5560</v>
      </c>
      <c r="H21" s="536">
        <v>8963</v>
      </c>
      <c r="I21" s="536">
        <v>6004</v>
      </c>
      <c r="J21" s="537">
        <v>6603</v>
      </c>
      <c r="K21" s="538">
        <v>349</v>
      </c>
      <c r="L21" s="349">
        <v>5.285476298652128</v>
      </c>
    </row>
    <row r="22" spans="1:12" s="110" customFormat="1" ht="15" customHeight="1" x14ac:dyDescent="0.2">
      <c r="A22" s="118"/>
      <c r="B22" s="119" t="s">
        <v>117</v>
      </c>
      <c r="C22" s="347"/>
      <c r="D22" s="347"/>
      <c r="E22" s="348"/>
      <c r="F22" s="536">
        <v>2149</v>
      </c>
      <c r="G22" s="536">
        <v>1843</v>
      </c>
      <c r="H22" s="536">
        <v>2551</v>
      </c>
      <c r="I22" s="536">
        <v>2000</v>
      </c>
      <c r="J22" s="537">
        <v>2018</v>
      </c>
      <c r="K22" s="538">
        <v>131</v>
      </c>
      <c r="L22" s="349">
        <v>6.4915758176412286</v>
      </c>
    </row>
    <row r="23" spans="1:12" s="110" customFormat="1" ht="15" customHeight="1" x14ac:dyDescent="0.2">
      <c r="A23" s="352" t="s">
        <v>347</v>
      </c>
      <c r="B23" s="353" t="s">
        <v>193</v>
      </c>
      <c r="C23" s="354"/>
      <c r="D23" s="354"/>
      <c r="E23" s="355"/>
      <c r="F23" s="539">
        <v>157</v>
      </c>
      <c r="G23" s="539">
        <v>294</v>
      </c>
      <c r="H23" s="539">
        <v>1914</v>
      </c>
      <c r="I23" s="539">
        <v>149</v>
      </c>
      <c r="J23" s="540">
        <v>212</v>
      </c>
      <c r="K23" s="541">
        <v>-55</v>
      </c>
      <c r="L23" s="356">
        <v>-25.943396226415093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40.6</v>
      </c>
      <c r="G25" s="542">
        <v>45.9</v>
      </c>
      <c r="H25" s="542">
        <v>45.7</v>
      </c>
      <c r="I25" s="542">
        <v>44.7</v>
      </c>
      <c r="J25" s="542">
        <v>41.6</v>
      </c>
      <c r="K25" s="543" t="s">
        <v>349</v>
      </c>
      <c r="L25" s="364">
        <v>-1</v>
      </c>
    </row>
    <row r="26" spans="1:12" s="110" customFormat="1" ht="15" customHeight="1" x14ac:dyDescent="0.2">
      <c r="A26" s="365" t="s">
        <v>105</v>
      </c>
      <c r="B26" s="366" t="s">
        <v>345</v>
      </c>
      <c r="C26" s="362"/>
      <c r="D26" s="362"/>
      <c r="E26" s="363"/>
      <c r="F26" s="542">
        <v>40.1</v>
      </c>
      <c r="G26" s="542">
        <v>44.6</v>
      </c>
      <c r="H26" s="542">
        <v>43</v>
      </c>
      <c r="I26" s="542">
        <v>43.5</v>
      </c>
      <c r="J26" s="544">
        <v>40.700000000000003</v>
      </c>
      <c r="K26" s="543" t="s">
        <v>349</v>
      </c>
      <c r="L26" s="364">
        <v>-0.60000000000000142</v>
      </c>
    </row>
    <row r="27" spans="1:12" s="110" customFormat="1" ht="15" customHeight="1" x14ac:dyDescent="0.2">
      <c r="A27" s="365"/>
      <c r="B27" s="366" t="s">
        <v>346</v>
      </c>
      <c r="C27" s="362"/>
      <c r="D27" s="362"/>
      <c r="E27" s="363"/>
      <c r="F27" s="542">
        <v>41.3</v>
      </c>
      <c r="G27" s="542">
        <v>47.7</v>
      </c>
      <c r="H27" s="542">
        <v>49.2</v>
      </c>
      <c r="I27" s="542">
        <v>46.3</v>
      </c>
      <c r="J27" s="542">
        <v>42.9</v>
      </c>
      <c r="K27" s="543" t="s">
        <v>349</v>
      </c>
      <c r="L27" s="364">
        <v>-1.6000000000000014</v>
      </c>
    </row>
    <row r="28" spans="1:12" s="110" customFormat="1" ht="15" customHeight="1" x14ac:dyDescent="0.2">
      <c r="A28" s="365" t="s">
        <v>113</v>
      </c>
      <c r="B28" s="366" t="s">
        <v>108</v>
      </c>
      <c r="C28" s="362"/>
      <c r="D28" s="362"/>
      <c r="E28" s="363"/>
      <c r="F28" s="542">
        <v>51.4</v>
      </c>
      <c r="G28" s="542">
        <v>54.1</v>
      </c>
      <c r="H28" s="542">
        <v>50.7</v>
      </c>
      <c r="I28" s="542">
        <v>52.8</v>
      </c>
      <c r="J28" s="542">
        <v>50.9</v>
      </c>
      <c r="K28" s="543" t="s">
        <v>349</v>
      </c>
      <c r="L28" s="364">
        <v>0.5</v>
      </c>
    </row>
    <row r="29" spans="1:12" s="110" customFormat="1" ht="11.25" x14ac:dyDescent="0.2">
      <c r="A29" s="365"/>
      <c r="B29" s="366" t="s">
        <v>109</v>
      </c>
      <c r="C29" s="362"/>
      <c r="D29" s="362"/>
      <c r="E29" s="363"/>
      <c r="F29" s="542">
        <v>39</v>
      </c>
      <c r="G29" s="542">
        <v>44.4</v>
      </c>
      <c r="H29" s="542">
        <v>44.1</v>
      </c>
      <c r="I29" s="542">
        <v>42.6</v>
      </c>
      <c r="J29" s="544">
        <v>39.9</v>
      </c>
      <c r="K29" s="543" t="s">
        <v>349</v>
      </c>
      <c r="L29" s="364">
        <v>-0.89999999999999858</v>
      </c>
    </row>
    <row r="30" spans="1:12" s="110" customFormat="1" ht="15" customHeight="1" x14ac:dyDescent="0.2">
      <c r="A30" s="365"/>
      <c r="B30" s="366" t="s">
        <v>110</v>
      </c>
      <c r="C30" s="362"/>
      <c r="D30" s="362"/>
      <c r="E30" s="363"/>
      <c r="F30" s="542">
        <v>29.8</v>
      </c>
      <c r="G30" s="542">
        <v>38.700000000000003</v>
      </c>
      <c r="H30" s="542">
        <v>42.8</v>
      </c>
      <c r="I30" s="542">
        <v>40.1</v>
      </c>
      <c r="J30" s="542">
        <v>32.299999999999997</v>
      </c>
      <c r="K30" s="543" t="s">
        <v>349</v>
      </c>
      <c r="L30" s="364">
        <v>-2.4999999999999964</v>
      </c>
    </row>
    <row r="31" spans="1:12" s="110" customFormat="1" ht="15" customHeight="1" x14ac:dyDescent="0.2">
      <c r="A31" s="365"/>
      <c r="B31" s="366" t="s">
        <v>111</v>
      </c>
      <c r="C31" s="362"/>
      <c r="D31" s="362"/>
      <c r="E31" s="363"/>
      <c r="F31" s="542">
        <v>39.6</v>
      </c>
      <c r="G31" s="542">
        <v>34.799999999999997</v>
      </c>
      <c r="H31" s="542">
        <v>50</v>
      </c>
      <c r="I31" s="542">
        <v>36.799999999999997</v>
      </c>
      <c r="J31" s="542">
        <v>35.200000000000003</v>
      </c>
      <c r="K31" s="543" t="s">
        <v>349</v>
      </c>
      <c r="L31" s="364">
        <v>4.3999999999999986</v>
      </c>
    </row>
    <row r="32" spans="1:12" s="110" customFormat="1" ht="15" customHeight="1" x14ac:dyDescent="0.2">
      <c r="A32" s="367" t="s">
        <v>113</v>
      </c>
      <c r="B32" s="368" t="s">
        <v>181</v>
      </c>
      <c r="C32" s="362"/>
      <c r="D32" s="362"/>
      <c r="E32" s="363"/>
      <c r="F32" s="542">
        <v>34.799999999999997</v>
      </c>
      <c r="G32" s="542">
        <v>36.299999999999997</v>
      </c>
      <c r="H32" s="542">
        <v>36.6</v>
      </c>
      <c r="I32" s="542">
        <v>38.299999999999997</v>
      </c>
      <c r="J32" s="544">
        <v>35.9</v>
      </c>
      <c r="K32" s="543" t="s">
        <v>349</v>
      </c>
      <c r="L32" s="364">
        <v>-1.1000000000000014</v>
      </c>
    </row>
    <row r="33" spans="1:12" s="110" customFormat="1" ht="15" customHeight="1" x14ac:dyDescent="0.2">
      <c r="A33" s="367"/>
      <c r="B33" s="368" t="s">
        <v>182</v>
      </c>
      <c r="C33" s="362"/>
      <c r="D33" s="362"/>
      <c r="E33" s="363"/>
      <c r="F33" s="542">
        <v>48.8</v>
      </c>
      <c r="G33" s="542">
        <v>56.4</v>
      </c>
      <c r="H33" s="542">
        <v>57.3</v>
      </c>
      <c r="I33" s="542">
        <v>53.1</v>
      </c>
      <c r="J33" s="542">
        <v>50.2</v>
      </c>
      <c r="K33" s="543" t="s">
        <v>349</v>
      </c>
      <c r="L33" s="364">
        <v>-1.4000000000000057</v>
      </c>
    </row>
    <row r="34" spans="1:12" s="369" customFormat="1" ht="15" customHeight="1" x14ac:dyDescent="0.2">
      <c r="A34" s="367" t="s">
        <v>113</v>
      </c>
      <c r="B34" s="368" t="s">
        <v>116</v>
      </c>
      <c r="C34" s="362"/>
      <c r="D34" s="362"/>
      <c r="E34" s="363"/>
      <c r="F34" s="542">
        <v>35.6</v>
      </c>
      <c r="G34" s="542">
        <v>41.9</v>
      </c>
      <c r="H34" s="542">
        <v>41.3</v>
      </c>
      <c r="I34" s="542">
        <v>39.299999999999997</v>
      </c>
      <c r="J34" s="542">
        <v>35.9</v>
      </c>
      <c r="K34" s="543" t="s">
        <v>349</v>
      </c>
      <c r="L34" s="364">
        <v>-0.29999999999999716</v>
      </c>
    </row>
    <row r="35" spans="1:12" s="369" customFormat="1" ht="11.25" x14ac:dyDescent="0.2">
      <c r="A35" s="370"/>
      <c r="B35" s="371" t="s">
        <v>117</v>
      </c>
      <c r="C35" s="372"/>
      <c r="D35" s="372"/>
      <c r="E35" s="373"/>
      <c r="F35" s="545">
        <v>56.9</v>
      </c>
      <c r="G35" s="545">
        <v>57.7</v>
      </c>
      <c r="H35" s="545">
        <v>58.5</v>
      </c>
      <c r="I35" s="545">
        <v>60.2</v>
      </c>
      <c r="J35" s="546">
        <v>60.1</v>
      </c>
      <c r="K35" s="547" t="s">
        <v>349</v>
      </c>
      <c r="L35" s="374">
        <v>-3.2000000000000028</v>
      </c>
    </row>
    <row r="36" spans="1:12" s="369" customFormat="1" ht="15.95" customHeight="1" x14ac:dyDescent="0.2">
      <c r="A36" s="375" t="s">
        <v>350</v>
      </c>
      <c r="B36" s="376"/>
      <c r="C36" s="377"/>
      <c r="D36" s="376"/>
      <c r="E36" s="378"/>
      <c r="F36" s="548">
        <v>8913</v>
      </c>
      <c r="G36" s="548">
        <v>7040</v>
      </c>
      <c r="H36" s="548">
        <v>9196</v>
      </c>
      <c r="I36" s="548">
        <v>7834</v>
      </c>
      <c r="J36" s="548">
        <v>8367</v>
      </c>
      <c r="K36" s="549">
        <v>546</v>
      </c>
      <c r="L36" s="380">
        <v>6.5256364288275366</v>
      </c>
    </row>
    <row r="37" spans="1:12" s="369" customFormat="1" ht="15.95" customHeight="1" x14ac:dyDescent="0.2">
      <c r="A37" s="381"/>
      <c r="B37" s="382" t="s">
        <v>113</v>
      </c>
      <c r="C37" s="382" t="s">
        <v>351</v>
      </c>
      <c r="D37" s="382"/>
      <c r="E37" s="383"/>
      <c r="F37" s="548">
        <v>3622</v>
      </c>
      <c r="G37" s="548">
        <v>3233</v>
      </c>
      <c r="H37" s="548">
        <v>4206</v>
      </c>
      <c r="I37" s="548">
        <v>3498</v>
      </c>
      <c r="J37" s="548">
        <v>3481</v>
      </c>
      <c r="K37" s="549">
        <v>141</v>
      </c>
      <c r="L37" s="380">
        <v>4.0505601838552137</v>
      </c>
    </row>
    <row r="38" spans="1:12" s="369" customFormat="1" ht="15.95" customHeight="1" x14ac:dyDescent="0.2">
      <c r="A38" s="381"/>
      <c r="B38" s="384" t="s">
        <v>105</v>
      </c>
      <c r="C38" s="384" t="s">
        <v>106</v>
      </c>
      <c r="D38" s="385"/>
      <c r="E38" s="383"/>
      <c r="F38" s="548">
        <v>5071</v>
      </c>
      <c r="G38" s="548">
        <v>4072</v>
      </c>
      <c r="H38" s="548">
        <v>5177</v>
      </c>
      <c r="I38" s="548">
        <v>4552</v>
      </c>
      <c r="J38" s="550">
        <v>4951</v>
      </c>
      <c r="K38" s="549">
        <v>120</v>
      </c>
      <c r="L38" s="380">
        <v>2.4237527772167238</v>
      </c>
    </row>
    <row r="39" spans="1:12" s="369" customFormat="1" ht="15.95" customHeight="1" x14ac:dyDescent="0.2">
      <c r="A39" s="381"/>
      <c r="B39" s="385"/>
      <c r="C39" s="382" t="s">
        <v>352</v>
      </c>
      <c r="D39" s="385"/>
      <c r="E39" s="383"/>
      <c r="F39" s="548">
        <v>2035</v>
      </c>
      <c r="G39" s="548">
        <v>1817</v>
      </c>
      <c r="H39" s="548">
        <v>2228</v>
      </c>
      <c r="I39" s="548">
        <v>1980</v>
      </c>
      <c r="J39" s="548">
        <v>2017</v>
      </c>
      <c r="K39" s="549">
        <v>18</v>
      </c>
      <c r="L39" s="380">
        <v>0.89241447694595932</v>
      </c>
    </row>
    <row r="40" spans="1:12" s="369" customFormat="1" ht="15.95" customHeight="1" x14ac:dyDescent="0.2">
      <c r="A40" s="381"/>
      <c r="B40" s="384"/>
      <c r="C40" s="384" t="s">
        <v>107</v>
      </c>
      <c r="D40" s="385"/>
      <c r="E40" s="383"/>
      <c r="F40" s="548">
        <v>3842</v>
      </c>
      <c r="G40" s="548">
        <v>2968</v>
      </c>
      <c r="H40" s="548">
        <v>4019</v>
      </c>
      <c r="I40" s="548">
        <v>3282</v>
      </c>
      <c r="J40" s="548">
        <v>3416</v>
      </c>
      <c r="K40" s="549">
        <v>426</v>
      </c>
      <c r="L40" s="380">
        <v>12.47072599531616</v>
      </c>
    </row>
    <row r="41" spans="1:12" s="369" customFormat="1" ht="24" customHeight="1" x14ac:dyDescent="0.2">
      <c r="A41" s="381"/>
      <c r="B41" s="385"/>
      <c r="C41" s="382" t="s">
        <v>352</v>
      </c>
      <c r="D41" s="385"/>
      <c r="E41" s="383"/>
      <c r="F41" s="548">
        <v>1587</v>
      </c>
      <c r="G41" s="548">
        <v>1416</v>
      </c>
      <c r="H41" s="548">
        <v>1978</v>
      </c>
      <c r="I41" s="548">
        <v>1518</v>
      </c>
      <c r="J41" s="550">
        <v>1464</v>
      </c>
      <c r="K41" s="549">
        <v>123</v>
      </c>
      <c r="L41" s="380">
        <v>8.4016393442622945</v>
      </c>
    </row>
    <row r="42" spans="1:12" s="110" customFormat="1" ht="15" customHeight="1" x14ac:dyDescent="0.2">
      <c r="A42" s="381"/>
      <c r="B42" s="384" t="s">
        <v>113</v>
      </c>
      <c r="C42" s="384" t="s">
        <v>353</v>
      </c>
      <c r="D42" s="385"/>
      <c r="E42" s="383"/>
      <c r="F42" s="548">
        <v>1798</v>
      </c>
      <c r="G42" s="548">
        <v>1504</v>
      </c>
      <c r="H42" s="548">
        <v>2367</v>
      </c>
      <c r="I42" s="548">
        <v>1806</v>
      </c>
      <c r="J42" s="548">
        <v>1811</v>
      </c>
      <c r="K42" s="549">
        <v>-13</v>
      </c>
      <c r="L42" s="380">
        <v>-0.71783545002760907</v>
      </c>
    </row>
    <row r="43" spans="1:12" s="110" customFormat="1" ht="15" customHeight="1" x14ac:dyDescent="0.2">
      <c r="A43" s="381"/>
      <c r="B43" s="385"/>
      <c r="C43" s="382" t="s">
        <v>352</v>
      </c>
      <c r="D43" s="385"/>
      <c r="E43" s="383"/>
      <c r="F43" s="548">
        <v>924</v>
      </c>
      <c r="G43" s="548">
        <v>814</v>
      </c>
      <c r="H43" s="548">
        <v>1200</v>
      </c>
      <c r="I43" s="548">
        <v>953</v>
      </c>
      <c r="J43" s="548">
        <v>921</v>
      </c>
      <c r="K43" s="549">
        <v>3</v>
      </c>
      <c r="L43" s="380">
        <v>0.32573289902280128</v>
      </c>
    </row>
    <row r="44" spans="1:12" s="110" customFormat="1" ht="15" customHeight="1" x14ac:dyDescent="0.2">
      <c r="A44" s="381"/>
      <c r="B44" s="384"/>
      <c r="C44" s="366" t="s">
        <v>109</v>
      </c>
      <c r="D44" s="385"/>
      <c r="E44" s="383"/>
      <c r="F44" s="548">
        <v>6184</v>
      </c>
      <c r="G44" s="548">
        <v>4938</v>
      </c>
      <c r="H44" s="548">
        <v>6065</v>
      </c>
      <c r="I44" s="548">
        <v>5303</v>
      </c>
      <c r="J44" s="550">
        <v>5808</v>
      </c>
      <c r="K44" s="549">
        <v>376</v>
      </c>
      <c r="L44" s="380">
        <v>6.4738292011019283</v>
      </c>
    </row>
    <row r="45" spans="1:12" s="110" customFormat="1" ht="15" customHeight="1" x14ac:dyDescent="0.2">
      <c r="A45" s="381"/>
      <c r="B45" s="385"/>
      <c r="C45" s="382" t="s">
        <v>352</v>
      </c>
      <c r="D45" s="385"/>
      <c r="E45" s="383"/>
      <c r="F45" s="548">
        <v>2410</v>
      </c>
      <c r="G45" s="548">
        <v>2191</v>
      </c>
      <c r="H45" s="548">
        <v>2672</v>
      </c>
      <c r="I45" s="548">
        <v>2257</v>
      </c>
      <c r="J45" s="548">
        <v>2315</v>
      </c>
      <c r="K45" s="549">
        <v>95</v>
      </c>
      <c r="L45" s="380">
        <v>4.1036717062634986</v>
      </c>
    </row>
    <row r="46" spans="1:12" s="110" customFormat="1" ht="15" customHeight="1" x14ac:dyDescent="0.2">
      <c r="A46" s="381"/>
      <c r="B46" s="384"/>
      <c r="C46" s="366" t="s">
        <v>110</v>
      </c>
      <c r="D46" s="385"/>
      <c r="E46" s="383"/>
      <c r="F46" s="548">
        <v>825</v>
      </c>
      <c r="G46" s="548">
        <v>509</v>
      </c>
      <c r="H46" s="548">
        <v>668</v>
      </c>
      <c r="I46" s="548">
        <v>638</v>
      </c>
      <c r="J46" s="548">
        <v>643</v>
      </c>
      <c r="K46" s="549">
        <v>182</v>
      </c>
      <c r="L46" s="380">
        <v>28.304821150855364</v>
      </c>
    </row>
    <row r="47" spans="1:12" s="110" customFormat="1" ht="15" customHeight="1" x14ac:dyDescent="0.2">
      <c r="A47" s="381"/>
      <c r="B47" s="385"/>
      <c r="C47" s="382" t="s">
        <v>352</v>
      </c>
      <c r="D47" s="385"/>
      <c r="E47" s="383"/>
      <c r="F47" s="548">
        <v>246</v>
      </c>
      <c r="G47" s="548">
        <v>197</v>
      </c>
      <c r="H47" s="548">
        <v>286</v>
      </c>
      <c r="I47" s="548">
        <v>256</v>
      </c>
      <c r="J47" s="550">
        <v>208</v>
      </c>
      <c r="K47" s="549">
        <v>38</v>
      </c>
      <c r="L47" s="380">
        <v>18.26923076923077</v>
      </c>
    </row>
    <row r="48" spans="1:12" s="110" customFormat="1" ht="15" customHeight="1" x14ac:dyDescent="0.2">
      <c r="A48" s="381"/>
      <c r="B48" s="385"/>
      <c r="C48" s="366" t="s">
        <v>111</v>
      </c>
      <c r="D48" s="386"/>
      <c r="E48" s="387"/>
      <c r="F48" s="548">
        <v>106</v>
      </c>
      <c r="G48" s="548">
        <v>89</v>
      </c>
      <c r="H48" s="548">
        <v>96</v>
      </c>
      <c r="I48" s="548">
        <v>87</v>
      </c>
      <c r="J48" s="548">
        <v>105</v>
      </c>
      <c r="K48" s="549">
        <v>1</v>
      </c>
      <c r="L48" s="380">
        <v>0.95238095238095233</v>
      </c>
    </row>
    <row r="49" spans="1:12" s="110" customFormat="1" ht="15" customHeight="1" x14ac:dyDescent="0.2">
      <c r="A49" s="381"/>
      <c r="B49" s="385"/>
      <c r="C49" s="382" t="s">
        <v>352</v>
      </c>
      <c r="D49" s="385"/>
      <c r="E49" s="383"/>
      <c r="F49" s="548">
        <v>42</v>
      </c>
      <c r="G49" s="548">
        <v>31</v>
      </c>
      <c r="H49" s="548">
        <v>48</v>
      </c>
      <c r="I49" s="548">
        <v>32</v>
      </c>
      <c r="J49" s="548">
        <v>37</v>
      </c>
      <c r="K49" s="549">
        <v>5</v>
      </c>
      <c r="L49" s="380">
        <v>13.513513513513514</v>
      </c>
    </row>
    <row r="50" spans="1:12" s="110" customFormat="1" ht="15" customHeight="1" x14ac:dyDescent="0.2">
      <c r="A50" s="381"/>
      <c r="B50" s="384" t="s">
        <v>113</v>
      </c>
      <c r="C50" s="382" t="s">
        <v>181</v>
      </c>
      <c r="D50" s="385"/>
      <c r="E50" s="383"/>
      <c r="F50" s="548">
        <v>5201</v>
      </c>
      <c r="G50" s="548">
        <v>3676</v>
      </c>
      <c r="H50" s="548">
        <v>5144</v>
      </c>
      <c r="I50" s="548">
        <v>4482</v>
      </c>
      <c r="J50" s="550">
        <v>5033</v>
      </c>
      <c r="K50" s="549">
        <v>168</v>
      </c>
      <c r="L50" s="380">
        <v>3.3379694019471486</v>
      </c>
    </row>
    <row r="51" spans="1:12" s="110" customFormat="1" ht="15" customHeight="1" x14ac:dyDescent="0.2">
      <c r="A51" s="381"/>
      <c r="B51" s="385"/>
      <c r="C51" s="382" t="s">
        <v>352</v>
      </c>
      <c r="D51" s="385"/>
      <c r="E51" s="383"/>
      <c r="F51" s="548">
        <v>1809</v>
      </c>
      <c r="G51" s="548">
        <v>1336</v>
      </c>
      <c r="H51" s="548">
        <v>1884</v>
      </c>
      <c r="I51" s="548">
        <v>1718</v>
      </c>
      <c r="J51" s="548">
        <v>1808</v>
      </c>
      <c r="K51" s="549">
        <v>1</v>
      </c>
      <c r="L51" s="380">
        <v>5.5309734513274339E-2</v>
      </c>
    </row>
    <row r="52" spans="1:12" s="110" customFormat="1" ht="15" customHeight="1" x14ac:dyDescent="0.2">
      <c r="A52" s="381"/>
      <c r="B52" s="384"/>
      <c r="C52" s="382" t="s">
        <v>182</v>
      </c>
      <c r="D52" s="385"/>
      <c r="E52" s="383"/>
      <c r="F52" s="548">
        <v>3712</v>
      </c>
      <c r="G52" s="548">
        <v>3364</v>
      </c>
      <c r="H52" s="548">
        <v>4052</v>
      </c>
      <c r="I52" s="548">
        <v>3352</v>
      </c>
      <c r="J52" s="548">
        <v>3334</v>
      </c>
      <c r="K52" s="549">
        <v>378</v>
      </c>
      <c r="L52" s="380">
        <v>11.337732453509298</v>
      </c>
    </row>
    <row r="53" spans="1:12" s="269" customFormat="1" ht="11.25" customHeight="1" x14ac:dyDescent="0.2">
      <c r="A53" s="381"/>
      <c r="B53" s="385"/>
      <c r="C53" s="382" t="s">
        <v>352</v>
      </c>
      <c r="D53" s="385"/>
      <c r="E53" s="383"/>
      <c r="F53" s="548">
        <v>1813</v>
      </c>
      <c r="G53" s="548">
        <v>1897</v>
      </c>
      <c r="H53" s="548">
        <v>2322</v>
      </c>
      <c r="I53" s="548">
        <v>1780</v>
      </c>
      <c r="J53" s="550">
        <v>1673</v>
      </c>
      <c r="K53" s="549">
        <v>140</v>
      </c>
      <c r="L53" s="380">
        <v>8.3682008368200833</v>
      </c>
    </row>
    <row r="54" spans="1:12" s="151" customFormat="1" ht="12.75" customHeight="1" x14ac:dyDescent="0.2">
      <c r="A54" s="381"/>
      <c r="B54" s="384" t="s">
        <v>113</v>
      </c>
      <c r="C54" s="384" t="s">
        <v>116</v>
      </c>
      <c r="D54" s="385"/>
      <c r="E54" s="383"/>
      <c r="F54" s="548">
        <v>6774</v>
      </c>
      <c r="G54" s="548">
        <v>5227</v>
      </c>
      <c r="H54" s="548">
        <v>6823</v>
      </c>
      <c r="I54" s="548">
        <v>5836</v>
      </c>
      <c r="J54" s="548">
        <v>6373</v>
      </c>
      <c r="K54" s="549">
        <v>401</v>
      </c>
      <c r="L54" s="380">
        <v>6.2921700925780639</v>
      </c>
    </row>
    <row r="55" spans="1:12" ht="11.25" x14ac:dyDescent="0.2">
      <c r="A55" s="381"/>
      <c r="B55" s="385"/>
      <c r="C55" s="382" t="s">
        <v>352</v>
      </c>
      <c r="D55" s="385"/>
      <c r="E55" s="383"/>
      <c r="F55" s="548">
        <v>2410</v>
      </c>
      <c r="G55" s="548">
        <v>2190</v>
      </c>
      <c r="H55" s="548">
        <v>2821</v>
      </c>
      <c r="I55" s="548">
        <v>2296</v>
      </c>
      <c r="J55" s="548">
        <v>2285</v>
      </c>
      <c r="K55" s="549">
        <v>125</v>
      </c>
      <c r="L55" s="380">
        <v>5.4704595185995624</v>
      </c>
    </row>
    <row r="56" spans="1:12" ht="14.25" customHeight="1" x14ac:dyDescent="0.2">
      <c r="A56" s="381"/>
      <c r="B56" s="385"/>
      <c r="C56" s="384" t="s">
        <v>117</v>
      </c>
      <c r="D56" s="385"/>
      <c r="E56" s="383"/>
      <c r="F56" s="548">
        <v>2129</v>
      </c>
      <c r="G56" s="548">
        <v>1807</v>
      </c>
      <c r="H56" s="548">
        <v>2359</v>
      </c>
      <c r="I56" s="548">
        <v>1987</v>
      </c>
      <c r="J56" s="548">
        <v>1988</v>
      </c>
      <c r="K56" s="549">
        <v>141</v>
      </c>
      <c r="L56" s="380">
        <v>7.0925553319919521</v>
      </c>
    </row>
    <row r="57" spans="1:12" ht="18.75" customHeight="1" x14ac:dyDescent="0.2">
      <c r="A57" s="388"/>
      <c r="B57" s="389"/>
      <c r="C57" s="390" t="s">
        <v>352</v>
      </c>
      <c r="D57" s="389"/>
      <c r="E57" s="391"/>
      <c r="F57" s="551">
        <v>1212</v>
      </c>
      <c r="G57" s="552">
        <v>1042</v>
      </c>
      <c r="H57" s="552">
        <v>1381</v>
      </c>
      <c r="I57" s="552">
        <v>1197</v>
      </c>
      <c r="J57" s="552">
        <v>1195</v>
      </c>
      <c r="K57" s="553">
        <f t="shared" ref="K57" si="0">IF(OR(F57=".",J57=".")=TRUE,".",IF(OR(F57="*",J57="*")=TRUE,"*",IF(AND(F57="-",J57="-")=TRUE,"-",IF(AND(ISNUMBER(J57),ISNUMBER(F57))=TRUE,IF(F57-J57=0,0,F57-J57),IF(ISNUMBER(F57)=TRUE,F57,-J57)))))</f>
        <v>17</v>
      </c>
      <c r="L57" s="392">
        <f t="shared" ref="L57" si="1">IF(K57 =".",".",IF(K57 ="*","*",IF(K57="-","-",IF(K57=0,0,IF(OR(J57="-",J57=".",F57="-",F57=".")=TRUE,"X",IF(J57=0,"0,0",IF(ABS(K57*100/J57)&gt;250,".X",(K57*100/J57))))))))</f>
        <v>1.4225941422594142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9112</v>
      </c>
      <c r="E11" s="114">
        <v>7411</v>
      </c>
      <c r="F11" s="114">
        <v>11537</v>
      </c>
      <c r="G11" s="114">
        <v>8015</v>
      </c>
      <c r="H11" s="140">
        <v>8628</v>
      </c>
      <c r="I11" s="115">
        <v>484</v>
      </c>
      <c r="J11" s="116">
        <v>5.6096430227167362</v>
      </c>
    </row>
    <row r="12" spans="1:15" s="110" customFormat="1" ht="24.95" customHeight="1" x14ac:dyDescent="0.2">
      <c r="A12" s="193" t="s">
        <v>132</v>
      </c>
      <c r="B12" s="194" t="s">
        <v>133</v>
      </c>
      <c r="C12" s="113">
        <v>0.26338893766461807</v>
      </c>
      <c r="D12" s="115">
        <v>24</v>
      </c>
      <c r="E12" s="114">
        <v>9</v>
      </c>
      <c r="F12" s="114">
        <v>36</v>
      </c>
      <c r="G12" s="114">
        <v>20</v>
      </c>
      <c r="H12" s="140">
        <v>37</v>
      </c>
      <c r="I12" s="115">
        <v>-13</v>
      </c>
      <c r="J12" s="116">
        <v>-35.135135135135137</v>
      </c>
    </row>
    <row r="13" spans="1:15" s="110" customFormat="1" ht="24.95" customHeight="1" x14ac:dyDescent="0.2">
      <c r="A13" s="193" t="s">
        <v>134</v>
      </c>
      <c r="B13" s="199" t="s">
        <v>214</v>
      </c>
      <c r="C13" s="113">
        <v>0.52677787532923614</v>
      </c>
      <c r="D13" s="115">
        <v>48</v>
      </c>
      <c r="E13" s="114">
        <v>36</v>
      </c>
      <c r="F13" s="114">
        <v>67</v>
      </c>
      <c r="G13" s="114">
        <v>75</v>
      </c>
      <c r="H13" s="140">
        <v>62</v>
      </c>
      <c r="I13" s="115">
        <v>-14</v>
      </c>
      <c r="J13" s="116">
        <v>-22.580645161290324</v>
      </c>
    </row>
    <row r="14" spans="1:15" s="287" customFormat="1" ht="24.95" customHeight="1" x14ac:dyDescent="0.2">
      <c r="A14" s="193" t="s">
        <v>215</v>
      </c>
      <c r="B14" s="199" t="s">
        <v>137</v>
      </c>
      <c r="C14" s="113">
        <v>10.327041264266901</v>
      </c>
      <c r="D14" s="115">
        <v>941</v>
      </c>
      <c r="E14" s="114">
        <v>581</v>
      </c>
      <c r="F14" s="114">
        <v>1221</v>
      </c>
      <c r="G14" s="114">
        <v>774</v>
      </c>
      <c r="H14" s="140">
        <v>838</v>
      </c>
      <c r="I14" s="115">
        <v>103</v>
      </c>
      <c r="J14" s="116">
        <v>12.291169451073985</v>
      </c>
      <c r="K14" s="110"/>
      <c r="L14" s="110"/>
      <c r="M14" s="110"/>
      <c r="N14" s="110"/>
      <c r="O14" s="110"/>
    </row>
    <row r="15" spans="1:15" s="110" customFormat="1" ht="24.95" customHeight="1" x14ac:dyDescent="0.2">
      <c r="A15" s="193" t="s">
        <v>216</v>
      </c>
      <c r="B15" s="199" t="s">
        <v>217</v>
      </c>
      <c r="C15" s="113">
        <v>3.5996488147497807</v>
      </c>
      <c r="D15" s="115">
        <v>328</v>
      </c>
      <c r="E15" s="114">
        <v>267</v>
      </c>
      <c r="F15" s="114">
        <v>665</v>
      </c>
      <c r="G15" s="114">
        <v>326</v>
      </c>
      <c r="H15" s="140">
        <v>280</v>
      </c>
      <c r="I15" s="115">
        <v>48</v>
      </c>
      <c r="J15" s="116">
        <v>17.142857142857142</v>
      </c>
    </row>
    <row r="16" spans="1:15" s="287" customFormat="1" ht="24.95" customHeight="1" x14ac:dyDescent="0.2">
      <c r="A16" s="193" t="s">
        <v>218</v>
      </c>
      <c r="B16" s="199" t="s">
        <v>141</v>
      </c>
      <c r="C16" s="113">
        <v>6.3542581211589111</v>
      </c>
      <c r="D16" s="115">
        <v>579</v>
      </c>
      <c r="E16" s="114">
        <v>289</v>
      </c>
      <c r="F16" s="114">
        <v>502</v>
      </c>
      <c r="G16" s="114">
        <v>398</v>
      </c>
      <c r="H16" s="140">
        <v>511</v>
      </c>
      <c r="I16" s="115">
        <v>68</v>
      </c>
      <c r="J16" s="116">
        <v>13.307240704500979</v>
      </c>
      <c r="K16" s="110"/>
      <c r="L16" s="110"/>
      <c r="M16" s="110"/>
      <c r="N16" s="110"/>
      <c r="O16" s="110"/>
    </row>
    <row r="17" spans="1:15" s="110" customFormat="1" ht="24.95" customHeight="1" x14ac:dyDescent="0.2">
      <c r="A17" s="193" t="s">
        <v>142</v>
      </c>
      <c r="B17" s="199" t="s">
        <v>220</v>
      </c>
      <c r="C17" s="113">
        <v>0.37313432835820898</v>
      </c>
      <c r="D17" s="115">
        <v>34</v>
      </c>
      <c r="E17" s="114">
        <v>25</v>
      </c>
      <c r="F17" s="114">
        <v>54</v>
      </c>
      <c r="G17" s="114">
        <v>50</v>
      </c>
      <c r="H17" s="140">
        <v>47</v>
      </c>
      <c r="I17" s="115">
        <v>-13</v>
      </c>
      <c r="J17" s="116">
        <v>-27.659574468085108</v>
      </c>
    </row>
    <row r="18" spans="1:15" s="287" customFormat="1" ht="24.95" customHeight="1" x14ac:dyDescent="0.2">
      <c r="A18" s="201" t="s">
        <v>144</v>
      </c>
      <c r="B18" s="202" t="s">
        <v>145</v>
      </c>
      <c r="C18" s="113">
        <v>4.9165935030728711</v>
      </c>
      <c r="D18" s="115">
        <v>448</v>
      </c>
      <c r="E18" s="114">
        <v>292</v>
      </c>
      <c r="F18" s="114">
        <v>666</v>
      </c>
      <c r="G18" s="114">
        <v>382</v>
      </c>
      <c r="H18" s="140">
        <v>427</v>
      </c>
      <c r="I18" s="115">
        <v>21</v>
      </c>
      <c r="J18" s="116">
        <v>4.918032786885246</v>
      </c>
      <c r="K18" s="110"/>
      <c r="L18" s="110"/>
      <c r="M18" s="110"/>
      <c r="N18" s="110"/>
      <c r="O18" s="110"/>
    </row>
    <row r="19" spans="1:15" s="110" customFormat="1" ht="24.95" customHeight="1" x14ac:dyDescent="0.2">
      <c r="A19" s="193" t="s">
        <v>146</v>
      </c>
      <c r="B19" s="199" t="s">
        <v>147</v>
      </c>
      <c r="C19" s="113">
        <v>15.243634767339772</v>
      </c>
      <c r="D19" s="115">
        <v>1389</v>
      </c>
      <c r="E19" s="114">
        <v>1004</v>
      </c>
      <c r="F19" s="114">
        <v>1373</v>
      </c>
      <c r="G19" s="114">
        <v>875</v>
      </c>
      <c r="H19" s="140">
        <v>1032</v>
      </c>
      <c r="I19" s="115">
        <v>357</v>
      </c>
      <c r="J19" s="116">
        <v>34.593023255813954</v>
      </c>
    </row>
    <row r="20" spans="1:15" s="287" customFormat="1" ht="24.95" customHeight="1" x14ac:dyDescent="0.2">
      <c r="A20" s="193" t="s">
        <v>148</v>
      </c>
      <c r="B20" s="199" t="s">
        <v>149</v>
      </c>
      <c r="C20" s="113">
        <v>6.4420544337137837</v>
      </c>
      <c r="D20" s="115">
        <v>587</v>
      </c>
      <c r="E20" s="114">
        <v>559</v>
      </c>
      <c r="F20" s="114">
        <v>826</v>
      </c>
      <c r="G20" s="114">
        <v>568</v>
      </c>
      <c r="H20" s="140">
        <v>636</v>
      </c>
      <c r="I20" s="115">
        <v>-49</v>
      </c>
      <c r="J20" s="116">
        <v>-7.7044025157232703</v>
      </c>
      <c r="K20" s="110"/>
      <c r="L20" s="110"/>
      <c r="M20" s="110"/>
      <c r="N20" s="110"/>
      <c r="O20" s="110"/>
    </row>
    <row r="21" spans="1:15" s="110" customFormat="1" ht="24.95" customHeight="1" x14ac:dyDescent="0.2">
      <c r="A21" s="201" t="s">
        <v>150</v>
      </c>
      <c r="B21" s="202" t="s">
        <v>151</v>
      </c>
      <c r="C21" s="113">
        <v>5.3226514486391574</v>
      </c>
      <c r="D21" s="115">
        <v>485</v>
      </c>
      <c r="E21" s="114">
        <v>525</v>
      </c>
      <c r="F21" s="114">
        <v>770</v>
      </c>
      <c r="G21" s="114">
        <v>667</v>
      </c>
      <c r="H21" s="140">
        <v>550</v>
      </c>
      <c r="I21" s="115">
        <v>-65</v>
      </c>
      <c r="J21" s="116">
        <v>-11.818181818181818</v>
      </c>
    </row>
    <row r="22" spans="1:15" s="110" customFormat="1" ht="24.95" customHeight="1" x14ac:dyDescent="0.2">
      <c r="A22" s="201" t="s">
        <v>152</v>
      </c>
      <c r="B22" s="199" t="s">
        <v>153</v>
      </c>
      <c r="C22" s="113">
        <v>2.6009657594381035</v>
      </c>
      <c r="D22" s="115">
        <v>237</v>
      </c>
      <c r="E22" s="114">
        <v>98</v>
      </c>
      <c r="F22" s="114">
        <v>160</v>
      </c>
      <c r="G22" s="114">
        <v>133</v>
      </c>
      <c r="H22" s="140">
        <v>173</v>
      </c>
      <c r="I22" s="115">
        <v>64</v>
      </c>
      <c r="J22" s="116">
        <v>36.994219653179194</v>
      </c>
    </row>
    <row r="23" spans="1:15" s="110" customFormat="1" ht="24.95" customHeight="1" x14ac:dyDescent="0.2">
      <c r="A23" s="193" t="s">
        <v>154</v>
      </c>
      <c r="B23" s="199" t="s">
        <v>155</v>
      </c>
      <c r="C23" s="113">
        <v>1.1194029850746268</v>
      </c>
      <c r="D23" s="115">
        <v>102</v>
      </c>
      <c r="E23" s="114">
        <v>69</v>
      </c>
      <c r="F23" s="114">
        <v>146</v>
      </c>
      <c r="G23" s="114">
        <v>93</v>
      </c>
      <c r="H23" s="140">
        <v>146</v>
      </c>
      <c r="I23" s="115">
        <v>-44</v>
      </c>
      <c r="J23" s="116">
        <v>-30.136986301369863</v>
      </c>
    </row>
    <row r="24" spans="1:15" s="110" customFormat="1" ht="24.95" customHeight="1" x14ac:dyDescent="0.2">
      <c r="A24" s="193" t="s">
        <v>156</v>
      </c>
      <c r="B24" s="199" t="s">
        <v>221</v>
      </c>
      <c r="C24" s="113">
        <v>4.4227392449517122</v>
      </c>
      <c r="D24" s="115">
        <v>403</v>
      </c>
      <c r="E24" s="114">
        <v>321</v>
      </c>
      <c r="F24" s="114">
        <v>626</v>
      </c>
      <c r="G24" s="114">
        <v>373</v>
      </c>
      <c r="H24" s="140">
        <v>480</v>
      </c>
      <c r="I24" s="115">
        <v>-77</v>
      </c>
      <c r="J24" s="116">
        <v>-16.041666666666668</v>
      </c>
    </row>
    <row r="25" spans="1:15" s="110" customFormat="1" ht="24.95" customHeight="1" x14ac:dyDescent="0.2">
      <c r="A25" s="193" t="s">
        <v>222</v>
      </c>
      <c r="B25" s="204" t="s">
        <v>159</v>
      </c>
      <c r="C25" s="113">
        <v>12.467076382791923</v>
      </c>
      <c r="D25" s="115">
        <v>1136</v>
      </c>
      <c r="E25" s="114">
        <v>1068</v>
      </c>
      <c r="F25" s="114">
        <v>1435</v>
      </c>
      <c r="G25" s="114">
        <v>1187</v>
      </c>
      <c r="H25" s="140">
        <v>1101</v>
      </c>
      <c r="I25" s="115">
        <v>35</v>
      </c>
      <c r="J25" s="116">
        <v>3.1789282470481379</v>
      </c>
    </row>
    <row r="26" spans="1:15" s="110" customFormat="1" ht="24.95" customHeight="1" x14ac:dyDescent="0.2">
      <c r="A26" s="201">
        <v>782.78300000000002</v>
      </c>
      <c r="B26" s="203" t="s">
        <v>160</v>
      </c>
      <c r="C26" s="113">
        <v>16.121597892888499</v>
      </c>
      <c r="D26" s="115">
        <v>1469</v>
      </c>
      <c r="E26" s="114">
        <v>1182</v>
      </c>
      <c r="F26" s="114">
        <v>1414</v>
      </c>
      <c r="G26" s="114">
        <v>1299</v>
      </c>
      <c r="H26" s="140">
        <v>1355</v>
      </c>
      <c r="I26" s="115">
        <v>114</v>
      </c>
      <c r="J26" s="116">
        <v>8.4132841328413281</v>
      </c>
    </row>
    <row r="27" spans="1:15" s="110" customFormat="1" ht="24.95" customHeight="1" x14ac:dyDescent="0.2">
      <c r="A27" s="193" t="s">
        <v>161</v>
      </c>
      <c r="B27" s="199" t="s">
        <v>162</v>
      </c>
      <c r="C27" s="113">
        <v>1.777875329236172</v>
      </c>
      <c r="D27" s="115">
        <v>162</v>
      </c>
      <c r="E27" s="114">
        <v>163</v>
      </c>
      <c r="F27" s="114">
        <v>311</v>
      </c>
      <c r="G27" s="114">
        <v>144</v>
      </c>
      <c r="H27" s="140">
        <v>113</v>
      </c>
      <c r="I27" s="115">
        <v>49</v>
      </c>
      <c r="J27" s="116">
        <v>43.362831858407077</v>
      </c>
    </row>
    <row r="28" spans="1:15" s="110" customFormat="1" ht="24.95" customHeight="1" x14ac:dyDescent="0.2">
      <c r="A28" s="193" t="s">
        <v>163</v>
      </c>
      <c r="B28" s="199" t="s">
        <v>164</v>
      </c>
      <c r="C28" s="113">
        <v>3.2265144863915713</v>
      </c>
      <c r="D28" s="115">
        <v>294</v>
      </c>
      <c r="E28" s="114">
        <v>218</v>
      </c>
      <c r="F28" s="114">
        <v>485</v>
      </c>
      <c r="G28" s="114">
        <v>197</v>
      </c>
      <c r="H28" s="140">
        <v>340</v>
      </c>
      <c r="I28" s="115">
        <v>-46</v>
      </c>
      <c r="J28" s="116">
        <v>-13.529411764705882</v>
      </c>
    </row>
    <row r="29" spans="1:15" s="110" customFormat="1" ht="24.95" customHeight="1" x14ac:dyDescent="0.2">
      <c r="A29" s="193">
        <v>86</v>
      </c>
      <c r="B29" s="199" t="s">
        <v>165</v>
      </c>
      <c r="C29" s="113">
        <v>5.8055311676909573</v>
      </c>
      <c r="D29" s="115">
        <v>529</v>
      </c>
      <c r="E29" s="114">
        <v>437</v>
      </c>
      <c r="F29" s="114">
        <v>639</v>
      </c>
      <c r="G29" s="114">
        <v>498</v>
      </c>
      <c r="H29" s="140">
        <v>517</v>
      </c>
      <c r="I29" s="115">
        <v>12</v>
      </c>
      <c r="J29" s="116">
        <v>2.3210831721470018</v>
      </c>
    </row>
    <row r="30" spans="1:15" s="110" customFormat="1" ht="24.95" customHeight="1" x14ac:dyDescent="0.2">
      <c r="A30" s="193">
        <v>87.88</v>
      </c>
      <c r="B30" s="204" t="s">
        <v>166</v>
      </c>
      <c r="C30" s="113">
        <v>5.8055311676909573</v>
      </c>
      <c r="D30" s="115">
        <v>529</v>
      </c>
      <c r="E30" s="114">
        <v>600</v>
      </c>
      <c r="F30" s="114">
        <v>966</v>
      </c>
      <c r="G30" s="114">
        <v>435</v>
      </c>
      <c r="H30" s="140">
        <v>474</v>
      </c>
      <c r="I30" s="115">
        <v>55</v>
      </c>
      <c r="J30" s="116">
        <v>11.603375527426161</v>
      </c>
    </row>
    <row r="31" spans="1:15" s="110" customFormat="1" ht="24.95" customHeight="1" x14ac:dyDescent="0.2">
      <c r="A31" s="193" t="s">
        <v>167</v>
      </c>
      <c r="B31" s="199" t="s">
        <v>168</v>
      </c>
      <c r="C31" s="113">
        <v>3.6106233538191397</v>
      </c>
      <c r="D31" s="115">
        <v>329</v>
      </c>
      <c r="E31" s="114">
        <v>249</v>
      </c>
      <c r="F31" s="114">
        <v>396</v>
      </c>
      <c r="G31" s="114">
        <v>295</v>
      </c>
      <c r="H31" s="140">
        <v>346</v>
      </c>
      <c r="I31" s="115">
        <v>-17</v>
      </c>
      <c r="J31" s="116">
        <v>-4.9132947976878611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0.26338893766461807</v>
      </c>
      <c r="D34" s="115">
        <v>24</v>
      </c>
      <c r="E34" s="114">
        <v>9</v>
      </c>
      <c r="F34" s="114">
        <v>36</v>
      </c>
      <c r="G34" s="114">
        <v>20</v>
      </c>
      <c r="H34" s="140">
        <v>37</v>
      </c>
      <c r="I34" s="115">
        <v>-13</v>
      </c>
      <c r="J34" s="116">
        <v>-35.135135135135137</v>
      </c>
    </row>
    <row r="35" spans="1:10" s="110" customFormat="1" ht="24.95" customHeight="1" x14ac:dyDescent="0.2">
      <c r="A35" s="292" t="s">
        <v>171</v>
      </c>
      <c r="B35" s="293" t="s">
        <v>172</v>
      </c>
      <c r="C35" s="113">
        <v>15.770412642669008</v>
      </c>
      <c r="D35" s="115">
        <v>1437</v>
      </c>
      <c r="E35" s="114">
        <v>909</v>
      </c>
      <c r="F35" s="114">
        <v>1954</v>
      </c>
      <c r="G35" s="114">
        <v>1231</v>
      </c>
      <c r="H35" s="140">
        <v>1327</v>
      </c>
      <c r="I35" s="115">
        <v>110</v>
      </c>
      <c r="J35" s="116">
        <v>8.2893745290128109</v>
      </c>
    </row>
    <row r="36" spans="1:10" s="110" customFormat="1" ht="24.95" customHeight="1" x14ac:dyDescent="0.2">
      <c r="A36" s="294" t="s">
        <v>173</v>
      </c>
      <c r="B36" s="295" t="s">
        <v>174</v>
      </c>
      <c r="C36" s="125">
        <v>83.96619841966637</v>
      </c>
      <c r="D36" s="143">
        <v>7651</v>
      </c>
      <c r="E36" s="144">
        <v>6493</v>
      </c>
      <c r="F36" s="144">
        <v>9547</v>
      </c>
      <c r="G36" s="144">
        <v>6764</v>
      </c>
      <c r="H36" s="145">
        <v>7263</v>
      </c>
      <c r="I36" s="143">
        <v>388</v>
      </c>
      <c r="J36" s="146">
        <v>5.3421451190967923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9112</v>
      </c>
      <c r="F11" s="264">
        <v>7411</v>
      </c>
      <c r="G11" s="264">
        <v>11537</v>
      </c>
      <c r="H11" s="264">
        <v>8015</v>
      </c>
      <c r="I11" s="265">
        <v>8628</v>
      </c>
      <c r="J11" s="263">
        <v>484</v>
      </c>
      <c r="K11" s="266">
        <v>5.6096430227167362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32.890693590869184</v>
      </c>
      <c r="E13" s="115">
        <v>2997</v>
      </c>
      <c r="F13" s="114">
        <v>2658</v>
      </c>
      <c r="G13" s="114">
        <v>3628</v>
      </c>
      <c r="H13" s="114">
        <v>2893</v>
      </c>
      <c r="I13" s="140">
        <v>2749</v>
      </c>
      <c r="J13" s="115">
        <v>248</v>
      </c>
      <c r="K13" s="116">
        <v>9.0214623499454341</v>
      </c>
    </row>
    <row r="14" spans="1:15" ht="15.95" customHeight="1" x14ac:dyDescent="0.2">
      <c r="A14" s="306" t="s">
        <v>230</v>
      </c>
      <c r="B14" s="307"/>
      <c r="C14" s="308"/>
      <c r="D14" s="113">
        <v>47.640474100087793</v>
      </c>
      <c r="E14" s="115">
        <v>4341</v>
      </c>
      <c r="F14" s="114">
        <v>3507</v>
      </c>
      <c r="G14" s="114">
        <v>6198</v>
      </c>
      <c r="H14" s="114">
        <v>3891</v>
      </c>
      <c r="I14" s="140">
        <v>4275</v>
      </c>
      <c r="J14" s="115">
        <v>66</v>
      </c>
      <c r="K14" s="116">
        <v>1.5438596491228069</v>
      </c>
    </row>
    <row r="15" spans="1:15" ht="15.95" customHeight="1" x14ac:dyDescent="0.2">
      <c r="A15" s="306" t="s">
        <v>231</v>
      </c>
      <c r="B15" s="307"/>
      <c r="C15" s="308"/>
      <c r="D15" s="113">
        <v>8.7796312554872689</v>
      </c>
      <c r="E15" s="115">
        <v>800</v>
      </c>
      <c r="F15" s="114">
        <v>547</v>
      </c>
      <c r="G15" s="114">
        <v>707</v>
      </c>
      <c r="H15" s="114">
        <v>569</v>
      </c>
      <c r="I15" s="140">
        <v>712</v>
      </c>
      <c r="J15" s="115">
        <v>88</v>
      </c>
      <c r="K15" s="116">
        <v>12.359550561797754</v>
      </c>
    </row>
    <row r="16" spans="1:15" ht="15.95" customHeight="1" x14ac:dyDescent="0.2">
      <c r="A16" s="306" t="s">
        <v>232</v>
      </c>
      <c r="B16" s="307"/>
      <c r="C16" s="308"/>
      <c r="D16" s="113">
        <v>10.195346795434592</v>
      </c>
      <c r="E16" s="115">
        <v>929</v>
      </c>
      <c r="F16" s="114">
        <v>649</v>
      </c>
      <c r="G16" s="114">
        <v>883</v>
      </c>
      <c r="H16" s="114">
        <v>620</v>
      </c>
      <c r="I16" s="140">
        <v>851</v>
      </c>
      <c r="J16" s="115">
        <v>78</v>
      </c>
      <c r="K16" s="116">
        <v>9.1656874265569925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0.31826163301141353</v>
      </c>
      <c r="E18" s="115">
        <v>29</v>
      </c>
      <c r="F18" s="114">
        <v>21</v>
      </c>
      <c r="G18" s="114">
        <v>57</v>
      </c>
      <c r="H18" s="114">
        <v>34</v>
      </c>
      <c r="I18" s="140">
        <v>39</v>
      </c>
      <c r="J18" s="115">
        <v>-10</v>
      </c>
      <c r="K18" s="116">
        <v>-25.641025641025642</v>
      </c>
    </row>
    <row r="19" spans="1:11" ht="14.1" customHeight="1" x14ac:dyDescent="0.2">
      <c r="A19" s="306" t="s">
        <v>235</v>
      </c>
      <c r="B19" s="307" t="s">
        <v>236</v>
      </c>
      <c r="C19" s="308"/>
      <c r="D19" s="113">
        <v>0.18656716417910449</v>
      </c>
      <c r="E19" s="115">
        <v>17</v>
      </c>
      <c r="F19" s="114">
        <v>10</v>
      </c>
      <c r="G19" s="114">
        <v>30</v>
      </c>
      <c r="H19" s="114">
        <v>24</v>
      </c>
      <c r="I19" s="140">
        <v>15</v>
      </c>
      <c r="J19" s="115">
        <v>2</v>
      </c>
      <c r="K19" s="116">
        <v>13.333333333333334</v>
      </c>
    </row>
    <row r="20" spans="1:11" ht="14.1" customHeight="1" x14ac:dyDescent="0.2">
      <c r="A20" s="306">
        <v>12</v>
      </c>
      <c r="B20" s="307" t="s">
        <v>237</v>
      </c>
      <c r="C20" s="308"/>
      <c r="D20" s="113">
        <v>0.62554872695346797</v>
      </c>
      <c r="E20" s="115">
        <v>57</v>
      </c>
      <c r="F20" s="114">
        <v>33</v>
      </c>
      <c r="G20" s="114">
        <v>87</v>
      </c>
      <c r="H20" s="114">
        <v>44</v>
      </c>
      <c r="I20" s="140">
        <v>61</v>
      </c>
      <c r="J20" s="115">
        <v>-4</v>
      </c>
      <c r="K20" s="116">
        <v>-6.557377049180328</v>
      </c>
    </row>
    <row r="21" spans="1:11" ht="14.1" customHeight="1" x14ac:dyDescent="0.2">
      <c r="A21" s="306">
        <v>21</v>
      </c>
      <c r="B21" s="307" t="s">
        <v>238</v>
      </c>
      <c r="C21" s="308"/>
      <c r="D21" s="113" t="s">
        <v>513</v>
      </c>
      <c r="E21" s="115" t="s">
        <v>513</v>
      </c>
      <c r="F21" s="114">
        <v>4</v>
      </c>
      <c r="G21" s="114">
        <v>3</v>
      </c>
      <c r="H21" s="114">
        <v>6</v>
      </c>
      <c r="I21" s="140">
        <v>5</v>
      </c>
      <c r="J21" s="115" t="s">
        <v>513</v>
      </c>
      <c r="K21" s="116" t="s">
        <v>513</v>
      </c>
    </row>
    <row r="22" spans="1:11" ht="14.1" customHeight="1" x14ac:dyDescent="0.2">
      <c r="A22" s="306">
        <v>22</v>
      </c>
      <c r="B22" s="307" t="s">
        <v>239</v>
      </c>
      <c r="C22" s="308"/>
      <c r="D22" s="113">
        <v>0.87796312554872691</v>
      </c>
      <c r="E22" s="115">
        <v>80</v>
      </c>
      <c r="F22" s="114">
        <v>83</v>
      </c>
      <c r="G22" s="114">
        <v>116</v>
      </c>
      <c r="H22" s="114">
        <v>91</v>
      </c>
      <c r="I22" s="140">
        <v>72</v>
      </c>
      <c r="J22" s="115">
        <v>8</v>
      </c>
      <c r="K22" s="116">
        <v>11.111111111111111</v>
      </c>
    </row>
    <row r="23" spans="1:11" ht="14.1" customHeight="1" x14ac:dyDescent="0.2">
      <c r="A23" s="306">
        <v>23</v>
      </c>
      <c r="B23" s="307" t="s">
        <v>240</v>
      </c>
      <c r="C23" s="308"/>
      <c r="D23" s="113">
        <v>0.4170324846356453</v>
      </c>
      <c r="E23" s="115">
        <v>38</v>
      </c>
      <c r="F23" s="114">
        <v>14</v>
      </c>
      <c r="G23" s="114">
        <v>39</v>
      </c>
      <c r="H23" s="114">
        <v>24</v>
      </c>
      <c r="I23" s="140">
        <v>42</v>
      </c>
      <c r="J23" s="115">
        <v>-4</v>
      </c>
      <c r="K23" s="116">
        <v>-9.5238095238095237</v>
      </c>
    </row>
    <row r="24" spans="1:11" ht="14.1" customHeight="1" x14ac:dyDescent="0.2">
      <c r="A24" s="306">
        <v>24</v>
      </c>
      <c r="B24" s="307" t="s">
        <v>241</v>
      </c>
      <c r="C24" s="308"/>
      <c r="D24" s="113">
        <v>1.4596136962247586</v>
      </c>
      <c r="E24" s="115">
        <v>133</v>
      </c>
      <c r="F24" s="114">
        <v>66</v>
      </c>
      <c r="G24" s="114">
        <v>125</v>
      </c>
      <c r="H24" s="114">
        <v>108</v>
      </c>
      <c r="I24" s="140">
        <v>136</v>
      </c>
      <c r="J24" s="115">
        <v>-3</v>
      </c>
      <c r="K24" s="116">
        <v>-2.2058823529411766</v>
      </c>
    </row>
    <row r="25" spans="1:11" ht="14.1" customHeight="1" x14ac:dyDescent="0.2">
      <c r="A25" s="306">
        <v>25</v>
      </c>
      <c r="B25" s="307" t="s">
        <v>242</v>
      </c>
      <c r="C25" s="308"/>
      <c r="D25" s="113">
        <v>3.555750658472344</v>
      </c>
      <c r="E25" s="115">
        <v>324</v>
      </c>
      <c r="F25" s="114">
        <v>200</v>
      </c>
      <c r="G25" s="114">
        <v>339</v>
      </c>
      <c r="H25" s="114">
        <v>227</v>
      </c>
      <c r="I25" s="140">
        <v>317</v>
      </c>
      <c r="J25" s="115">
        <v>7</v>
      </c>
      <c r="K25" s="116">
        <v>2.2082018927444795</v>
      </c>
    </row>
    <row r="26" spans="1:11" ht="14.1" customHeight="1" x14ac:dyDescent="0.2">
      <c r="A26" s="306">
        <v>26</v>
      </c>
      <c r="B26" s="307" t="s">
        <v>243</v>
      </c>
      <c r="C26" s="308"/>
      <c r="D26" s="113">
        <v>3.0179982440737487</v>
      </c>
      <c r="E26" s="115">
        <v>275</v>
      </c>
      <c r="F26" s="114">
        <v>147</v>
      </c>
      <c r="G26" s="114">
        <v>381</v>
      </c>
      <c r="H26" s="114">
        <v>107</v>
      </c>
      <c r="I26" s="140">
        <v>224</v>
      </c>
      <c r="J26" s="115">
        <v>51</v>
      </c>
      <c r="K26" s="116">
        <v>22.767857142857142</v>
      </c>
    </row>
    <row r="27" spans="1:11" ht="14.1" customHeight="1" x14ac:dyDescent="0.2">
      <c r="A27" s="306">
        <v>27</v>
      </c>
      <c r="B27" s="307" t="s">
        <v>244</v>
      </c>
      <c r="C27" s="308"/>
      <c r="D27" s="113">
        <v>1.4815627743634767</v>
      </c>
      <c r="E27" s="115">
        <v>135</v>
      </c>
      <c r="F27" s="114">
        <v>102</v>
      </c>
      <c r="G27" s="114">
        <v>131</v>
      </c>
      <c r="H27" s="114">
        <v>108</v>
      </c>
      <c r="I27" s="140">
        <v>125</v>
      </c>
      <c r="J27" s="115">
        <v>10</v>
      </c>
      <c r="K27" s="116">
        <v>8</v>
      </c>
    </row>
    <row r="28" spans="1:11" ht="14.1" customHeight="1" x14ac:dyDescent="0.2">
      <c r="A28" s="306">
        <v>28</v>
      </c>
      <c r="B28" s="307" t="s">
        <v>245</v>
      </c>
      <c r="C28" s="308"/>
      <c r="D28" s="113">
        <v>5.4872695346795432E-2</v>
      </c>
      <c r="E28" s="115">
        <v>5</v>
      </c>
      <c r="F28" s="114">
        <v>3</v>
      </c>
      <c r="G28" s="114">
        <v>11</v>
      </c>
      <c r="H28" s="114" t="s">
        <v>513</v>
      </c>
      <c r="I28" s="140">
        <v>7</v>
      </c>
      <c r="J28" s="115">
        <v>-2</v>
      </c>
      <c r="K28" s="116">
        <v>-28.571428571428573</v>
      </c>
    </row>
    <row r="29" spans="1:11" ht="14.1" customHeight="1" x14ac:dyDescent="0.2">
      <c r="A29" s="306">
        <v>29</v>
      </c>
      <c r="B29" s="307" t="s">
        <v>246</v>
      </c>
      <c r="C29" s="308"/>
      <c r="D29" s="113">
        <v>3.7423178226514486</v>
      </c>
      <c r="E29" s="115">
        <v>341</v>
      </c>
      <c r="F29" s="114">
        <v>338</v>
      </c>
      <c r="G29" s="114">
        <v>660</v>
      </c>
      <c r="H29" s="114">
        <v>395</v>
      </c>
      <c r="I29" s="140">
        <v>366</v>
      </c>
      <c r="J29" s="115">
        <v>-25</v>
      </c>
      <c r="K29" s="116">
        <v>-6.8306010928961749</v>
      </c>
    </row>
    <row r="30" spans="1:11" ht="14.1" customHeight="1" x14ac:dyDescent="0.2">
      <c r="A30" s="306" t="s">
        <v>247</v>
      </c>
      <c r="B30" s="307" t="s">
        <v>248</v>
      </c>
      <c r="C30" s="308"/>
      <c r="D30" s="113">
        <v>1.6681299385425812</v>
      </c>
      <c r="E30" s="115">
        <v>152</v>
      </c>
      <c r="F30" s="114">
        <v>93</v>
      </c>
      <c r="G30" s="114">
        <v>365</v>
      </c>
      <c r="H30" s="114">
        <v>154</v>
      </c>
      <c r="I30" s="140">
        <v>140</v>
      </c>
      <c r="J30" s="115">
        <v>12</v>
      </c>
      <c r="K30" s="116">
        <v>8.5714285714285712</v>
      </c>
    </row>
    <row r="31" spans="1:11" ht="14.1" customHeight="1" x14ac:dyDescent="0.2">
      <c r="A31" s="306" t="s">
        <v>249</v>
      </c>
      <c r="B31" s="307" t="s">
        <v>250</v>
      </c>
      <c r="C31" s="308"/>
      <c r="D31" s="113">
        <v>2.0741878841088672</v>
      </c>
      <c r="E31" s="115">
        <v>189</v>
      </c>
      <c r="F31" s="114">
        <v>245</v>
      </c>
      <c r="G31" s="114">
        <v>295</v>
      </c>
      <c r="H31" s="114">
        <v>241</v>
      </c>
      <c r="I31" s="140">
        <v>226</v>
      </c>
      <c r="J31" s="115">
        <v>-37</v>
      </c>
      <c r="K31" s="116">
        <v>-16.371681415929203</v>
      </c>
    </row>
    <row r="32" spans="1:11" ht="14.1" customHeight="1" x14ac:dyDescent="0.2">
      <c r="A32" s="306">
        <v>31</v>
      </c>
      <c r="B32" s="307" t="s">
        <v>251</v>
      </c>
      <c r="C32" s="308"/>
      <c r="D32" s="113">
        <v>0.55970149253731338</v>
      </c>
      <c r="E32" s="115">
        <v>51</v>
      </c>
      <c r="F32" s="114">
        <v>31</v>
      </c>
      <c r="G32" s="114">
        <v>52</v>
      </c>
      <c r="H32" s="114">
        <v>29</v>
      </c>
      <c r="I32" s="140">
        <v>69</v>
      </c>
      <c r="J32" s="115">
        <v>-18</v>
      </c>
      <c r="K32" s="116">
        <v>-26.086956521739129</v>
      </c>
    </row>
    <row r="33" spans="1:11" ht="14.1" customHeight="1" x14ac:dyDescent="0.2">
      <c r="A33" s="306">
        <v>32</v>
      </c>
      <c r="B33" s="307" t="s">
        <v>252</v>
      </c>
      <c r="C33" s="308"/>
      <c r="D33" s="113">
        <v>1.7010535557506585</v>
      </c>
      <c r="E33" s="115">
        <v>155</v>
      </c>
      <c r="F33" s="114">
        <v>102</v>
      </c>
      <c r="G33" s="114">
        <v>201</v>
      </c>
      <c r="H33" s="114">
        <v>153</v>
      </c>
      <c r="I33" s="140">
        <v>116</v>
      </c>
      <c r="J33" s="115">
        <v>39</v>
      </c>
      <c r="K33" s="116">
        <v>33.620689655172413</v>
      </c>
    </row>
    <row r="34" spans="1:11" ht="14.1" customHeight="1" x14ac:dyDescent="0.2">
      <c r="A34" s="306">
        <v>33</v>
      </c>
      <c r="B34" s="307" t="s">
        <v>253</v>
      </c>
      <c r="C34" s="308"/>
      <c r="D34" s="113">
        <v>1.4376646180860404</v>
      </c>
      <c r="E34" s="115">
        <v>131</v>
      </c>
      <c r="F34" s="114">
        <v>77</v>
      </c>
      <c r="G34" s="114">
        <v>142</v>
      </c>
      <c r="H34" s="114">
        <v>104</v>
      </c>
      <c r="I34" s="140">
        <v>131</v>
      </c>
      <c r="J34" s="115">
        <v>0</v>
      </c>
      <c r="K34" s="116">
        <v>0</v>
      </c>
    </row>
    <row r="35" spans="1:11" ht="14.1" customHeight="1" x14ac:dyDescent="0.2">
      <c r="A35" s="306">
        <v>34</v>
      </c>
      <c r="B35" s="307" t="s">
        <v>254</v>
      </c>
      <c r="C35" s="308"/>
      <c r="D35" s="113">
        <v>1.5583845478489904</v>
      </c>
      <c r="E35" s="115">
        <v>142</v>
      </c>
      <c r="F35" s="114">
        <v>89</v>
      </c>
      <c r="G35" s="114">
        <v>192</v>
      </c>
      <c r="H35" s="114">
        <v>126</v>
      </c>
      <c r="I35" s="140">
        <v>158</v>
      </c>
      <c r="J35" s="115">
        <v>-16</v>
      </c>
      <c r="K35" s="116">
        <v>-10.126582278481013</v>
      </c>
    </row>
    <row r="36" spans="1:11" ht="14.1" customHeight="1" x14ac:dyDescent="0.2">
      <c r="A36" s="306">
        <v>41</v>
      </c>
      <c r="B36" s="307" t="s">
        <v>255</v>
      </c>
      <c r="C36" s="308"/>
      <c r="D36" s="113">
        <v>0.47190517998244075</v>
      </c>
      <c r="E36" s="115">
        <v>43</v>
      </c>
      <c r="F36" s="114">
        <v>50</v>
      </c>
      <c r="G36" s="114">
        <v>79</v>
      </c>
      <c r="H36" s="114">
        <v>33</v>
      </c>
      <c r="I36" s="140">
        <v>76</v>
      </c>
      <c r="J36" s="115">
        <v>-33</v>
      </c>
      <c r="K36" s="116">
        <v>-43.421052631578945</v>
      </c>
    </row>
    <row r="37" spans="1:11" ht="14.1" customHeight="1" x14ac:dyDescent="0.2">
      <c r="A37" s="306">
        <v>42</v>
      </c>
      <c r="B37" s="307" t="s">
        <v>256</v>
      </c>
      <c r="C37" s="308"/>
      <c r="D37" s="113">
        <v>0.1646180860403863</v>
      </c>
      <c r="E37" s="115">
        <v>15</v>
      </c>
      <c r="F37" s="114">
        <v>4</v>
      </c>
      <c r="G37" s="114">
        <v>3</v>
      </c>
      <c r="H37" s="114">
        <v>4</v>
      </c>
      <c r="I37" s="140">
        <v>5</v>
      </c>
      <c r="J37" s="115">
        <v>10</v>
      </c>
      <c r="K37" s="116">
        <v>200</v>
      </c>
    </row>
    <row r="38" spans="1:11" ht="14.1" customHeight="1" x14ac:dyDescent="0.2">
      <c r="A38" s="306">
        <v>43</v>
      </c>
      <c r="B38" s="307" t="s">
        <v>257</v>
      </c>
      <c r="C38" s="308"/>
      <c r="D38" s="113">
        <v>1.9973661106233538</v>
      </c>
      <c r="E38" s="115">
        <v>182</v>
      </c>
      <c r="F38" s="114">
        <v>110</v>
      </c>
      <c r="G38" s="114">
        <v>186</v>
      </c>
      <c r="H38" s="114">
        <v>100</v>
      </c>
      <c r="I38" s="140">
        <v>135</v>
      </c>
      <c r="J38" s="115">
        <v>47</v>
      </c>
      <c r="K38" s="116">
        <v>34.814814814814817</v>
      </c>
    </row>
    <row r="39" spans="1:11" ht="14.1" customHeight="1" x14ac:dyDescent="0.2">
      <c r="A39" s="306">
        <v>51</v>
      </c>
      <c r="B39" s="307" t="s">
        <v>258</v>
      </c>
      <c r="C39" s="308"/>
      <c r="D39" s="113">
        <v>16.286215978928887</v>
      </c>
      <c r="E39" s="115">
        <v>1484</v>
      </c>
      <c r="F39" s="114">
        <v>1198</v>
      </c>
      <c r="G39" s="114">
        <v>1579</v>
      </c>
      <c r="H39" s="114">
        <v>1292</v>
      </c>
      <c r="I39" s="140">
        <v>1357</v>
      </c>
      <c r="J39" s="115">
        <v>127</v>
      </c>
      <c r="K39" s="116">
        <v>9.358879882092852</v>
      </c>
    </row>
    <row r="40" spans="1:11" ht="14.1" customHeight="1" x14ac:dyDescent="0.2">
      <c r="A40" s="306" t="s">
        <v>259</v>
      </c>
      <c r="B40" s="307" t="s">
        <v>260</v>
      </c>
      <c r="C40" s="308"/>
      <c r="D40" s="113">
        <v>15.287532923617208</v>
      </c>
      <c r="E40" s="115">
        <v>1393</v>
      </c>
      <c r="F40" s="114">
        <v>1138</v>
      </c>
      <c r="G40" s="114">
        <v>1479</v>
      </c>
      <c r="H40" s="114">
        <v>1214</v>
      </c>
      <c r="I40" s="140">
        <v>1288</v>
      </c>
      <c r="J40" s="115">
        <v>105</v>
      </c>
      <c r="K40" s="116">
        <v>8.1521739130434785</v>
      </c>
    </row>
    <row r="41" spans="1:11" ht="14.1" customHeight="1" x14ac:dyDescent="0.2">
      <c r="A41" s="306"/>
      <c r="B41" s="307" t="s">
        <v>261</v>
      </c>
      <c r="C41" s="308"/>
      <c r="D41" s="113">
        <v>14.343722563652326</v>
      </c>
      <c r="E41" s="115">
        <v>1307</v>
      </c>
      <c r="F41" s="114">
        <v>1024</v>
      </c>
      <c r="G41" s="114">
        <v>1275</v>
      </c>
      <c r="H41" s="114">
        <v>1092</v>
      </c>
      <c r="I41" s="140">
        <v>1170</v>
      </c>
      <c r="J41" s="115">
        <v>137</v>
      </c>
      <c r="K41" s="116">
        <v>11.709401709401709</v>
      </c>
    </row>
    <row r="42" spans="1:11" ht="14.1" customHeight="1" x14ac:dyDescent="0.2">
      <c r="A42" s="306">
        <v>52</v>
      </c>
      <c r="B42" s="307" t="s">
        <v>262</v>
      </c>
      <c r="C42" s="308"/>
      <c r="D42" s="113">
        <v>4.247146619841967</v>
      </c>
      <c r="E42" s="115">
        <v>387</v>
      </c>
      <c r="F42" s="114">
        <v>377</v>
      </c>
      <c r="G42" s="114">
        <v>473</v>
      </c>
      <c r="H42" s="114">
        <v>376</v>
      </c>
      <c r="I42" s="140">
        <v>450</v>
      </c>
      <c r="J42" s="115">
        <v>-63</v>
      </c>
      <c r="K42" s="116">
        <v>-14</v>
      </c>
    </row>
    <row r="43" spans="1:11" ht="14.1" customHeight="1" x14ac:dyDescent="0.2">
      <c r="A43" s="306" t="s">
        <v>263</v>
      </c>
      <c r="B43" s="307" t="s">
        <v>264</v>
      </c>
      <c r="C43" s="308"/>
      <c r="D43" s="113">
        <v>3.424056189640035</v>
      </c>
      <c r="E43" s="115">
        <v>312</v>
      </c>
      <c r="F43" s="114">
        <v>322</v>
      </c>
      <c r="G43" s="114">
        <v>376</v>
      </c>
      <c r="H43" s="114">
        <v>319</v>
      </c>
      <c r="I43" s="140">
        <v>402</v>
      </c>
      <c r="J43" s="115">
        <v>-90</v>
      </c>
      <c r="K43" s="116">
        <v>-22.388059701492537</v>
      </c>
    </row>
    <row r="44" spans="1:11" ht="14.1" customHeight="1" x14ac:dyDescent="0.2">
      <c r="A44" s="306">
        <v>53</v>
      </c>
      <c r="B44" s="307" t="s">
        <v>265</v>
      </c>
      <c r="C44" s="308"/>
      <c r="D44" s="113">
        <v>1.1523266022827041</v>
      </c>
      <c r="E44" s="115">
        <v>105</v>
      </c>
      <c r="F44" s="114">
        <v>121</v>
      </c>
      <c r="G44" s="114">
        <v>108</v>
      </c>
      <c r="H44" s="114">
        <v>109</v>
      </c>
      <c r="I44" s="140">
        <v>141</v>
      </c>
      <c r="J44" s="115">
        <v>-36</v>
      </c>
      <c r="K44" s="116">
        <v>-25.531914893617021</v>
      </c>
    </row>
    <row r="45" spans="1:11" ht="14.1" customHeight="1" x14ac:dyDescent="0.2">
      <c r="A45" s="306" t="s">
        <v>266</v>
      </c>
      <c r="B45" s="307" t="s">
        <v>267</v>
      </c>
      <c r="C45" s="308"/>
      <c r="D45" s="113">
        <v>1.0755048287971904</v>
      </c>
      <c r="E45" s="115">
        <v>98</v>
      </c>
      <c r="F45" s="114">
        <v>111</v>
      </c>
      <c r="G45" s="114">
        <v>105</v>
      </c>
      <c r="H45" s="114">
        <v>97</v>
      </c>
      <c r="I45" s="140">
        <v>131</v>
      </c>
      <c r="J45" s="115">
        <v>-33</v>
      </c>
      <c r="K45" s="116">
        <v>-25.190839694656489</v>
      </c>
    </row>
    <row r="46" spans="1:11" ht="14.1" customHeight="1" x14ac:dyDescent="0.2">
      <c r="A46" s="306">
        <v>54</v>
      </c>
      <c r="B46" s="307" t="s">
        <v>268</v>
      </c>
      <c r="C46" s="308"/>
      <c r="D46" s="113">
        <v>7.0456540825285341</v>
      </c>
      <c r="E46" s="115">
        <v>642</v>
      </c>
      <c r="F46" s="114">
        <v>687</v>
      </c>
      <c r="G46" s="114">
        <v>940</v>
      </c>
      <c r="H46" s="114">
        <v>847</v>
      </c>
      <c r="I46" s="140">
        <v>652</v>
      </c>
      <c r="J46" s="115">
        <v>-10</v>
      </c>
      <c r="K46" s="116">
        <v>-1.5337423312883436</v>
      </c>
    </row>
    <row r="47" spans="1:11" ht="14.1" customHeight="1" x14ac:dyDescent="0.2">
      <c r="A47" s="306">
        <v>61</v>
      </c>
      <c r="B47" s="307" t="s">
        <v>269</v>
      </c>
      <c r="C47" s="308"/>
      <c r="D47" s="113">
        <v>2.2936786654960493</v>
      </c>
      <c r="E47" s="115">
        <v>209</v>
      </c>
      <c r="F47" s="114">
        <v>112</v>
      </c>
      <c r="G47" s="114">
        <v>179</v>
      </c>
      <c r="H47" s="114">
        <v>150</v>
      </c>
      <c r="I47" s="140">
        <v>162</v>
      </c>
      <c r="J47" s="115">
        <v>47</v>
      </c>
      <c r="K47" s="116">
        <v>29.012345679012345</v>
      </c>
    </row>
    <row r="48" spans="1:11" ht="14.1" customHeight="1" x14ac:dyDescent="0.2">
      <c r="A48" s="306">
        <v>62</v>
      </c>
      <c r="B48" s="307" t="s">
        <v>270</v>
      </c>
      <c r="C48" s="308"/>
      <c r="D48" s="113">
        <v>10.019754170324846</v>
      </c>
      <c r="E48" s="115">
        <v>913</v>
      </c>
      <c r="F48" s="114">
        <v>691</v>
      </c>
      <c r="G48" s="114">
        <v>865</v>
      </c>
      <c r="H48" s="114">
        <v>590</v>
      </c>
      <c r="I48" s="140">
        <v>662</v>
      </c>
      <c r="J48" s="115">
        <v>251</v>
      </c>
      <c r="K48" s="116">
        <v>37.915407854984892</v>
      </c>
    </row>
    <row r="49" spans="1:11" ht="14.1" customHeight="1" x14ac:dyDescent="0.2">
      <c r="A49" s="306">
        <v>63</v>
      </c>
      <c r="B49" s="307" t="s">
        <v>271</v>
      </c>
      <c r="C49" s="308"/>
      <c r="D49" s="113">
        <v>4.2690956979806849</v>
      </c>
      <c r="E49" s="115">
        <v>389</v>
      </c>
      <c r="F49" s="114">
        <v>423</v>
      </c>
      <c r="G49" s="114">
        <v>689</v>
      </c>
      <c r="H49" s="114">
        <v>555</v>
      </c>
      <c r="I49" s="140">
        <v>327</v>
      </c>
      <c r="J49" s="115">
        <v>62</v>
      </c>
      <c r="K49" s="116">
        <v>18.960244648318042</v>
      </c>
    </row>
    <row r="50" spans="1:11" ht="14.1" customHeight="1" x14ac:dyDescent="0.2">
      <c r="A50" s="306" t="s">
        <v>272</v>
      </c>
      <c r="B50" s="307" t="s">
        <v>273</v>
      </c>
      <c r="C50" s="308"/>
      <c r="D50" s="113">
        <v>0.61457418788410889</v>
      </c>
      <c r="E50" s="115">
        <v>56</v>
      </c>
      <c r="F50" s="114">
        <v>49</v>
      </c>
      <c r="G50" s="114">
        <v>144</v>
      </c>
      <c r="H50" s="114">
        <v>97</v>
      </c>
      <c r="I50" s="140">
        <v>68</v>
      </c>
      <c r="J50" s="115">
        <v>-12</v>
      </c>
      <c r="K50" s="116">
        <v>-17.647058823529413</v>
      </c>
    </row>
    <row r="51" spans="1:11" ht="14.1" customHeight="1" x14ac:dyDescent="0.2">
      <c r="A51" s="306" t="s">
        <v>274</v>
      </c>
      <c r="B51" s="307" t="s">
        <v>275</v>
      </c>
      <c r="C51" s="308"/>
      <c r="D51" s="113">
        <v>3.3252853380158034</v>
      </c>
      <c r="E51" s="115">
        <v>303</v>
      </c>
      <c r="F51" s="114">
        <v>348</v>
      </c>
      <c r="G51" s="114">
        <v>499</v>
      </c>
      <c r="H51" s="114">
        <v>437</v>
      </c>
      <c r="I51" s="140">
        <v>246</v>
      </c>
      <c r="J51" s="115">
        <v>57</v>
      </c>
      <c r="K51" s="116">
        <v>23.170731707317074</v>
      </c>
    </row>
    <row r="52" spans="1:11" ht="14.1" customHeight="1" x14ac:dyDescent="0.2">
      <c r="A52" s="306">
        <v>71</v>
      </c>
      <c r="B52" s="307" t="s">
        <v>276</v>
      </c>
      <c r="C52" s="308"/>
      <c r="D52" s="113">
        <v>7.4626865671641793</v>
      </c>
      <c r="E52" s="115">
        <v>680</v>
      </c>
      <c r="F52" s="114">
        <v>432</v>
      </c>
      <c r="G52" s="114">
        <v>710</v>
      </c>
      <c r="H52" s="114">
        <v>570</v>
      </c>
      <c r="I52" s="140">
        <v>620</v>
      </c>
      <c r="J52" s="115">
        <v>60</v>
      </c>
      <c r="K52" s="116">
        <v>9.67741935483871</v>
      </c>
    </row>
    <row r="53" spans="1:11" ht="14.1" customHeight="1" x14ac:dyDescent="0.2">
      <c r="A53" s="306" t="s">
        <v>277</v>
      </c>
      <c r="B53" s="307" t="s">
        <v>278</v>
      </c>
      <c r="C53" s="308"/>
      <c r="D53" s="113">
        <v>2.7546093064091308</v>
      </c>
      <c r="E53" s="115">
        <v>251</v>
      </c>
      <c r="F53" s="114">
        <v>157</v>
      </c>
      <c r="G53" s="114">
        <v>239</v>
      </c>
      <c r="H53" s="114">
        <v>184</v>
      </c>
      <c r="I53" s="140">
        <v>248</v>
      </c>
      <c r="J53" s="115">
        <v>3</v>
      </c>
      <c r="K53" s="116">
        <v>1.2096774193548387</v>
      </c>
    </row>
    <row r="54" spans="1:11" ht="14.1" customHeight="1" x14ac:dyDescent="0.2">
      <c r="A54" s="306" t="s">
        <v>279</v>
      </c>
      <c r="B54" s="307" t="s">
        <v>280</v>
      </c>
      <c r="C54" s="308"/>
      <c r="D54" s="113">
        <v>3.5886742756804213</v>
      </c>
      <c r="E54" s="115">
        <v>327</v>
      </c>
      <c r="F54" s="114">
        <v>232</v>
      </c>
      <c r="G54" s="114">
        <v>396</v>
      </c>
      <c r="H54" s="114">
        <v>324</v>
      </c>
      <c r="I54" s="140">
        <v>308</v>
      </c>
      <c r="J54" s="115">
        <v>19</v>
      </c>
      <c r="K54" s="116">
        <v>6.1688311688311686</v>
      </c>
    </row>
    <row r="55" spans="1:11" ht="14.1" customHeight="1" x14ac:dyDescent="0.2">
      <c r="A55" s="306">
        <v>72</v>
      </c>
      <c r="B55" s="307" t="s">
        <v>281</v>
      </c>
      <c r="C55" s="308"/>
      <c r="D55" s="113">
        <v>1.2510974539069359</v>
      </c>
      <c r="E55" s="115">
        <v>114</v>
      </c>
      <c r="F55" s="114">
        <v>90</v>
      </c>
      <c r="G55" s="114">
        <v>206</v>
      </c>
      <c r="H55" s="114">
        <v>108</v>
      </c>
      <c r="I55" s="140">
        <v>176</v>
      </c>
      <c r="J55" s="115">
        <v>-62</v>
      </c>
      <c r="K55" s="116">
        <v>-35.227272727272727</v>
      </c>
    </row>
    <row r="56" spans="1:11" ht="14.1" customHeight="1" x14ac:dyDescent="0.2">
      <c r="A56" s="306" t="s">
        <v>282</v>
      </c>
      <c r="B56" s="307" t="s">
        <v>283</v>
      </c>
      <c r="C56" s="308"/>
      <c r="D56" s="113">
        <v>0.37313432835820898</v>
      </c>
      <c r="E56" s="115">
        <v>34</v>
      </c>
      <c r="F56" s="114">
        <v>28</v>
      </c>
      <c r="G56" s="114">
        <v>83</v>
      </c>
      <c r="H56" s="114">
        <v>48</v>
      </c>
      <c r="I56" s="140">
        <v>81</v>
      </c>
      <c r="J56" s="115">
        <v>-47</v>
      </c>
      <c r="K56" s="116">
        <v>-58.02469135802469</v>
      </c>
    </row>
    <row r="57" spans="1:11" ht="14.1" customHeight="1" x14ac:dyDescent="0.2">
      <c r="A57" s="306" t="s">
        <v>284</v>
      </c>
      <c r="B57" s="307" t="s">
        <v>285</v>
      </c>
      <c r="C57" s="308"/>
      <c r="D57" s="113">
        <v>0.57067603160667257</v>
      </c>
      <c r="E57" s="115">
        <v>52</v>
      </c>
      <c r="F57" s="114">
        <v>49</v>
      </c>
      <c r="G57" s="114">
        <v>60</v>
      </c>
      <c r="H57" s="114">
        <v>39</v>
      </c>
      <c r="I57" s="140">
        <v>61</v>
      </c>
      <c r="J57" s="115">
        <v>-9</v>
      </c>
      <c r="K57" s="116">
        <v>-14.754098360655737</v>
      </c>
    </row>
    <row r="58" spans="1:11" ht="14.1" customHeight="1" x14ac:dyDescent="0.2">
      <c r="A58" s="306">
        <v>73</v>
      </c>
      <c r="B58" s="307" t="s">
        <v>286</v>
      </c>
      <c r="C58" s="308"/>
      <c r="D58" s="113">
        <v>1.7998244073748904</v>
      </c>
      <c r="E58" s="115">
        <v>164</v>
      </c>
      <c r="F58" s="114">
        <v>152</v>
      </c>
      <c r="G58" s="114">
        <v>274</v>
      </c>
      <c r="H58" s="114">
        <v>177</v>
      </c>
      <c r="I58" s="140">
        <v>125</v>
      </c>
      <c r="J58" s="115">
        <v>39</v>
      </c>
      <c r="K58" s="116">
        <v>31.2</v>
      </c>
    </row>
    <row r="59" spans="1:11" ht="14.1" customHeight="1" x14ac:dyDescent="0.2">
      <c r="A59" s="306" t="s">
        <v>287</v>
      </c>
      <c r="B59" s="307" t="s">
        <v>288</v>
      </c>
      <c r="C59" s="308"/>
      <c r="D59" s="113">
        <v>1.4266900790166812</v>
      </c>
      <c r="E59" s="115">
        <v>130</v>
      </c>
      <c r="F59" s="114">
        <v>103</v>
      </c>
      <c r="G59" s="114">
        <v>194</v>
      </c>
      <c r="H59" s="114">
        <v>123</v>
      </c>
      <c r="I59" s="140">
        <v>98</v>
      </c>
      <c r="J59" s="115">
        <v>32</v>
      </c>
      <c r="K59" s="116">
        <v>32.653061224489797</v>
      </c>
    </row>
    <row r="60" spans="1:11" ht="14.1" customHeight="1" x14ac:dyDescent="0.2">
      <c r="A60" s="306">
        <v>81</v>
      </c>
      <c r="B60" s="307" t="s">
        <v>289</v>
      </c>
      <c r="C60" s="308"/>
      <c r="D60" s="113">
        <v>6.8261633011413521</v>
      </c>
      <c r="E60" s="115">
        <v>622</v>
      </c>
      <c r="F60" s="114">
        <v>624</v>
      </c>
      <c r="G60" s="114">
        <v>773</v>
      </c>
      <c r="H60" s="114">
        <v>600</v>
      </c>
      <c r="I60" s="140">
        <v>665</v>
      </c>
      <c r="J60" s="115">
        <v>-43</v>
      </c>
      <c r="K60" s="116">
        <v>-6.4661654135338349</v>
      </c>
    </row>
    <row r="61" spans="1:11" ht="14.1" customHeight="1" x14ac:dyDescent="0.2">
      <c r="A61" s="306" t="s">
        <v>290</v>
      </c>
      <c r="B61" s="307" t="s">
        <v>291</v>
      </c>
      <c r="C61" s="308"/>
      <c r="D61" s="113">
        <v>1.9534679543459175</v>
      </c>
      <c r="E61" s="115">
        <v>178</v>
      </c>
      <c r="F61" s="114">
        <v>111</v>
      </c>
      <c r="G61" s="114">
        <v>244</v>
      </c>
      <c r="H61" s="114">
        <v>195</v>
      </c>
      <c r="I61" s="140">
        <v>190</v>
      </c>
      <c r="J61" s="115">
        <v>-12</v>
      </c>
      <c r="K61" s="116">
        <v>-6.3157894736842106</v>
      </c>
    </row>
    <row r="62" spans="1:11" ht="14.1" customHeight="1" x14ac:dyDescent="0.2">
      <c r="A62" s="306" t="s">
        <v>292</v>
      </c>
      <c r="B62" s="307" t="s">
        <v>293</v>
      </c>
      <c r="C62" s="308"/>
      <c r="D62" s="113">
        <v>2.3375768217734856</v>
      </c>
      <c r="E62" s="115">
        <v>213</v>
      </c>
      <c r="F62" s="114">
        <v>328</v>
      </c>
      <c r="G62" s="114">
        <v>338</v>
      </c>
      <c r="H62" s="114">
        <v>232</v>
      </c>
      <c r="I62" s="140">
        <v>261</v>
      </c>
      <c r="J62" s="115">
        <v>-48</v>
      </c>
      <c r="K62" s="116">
        <v>-18.390804597701148</v>
      </c>
    </row>
    <row r="63" spans="1:11" ht="14.1" customHeight="1" x14ac:dyDescent="0.2">
      <c r="A63" s="306"/>
      <c r="B63" s="307" t="s">
        <v>294</v>
      </c>
      <c r="C63" s="308"/>
      <c r="D63" s="113">
        <v>1.9095697980684812</v>
      </c>
      <c r="E63" s="115">
        <v>174</v>
      </c>
      <c r="F63" s="114">
        <v>262</v>
      </c>
      <c r="G63" s="114">
        <v>275</v>
      </c>
      <c r="H63" s="114">
        <v>197</v>
      </c>
      <c r="I63" s="140">
        <v>214</v>
      </c>
      <c r="J63" s="115">
        <v>-40</v>
      </c>
      <c r="K63" s="116">
        <v>-18.691588785046729</v>
      </c>
    </row>
    <row r="64" spans="1:11" ht="14.1" customHeight="1" x14ac:dyDescent="0.2">
      <c r="A64" s="306" t="s">
        <v>295</v>
      </c>
      <c r="B64" s="307" t="s">
        <v>296</v>
      </c>
      <c r="C64" s="308"/>
      <c r="D64" s="113">
        <v>1.0425812115891133</v>
      </c>
      <c r="E64" s="115">
        <v>95</v>
      </c>
      <c r="F64" s="114">
        <v>67</v>
      </c>
      <c r="G64" s="114">
        <v>79</v>
      </c>
      <c r="H64" s="114">
        <v>63</v>
      </c>
      <c r="I64" s="140">
        <v>85</v>
      </c>
      <c r="J64" s="115">
        <v>10</v>
      </c>
      <c r="K64" s="116">
        <v>11.764705882352942</v>
      </c>
    </row>
    <row r="65" spans="1:11" ht="14.1" customHeight="1" x14ac:dyDescent="0.2">
      <c r="A65" s="306" t="s">
        <v>297</v>
      </c>
      <c r="B65" s="307" t="s">
        <v>298</v>
      </c>
      <c r="C65" s="308"/>
      <c r="D65" s="113">
        <v>0.71334503950834061</v>
      </c>
      <c r="E65" s="115">
        <v>65</v>
      </c>
      <c r="F65" s="114">
        <v>52</v>
      </c>
      <c r="G65" s="114">
        <v>44</v>
      </c>
      <c r="H65" s="114">
        <v>56</v>
      </c>
      <c r="I65" s="140">
        <v>57</v>
      </c>
      <c r="J65" s="115">
        <v>8</v>
      </c>
      <c r="K65" s="116">
        <v>14.035087719298245</v>
      </c>
    </row>
    <row r="66" spans="1:11" ht="14.1" customHeight="1" x14ac:dyDescent="0.2">
      <c r="A66" s="306">
        <v>82</v>
      </c>
      <c r="B66" s="307" t="s">
        <v>299</v>
      </c>
      <c r="C66" s="308"/>
      <c r="D66" s="113">
        <v>3.1167690956979808</v>
      </c>
      <c r="E66" s="115">
        <v>284</v>
      </c>
      <c r="F66" s="114">
        <v>299</v>
      </c>
      <c r="G66" s="114">
        <v>318</v>
      </c>
      <c r="H66" s="114">
        <v>222</v>
      </c>
      <c r="I66" s="140">
        <v>285</v>
      </c>
      <c r="J66" s="115">
        <v>-1</v>
      </c>
      <c r="K66" s="116">
        <v>-0.35087719298245612</v>
      </c>
    </row>
    <row r="67" spans="1:11" ht="14.1" customHeight="1" x14ac:dyDescent="0.2">
      <c r="A67" s="306" t="s">
        <v>300</v>
      </c>
      <c r="B67" s="307" t="s">
        <v>301</v>
      </c>
      <c r="C67" s="308"/>
      <c r="D67" s="113">
        <v>1.8437225636523267</v>
      </c>
      <c r="E67" s="115">
        <v>168</v>
      </c>
      <c r="F67" s="114">
        <v>206</v>
      </c>
      <c r="G67" s="114">
        <v>142</v>
      </c>
      <c r="H67" s="114">
        <v>129</v>
      </c>
      <c r="I67" s="140">
        <v>129</v>
      </c>
      <c r="J67" s="115">
        <v>39</v>
      </c>
      <c r="K67" s="116">
        <v>30.232558139534884</v>
      </c>
    </row>
    <row r="68" spans="1:11" ht="14.1" customHeight="1" x14ac:dyDescent="0.2">
      <c r="A68" s="306" t="s">
        <v>302</v>
      </c>
      <c r="B68" s="307" t="s">
        <v>303</v>
      </c>
      <c r="C68" s="308"/>
      <c r="D68" s="113">
        <v>0.71334503950834061</v>
      </c>
      <c r="E68" s="115">
        <v>65</v>
      </c>
      <c r="F68" s="114">
        <v>57</v>
      </c>
      <c r="G68" s="114">
        <v>74</v>
      </c>
      <c r="H68" s="114">
        <v>52</v>
      </c>
      <c r="I68" s="140">
        <v>105</v>
      </c>
      <c r="J68" s="115">
        <v>-40</v>
      </c>
      <c r="K68" s="116">
        <v>-38.095238095238095</v>
      </c>
    </row>
    <row r="69" spans="1:11" ht="14.1" customHeight="1" x14ac:dyDescent="0.2">
      <c r="A69" s="306">
        <v>83</v>
      </c>
      <c r="B69" s="307" t="s">
        <v>304</v>
      </c>
      <c r="C69" s="308"/>
      <c r="D69" s="113">
        <v>3.7313432835820897</v>
      </c>
      <c r="E69" s="115">
        <v>340</v>
      </c>
      <c r="F69" s="114">
        <v>262</v>
      </c>
      <c r="G69" s="114">
        <v>840</v>
      </c>
      <c r="H69" s="114">
        <v>234</v>
      </c>
      <c r="I69" s="140">
        <v>345</v>
      </c>
      <c r="J69" s="115">
        <v>-5</v>
      </c>
      <c r="K69" s="116">
        <v>-1.4492753623188406</v>
      </c>
    </row>
    <row r="70" spans="1:11" ht="14.1" customHeight="1" x14ac:dyDescent="0.2">
      <c r="A70" s="306" t="s">
        <v>305</v>
      </c>
      <c r="B70" s="307" t="s">
        <v>306</v>
      </c>
      <c r="C70" s="308"/>
      <c r="D70" s="113">
        <v>2.5680421422300261</v>
      </c>
      <c r="E70" s="115">
        <v>234</v>
      </c>
      <c r="F70" s="114">
        <v>200</v>
      </c>
      <c r="G70" s="114">
        <v>757</v>
      </c>
      <c r="H70" s="114">
        <v>183</v>
      </c>
      <c r="I70" s="140">
        <v>301</v>
      </c>
      <c r="J70" s="115">
        <v>-67</v>
      </c>
      <c r="K70" s="116">
        <v>-22.259136212624586</v>
      </c>
    </row>
    <row r="71" spans="1:11" ht="14.1" customHeight="1" x14ac:dyDescent="0.2">
      <c r="A71" s="306"/>
      <c r="B71" s="307" t="s">
        <v>307</v>
      </c>
      <c r="C71" s="308"/>
      <c r="D71" s="113">
        <v>1.2510974539069359</v>
      </c>
      <c r="E71" s="115">
        <v>114</v>
      </c>
      <c r="F71" s="114">
        <v>102</v>
      </c>
      <c r="G71" s="114">
        <v>334</v>
      </c>
      <c r="H71" s="114">
        <v>90</v>
      </c>
      <c r="I71" s="140">
        <v>186</v>
      </c>
      <c r="J71" s="115">
        <v>-72</v>
      </c>
      <c r="K71" s="116">
        <v>-38.70967741935484</v>
      </c>
    </row>
    <row r="72" spans="1:11" ht="14.1" customHeight="1" x14ac:dyDescent="0.2">
      <c r="A72" s="306">
        <v>84</v>
      </c>
      <c r="B72" s="307" t="s">
        <v>308</v>
      </c>
      <c r="C72" s="308"/>
      <c r="D72" s="113">
        <v>2.1619841966637403</v>
      </c>
      <c r="E72" s="115">
        <v>197</v>
      </c>
      <c r="F72" s="114">
        <v>131</v>
      </c>
      <c r="G72" s="114">
        <v>257</v>
      </c>
      <c r="H72" s="114">
        <v>118</v>
      </c>
      <c r="I72" s="140">
        <v>182</v>
      </c>
      <c r="J72" s="115">
        <v>15</v>
      </c>
      <c r="K72" s="116">
        <v>8.2417582417582409</v>
      </c>
    </row>
    <row r="73" spans="1:11" ht="14.1" customHeight="1" x14ac:dyDescent="0.2">
      <c r="A73" s="306" t="s">
        <v>309</v>
      </c>
      <c r="B73" s="307" t="s">
        <v>310</v>
      </c>
      <c r="C73" s="308"/>
      <c r="D73" s="113">
        <v>0.89991220368744518</v>
      </c>
      <c r="E73" s="115">
        <v>82</v>
      </c>
      <c r="F73" s="114">
        <v>29</v>
      </c>
      <c r="G73" s="114">
        <v>106</v>
      </c>
      <c r="H73" s="114">
        <v>19</v>
      </c>
      <c r="I73" s="140">
        <v>56</v>
      </c>
      <c r="J73" s="115">
        <v>26</v>
      </c>
      <c r="K73" s="116">
        <v>46.428571428571431</v>
      </c>
    </row>
    <row r="74" spans="1:11" ht="14.1" customHeight="1" x14ac:dyDescent="0.2">
      <c r="A74" s="306" t="s">
        <v>311</v>
      </c>
      <c r="B74" s="307" t="s">
        <v>312</v>
      </c>
      <c r="C74" s="308"/>
      <c r="D74" s="113">
        <v>0.13169446883230904</v>
      </c>
      <c r="E74" s="115">
        <v>12</v>
      </c>
      <c r="F74" s="114">
        <v>13</v>
      </c>
      <c r="G74" s="114">
        <v>33</v>
      </c>
      <c r="H74" s="114">
        <v>7</v>
      </c>
      <c r="I74" s="140">
        <v>23</v>
      </c>
      <c r="J74" s="115">
        <v>-11</v>
      </c>
      <c r="K74" s="116">
        <v>-47.826086956521742</v>
      </c>
    </row>
    <row r="75" spans="1:11" ht="14.1" customHeight="1" x14ac:dyDescent="0.2">
      <c r="A75" s="306" t="s">
        <v>313</v>
      </c>
      <c r="B75" s="307" t="s">
        <v>314</v>
      </c>
      <c r="C75" s="308"/>
      <c r="D75" s="113">
        <v>0.64749780509218613</v>
      </c>
      <c r="E75" s="115">
        <v>59</v>
      </c>
      <c r="F75" s="114">
        <v>56</v>
      </c>
      <c r="G75" s="114">
        <v>55</v>
      </c>
      <c r="H75" s="114">
        <v>59</v>
      </c>
      <c r="I75" s="140">
        <v>63</v>
      </c>
      <c r="J75" s="115">
        <v>-4</v>
      </c>
      <c r="K75" s="116">
        <v>-6.3492063492063489</v>
      </c>
    </row>
    <row r="76" spans="1:11" ht="14.1" customHeight="1" x14ac:dyDescent="0.2">
      <c r="A76" s="306">
        <v>91</v>
      </c>
      <c r="B76" s="307" t="s">
        <v>315</v>
      </c>
      <c r="C76" s="308"/>
      <c r="D76" s="113">
        <v>0.30728709394205445</v>
      </c>
      <c r="E76" s="115">
        <v>28</v>
      </c>
      <c r="F76" s="114">
        <v>15</v>
      </c>
      <c r="G76" s="114">
        <v>23</v>
      </c>
      <c r="H76" s="114">
        <v>23</v>
      </c>
      <c r="I76" s="140">
        <v>24</v>
      </c>
      <c r="J76" s="115">
        <v>4</v>
      </c>
      <c r="K76" s="116">
        <v>16.666666666666668</v>
      </c>
    </row>
    <row r="77" spans="1:11" ht="14.1" customHeight="1" x14ac:dyDescent="0.2">
      <c r="A77" s="306">
        <v>92</v>
      </c>
      <c r="B77" s="307" t="s">
        <v>316</v>
      </c>
      <c r="C77" s="308"/>
      <c r="D77" s="113">
        <v>3.0728709394205445</v>
      </c>
      <c r="E77" s="115">
        <v>280</v>
      </c>
      <c r="F77" s="114">
        <v>200</v>
      </c>
      <c r="G77" s="114">
        <v>261</v>
      </c>
      <c r="H77" s="114">
        <v>190</v>
      </c>
      <c r="I77" s="140">
        <v>244</v>
      </c>
      <c r="J77" s="115">
        <v>36</v>
      </c>
      <c r="K77" s="116">
        <v>14.754098360655737</v>
      </c>
    </row>
    <row r="78" spans="1:11" ht="14.1" customHeight="1" x14ac:dyDescent="0.2">
      <c r="A78" s="306">
        <v>93</v>
      </c>
      <c r="B78" s="307" t="s">
        <v>317</v>
      </c>
      <c r="C78" s="308"/>
      <c r="D78" s="113">
        <v>4.3898156277436345E-2</v>
      </c>
      <c r="E78" s="115">
        <v>4</v>
      </c>
      <c r="F78" s="114">
        <v>3</v>
      </c>
      <c r="G78" s="114">
        <v>15</v>
      </c>
      <c r="H78" s="114">
        <v>20</v>
      </c>
      <c r="I78" s="140">
        <v>9</v>
      </c>
      <c r="J78" s="115">
        <v>-5</v>
      </c>
      <c r="K78" s="116">
        <v>-55.555555555555557</v>
      </c>
    </row>
    <row r="79" spans="1:11" ht="14.1" customHeight="1" x14ac:dyDescent="0.2">
      <c r="A79" s="306">
        <v>94</v>
      </c>
      <c r="B79" s="307" t="s">
        <v>318</v>
      </c>
      <c r="C79" s="308"/>
      <c r="D79" s="113">
        <v>0.93283582089552242</v>
      </c>
      <c r="E79" s="115">
        <v>85</v>
      </c>
      <c r="F79" s="114">
        <v>70</v>
      </c>
      <c r="G79" s="114">
        <v>102</v>
      </c>
      <c r="H79" s="114">
        <v>95</v>
      </c>
      <c r="I79" s="140">
        <v>77</v>
      </c>
      <c r="J79" s="115">
        <v>8</v>
      </c>
      <c r="K79" s="116">
        <v>10.38961038961039</v>
      </c>
    </row>
    <row r="80" spans="1:11" ht="14.1" customHeight="1" x14ac:dyDescent="0.2">
      <c r="A80" s="306" t="s">
        <v>319</v>
      </c>
      <c r="B80" s="307" t="s">
        <v>320</v>
      </c>
      <c r="C80" s="308"/>
      <c r="D80" s="113" t="s">
        <v>513</v>
      </c>
      <c r="E80" s="115" t="s">
        <v>513</v>
      </c>
      <c r="F80" s="114">
        <v>0</v>
      </c>
      <c r="G80" s="114">
        <v>0</v>
      </c>
      <c r="H80" s="114" t="s">
        <v>513</v>
      </c>
      <c r="I80" s="140">
        <v>0</v>
      </c>
      <c r="J80" s="115" t="s">
        <v>513</v>
      </c>
      <c r="K80" s="116" t="s">
        <v>513</v>
      </c>
    </row>
    <row r="81" spans="1:11" ht="14.1" customHeight="1" x14ac:dyDescent="0.2">
      <c r="A81" s="310" t="s">
        <v>321</v>
      </c>
      <c r="B81" s="311" t="s">
        <v>333</v>
      </c>
      <c r="C81" s="312"/>
      <c r="D81" s="125">
        <v>0.49385425812115891</v>
      </c>
      <c r="E81" s="143">
        <v>45</v>
      </c>
      <c r="F81" s="144">
        <v>50</v>
      </c>
      <c r="G81" s="144">
        <v>121</v>
      </c>
      <c r="H81" s="144">
        <v>42</v>
      </c>
      <c r="I81" s="145">
        <v>41</v>
      </c>
      <c r="J81" s="143">
        <v>4</v>
      </c>
      <c r="K81" s="146">
        <v>9.7560975609756095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9599</v>
      </c>
      <c r="E11" s="114">
        <v>7574</v>
      </c>
      <c r="F11" s="114">
        <v>9270</v>
      </c>
      <c r="G11" s="114">
        <v>8253</v>
      </c>
      <c r="H11" s="140">
        <v>8864</v>
      </c>
      <c r="I11" s="115">
        <v>735</v>
      </c>
      <c r="J11" s="116">
        <v>8.2919675090252714</v>
      </c>
    </row>
    <row r="12" spans="1:15" s="110" customFormat="1" ht="24.95" customHeight="1" x14ac:dyDescent="0.2">
      <c r="A12" s="193" t="s">
        <v>132</v>
      </c>
      <c r="B12" s="194" t="s">
        <v>133</v>
      </c>
      <c r="C12" s="113">
        <v>0.36462131472028336</v>
      </c>
      <c r="D12" s="115">
        <v>35</v>
      </c>
      <c r="E12" s="114">
        <v>17</v>
      </c>
      <c r="F12" s="114">
        <v>47</v>
      </c>
      <c r="G12" s="114">
        <v>14</v>
      </c>
      <c r="H12" s="140">
        <v>13</v>
      </c>
      <c r="I12" s="115">
        <v>22</v>
      </c>
      <c r="J12" s="116">
        <v>169.23076923076923</v>
      </c>
    </row>
    <row r="13" spans="1:15" s="110" customFormat="1" ht="24.95" customHeight="1" x14ac:dyDescent="0.2">
      <c r="A13" s="193" t="s">
        <v>134</v>
      </c>
      <c r="B13" s="199" t="s">
        <v>214</v>
      </c>
      <c r="C13" s="113">
        <v>0.79174914053547241</v>
      </c>
      <c r="D13" s="115">
        <v>76</v>
      </c>
      <c r="E13" s="114">
        <v>31</v>
      </c>
      <c r="F13" s="114">
        <v>39</v>
      </c>
      <c r="G13" s="114">
        <v>46</v>
      </c>
      <c r="H13" s="140">
        <v>63</v>
      </c>
      <c r="I13" s="115">
        <v>13</v>
      </c>
      <c r="J13" s="116">
        <v>20.634920634920636</v>
      </c>
    </row>
    <row r="14" spans="1:15" s="287" customFormat="1" ht="24.95" customHeight="1" x14ac:dyDescent="0.2">
      <c r="A14" s="193" t="s">
        <v>215</v>
      </c>
      <c r="B14" s="199" t="s">
        <v>137</v>
      </c>
      <c r="C14" s="113">
        <v>12.074174393165954</v>
      </c>
      <c r="D14" s="115">
        <v>1159</v>
      </c>
      <c r="E14" s="114">
        <v>698</v>
      </c>
      <c r="F14" s="114">
        <v>797</v>
      </c>
      <c r="G14" s="114">
        <v>834</v>
      </c>
      <c r="H14" s="140">
        <v>888</v>
      </c>
      <c r="I14" s="115">
        <v>271</v>
      </c>
      <c r="J14" s="116">
        <v>30.518018018018019</v>
      </c>
      <c r="K14" s="110"/>
      <c r="L14" s="110"/>
      <c r="M14" s="110"/>
      <c r="N14" s="110"/>
      <c r="O14" s="110"/>
    </row>
    <row r="15" spans="1:15" s="110" customFormat="1" ht="24.95" customHeight="1" x14ac:dyDescent="0.2">
      <c r="A15" s="193" t="s">
        <v>216</v>
      </c>
      <c r="B15" s="199" t="s">
        <v>217</v>
      </c>
      <c r="C15" s="113">
        <v>4.7921658506094387</v>
      </c>
      <c r="D15" s="115">
        <v>460</v>
      </c>
      <c r="E15" s="114">
        <v>342</v>
      </c>
      <c r="F15" s="114">
        <v>325</v>
      </c>
      <c r="G15" s="114">
        <v>357</v>
      </c>
      <c r="H15" s="140">
        <v>402</v>
      </c>
      <c r="I15" s="115">
        <v>58</v>
      </c>
      <c r="J15" s="116">
        <v>14.427860696517413</v>
      </c>
    </row>
    <row r="16" spans="1:15" s="287" customFormat="1" ht="24.95" customHeight="1" x14ac:dyDescent="0.2">
      <c r="A16" s="193" t="s">
        <v>218</v>
      </c>
      <c r="B16" s="199" t="s">
        <v>141</v>
      </c>
      <c r="C16" s="113">
        <v>6.7194499427023651</v>
      </c>
      <c r="D16" s="115">
        <v>645</v>
      </c>
      <c r="E16" s="114">
        <v>317</v>
      </c>
      <c r="F16" s="114">
        <v>413</v>
      </c>
      <c r="G16" s="114">
        <v>407</v>
      </c>
      <c r="H16" s="140">
        <v>452</v>
      </c>
      <c r="I16" s="115">
        <v>193</v>
      </c>
      <c r="J16" s="116">
        <v>42.69911504424779</v>
      </c>
      <c r="K16" s="110"/>
      <c r="L16" s="110"/>
      <c r="M16" s="110"/>
      <c r="N16" s="110"/>
      <c r="O16" s="110"/>
    </row>
    <row r="17" spans="1:15" s="110" customFormat="1" ht="24.95" customHeight="1" x14ac:dyDescent="0.2">
      <c r="A17" s="193" t="s">
        <v>142</v>
      </c>
      <c r="B17" s="199" t="s">
        <v>220</v>
      </c>
      <c r="C17" s="113">
        <v>0.56255859985415146</v>
      </c>
      <c r="D17" s="115">
        <v>54</v>
      </c>
      <c r="E17" s="114">
        <v>39</v>
      </c>
      <c r="F17" s="114">
        <v>59</v>
      </c>
      <c r="G17" s="114">
        <v>70</v>
      </c>
      <c r="H17" s="140">
        <v>34</v>
      </c>
      <c r="I17" s="115">
        <v>20</v>
      </c>
      <c r="J17" s="116">
        <v>58.823529411764703</v>
      </c>
    </row>
    <row r="18" spans="1:15" s="287" customFormat="1" ht="24.95" customHeight="1" x14ac:dyDescent="0.2">
      <c r="A18" s="201" t="s">
        <v>144</v>
      </c>
      <c r="B18" s="202" t="s">
        <v>145</v>
      </c>
      <c r="C18" s="113">
        <v>5.4380664652567976</v>
      </c>
      <c r="D18" s="115">
        <v>522</v>
      </c>
      <c r="E18" s="114">
        <v>376</v>
      </c>
      <c r="F18" s="114">
        <v>476</v>
      </c>
      <c r="G18" s="114">
        <v>387</v>
      </c>
      <c r="H18" s="140">
        <v>408</v>
      </c>
      <c r="I18" s="115">
        <v>114</v>
      </c>
      <c r="J18" s="116">
        <v>27.941176470588236</v>
      </c>
      <c r="K18" s="110"/>
      <c r="L18" s="110"/>
      <c r="M18" s="110"/>
      <c r="N18" s="110"/>
      <c r="O18" s="110"/>
    </row>
    <row r="19" spans="1:15" s="110" customFormat="1" ht="24.95" customHeight="1" x14ac:dyDescent="0.2">
      <c r="A19" s="193" t="s">
        <v>146</v>
      </c>
      <c r="B19" s="199" t="s">
        <v>147</v>
      </c>
      <c r="C19" s="113">
        <v>15.668298781123033</v>
      </c>
      <c r="D19" s="115">
        <v>1504</v>
      </c>
      <c r="E19" s="114">
        <v>1033</v>
      </c>
      <c r="F19" s="114">
        <v>1183</v>
      </c>
      <c r="G19" s="114">
        <v>980</v>
      </c>
      <c r="H19" s="140">
        <v>1071</v>
      </c>
      <c r="I19" s="115">
        <v>433</v>
      </c>
      <c r="J19" s="116">
        <v>40.429505135387487</v>
      </c>
    </row>
    <row r="20" spans="1:15" s="287" customFormat="1" ht="24.95" customHeight="1" x14ac:dyDescent="0.2">
      <c r="A20" s="193" t="s">
        <v>148</v>
      </c>
      <c r="B20" s="199" t="s">
        <v>149</v>
      </c>
      <c r="C20" s="113">
        <v>6.6569434316074592</v>
      </c>
      <c r="D20" s="115">
        <v>639</v>
      </c>
      <c r="E20" s="114">
        <v>553</v>
      </c>
      <c r="F20" s="114">
        <v>703</v>
      </c>
      <c r="G20" s="114">
        <v>598</v>
      </c>
      <c r="H20" s="140">
        <v>605</v>
      </c>
      <c r="I20" s="115">
        <v>34</v>
      </c>
      <c r="J20" s="116">
        <v>5.6198347107438016</v>
      </c>
      <c r="K20" s="110"/>
      <c r="L20" s="110"/>
      <c r="M20" s="110"/>
      <c r="N20" s="110"/>
      <c r="O20" s="110"/>
    </row>
    <row r="21" spans="1:15" s="110" customFormat="1" ht="24.95" customHeight="1" x14ac:dyDescent="0.2">
      <c r="A21" s="201" t="s">
        <v>150</v>
      </c>
      <c r="B21" s="202" t="s">
        <v>151</v>
      </c>
      <c r="C21" s="113">
        <v>6.7611209500989684</v>
      </c>
      <c r="D21" s="115">
        <v>649</v>
      </c>
      <c r="E21" s="114">
        <v>612</v>
      </c>
      <c r="F21" s="114">
        <v>683</v>
      </c>
      <c r="G21" s="114">
        <v>557</v>
      </c>
      <c r="H21" s="140">
        <v>641</v>
      </c>
      <c r="I21" s="115">
        <v>8</v>
      </c>
      <c r="J21" s="116">
        <v>1.2480499219968799</v>
      </c>
    </row>
    <row r="22" spans="1:15" s="110" customFormat="1" ht="24.95" customHeight="1" x14ac:dyDescent="0.2">
      <c r="A22" s="201" t="s">
        <v>152</v>
      </c>
      <c r="B22" s="199" t="s">
        <v>153</v>
      </c>
      <c r="C22" s="113">
        <v>2.2814876549640588</v>
      </c>
      <c r="D22" s="115">
        <v>219</v>
      </c>
      <c r="E22" s="114">
        <v>95</v>
      </c>
      <c r="F22" s="114">
        <v>138</v>
      </c>
      <c r="G22" s="114">
        <v>125</v>
      </c>
      <c r="H22" s="140">
        <v>138</v>
      </c>
      <c r="I22" s="115">
        <v>81</v>
      </c>
      <c r="J22" s="116">
        <v>58.695652173913047</v>
      </c>
    </row>
    <row r="23" spans="1:15" s="110" customFormat="1" ht="24.95" customHeight="1" x14ac:dyDescent="0.2">
      <c r="A23" s="193" t="s">
        <v>154</v>
      </c>
      <c r="B23" s="199" t="s">
        <v>155</v>
      </c>
      <c r="C23" s="113">
        <v>1.0834461923116991</v>
      </c>
      <c r="D23" s="115">
        <v>104</v>
      </c>
      <c r="E23" s="114">
        <v>71</v>
      </c>
      <c r="F23" s="114">
        <v>98</v>
      </c>
      <c r="G23" s="114">
        <v>98</v>
      </c>
      <c r="H23" s="140">
        <v>182</v>
      </c>
      <c r="I23" s="115">
        <v>-78</v>
      </c>
      <c r="J23" s="116">
        <v>-42.857142857142854</v>
      </c>
    </row>
    <row r="24" spans="1:15" s="110" customFormat="1" ht="24.95" customHeight="1" x14ac:dyDescent="0.2">
      <c r="A24" s="193" t="s">
        <v>156</v>
      </c>
      <c r="B24" s="199" t="s">
        <v>221</v>
      </c>
      <c r="C24" s="113">
        <v>4.0108344619231167</v>
      </c>
      <c r="D24" s="115">
        <v>385</v>
      </c>
      <c r="E24" s="114">
        <v>307</v>
      </c>
      <c r="F24" s="114">
        <v>461</v>
      </c>
      <c r="G24" s="114">
        <v>375</v>
      </c>
      <c r="H24" s="140">
        <v>470</v>
      </c>
      <c r="I24" s="115">
        <v>-85</v>
      </c>
      <c r="J24" s="116">
        <v>-18.085106382978722</v>
      </c>
    </row>
    <row r="25" spans="1:15" s="110" customFormat="1" ht="24.95" customHeight="1" x14ac:dyDescent="0.2">
      <c r="A25" s="193" t="s">
        <v>222</v>
      </c>
      <c r="B25" s="204" t="s">
        <v>159</v>
      </c>
      <c r="C25" s="113">
        <v>11.897072611730389</v>
      </c>
      <c r="D25" s="115">
        <v>1142</v>
      </c>
      <c r="E25" s="114">
        <v>1051</v>
      </c>
      <c r="F25" s="114">
        <v>1274</v>
      </c>
      <c r="G25" s="114">
        <v>1054</v>
      </c>
      <c r="H25" s="140">
        <v>1071</v>
      </c>
      <c r="I25" s="115">
        <v>71</v>
      </c>
      <c r="J25" s="116">
        <v>6.6293183940242768</v>
      </c>
    </row>
    <row r="26" spans="1:15" s="110" customFormat="1" ht="24.95" customHeight="1" x14ac:dyDescent="0.2">
      <c r="A26" s="201">
        <v>782.78300000000002</v>
      </c>
      <c r="B26" s="203" t="s">
        <v>160</v>
      </c>
      <c r="C26" s="113">
        <v>14.022293988957182</v>
      </c>
      <c r="D26" s="115">
        <v>1346</v>
      </c>
      <c r="E26" s="114">
        <v>1274</v>
      </c>
      <c r="F26" s="114">
        <v>1327</v>
      </c>
      <c r="G26" s="114">
        <v>1318</v>
      </c>
      <c r="H26" s="140">
        <v>1510</v>
      </c>
      <c r="I26" s="115">
        <v>-164</v>
      </c>
      <c r="J26" s="116">
        <v>-10.860927152317881</v>
      </c>
    </row>
    <row r="27" spans="1:15" s="110" customFormat="1" ht="24.95" customHeight="1" x14ac:dyDescent="0.2">
      <c r="A27" s="193" t="s">
        <v>161</v>
      </c>
      <c r="B27" s="199" t="s">
        <v>162</v>
      </c>
      <c r="C27" s="113">
        <v>1.9481195957912283</v>
      </c>
      <c r="D27" s="115">
        <v>187</v>
      </c>
      <c r="E27" s="114">
        <v>120</v>
      </c>
      <c r="F27" s="114">
        <v>185</v>
      </c>
      <c r="G27" s="114">
        <v>141</v>
      </c>
      <c r="H27" s="140">
        <v>158</v>
      </c>
      <c r="I27" s="115">
        <v>29</v>
      </c>
      <c r="J27" s="116">
        <v>18.354430379746834</v>
      </c>
    </row>
    <row r="28" spans="1:15" s="110" customFormat="1" ht="24.95" customHeight="1" x14ac:dyDescent="0.2">
      <c r="A28" s="193" t="s">
        <v>163</v>
      </c>
      <c r="B28" s="199" t="s">
        <v>164</v>
      </c>
      <c r="C28" s="113">
        <v>2.854464006667361</v>
      </c>
      <c r="D28" s="115">
        <v>274</v>
      </c>
      <c r="E28" s="114">
        <v>149</v>
      </c>
      <c r="F28" s="114">
        <v>371</v>
      </c>
      <c r="G28" s="114">
        <v>192</v>
      </c>
      <c r="H28" s="140">
        <v>249</v>
      </c>
      <c r="I28" s="115">
        <v>25</v>
      </c>
      <c r="J28" s="116">
        <v>10.040160642570282</v>
      </c>
    </row>
    <row r="29" spans="1:15" s="110" customFormat="1" ht="24.95" customHeight="1" x14ac:dyDescent="0.2">
      <c r="A29" s="193">
        <v>86</v>
      </c>
      <c r="B29" s="199" t="s">
        <v>165</v>
      </c>
      <c r="C29" s="113">
        <v>5.3234711949161371</v>
      </c>
      <c r="D29" s="115">
        <v>511</v>
      </c>
      <c r="E29" s="114">
        <v>387</v>
      </c>
      <c r="F29" s="114">
        <v>515</v>
      </c>
      <c r="G29" s="114">
        <v>595</v>
      </c>
      <c r="H29" s="140">
        <v>556</v>
      </c>
      <c r="I29" s="115">
        <v>-45</v>
      </c>
      <c r="J29" s="116">
        <v>-8.0935251798561154</v>
      </c>
    </row>
    <row r="30" spans="1:15" s="110" customFormat="1" ht="24.95" customHeight="1" x14ac:dyDescent="0.2">
      <c r="A30" s="193">
        <v>87.88</v>
      </c>
      <c r="B30" s="204" t="s">
        <v>166</v>
      </c>
      <c r="C30" s="113">
        <v>5.3755599541618917</v>
      </c>
      <c r="D30" s="115">
        <v>516</v>
      </c>
      <c r="E30" s="114">
        <v>559</v>
      </c>
      <c r="F30" s="114">
        <v>651</v>
      </c>
      <c r="G30" s="114">
        <v>616</v>
      </c>
      <c r="H30" s="140">
        <v>469</v>
      </c>
      <c r="I30" s="115">
        <v>47</v>
      </c>
      <c r="J30" s="116">
        <v>10.021321961620469</v>
      </c>
    </row>
    <row r="31" spans="1:15" s="110" customFormat="1" ht="24.95" customHeight="1" x14ac:dyDescent="0.2">
      <c r="A31" s="193" t="s">
        <v>167</v>
      </c>
      <c r="B31" s="199" t="s">
        <v>168</v>
      </c>
      <c r="C31" s="113">
        <v>3.4482758620689653</v>
      </c>
      <c r="D31" s="115">
        <v>331</v>
      </c>
      <c r="E31" s="114">
        <v>241</v>
      </c>
      <c r="F31" s="114">
        <v>322</v>
      </c>
      <c r="G31" s="114">
        <v>323</v>
      </c>
      <c r="H31" s="140">
        <v>372</v>
      </c>
      <c r="I31" s="115">
        <v>-41</v>
      </c>
      <c r="J31" s="116">
        <v>-11.021505376344086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0.36462131472028336</v>
      </c>
      <c r="D34" s="115">
        <v>35</v>
      </c>
      <c r="E34" s="114">
        <v>17</v>
      </c>
      <c r="F34" s="114">
        <v>47</v>
      </c>
      <c r="G34" s="114">
        <v>14</v>
      </c>
      <c r="H34" s="140">
        <v>13</v>
      </c>
      <c r="I34" s="115">
        <v>22</v>
      </c>
      <c r="J34" s="116">
        <v>169.23076923076923</v>
      </c>
    </row>
    <row r="35" spans="1:10" s="110" customFormat="1" ht="24.95" customHeight="1" x14ac:dyDescent="0.2">
      <c r="A35" s="292" t="s">
        <v>171</v>
      </c>
      <c r="B35" s="293" t="s">
        <v>172</v>
      </c>
      <c r="C35" s="113">
        <v>18.303989998958226</v>
      </c>
      <c r="D35" s="115">
        <v>1757</v>
      </c>
      <c r="E35" s="114">
        <v>1105</v>
      </c>
      <c r="F35" s="114">
        <v>1312</v>
      </c>
      <c r="G35" s="114">
        <v>1267</v>
      </c>
      <c r="H35" s="140">
        <v>1359</v>
      </c>
      <c r="I35" s="115">
        <v>398</v>
      </c>
      <c r="J35" s="116">
        <v>29.286239882266372</v>
      </c>
    </row>
    <row r="36" spans="1:10" s="110" customFormat="1" ht="24.95" customHeight="1" x14ac:dyDescent="0.2">
      <c r="A36" s="294" t="s">
        <v>173</v>
      </c>
      <c r="B36" s="295" t="s">
        <v>174</v>
      </c>
      <c r="C36" s="125">
        <v>81.331388686321489</v>
      </c>
      <c r="D36" s="143">
        <v>7807</v>
      </c>
      <c r="E36" s="144">
        <v>6452</v>
      </c>
      <c r="F36" s="144">
        <v>7911</v>
      </c>
      <c r="G36" s="144">
        <v>6972</v>
      </c>
      <c r="H36" s="145">
        <v>7492</v>
      </c>
      <c r="I36" s="143">
        <v>315</v>
      </c>
      <c r="J36" s="146">
        <v>4.2044847837693542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9599</v>
      </c>
      <c r="F11" s="264">
        <v>7574</v>
      </c>
      <c r="G11" s="264">
        <v>9270</v>
      </c>
      <c r="H11" s="264">
        <v>8253</v>
      </c>
      <c r="I11" s="265">
        <v>8864</v>
      </c>
      <c r="J11" s="263">
        <v>735</v>
      </c>
      <c r="K11" s="266">
        <v>8.2919675090252714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30.451088655068236</v>
      </c>
      <c r="E13" s="115">
        <v>2923</v>
      </c>
      <c r="F13" s="114">
        <v>2766</v>
      </c>
      <c r="G13" s="114">
        <v>3182</v>
      </c>
      <c r="H13" s="114">
        <v>2833</v>
      </c>
      <c r="I13" s="140">
        <v>2850</v>
      </c>
      <c r="J13" s="115">
        <v>73</v>
      </c>
      <c r="K13" s="116">
        <v>2.5614035087719298</v>
      </c>
    </row>
    <row r="14" spans="1:17" ht="15.95" customHeight="1" x14ac:dyDescent="0.2">
      <c r="A14" s="306" t="s">
        <v>230</v>
      </c>
      <c r="B14" s="307"/>
      <c r="C14" s="308"/>
      <c r="D14" s="113">
        <v>52.276278779039487</v>
      </c>
      <c r="E14" s="115">
        <v>5018</v>
      </c>
      <c r="F14" s="114">
        <v>3797</v>
      </c>
      <c r="G14" s="114">
        <v>4678</v>
      </c>
      <c r="H14" s="114">
        <v>4221</v>
      </c>
      <c r="I14" s="140">
        <v>4527</v>
      </c>
      <c r="J14" s="115">
        <v>491</v>
      </c>
      <c r="K14" s="116">
        <v>10.846034901700905</v>
      </c>
    </row>
    <row r="15" spans="1:17" ht="15.95" customHeight="1" x14ac:dyDescent="0.2">
      <c r="A15" s="306" t="s">
        <v>231</v>
      </c>
      <c r="B15" s="307"/>
      <c r="C15" s="308"/>
      <c r="D15" s="113">
        <v>7.6153766017293467</v>
      </c>
      <c r="E15" s="115">
        <v>731</v>
      </c>
      <c r="F15" s="114">
        <v>476</v>
      </c>
      <c r="G15" s="114">
        <v>625</v>
      </c>
      <c r="H15" s="114">
        <v>531</v>
      </c>
      <c r="I15" s="140">
        <v>664</v>
      </c>
      <c r="J15" s="115">
        <v>67</v>
      </c>
      <c r="K15" s="116">
        <v>10.090361445783133</v>
      </c>
    </row>
    <row r="16" spans="1:17" ht="15.95" customHeight="1" x14ac:dyDescent="0.2">
      <c r="A16" s="306" t="s">
        <v>232</v>
      </c>
      <c r="B16" s="307"/>
      <c r="C16" s="308"/>
      <c r="D16" s="113">
        <v>9.0738618606104797</v>
      </c>
      <c r="E16" s="115">
        <v>871</v>
      </c>
      <c r="F16" s="114">
        <v>477</v>
      </c>
      <c r="G16" s="114">
        <v>693</v>
      </c>
      <c r="H16" s="114">
        <v>616</v>
      </c>
      <c r="I16" s="140">
        <v>764</v>
      </c>
      <c r="J16" s="115">
        <v>107</v>
      </c>
      <c r="K16" s="116">
        <v>14.00523560209424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0.50005208875924578</v>
      </c>
      <c r="E18" s="115">
        <v>48</v>
      </c>
      <c r="F18" s="114">
        <v>24</v>
      </c>
      <c r="G18" s="114">
        <v>66</v>
      </c>
      <c r="H18" s="114">
        <v>32</v>
      </c>
      <c r="I18" s="140">
        <v>22</v>
      </c>
      <c r="J18" s="115">
        <v>26</v>
      </c>
      <c r="K18" s="116">
        <v>118.18181818181819</v>
      </c>
    </row>
    <row r="19" spans="1:11" ht="14.1" customHeight="1" x14ac:dyDescent="0.2">
      <c r="A19" s="306" t="s">
        <v>235</v>
      </c>
      <c r="B19" s="307" t="s">
        <v>236</v>
      </c>
      <c r="C19" s="308"/>
      <c r="D19" s="113">
        <v>0.21877278883217002</v>
      </c>
      <c r="E19" s="115">
        <v>21</v>
      </c>
      <c r="F19" s="114">
        <v>16</v>
      </c>
      <c r="G19" s="114">
        <v>24</v>
      </c>
      <c r="H19" s="114">
        <v>20</v>
      </c>
      <c r="I19" s="140">
        <v>9</v>
      </c>
      <c r="J19" s="115">
        <v>12</v>
      </c>
      <c r="K19" s="116">
        <v>133.33333333333334</v>
      </c>
    </row>
    <row r="20" spans="1:11" ht="14.1" customHeight="1" x14ac:dyDescent="0.2">
      <c r="A20" s="306">
        <v>12</v>
      </c>
      <c r="B20" s="307" t="s">
        <v>237</v>
      </c>
      <c r="C20" s="308"/>
      <c r="D20" s="113">
        <v>0.4271278258151891</v>
      </c>
      <c r="E20" s="115">
        <v>41</v>
      </c>
      <c r="F20" s="114">
        <v>57</v>
      </c>
      <c r="G20" s="114">
        <v>62</v>
      </c>
      <c r="H20" s="114">
        <v>33</v>
      </c>
      <c r="I20" s="140">
        <v>61</v>
      </c>
      <c r="J20" s="115">
        <v>-20</v>
      </c>
      <c r="K20" s="116">
        <v>-32.786885245901637</v>
      </c>
    </row>
    <row r="21" spans="1:11" ht="14.1" customHeight="1" x14ac:dyDescent="0.2">
      <c r="A21" s="306">
        <v>21</v>
      </c>
      <c r="B21" s="307" t="s">
        <v>238</v>
      </c>
      <c r="C21" s="308"/>
      <c r="D21" s="113">
        <v>5.2088759245754769E-2</v>
      </c>
      <c r="E21" s="115">
        <v>5</v>
      </c>
      <c r="F21" s="114">
        <v>3</v>
      </c>
      <c r="G21" s="114" t="s">
        <v>513</v>
      </c>
      <c r="H21" s="114">
        <v>4</v>
      </c>
      <c r="I21" s="140" t="s">
        <v>513</v>
      </c>
      <c r="J21" s="115" t="s">
        <v>513</v>
      </c>
      <c r="K21" s="116" t="s">
        <v>513</v>
      </c>
    </row>
    <row r="22" spans="1:11" ht="14.1" customHeight="1" x14ac:dyDescent="0.2">
      <c r="A22" s="306">
        <v>22</v>
      </c>
      <c r="B22" s="307" t="s">
        <v>239</v>
      </c>
      <c r="C22" s="308"/>
      <c r="D22" s="113">
        <v>0.80216689238462335</v>
      </c>
      <c r="E22" s="115">
        <v>77</v>
      </c>
      <c r="F22" s="114">
        <v>74</v>
      </c>
      <c r="G22" s="114">
        <v>104</v>
      </c>
      <c r="H22" s="114">
        <v>80</v>
      </c>
      <c r="I22" s="140">
        <v>87</v>
      </c>
      <c r="J22" s="115">
        <v>-10</v>
      </c>
      <c r="K22" s="116">
        <v>-11.494252873563218</v>
      </c>
    </row>
    <row r="23" spans="1:11" ht="14.1" customHeight="1" x14ac:dyDescent="0.2">
      <c r="A23" s="306">
        <v>23</v>
      </c>
      <c r="B23" s="307" t="s">
        <v>240</v>
      </c>
      <c r="C23" s="308"/>
      <c r="D23" s="113">
        <v>0.5938118554016043</v>
      </c>
      <c r="E23" s="115">
        <v>57</v>
      </c>
      <c r="F23" s="114">
        <v>14</v>
      </c>
      <c r="G23" s="114">
        <v>45</v>
      </c>
      <c r="H23" s="114">
        <v>48</v>
      </c>
      <c r="I23" s="140">
        <v>37</v>
      </c>
      <c r="J23" s="115">
        <v>20</v>
      </c>
      <c r="K23" s="116">
        <v>54.054054054054056</v>
      </c>
    </row>
    <row r="24" spans="1:11" ht="14.1" customHeight="1" x14ac:dyDescent="0.2">
      <c r="A24" s="306">
        <v>24</v>
      </c>
      <c r="B24" s="307" t="s">
        <v>241</v>
      </c>
      <c r="C24" s="308"/>
      <c r="D24" s="113">
        <v>1.4480675070319824</v>
      </c>
      <c r="E24" s="115">
        <v>139</v>
      </c>
      <c r="F24" s="114">
        <v>80</v>
      </c>
      <c r="G24" s="114">
        <v>113</v>
      </c>
      <c r="H24" s="114">
        <v>105</v>
      </c>
      <c r="I24" s="140">
        <v>127</v>
      </c>
      <c r="J24" s="115">
        <v>12</v>
      </c>
      <c r="K24" s="116">
        <v>9.4488188976377945</v>
      </c>
    </row>
    <row r="25" spans="1:11" ht="14.1" customHeight="1" x14ac:dyDescent="0.2">
      <c r="A25" s="306">
        <v>25</v>
      </c>
      <c r="B25" s="307" t="s">
        <v>242</v>
      </c>
      <c r="C25" s="308"/>
      <c r="D25" s="113">
        <v>3.114907802896135</v>
      </c>
      <c r="E25" s="115">
        <v>299</v>
      </c>
      <c r="F25" s="114">
        <v>235</v>
      </c>
      <c r="G25" s="114">
        <v>258</v>
      </c>
      <c r="H25" s="114">
        <v>204</v>
      </c>
      <c r="I25" s="140">
        <v>277</v>
      </c>
      <c r="J25" s="115">
        <v>22</v>
      </c>
      <c r="K25" s="116">
        <v>7.9422382671480145</v>
      </c>
    </row>
    <row r="26" spans="1:11" ht="14.1" customHeight="1" x14ac:dyDescent="0.2">
      <c r="A26" s="306">
        <v>26</v>
      </c>
      <c r="B26" s="307" t="s">
        <v>243</v>
      </c>
      <c r="C26" s="308"/>
      <c r="D26" s="113">
        <v>3.1878320658401917</v>
      </c>
      <c r="E26" s="115">
        <v>306</v>
      </c>
      <c r="F26" s="114">
        <v>181</v>
      </c>
      <c r="G26" s="114">
        <v>238</v>
      </c>
      <c r="H26" s="114">
        <v>167</v>
      </c>
      <c r="I26" s="140">
        <v>236</v>
      </c>
      <c r="J26" s="115">
        <v>70</v>
      </c>
      <c r="K26" s="116">
        <v>29.661016949152543</v>
      </c>
    </row>
    <row r="27" spans="1:11" ht="14.1" customHeight="1" x14ac:dyDescent="0.2">
      <c r="A27" s="306">
        <v>27</v>
      </c>
      <c r="B27" s="307" t="s">
        <v>244</v>
      </c>
      <c r="C27" s="308"/>
      <c r="D27" s="113">
        <v>1.573080529221794</v>
      </c>
      <c r="E27" s="115">
        <v>151</v>
      </c>
      <c r="F27" s="114">
        <v>96</v>
      </c>
      <c r="G27" s="114">
        <v>101</v>
      </c>
      <c r="H27" s="114">
        <v>83</v>
      </c>
      <c r="I27" s="140">
        <v>134</v>
      </c>
      <c r="J27" s="115">
        <v>17</v>
      </c>
      <c r="K27" s="116">
        <v>12.686567164179104</v>
      </c>
    </row>
    <row r="28" spans="1:11" ht="14.1" customHeight="1" x14ac:dyDescent="0.2">
      <c r="A28" s="306">
        <v>28</v>
      </c>
      <c r="B28" s="307" t="s">
        <v>245</v>
      </c>
      <c r="C28" s="308"/>
      <c r="D28" s="113">
        <v>0.11459527034066049</v>
      </c>
      <c r="E28" s="115">
        <v>11</v>
      </c>
      <c r="F28" s="114">
        <v>4</v>
      </c>
      <c r="G28" s="114">
        <v>10</v>
      </c>
      <c r="H28" s="114">
        <v>7</v>
      </c>
      <c r="I28" s="140">
        <v>10</v>
      </c>
      <c r="J28" s="115">
        <v>1</v>
      </c>
      <c r="K28" s="116">
        <v>10</v>
      </c>
    </row>
    <row r="29" spans="1:11" ht="14.1" customHeight="1" x14ac:dyDescent="0.2">
      <c r="A29" s="306">
        <v>29</v>
      </c>
      <c r="B29" s="307" t="s">
        <v>246</v>
      </c>
      <c r="C29" s="308"/>
      <c r="D29" s="113">
        <v>5.3651422023127413</v>
      </c>
      <c r="E29" s="115">
        <v>515</v>
      </c>
      <c r="F29" s="114">
        <v>400</v>
      </c>
      <c r="G29" s="114">
        <v>424</v>
      </c>
      <c r="H29" s="114">
        <v>402</v>
      </c>
      <c r="I29" s="140">
        <v>463</v>
      </c>
      <c r="J29" s="115">
        <v>52</v>
      </c>
      <c r="K29" s="116">
        <v>11.23110151187905</v>
      </c>
    </row>
    <row r="30" spans="1:11" ht="14.1" customHeight="1" x14ac:dyDescent="0.2">
      <c r="A30" s="306" t="s">
        <v>247</v>
      </c>
      <c r="B30" s="307" t="s">
        <v>248</v>
      </c>
      <c r="C30" s="308"/>
      <c r="D30" s="113">
        <v>2.7711219918741534</v>
      </c>
      <c r="E30" s="115">
        <v>266</v>
      </c>
      <c r="F30" s="114">
        <v>177</v>
      </c>
      <c r="G30" s="114">
        <v>160</v>
      </c>
      <c r="H30" s="114" t="s">
        <v>513</v>
      </c>
      <c r="I30" s="140">
        <v>231</v>
      </c>
      <c r="J30" s="115">
        <v>35</v>
      </c>
      <c r="K30" s="116">
        <v>15.151515151515152</v>
      </c>
    </row>
    <row r="31" spans="1:11" ht="14.1" customHeight="1" x14ac:dyDescent="0.2">
      <c r="A31" s="306" t="s">
        <v>249</v>
      </c>
      <c r="B31" s="307" t="s">
        <v>250</v>
      </c>
      <c r="C31" s="308"/>
      <c r="D31" s="113">
        <v>2.5940202104385874</v>
      </c>
      <c r="E31" s="115">
        <v>249</v>
      </c>
      <c r="F31" s="114">
        <v>223</v>
      </c>
      <c r="G31" s="114">
        <v>264</v>
      </c>
      <c r="H31" s="114">
        <v>225</v>
      </c>
      <c r="I31" s="140">
        <v>232</v>
      </c>
      <c r="J31" s="115">
        <v>17</v>
      </c>
      <c r="K31" s="116">
        <v>7.3275862068965516</v>
      </c>
    </row>
    <row r="32" spans="1:11" ht="14.1" customHeight="1" x14ac:dyDescent="0.2">
      <c r="A32" s="306">
        <v>31</v>
      </c>
      <c r="B32" s="307" t="s">
        <v>251</v>
      </c>
      <c r="C32" s="308"/>
      <c r="D32" s="113">
        <v>0.46879883321179289</v>
      </c>
      <c r="E32" s="115">
        <v>45</v>
      </c>
      <c r="F32" s="114">
        <v>26</v>
      </c>
      <c r="G32" s="114">
        <v>43</v>
      </c>
      <c r="H32" s="114">
        <v>35</v>
      </c>
      <c r="I32" s="140">
        <v>54</v>
      </c>
      <c r="J32" s="115">
        <v>-9</v>
      </c>
      <c r="K32" s="116">
        <v>-16.666666666666668</v>
      </c>
    </row>
    <row r="33" spans="1:11" ht="14.1" customHeight="1" x14ac:dyDescent="0.2">
      <c r="A33" s="306">
        <v>32</v>
      </c>
      <c r="B33" s="307" t="s">
        <v>252</v>
      </c>
      <c r="C33" s="308"/>
      <c r="D33" s="113">
        <v>1.6460047921658507</v>
      </c>
      <c r="E33" s="115">
        <v>158</v>
      </c>
      <c r="F33" s="114">
        <v>132</v>
      </c>
      <c r="G33" s="114">
        <v>149</v>
      </c>
      <c r="H33" s="114">
        <v>130</v>
      </c>
      <c r="I33" s="140">
        <v>125</v>
      </c>
      <c r="J33" s="115">
        <v>33</v>
      </c>
      <c r="K33" s="116">
        <v>26.4</v>
      </c>
    </row>
    <row r="34" spans="1:11" ht="14.1" customHeight="1" x14ac:dyDescent="0.2">
      <c r="A34" s="306">
        <v>33</v>
      </c>
      <c r="B34" s="307" t="s">
        <v>253</v>
      </c>
      <c r="C34" s="308"/>
      <c r="D34" s="113">
        <v>1.3855609959370767</v>
      </c>
      <c r="E34" s="115">
        <v>133</v>
      </c>
      <c r="F34" s="114">
        <v>136</v>
      </c>
      <c r="G34" s="114">
        <v>115</v>
      </c>
      <c r="H34" s="114">
        <v>108</v>
      </c>
      <c r="I34" s="140">
        <v>98</v>
      </c>
      <c r="J34" s="115">
        <v>35</v>
      </c>
      <c r="K34" s="116">
        <v>35.714285714285715</v>
      </c>
    </row>
    <row r="35" spans="1:11" ht="14.1" customHeight="1" x14ac:dyDescent="0.2">
      <c r="A35" s="306">
        <v>34</v>
      </c>
      <c r="B35" s="307" t="s">
        <v>254</v>
      </c>
      <c r="C35" s="308"/>
      <c r="D35" s="113">
        <v>1.3647254922387748</v>
      </c>
      <c r="E35" s="115">
        <v>131</v>
      </c>
      <c r="F35" s="114">
        <v>104</v>
      </c>
      <c r="G35" s="114">
        <v>132</v>
      </c>
      <c r="H35" s="114">
        <v>103</v>
      </c>
      <c r="I35" s="140">
        <v>124</v>
      </c>
      <c r="J35" s="115">
        <v>7</v>
      </c>
      <c r="K35" s="116">
        <v>5.645161290322581</v>
      </c>
    </row>
    <row r="36" spans="1:11" ht="14.1" customHeight="1" x14ac:dyDescent="0.2">
      <c r="A36" s="306">
        <v>41</v>
      </c>
      <c r="B36" s="307" t="s">
        <v>255</v>
      </c>
      <c r="C36" s="308"/>
      <c r="D36" s="113">
        <v>0.48963433691009478</v>
      </c>
      <c r="E36" s="115">
        <v>47</v>
      </c>
      <c r="F36" s="114">
        <v>37</v>
      </c>
      <c r="G36" s="114">
        <v>45</v>
      </c>
      <c r="H36" s="114">
        <v>41</v>
      </c>
      <c r="I36" s="140">
        <v>67</v>
      </c>
      <c r="J36" s="115">
        <v>-20</v>
      </c>
      <c r="K36" s="116">
        <v>-29.850746268656717</v>
      </c>
    </row>
    <row r="37" spans="1:11" ht="14.1" customHeight="1" x14ac:dyDescent="0.2">
      <c r="A37" s="306">
        <v>42</v>
      </c>
      <c r="B37" s="307" t="s">
        <v>256</v>
      </c>
      <c r="C37" s="308"/>
      <c r="D37" s="113">
        <v>0.14584852588811334</v>
      </c>
      <c r="E37" s="115">
        <v>14</v>
      </c>
      <c r="F37" s="114">
        <v>3</v>
      </c>
      <c r="G37" s="114" t="s">
        <v>513</v>
      </c>
      <c r="H37" s="114" t="s">
        <v>513</v>
      </c>
      <c r="I37" s="140">
        <v>6</v>
      </c>
      <c r="J37" s="115">
        <v>8</v>
      </c>
      <c r="K37" s="116">
        <v>133.33333333333334</v>
      </c>
    </row>
    <row r="38" spans="1:11" ht="14.1" customHeight="1" x14ac:dyDescent="0.2">
      <c r="A38" s="306">
        <v>43</v>
      </c>
      <c r="B38" s="307" t="s">
        <v>257</v>
      </c>
      <c r="C38" s="308"/>
      <c r="D38" s="113">
        <v>1.760600062506511</v>
      </c>
      <c r="E38" s="115">
        <v>169</v>
      </c>
      <c r="F38" s="114">
        <v>76</v>
      </c>
      <c r="G38" s="114">
        <v>99</v>
      </c>
      <c r="H38" s="114">
        <v>96</v>
      </c>
      <c r="I38" s="140">
        <v>98</v>
      </c>
      <c r="J38" s="115">
        <v>71</v>
      </c>
      <c r="K38" s="116">
        <v>72.448979591836732</v>
      </c>
    </row>
    <row r="39" spans="1:11" ht="14.1" customHeight="1" x14ac:dyDescent="0.2">
      <c r="A39" s="306">
        <v>51</v>
      </c>
      <c r="B39" s="307" t="s">
        <v>258</v>
      </c>
      <c r="C39" s="308"/>
      <c r="D39" s="113">
        <v>13.699343681633504</v>
      </c>
      <c r="E39" s="115">
        <v>1315</v>
      </c>
      <c r="F39" s="114">
        <v>1226</v>
      </c>
      <c r="G39" s="114">
        <v>1469</v>
      </c>
      <c r="H39" s="114">
        <v>1331</v>
      </c>
      <c r="I39" s="140">
        <v>1504</v>
      </c>
      <c r="J39" s="115">
        <v>-189</v>
      </c>
      <c r="K39" s="116">
        <v>-12.566489361702128</v>
      </c>
    </row>
    <row r="40" spans="1:11" ht="14.1" customHeight="1" x14ac:dyDescent="0.2">
      <c r="A40" s="306" t="s">
        <v>259</v>
      </c>
      <c r="B40" s="307" t="s">
        <v>260</v>
      </c>
      <c r="C40" s="308"/>
      <c r="D40" s="113">
        <v>12.688821752265861</v>
      </c>
      <c r="E40" s="115">
        <v>1218</v>
      </c>
      <c r="F40" s="114">
        <v>1164</v>
      </c>
      <c r="G40" s="114">
        <v>1412</v>
      </c>
      <c r="H40" s="114">
        <v>1261</v>
      </c>
      <c r="I40" s="140">
        <v>1401</v>
      </c>
      <c r="J40" s="115">
        <v>-183</v>
      </c>
      <c r="K40" s="116">
        <v>-13.062098501070663</v>
      </c>
    </row>
    <row r="41" spans="1:11" ht="14.1" customHeight="1" x14ac:dyDescent="0.2">
      <c r="A41" s="306"/>
      <c r="B41" s="307" t="s">
        <v>261</v>
      </c>
      <c r="C41" s="308"/>
      <c r="D41" s="113">
        <v>11.615793311803312</v>
      </c>
      <c r="E41" s="115">
        <v>1115</v>
      </c>
      <c r="F41" s="114">
        <v>1079</v>
      </c>
      <c r="G41" s="114">
        <v>1207</v>
      </c>
      <c r="H41" s="114">
        <v>1128</v>
      </c>
      <c r="I41" s="140">
        <v>1260</v>
      </c>
      <c r="J41" s="115">
        <v>-145</v>
      </c>
      <c r="K41" s="116">
        <v>-11.507936507936508</v>
      </c>
    </row>
    <row r="42" spans="1:11" ht="14.1" customHeight="1" x14ac:dyDescent="0.2">
      <c r="A42" s="306">
        <v>52</v>
      </c>
      <c r="B42" s="307" t="s">
        <v>262</v>
      </c>
      <c r="C42" s="308"/>
      <c r="D42" s="113">
        <v>4.0837587248671738</v>
      </c>
      <c r="E42" s="115">
        <v>392</v>
      </c>
      <c r="F42" s="114">
        <v>377</v>
      </c>
      <c r="G42" s="114">
        <v>374</v>
      </c>
      <c r="H42" s="114">
        <v>385</v>
      </c>
      <c r="I42" s="140">
        <v>430</v>
      </c>
      <c r="J42" s="115">
        <v>-38</v>
      </c>
      <c r="K42" s="116">
        <v>-8.8372093023255811</v>
      </c>
    </row>
    <row r="43" spans="1:11" ht="14.1" customHeight="1" x14ac:dyDescent="0.2">
      <c r="A43" s="306" t="s">
        <v>263</v>
      </c>
      <c r="B43" s="307" t="s">
        <v>264</v>
      </c>
      <c r="C43" s="308"/>
      <c r="D43" s="113">
        <v>3.3336805917283052</v>
      </c>
      <c r="E43" s="115">
        <v>320</v>
      </c>
      <c r="F43" s="114">
        <v>307</v>
      </c>
      <c r="G43" s="114">
        <v>301</v>
      </c>
      <c r="H43" s="114">
        <v>324</v>
      </c>
      <c r="I43" s="140">
        <v>381</v>
      </c>
      <c r="J43" s="115">
        <v>-61</v>
      </c>
      <c r="K43" s="116">
        <v>-16.010498687664043</v>
      </c>
    </row>
    <row r="44" spans="1:11" ht="14.1" customHeight="1" x14ac:dyDescent="0.2">
      <c r="A44" s="306">
        <v>53</v>
      </c>
      <c r="B44" s="307" t="s">
        <v>265</v>
      </c>
      <c r="C44" s="308"/>
      <c r="D44" s="113">
        <v>1.2501302218981143</v>
      </c>
      <c r="E44" s="115">
        <v>120</v>
      </c>
      <c r="F44" s="114">
        <v>118</v>
      </c>
      <c r="G44" s="114">
        <v>112</v>
      </c>
      <c r="H44" s="114">
        <v>75</v>
      </c>
      <c r="I44" s="140">
        <v>98</v>
      </c>
      <c r="J44" s="115">
        <v>22</v>
      </c>
      <c r="K44" s="116">
        <v>22.448979591836736</v>
      </c>
    </row>
    <row r="45" spans="1:11" ht="14.1" customHeight="1" x14ac:dyDescent="0.2">
      <c r="A45" s="306" t="s">
        <v>266</v>
      </c>
      <c r="B45" s="307" t="s">
        <v>267</v>
      </c>
      <c r="C45" s="308"/>
      <c r="D45" s="113">
        <v>1.1876237108032086</v>
      </c>
      <c r="E45" s="115">
        <v>114</v>
      </c>
      <c r="F45" s="114">
        <v>106</v>
      </c>
      <c r="G45" s="114">
        <v>112</v>
      </c>
      <c r="H45" s="114">
        <v>70</v>
      </c>
      <c r="I45" s="140">
        <v>94</v>
      </c>
      <c r="J45" s="115">
        <v>20</v>
      </c>
      <c r="K45" s="116">
        <v>21.276595744680851</v>
      </c>
    </row>
    <row r="46" spans="1:11" ht="14.1" customHeight="1" x14ac:dyDescent="0.2">
      <c r="A46" s="306">
        <v>54</v>
      </c>
      <c r="B46" s="307" t="s">
        <v>268</v>
      </c>
      <c r="C46" s="308"/>
      <c r="D46" s="113">
        <v>7.7091363683717056</v>
      </c>
      <c r="E46" s="115">
        <v>740</v>
      </c>
      <c r="F46" s="114">
        <v>753</v>
      </c>
      <c r="G46" s="114">
        <v>878</v>
      </c>
      <c r="H46" s="114">
        <v>732</v>
      </c>
      <c r="I46" s="140">
        <v>713</v>
      </c>
      <c r="J46" s="115">
        <v>27</v>
      </c>
      <c r="K46" s="116">
        <v>3.7868162692847123</v>
      </c>
    </row>
    <row r="47" spans="1:11" ht="14.1" customHeight="1" x14ac:dyDescent="0.2">
      <c r="A47" s="306">
        <v>61</v>
      </c>
      <c r="B47" s="307" t="s">
        <v>269</v>
      </c>
      <c r="C47" s="308"/>
      <c r="D47" s="113">
        <v>1.9272840920929264</v>
      </c>
      <c r="E47" s="115">
        <v>185</v>
      </c>
      <c r="F47" s="114">
        <v>128</v>
      </c>
      <c r="G47" s="114">
        <v>123</v>
      </c>
      <c r="H47" s="114">
        <v>179</v>
      </c>
      <c r="I47" s="140">
        <v>148</v>
      </c>
      <c r="J47" s="115">
        <v>37</v>
      </c>
      <c r="K47" s="116">
        <v>25</v>
      </c>
    </row>
    <row r="48" spans="1:11" ht="14.1" customHeight="1" x14ac:dyDescent="0.2">
      <c r="A48" s="306">
        <v>62</v>
      </c>
      <c r="B48" s="307" t="s">
        <v>270</v>
      </c>
      <c r="C48" s="308"/>
      <c r="D48" s="113">
        <v>11.219918741535576</v>
      </c>
      <c r="E48" s="115">
        <v>1077</v>
      </c>
      <c r="F48" s="114">
        <v>697</v>
      </c>
      <c r="G48" s="114">
        <v>809</v>
      </c>
      <c r="H48" s="114">
        <v>674</v>
      </c>
      <c r="I48" s="140">
        <v>711</v>
      </c>
      <c r="J48" s="115">
        <v>366</v>
      </c>
      <c r="K48" s="116">
        <v>51.47679324894515</v>
      </c>
    </row>
    <row r="49" spans="1:11" ht="14.1" customHeight="1" x14ac:dyDescent="0.2">
      <c r="A49" s="306">
        <v>63</v>
      </c>
      <c r="B49" s="307" t="s">
        <v>271</v>
      </c>
      <c r="C49" s="308"/>
      <c r="D49" s="113">
        <v>5.6360037503906657</v>
      </c>
      <c r="E49" s="115">
        <v>541</v>
      </c>
      <c r="F49" s="114">
        <v>481</v>
      </c>
      <c r="G49" s="114">
        <v>506</v>
      </c>
      <c r="H49" s="114">
        <v>418</v>
      </c>
      <c r="I49" s="140">
        <v>424</v>
      </c>
      <c r="J49" s="115">
        <v>117</v>
      </c>
      <c r="K49" s="116">
        <v>27.59433962264151</v>
      </c>
    </row>
    <row r="50" spans="1:11" ht="14.1" customHeight="1" x14ac:dyDescent="0.2">
      <c r="A50" s="306" t="s">
        <v>272</v>
      </c>
      <c r="B50" s="307" t="s">
        <v>273</v>
      </c>
      <c r="C50" s="308"/>
      <c r="D50" s="113">
        <v>0.92717991457443483</v>
      </c>
      <c r="E50" s="115">
        <v>89</v>
      </c>
      <c r="F50" s="114">
        <v>72</v>
      </c>
      <c r="G50" s="114">
        <v>95</v>
      </c>
      <c r="H50" s="114">
        <v>81</v>
      </c>
      <c r="I50" s="140">
        <v>93</v>
      </c>
      <c r="J50" s="115">
        <v>-4</v>
      </c>
      <c r="K50" s="116">
        <v>-4.301075268817204</v>
      </c>
    </row>
    <row r="51" spans="1:11" ht="14.1" customHeight="1" x14ac:dyDescent="0.2">
      <c r="A51" s="306" t="s">
        <v>274</v>
      </c>
      <c r="B51" s="307" t="s">
        <v>275</v>
      </c>
      <c r="C51" s="308"/>
      <c r="D51" s="113">
        <v>4.2816960100010419</v>
      </c>
      <c r="E51" s="115">
        <v>411</v>
      </c>
      <c r="F51" s="114">
        <v>373</v>
      </c>
      <c r="G51" s="114">
        <v>386</v>
      </c>
      <c r="H51" s="114">
        <v>311</v>
      </c>
      <c r="I51" s="140">
        <v>309</v>
      </c>
      <c r="J51" s="115">
        <v>102</v>
      </c>
      <c r="K51" s="116">
        <v>33.009708737864081</v>
      </c>
    </row>
    <row r="52" spans="1:11" ht="14.1" customHeight="1" x14ac:dyDescent="0.2">
      <c r="A52" s="306">
        <v>71</v>
      </c>
      <c r="B52" s="307" t="s">
        <v>276</v>
      </c>
      <c r="C52" s="308"/>
      <c r="D52" s="113">
        <v>7.3861860610480257</v>
      </c>
      <c r="E52" s="115">
        <v>709</v>
      </c>
      <c r="F52" s="114">
        <v>446</v>
      </c>
      <c r="G52" s="114">
        <v>638</v>
      </c>
      <c r="H52" s="114">
        <v>593</v>
      </c>
      <c r="I52" s="140">
        <v>613</v>
      </c>
      <c r="J52" s="115">
        <v>96</v>
      </c>
      <c r="K52" s="116">
        <v>15.66068515497553</v>
      </c>
    </row>
    <row r="53" spans="1:11" ht="14.1" customHeight="1" x14ac:dyDescent="0.2">
      <c r="A53" s="306" t="s">
        <v>277</v>
      </c>
      <c r="B53" s="307" t="s">
        <v>278</v>
      </c>
      <c r="C53" s="308"/>
      <c r="D53" s="113">
        <v>3.1044900510469842</v>
      </c>
      <c r="E53" s="115">
        <v>298</v>
      </c>
      <c r="F53" s="114">
        <v>174</v>
      </c>
      <c r="G53" s="114">
        <v>206</v>
      </c>
      <c r="H53" s="114">
        <v>213</v>
      </c>
      <c r="I53" s="140">
        <v>235</v>
      </c>
      <c r="J53" s="115">
        <v>63</v>
      </c>
      <c r="K53" s="116">
        <v>26.808510638297872</v>
      </c>
    </row>
    <row r="54" spans="1:11" ht="14.1" customHeight="1" x14ac:dyDescent="0.2">
      <c r="A54" s="306" t="s">
        <v>279</v>
      </c>
      <c r="B54" s="307" t="s">
        <v>280</v>
      </c>
      <c r="C54" s="308"/>
      <c r="D54" s="113">
        <v>3.4899468694655695</v>
      </c>
      <c r="E54" s="115">
        <v>335</v>
      </c>
      <c r="F54" s="114">
        <v>226</v>
      </c>
      <c r="G54" s="114">
        <v>363</v>
      </c>
      <c r="H54" s="114">
        <v>312</v>
      </c>
      <c r="I54" s="140">
        <v>302</v>
      </c>
      <c r="J54" s="115">
        <v>33</v>
      </c>
      <c r="K54" s="116">
        <v>10.927152317880795</v>
      </c>
    </row>
    <row r="55" spans="1:11" ht="14.1" customHeight="1" x14ac:dyDescent="0.2">
      <c r="A55" s="306">
        <v>72</v>
      </c>
      <c r="B55" s="307" t="s">
        <v>281</v>
      </c>
      <c r="C55" s="308"/>
      <c r="D55" s="113">
        <v>1.323054484842171</v>
      </c>
      <c r="E55" s="115">
        <v>127</v>
      </c>
      <c r="F55" s="114">
        <v>107</v>
      </c>
      <c r="G55" s="114">
        <v>140</v>
      </c>
      <c r="H55" s="114">
        <v>123</v>
      </c>
      <c r="I55" s="140">
        <v>204</v>
      </c>
      <c r="J55" s="115">
        <v>-77</v>
      </c>
      <c r="K55" s="116">
        <v>-37.745098039215684</v>
      </c>
    </row>
    <row r="56" spans="1:11" ht="14.1" customHeight="1" x14ac:dyDescent="0.2">
      <c r="A56" s="306" t="s">
        <v>282</v>
      </c>
      <c r="B56" s="307" t="s">
        <v>283</v>
      </c>
      <c r="C56" s="308"/>
      <c r="D56" s="113">
        <v>0.47921658506094383</v>
      </c>
      <c r="E56" s="115">
        <v>46</v>
      </c>
      <c r="F56" s="114">
        <v>41</v>
      </c>
      <c r="G56" s="114">
        <v>47</v>
      </c>
      <c r="H56" s="114">
        <v>43</v>
      </c>
      <c r="I56" s="140">
        <v>103</v>
      </c>
      <c r="J56" s="115">
        <v>-57</v>
      </c>
      <c r="K56" s="116">
        <v>-55.339805825242721</v>
      </c>
    </row>
    <row r="57" spans="1:11" ht="14.1" customHeight="1" x14ac:dyDescent="0.2">
      <c r="A57" s="306" t="s">
        <v>284</v>
      </c>
      <c r="B57" s="307" t="s">
        <v>285</v>
      </c>
      <c r="C57" s="308"/>
      <c r="D57" s="113">
        <v>0.58339410355245336</v>
      </c>
      <c r="E57" s="115">
        <v>56</v>
      </c>
      <c r="F57" s="114">
        <v>45</v>
      </c>
      <c r="G57" s="114">
        <v>52</v>
      </c>
      <c r="H57" s="114">
        <v>47</v>
      </c>
      <c r="I57" s="140">
        <v>62</v>
      </c>
      <c r="J57" s="115">
        <v>-6</v>
      </c>
      <c r="K57" s="116">
        <v>-9.67741935483871</v>
      </c>
    </row>
    <row r="58" spans="1:11" ht="14.1" customHeight="1" x14ac:dyDescent="0.2">
      <c r="A58" s="306">
        <v>73</v>
      </c>
      <c r="B58" s="307" t="s">
        <v>286</v>
      </c>
      <c r="C58" s="308"/>
      <c r="D58" s="113">
        <v>2.0002083550369831</v>
      </c>
      <c r="E58" s="115">
        <v>192</v>
      </c>
      <c r="F58" s="114">
        <v>116</v>
      </c>
      <c r="G58" s="114">
        <v>198</v>
      </c>
      <c r="H58" s="114">
        <v>187</v>
      </c>
      <c r="I58" s="140">
        <v>215</v>
      </c>
      <c r="J58" s="115">
        <v>-23</v>
      </c>
      <c r="K58" s="116">
        <v>-10.697674418604651</v>
      </c>
    </row>
    <row r="59" spans="1:11" ht="14.1" customHeight="1" x14ac:dyDescent="0.2">
      <c r="A59" s="306" t="s">
        <v>287</v>
      </c>
      <c r="B59" s="307" t="s">
        <v>288</v>
      </c>
      <c r="C59" s="308"/>
      <c r="D59" s="113">
        <v>1.541827273674341</v>
      </c>
      <c r="E59" s="115">
        <v>148</v>
      </c>
      <c r="F59" s="114">
        <v>100</v>
      </c>
      <c r="G59" s="114">
        <v>148</v>
      </c>
      <c r="H59" s="114">
        <v>148</v>
      </c>
      <c r="I59" s="140">
        <v>165</v>
      </c>
      <c r="J59" s="115">
        <v>-17</v>
      </c>
      <c r="K59" s="116">
        <v>-10.303030303030303</v>
      </c>
    </row>
    <row r="60" spans="1:11" ht="14.1" customHeight="1" x14ac:dyDescent="0.2">
      <c r="A60" s="306">
        <v>81</v>
      </c>
      <c r="B60" s="307" t="s">
        <v>289</v>
      </c>
      <c r="C60" s="308"/>
      <c r="D60" s="113">
        <v>6.5944369205125533</v>
      </c>
      <c r="E60" s="115">
        <v>633</v>
      </c>
      <c r="F60" s="114">
        <v>529</v>
      </c>
      <c r="G60" s="114">
        <v>637</v>
      </c>
      <c r="H60" s="114">
        <v>643</v>
      </c>
      <c r="I60" s="140">
        <v>623</v>
      </c>
      <c r="J60" s="115">
        <v>10</v>
      </c>
      <c r="K60" s="116">
        <v>1.6051364365971108</v>
      </c>
    </row>
    <row r="61" spans="1:11" ht="14.1" customHeight="1" x14ac:dyDescent="0.2">
      <c r="A61" s="306" t="s">
        <v>290</v>
      </c>
      <c r="B61" s="307" t="s">
        <v>291</v>
      </c>
      <c r="C61" s="308"/>
      <c r="D61" s="113">
        <v>1.791853318053964</v>
      </c>
      <c r="E61" s="115">
        <v>172</v>
      </c>
      <c r="F61" s="114">
        <v>123</v>
      </c>
      <c r="G61" s="114">
        <v>175</v>
      </c>
      <c r="H61" s="114">
        <v>228</v>
      </c>
      <c r="I61" s="140">
        <v>175</v>
      </c>
      <c r="J61" s="115">
        <v>-3</v>
      </c>
      <c r="K61" s="116">
        <v>-1.7142857142857142</v>
      </c>
    </row>
    <row r="62" spans="1:11" ht="14.1" customHeight="1" x14ac:dyDescent="0.2">
      <c r="A62" s="306" t="s">
        <v>292</v>
      </c>
      <c r="B62" s="307" t="s">
        <v>293</v>
      </c>
      <c r="C62" s="308"/>
      <c r="D62" s="113">
        <v>2.7607042400250026</v>
      </c>
      <c r="E62" s="115">
        <v>265</v>
      </c>
      <c r="F62" s="114">
        <v>275</v>
      </c>
      <c r="G62" s="114">
        <v>285</v>
      </c>
      <c r="H62" s="114">
        <v>240</v>
      </c>
      <c r="I62" s="140">
        <v>253</v>
      </c>
      <c r="J62" s="115">
        <v>12</v>
      </c>
      <c r="K62" s="116">
        <v>4.7430830039525693</v>
      </c>
    </row>
    <row r="63" spans="1:11" ht="14.1" customHeight="1" x14ac:dyDescent="0.2">
      <c r="A63" s="306"/>
      <c r="B63" s="307" t="s">
        <v>294</v>
      </c>
      <c r="C63" s="308"/>
      <c r="D63" s="113">
        <v>2.271069903114908</v>
      </c>
      <c r="E63" s="115">
        <v>218</v>
      </c>
      <c r="F63" s="114">
        <v>230</v>
      </c>
      <c r="G63" s="114">
        <v>235</v>
      </c>
      <c r="H63" s="114">
        <v>210</v>
      </c>
      <c r="I63" s="140">
        <v>209</v>
      </c>
      <c r="J63" s="115">
        <v>9</v>
      </c>
      <c r="K63" s="116">
        <v>4.3062200956937797</v>
      </c>
    </row>
    <row r="64" spans="1:11" ht="14.1" customHeight="1" x14ac:dyDescent="0.2">
      <c r="A64" s="306" t="s">
        <v>295</v>
      </c>
      <c r="B64" s="307" t="s">
        <v>296</v>
      </c>
      <c r="C64" s="308"/>
      <c r="D64" s="113">
        <v>0.86467340347952915</v>
      </c>
      <c r="E64" s="115">
        <v>83</v>
      </c>
      <c r="F64" s="114">
        <v>56</v>
      </c>
      <c r="G64" s="114">
        <v>74</v>
      </c>
      <c r="H64" s="114">
        <v>66</v>
      </c>
      <c r="I64" s="140">
        <v>78</v>
      </c>
      <c r="J64" s="115">
        <v>5</v>
      </c>
      <c r="K64" s="116">
        <v>6.4102564102564106</v>
      </c>
    </row>
    <row r="65" spans="1:11" ht="14.1" customHeight="1" x14ac:dyDescent="0.2">
      <c r="A65" s="306" t="s">
        <v>297</v>
      </c>
      <c r="B65" s="307" t="s">
        <v>298</v>
      </c>
      <c r="C65" s="308"/>
      <c r="D65" s="113">
        <v>0.51046984060839673</v>
      </c>
      <c r="E65" s="115">
        <v>49</v>
      </c>
      <c r="F65" s="114">
        <v>30</v>
      </c>
      <c r="G65" s="114">
        <v>41</v>
      </c>
      <c r="H65" s="114">
        <v>49</v>
      </c>
      <c r="I65" s="140">
        <v>57</v>
      </c>
      <c r="J65" s="115">
        <v>-8</v>
      </c>
      <c r="K65" s="116">
        <v>-14.035087719298245</v>
      </c>
    </row>
    <row r="66" spans="1:11" ht="14.1" customHeight="1" x14ac:dyDescent="0.2">
      <c r="A66" s="306">
        <v>82</v>
      </c>
      <c r="B66" s="307" t="s">
        <v>299</v>
      </c>
      <c r="C66" s="308"/>
      <c r="D66" s="113">
        <v>3.1253255547452858</v>
      </c>
      <c r="E66" s="115">
        <v>300</v>
      </c>
      <c r="F66" s="114">
        <v>297</v>
      </c>
      <c r="G66" s="114">
        <v>266</v>
      </c>
      <c r="H66" s="114">
        <v>249</v>
      </c>
      <c r="I66" s="140">
        <v>312</v>
      </c>
      <c r="J66" s="115">
        <v>-12</v>
      </c>
      <c r="K66" s="116">
        <v>-3.8461538461538463</v>
      </c>
    </row>
    <row r="67" spans="1:11" ht="14.1" customHeight="1" x14ac:dyDescent="0.2">
      <c r="A67" s="306" t="s">
        <v>300</v>
      </c>
      <c r="B67" s="307" t="s">
        <v>301</v>
      </c>
      <c r="C67" s="308"/>
      <c r="D67" s="113">
        <v>1.6980935514116053</v>
      </c>
      <c r="E67" s="115">
        <v>163</v>
      </c>
      <c r="F67" s="114">
        <v>195</v>
      </c>
      <c r="G67" s="114">
        <v>141</v>
      </c>
      <c r="H67" s="114">
        <v>129</v>
      </c>
      <c r="I67" s="140">
        <v>119</v>
      </c>
      <c r="J67" s="115">
        <v>44</v>
      </c>
      <c r="K67" s="116">
        <v>36.974789915966383</v>
      </c>
    </row>
    <row r="68" spans="1:11" ht="14.1" customHeight="1" x14ac:dyDescent="0.2">
      <c r="A68" s="306" t="s">
        <v>302</v>
      </c>
      <c r="B68" s="307" t="s">
        <v>303</v>
      </c>
      <c r="C68" s="308"/>
      <c r="D68" s="113">
        <v>0.78133138868632146</v>
      </c>
      <c r="E68" s="115">
        <v>75</v>
      </c>
      <c r="F68" s="114">
        <v>56</v>
      </c>
      <c r="G68" s="114">
        <v>64</v>
      </c>
      <c r="H68" s="114">
        <v>76</v>
      </c>
      <c r="I68" s="140">
        <v>139</v>
      </c>
      <c r="J68" s="115">
        <v>-64</v>
      </c>
      <c r="K68" s="116">
        <v>-46.043165467625897</v>
      </c>
    </row>
    <row r="69" spans="1:11" ht="14.1" customHeight="1" x14ac:dyDescent="0.2">
      <c r="A69" s="306">
        <v>83</v>
      </c>
      <c r="B69" s="307" t="s">
        <v>304</v>
      </c>
      <c r="C69" s="308"/>
      <c r="D69" s="113">
        <v>3.1982498176893426</v>
      </c>
      <c r="E69" s="115">
        <v>307</v>
      </c>
      <c r="F69" s="114">
        <v>234</v>
      </c>
      <c r="G69" s="114">
        <v>473</v>
      </c>
      <c r="H69" s="114">
        <v>415</v>
      </c>
      <c r="I69" s="140">
        <v>280</v>
      </c>
      <c r="J69" s="115">
        <v>27</v>
      </c>
      <c r="K69" s="116">
        <v>9.6428571428571423</v>
      </c>
    </row>
    <row r="70" spans="1:11" ht="14.1" customHeight="1" x14ac:dyDescent="0.2">
      <c r="A70" s="306" t="s">
        <v>305</v>
      </c>
      <c r="B70" s="307" t="s">
        <v>306</v>
      </c>
      <c r="C70" s="308"/>
      <c r="D70" s="113">
        <v>2.5210959474945307</v>
      </c>
      <c r="E70" s="115">
        <v>242</v>
      </c>
      <c r="F70" s="114">
        <v>177</v>
      </c>
      <c r="G70" s="114">
        <v>427</v>
      </c>
      <c r="H70" s="114">
        <v>361</v>
      </c>
      <c r="I70" s="140">
        <v>238</v>
      </c>
      <c r="J70" s="115">
        <v>4</v>
      </c>
      <c r="K70" s="116">
        <v>1.680672268907563</v>
      </c>
    </row>
    <row r="71" spans="1:11" ht="14.1" customHeight="1" x14ac:dyDescent="0.2">
      <c r="A71" s="306"/>
      <c r="B71" s="307" t="s">
        <v>307</v>
      </c>
      <c r="C71" s="308"/>
      <c r="D71" s="113">
        <v>1.3022189811438691</v>
      </c>
      <c r="E71" s="115">
        <v>125</v>
      </c>
      <c r="F71" s="114">
        <v>100</v>
      </c>
      <c r="G71" s="114">
        <v>245</v>
      </c>
      <c r="H71" s="114">
        <v>102</v>
      </c>
      <c r="I71" s="140">
        <v>127</v>
      </c>
      <c r="J71" s="115">
        <v>-2</v>
      </c>
      <c r="K71" s="116">
        <v>-1.5748031496062993</v>
      </c>
    </row>
    <row r="72" spans="1:11" ht="14.1" customHeight="1" x14ac:dyDescent="0.2">
      <c r="A72" s="306">
        <v>84</v>
      </c>
      <c r="B72" s="307" t="s">
        <v>308</v>
      </c>
      <c r="C72" s="308"/>
      <c r="D72" s="113">
        <v>1.6251692884675486</v>
      </c>
      <c r="E72" s="115">
        <v>156</v>
      </c>
      <c r="F72" s="114">
        <v>76</v>
      </c>
      <c r="G72" s="114">
        <v>204</v>
      </c>
      <c r="H72" s="114">
        <v>113</v>
      </c>
      <c r="I72" s="140">
        <v>150</v>
      </c>
      <c r="J72" s="115">
        <v>6</v>
      </c>
      <c r="K72" s="116">
        <v>4</v>
      </c>
    </row>
    <row r="73" spans="1:11" ht="14.1" customHeight="1" x14ac:dyDescent="0.2">
      <c r="A73" s="306" t="s">
        <v>309</v>
      </c>
      <c r="B73" s="307" t="s">
        <v>310</v>
      </c>
      <c r="C73" s="308"/>
      <c r="D73" s="113">
        <v>0.76049588498801957</v>
      </c>
      <c r="E73" s="115">
        <v>73</v>
      </c>
      <c r="F73" s="114">
        <v>22</v>
      </c>
      <c r="G73" s="114">
        <v>84</v>
      </c>
      <c r="H73" s="114">
        <v>27</v>
      </c>
      <c r="I73" s="140">
        <v>58</v>
      </c>
      <c r="J73" s="115">
        <v>15</v>
      </c>
      <c r="K73" s="116">
        <v>25.862068965517242</v>
      </c>
    </row>
    <row r="74" spans="1:11" ht="14.1" customHeight="1" x14ac:dyDescent="0.2">
      <c r="A74" s="306" t="s">
        <v>311</v>
      </c>
      <c r="B74" s="307" t="s">
        <v>312</v>
      </c>
      <c r="C74" s="308"/>
      <c r="D74" s="113">
        <v>0.15626627773726429</v>
      </c>
      <c r="E74" s="115">
        <v>15</v>
      </c>
      <c r="F74" s="114">
        <v>6</v>
      </c>
      <c r="G74" s="114">
        <v>36</v>
      </c>
      <c r="H74" s="114">
        <v>18</v>
      </c>
      <c r="I74" s="140">
        <v>15</v>
      </c>
      <c r="J74" s="115">
        <v>0</v>
      </c>
      <c r="K74" s="116">
        <v>0</v>
      </c>
    </row>
    <row r="75" spans="1:11" ht="14.1" customHeight="1" x14ac:dyDescent="0.2">
      <c r="A75" s="306" t="s">
        <v>313</v>
      </c>
      <c r="B75" s="307" t="s">
        <v>314</v>
      </c>
      <c r="C75" s="308"/>
      <c r="D75" s="113">
        <v>0.44796332951349099</v>
      </c>
      <c r="E75" s="115">
        <v>43</v>
      </c>
      <c r="F75" s="114">
        <v>24</v>
      </c>
      <c r="G75" s="114">
        <v>34</v>
      </c>
      <c r="H75" s="114">
        <v>40</v>
      </c>
      <c r="I75" s="140">
        <v>41</v>
      </c>
      <c r="J75" s="115">
        <v>2</v>
      </c>
      <c r="K75" s="116">
        <v>4.8780487804878048</v>
      </c>
    </row>
    <row r="76" spans="1:11" ht="14.1" customHeight="1" x14ac:dyDescent="0.2">
      <c r="A76" s="306">
        <v>91</v>
      </c>
      <c r="B76" s="307" t="s">
        <v>315</v>
      </c>
      <c r="C76" s="308"/>
      <c r="D76" s="113">
        <v>0.20835503698301908</v>
      </c>
      <c r="E76" s="115">
        <v>20</v>
      </c>
      <c r="F76" s="114">
        <v>9</v>
      </c>
      <c r="G76" s="114">
        <v>17</v>
      </c>
      <c r="H76" s="114">
        <v>12</v>
      </c>
      <c r="I76" s="140">
        <v>19</v>
      </c>
      <c r="J76" s="115">
        <v>1</v>
      </c>
      <c r="K76" s="116">
        <v>5.2631578947368425</v>
      </c>
    </row>
    <row r="77" spans="1:11" ht="14.1" customHeight="1" x14ac:dyDescent="0.2">
      <c r="A77" s="306">
        <v>92</v>
      </c>
      <c r="B77" s="307" t="s">
        <v>316</v>
      </c>
      <c r="C77" s="308"/>
      <c r="D77" s="113">
        <v>2.8648817585165123</v>
      </c>
      <c r="E77" s="115">
        <v>275</v>
      </c>
      <c r="F77" s="114">
        <v>167</v>
      </c>
      <c r="G77" s="114">
        <v>252</v>
      </c>
      <c r="H77" s="114">
        <v>245</v>
      </c>
      <c r="I77" s="140">
        <v>232</v>
      </c>
      <c r="J77" s="115">
        <v>43</v>
      </c>
      <c r="K77" s="116">
        <v>18.53448275862069</v>
      </c>
    </row>
    <row r="78" spans="1:11" ht="14.1" customHeight="1" x14ac:dyDescent="0.2">
      <c r="A78" s="306">
        <v>93</v>
      </c>
      <c r="B78" s="307" t="s">
        <v>317</v>
      </c>
      <c r="C78" s="308"/>
      <c r="D78" s="113">
        <v>0.15626627773726429</v>
      </c>
      <c r="E78" s="115">
        <v>15</v>
      </c>
      <c r="F78" s="114">
        <v>3</v>
      </c>
      <c r="G78" s="114">
        <v>11</v>
      </c>
      <c r="H78" s="114">
        <v>18</v>
      </c>
      <c r="I78" s="140">
        <v>11</v>
      </c>
      <c r="J78" s="115">
        <v>4</v>
      </c>
      <c r="K78" s="116">
        <v>36.363636363636367</v>
      </c>
    </row>
    <row r="79" spans="1:11" ht="14.1" customHeight="1" x14ac:dyDescent="0.2">
      <c r="A79" s="306">
        <v>94</v>
      </c>
      <c r="B79" s="307" t="s">
        <v>318</v>
      </c>
      <c r="C79" s="308"/>
      <c r="D79" s="113">
        <v>0.96885092197103861</v>
      </c>
      <c r="E79" s="115">
        <v>93</v>
      </c>
      <c r="F79" s="114">
        <v>70</v>
      </c>
      <c r="G79" s="114">
        <v>60</v>
      </c>
      <c r="H79" s="114">
        <v>128</v>
      </c>
      <c r="I79" s="140">
        <v>85</v>
      </c>
      <c r="J79" s="115">
        <v>8</v>
      </c>
      <c r="K79" s="116">
        <v>9.4117647058823533</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0.58339410355245336</v>
      </c>
      <c r="E81" s="143">
        <v>56</v>
      </c>
      <c r="F81" s="144">
        <v>58</v>
      </c>
      <c r="G81" s="144">
        <v>92</v>
      </c>
      <c r="H81" s="144">
        <v>52</v>
      </c>
      <c r="I81" s="145">
        <v>59</v>
      </c>
      <c r="J81" s="143">
        <v>-3</v>
      </c>
      <c r="K81" s="146">
        <v>-5.0847457627118642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83337</v>
      </c>
      <c r="C10" s="114">
        <v>41519</v>
      </c>
      <c r="D10" s="114">
        <v>41818</v>
      </c>
      <c r="E10" s="114">
        <v>61216</v>
      </c>
      <c r="F10" s="114">
        <v>20545</v>
      </c>
      <c r="G10" s="114">
        <v>9746</v>
      </c>
      <c r="H10" s="114">
        <v>20941</v>
      </c>
      <c r="I10" s="115">
        <v>21387</v>
      </c>
      <c r="J10" s="114">
        <v>15762</v>
      </c>
      <c r="K10" s="114">
        <v>5625</v>
      </c>
      <c r="L10" s="423">
        <v>7876</v>
      </c>
      <c r="M10" s="424">
        <v>8365</v>
      </c>
    </row>
    <row r="11" spans="1:13" ht="11.1" customHeight="1" x14ac:dyDescent="0.2">
      <c r="A11" s="422" t="s">
        <v>387</v>
      </c>
      <c r="B11" s="115">
        <v>84356</v>
      </c>
      <c r="C11" s="114">
        <v>42370</v>
      </c>
      <c r="D11" s="114">
        <v>41986</v>
      </c>
      <c r="E11" s="114">
        <v>62032</v>
      </c>
      <c r="F11" s="114">
        <v>20782</v>
      </c>
      <c r="G11" s="114">
        <v>9508</v>
      </c>
      <c r="H11" s="114">
        <v>21385</v>
      </c>
      <c r="I11" s="115">
        <v>21433</v>
      </c>
      <c r="J11" s="114">
        <v>15799</v>
      </c>
      <c r="K11" s="114">
        <v>5634</v>
      </c>
      <c r="L11" s="423">
        <v>9169</v>
      </c>
      <c r="M11" s="424">
        <v>8182</v>
      </c>
    </row>
    <row r="12" spans="1:13" ht="11.1" customHeight="1" x14ac:dyDescent="0.2">
      <c r="A12" s="422" t="s">
        <v>388</v>
      </c>
      <c r="B12" s="115">
        <v>86894</v>
      </c>
      <c r="C12" s="114">
        <v>43680</v>
      </c>
      <c r="D12" s="114">
        <v>43214</v>
      </c>
      <c r="E12" s="114">
        <v>64181</v>
      </c>
      <c r="F12" s="114">
        <v>21134</v>
      </c>
      <c r="G12" s="114">
        <v>10731</v>
      </c>
      <c r="H12" s="114">
        <v>21979</v>
      </c>
      <c r="I12" s="115">
        <v>21314</v>
      </c>
      <c r="J12" s="114">
        <v>15562</v>
      </c>
      <c r="K12" s="114">
        <v>5752</v>
      </c>
      <c r="L12" s="423">
        <v>12105</v>
      </c>
      <c r="M12" s="424">
        <v>9859</v>
      </c>
    </row>
    <row r="13" spans="1:13" s="110" customFormat="1" ht="11.1" customHeight="1" x14ac:dyDescent="0.2">
      <c r="A13" s="422" t="s">
        <v>389</v>
      </c>
      <c r="B13" s="115">
        <v>86111</v>
      </c>
      <c r="C13" s="114">
        <v>43115</v>
      </c>
      <c r="D13" s="114">
        <v>42996</v>
      </c>
      <c r="E13" s="114">
        <v>63162</v>
      </c>
      <c r="F13" s="114">
        <v>21342</v>
      </c>
      <c r="G13" s="114">
        <v>10255</v>
      </c>
      <c r="H13" s="114">
        <v>22031</v>
      </c>
      <c r="I13" s="115">
        <v>21704</v>
      </c>
      <c r="J13" s="114">
        <v>15948</v>
      </c>
      <c r="K13" s="114">
        <v>5756</v>
      </c>
      <c r="L13" s="423">
        <v>9330</v>
      </c>
      <c r="M13" s="424">
        <v>10188</v>
      </c>
    </row>
    <row r="14" spans="1:13" ht="15" customHeight="1" x14ac:dyDescent="0.2">
      <c r="A14" s="422" t="s">
        <v>390</v>
      </c>
      <c r="B14" s="115">
        <v>85606</v>
      </c>
      <c r="C14" s="114">
        <v>42947</v>
      </c>
      <c r="D14" s="114">
        <v>42659</v>
      </c>
      <c r="E14" s="114">
        <v>60372</v>
      </c>
      <c r="F14" s="114">
        <v>23839</v>
      </c>
      <c r="G14" s="114">
        <v>9747</v>
      </c>
      <c r="H14" s="114">
        <v>22218</v>
      </c>
      <c r="I14" s="115">
        <v>21253</v>
      </c>
      <c r="J14" s="114">
        <v>15556</v>
      </c>
      <c r="K14" s="114">
        <v>5697</v>
      </c>
      <c r="L14" s="423">
        <v>7868</v>
      </c>
      <c r="M14" s="424">
        <v>8405</v>
      </c>
    </row>
    <row r="15" spans="1:13" ht="11.1" customHeight="1" x14ac:dyDescent="0.2">
      <c r="A15" s="422" t="s">
        <v>387</v>
      </c>
      <c r="B15" s="115">
        <v>86542</v>
      </c>
      <c r="C15" s="114">
        <v>43670</v>
      </c>
      <c r="D15" s="114">
        <v>42872</v>
      </c>
      <c r="E15" s="114">
        <v>60385</v>
      </c>
      <c r="F15" s="114">
        <v>24770</v>
      </c>
      <c r="G15" s="114">
        <v>9388</v>
      </c>
      <c r="H15" s="114">
        <v>22784</v>
      </c>
      <c r="I15" s="115">
        <v>21665</v>
      </c>
      <c r="J15" s="114">
        <v>15763</v>
      </c>
      <c r="K15" s="114">
        <v>5902</v>
      </c>
      <c r="L15" s="423">
        <v>8879</v>
      </c>
      <c r="M15" s="424">
        <v>7924</v>
      </c>
    </row>
    <row r="16" spans="1:13" ht="11.1" customHeight="1" x14ac:dyDescent="0.2">
      <c r="A16" s="422" t="s">
        <v>388</v>
      </c>
      <c r="B16" s="115">
        <v>88720</v>
      </c>
      <c r="C16" s="114">
        <v>44636</v>
      </c>
      <c r="D16" s="114">
        <v>44084</v>
      </c>
      <c r="E16" s="114">
        <v>62028</v>
      </c>
      <c r="F16" s="114">
        <v>25218</v>
      </c>
      <c r="G16" s="114">
        <v>10766</v>
      </c>
      <c r="H16" s="114">
        <v>23220</v>
      </c>
      <c r="I16" s="115">
        <v>21461</v>
      </c>
      <c r="J16" s="114">
        <v>15414</v>
      </c>
      <c r="K16" s="114">
        <v>6047</v>
      </c>
      <c r="L16" s="423">
        <v>11763</v>
      </c>
      <c r="M16" s="424">
        <v>9852</v>
      </c>
    </row>
    <row r="17" spans="1:13" s="110" customFormat="1" ht="11.1" customHeight="1" x14ac:dyDescent="0.2">
      <c r="A17" s="422" t="s">
        <v>389</v>
      </c>
      <c r="B17" s="115">
        <v>87923</v>
      </c>
      <c r="C17" s="114">
        <v>43910</v>
      </c>
      <c r="D17" s="114">
        <v>44013</v>
      </c>
      <c r="E17" s="114">
        <v>62343</v>
      </c>
      <c r="F17" s="114">
        <v>25473</v>
      </c>
      <c r="G17" s="114">
        <v>10338</v>
      </c>
      <c r="H17" s="114">
        <v>23416</v>
      </c>
      <c r="I17" s="115">
        <v>21909</v>
      </c>
      <c r="J17" s="114">
        <v>15719</v>
      </c>
      <c r="K17" s="114">
        <v>6190</v>
      </c>
      <c r="L17" s="423">
        <v>6760</v>
      </c>
      <c r="M17" s="424">
        <v>7622</v>
      </c>
    </row>
    <row r="18" spans="1:13" ht="15" customHeight="1" x14ac:dyDescent="0.2">
      <c r="A18" s="422" t="s">
        <v>391</v>
      </c>
      <c r="B18" s="115">
        <v>87343</v>
      </c>
      <c r="C18" s="114">
        <v>43720</v>
      </c>
      <c r="D18" s="114">
        <v>43623</v>
      </c>
      <c r="E18" s="114">
        <v>61627</v>
      </c>
      <c r="F18" s="114">
        <v>25529</v>
      </c>
      <c r="G18" s="114">
        <v>10000</v>
      </c>
      <c r="H18" s="114">
        <v>23472</v>
      </c>
      <c r="I18" s="115">
        <v>21253</v>
      </c>
      <c r="J18" s="114">
        <v>15216</v>
      </c>
      <c r="K18" s="114">
        <v>6037</v>
      </c>
      <c r="L18" s="423">
        <v>7551</v>
      </c>
      <c r="M18" s="424">
        <v>8305</v>
      </c>
    </row>
    <row r="19" spans="1:13" ht="11.1" customHeight="1" x14ac:dyDescent="0.2">
      <c r="A19" s="422" t="s">
        <v>387</v>
      </c>
      <c r="B19" s="115">
        <v>87737</v>
      </c>
      <c r="C19" s="114">
        <v>44018</v>
      </c>
      <c r="D19" s="114">
        <v>43719</v>
      </c>
      <c r="E19" s="114">
        <v>61667</v>
      </c>
      <c r="F19" s="114">
        <v>25879</v>
      </c>
      <c r="G19" s="114">
        <v>9535</v>
      </c>
      <c r="H19" s="114">
        <v>23945</v>
      </c>
      <c r="I19" s="115">
        <v>21430</v>
      </c>
      <c r="J19" s="114">
        <v>15369</v>
      </c>
      <c r="K19" s="114">
        <v>6061</v>
      </c>
      <c r="L19" s="423">
        <v>7866</v>
      </c>
      <c r="M19" s="424">
        <v>7519</v>
      </c>
    </row>
    <row r="20" spans="1:13" ht="11.1" customHeight="1" x14ac:dyDescent="0.2">
      <c r="A20" s="422" t="s">
        <v>388</v>
      </c>
      <c r="B20" s="115">
        <v>89712</v>
      </c>
      <c r="C20" s="114">
        <v>44920</v>
      </c>
      <c r="D20" s="114">
        <v>44792</v>
      </c>
      <c r="E20" s="114">
        <v>62963</v>
      </c>
      <c r="F20" s="114">
        <v>26486</v>
      </c>
      <c r="G20" s="114">
        <v>10475</v>
      </c>
      <c r="H20" s="114">
        <v>24442</v>
      </c>
      <c r="I20" s="115">
        <v>21346</v>
      </c>
      <c r="J20" s="114">
        <v>15053</v>
      </c>
      <c r="K20" s="114">
        <v>6293</v>
      </c>
      <c r="L20" s="423">
        <v>10261</v>
      </c>
      <c r="M20" s="424">
        <v>8313</v>
      </c>
    </row>
    <row r="21" spans="1:13" s="110" customFormat="1" ht="11.1" customHeight="1" x14ac:dyDescent="0.2">
      <c r="A21" s="422" t="s">
        <v>389</v>
      </c>
      <c r="B21" s="115">
        <v>89296</v>
      </c>
      <c r="C21" s="114">
        <v>44525</v>
      </c>
      <c r="D21" s="114">
        <v>44771</v>
      </c>
      <c r="E21" s="114">
        <v>62633</v>
      </c>
      <c r="F21" s="114">
        <v>26589</v>
      </c>
      <c r="G21" s="114">
        <v>10112</v>
      </c>
      <c r="H21" s="114">
        <v>24702</v>
      </c>
      <c r="I21" s="115">
        <v>21931</v>
      </c>
      <c r="J21" s="114">
        <v>15553</v>
      </c>
      <c r="K21" s="114">
        <v>6378</v>
      </c>
      <c r="L21" s="423">
        <v>6953</v>
      </c>
      <c r="M21" s="424">
        <v>7699</v>
      </c>
    </row>
    <row r="22" spans="1:13" ht="15" customHeight="1" x14ac:dyDescent="0.2">
      <c r="A22" s="422" t="s">
        <v>392</v>
      </c>
      <c r="B22" s="115">
        <v>88297</v>
      </c>
      <c r="C22" s="114">
        <v>44152</v>
      </c>
      <c r="D22" s="114">
        <v>44145</v>
      </c>
      <c r="E22" s="114">
        <v>61745</v>
      </c>
      <c r="F22" s="114">
        <v>26311</v>
      </c>
      <c r="G22" s="114">
        <v>9547</v>
      </c>
      <c r="H22" s="114">
        <v>24749</v>
      </c>
      <c r="I22" s="115">
        <v>20332</v>
      </c>
      <c r="J22" s="114">
        <v>14486</v>
      </c>
      <c r="K22" s="114">
        <v>5846</v>
      </c>
      <c r="L22" s="423">
        <v>7440</v>
      </c>
      <c r="M22" s="424">
        <v>8143</v>
      </c>
    </row>
    <row r="23" spans="1:13" ht="11.1" customHeight="1" x14ac:dyDescent="0.2">
      <c r="A23" s="422" t="s">
        <v>387</v>
      </c>
      <c r="B23" s="115">
        <v>88562</v>
      </c>
      <c r="C23" s="114">
        <v>44491</v>
      </c>
      <c r="D23" s="114">
        <v>44071</v>
      </c>
      <c r="E23" s="114">
        <v>61858</v>
      </c>
      <c r="F23" s="114">
        <v>26370</v>
      </c>
      <c r="G23" s="114">
        <v>9156</v>
      </c>
      <c r="H23" s="114">
        <v>25137</v>
      </c>
      <c r="I23" s="115">
        <v>20572</v>
      </c>
      <c r="J23" s="114">
        <v>14646</v>
      </c>
      <c r="K23" s="114">
        <v>5926</v>
      </c>
      <c r="L23" s="423">
        <v>7927</v>
      </c>
      <c r="M23" s="424">
        <v>7620</v>
      </c>
    </row>
    <row r="24" spans="1:13" ht="11.1" customHeight="1" x14ac:dyDescent="0.2">
      <c r="A24" s="422" t="s">
        <v>388</v>
      </c>
      <c r="B24" s="115">
        <v>90316</v>
      </c>
      <c r="C24" s="114">
        <v>45526</v>
      </c>
      <c r="D24" s="114">
        <v>44790</v>
      </c>
      <c r="E24" s="114">
        <v>62193</v>
      </c>
      <c r="F24" s="114">
        <v>26536</v>
      </c>
      <c r="G24" s="114">
        <v>10224</v>
      </c>
      <c r="H24" s="114">
        <v>25436</v>
      </c>
      <c r="I24" s="115">
        <v>19856</v>
      </c>
      <c r="J24" s="114">
        <v>13863</v>
      </c>
      <c r="K24" s="114">
        <v>5993</v>
      </c>
      <c r="L24" s="423">
        <v>10111</v>
      </c>
      <c r="M24" s="424">
        <v>8006</v>
      </c>
    </row>
    <row r="25" spans="1:13" s="110" customFormat="1" ht="11.1" customHeight="1" x14ac:dyDescent="0.2">
      <c r="A25" s="422" t="s">
        <v>389</v>
      </c>
      <c r="B25" s="115">
        <v>88740</v>
      </c>
      <c r="C25" s="114">
        <v>44601</v>
      </c>
      <c r="D25" s="114">
        <v>44139</v>
      </c>
      <c r="E25" s="114">
        <v>60898</v>
      </c>
      <c r="F25" s="114">
        <v>26232</v>
      </c>
      <c r="G25" s="114">
        <v>9619</v>
      </c>
      <c r="H25" s="114">
        <v>25455</v>
      </c>
      <c r="I25" s="115">
        <v>20518</v>
      </c>
      <c r="J25" s="114">
        <v>14463</v>
      </c>
      <c r="K25" s="114">
        <v>6055</v>
      </c>
      <c r="L25" s="423">
        <v>6011</v>
      </c>
      <c r="M25" s="424">
        <v>7584</v>
      </c>
    </row>
    <row r="26" spans="1:13" ht="15" customHeight="1" x14ac:dyDescent="0.2">
      <c r="A26" s="422" t="s">
        <v>393</v>
      </c>
      <c r="B26" s="115">
        <v>88041</v>
      </c>
      <c r="C26" s="114">
        <v>44495</v>
      </c>
      <c r="D26" s="114">
        <v>43546</v>
      </c>
      <c r="E26" s="114">
        <v>60299</v>
      </c>
      <c r="F26" s="114">
        <v>26145</v>
      </c>
      <c r="G26" s="114">
        <v>9200</v>
      </c>
      <c r="H26" s="114">
        <v>25524</v>
      </c>
      <c r="I26" s="115">
        <v>19415</v>
      </c>
      <c r="J26" s="114">
        <v>13743</v>
      </c>
      <c r="K26" s="114">
        <v>5672</v>
      </c>
      <c r="L26" s="423">
        <v>7417</v>
      </c>
      <c r="M26" s="424">
        <v>7826</v>
      </c>
    </row>
    <row r="27" spans="1:13" ht="11.1" customHeight="1" x14ac:dyDescent="0.2">
      <c r="A27" s="422" t="s">
        <v>387</v>
      </c>
      <c r="B27" s="115">
        <v>88921</v>
      </c>
      <c r="C27" s="114">
        <v>45182</v>
      </c>
      <c r="D27" s="114">
        <v>43739</v>
      </c>
      <c r="E27" s="114">
        <v>60735</v>
      </c>
      <c r="F27" s="114">
        <v>26611</v>
      </c>
      <c r="G27" s="114">
        <v>8995</v>
      </c>
      <c r="H27" s="114">
        <v>26086</v>
      </c>
      <c r="I27" s="115">
        <v>19737</v>
      </c>
      <c r="J27" s="114">
        <v>13969</v>
      </c>
      <c r="K27" s="114">
        <v>5768</v>
      </c>
      <c r="L27" s="423">
        <v>7263</v>
      </c>
      <c r="M27" s="424">
        <v>6455</v>
      </c>
    </row>
    <row r="28" spans="1:13" ht="11.1" customHeight="1" x14ac:dyDescent="0.2">
      <c r="A28" s="422" t="s">
        <v>388</v>
      </c>
      <c r="B28" s="115">
        <v>90713</v>
      </c>
      <c r="C28" s="114">
        <v>45928</v>
      </c>
      <c r="D28" s="114">
        <v>44785</v>
      </c>
      <c r="E28" s="114">
        <v>62610</v>
      </c>
      <c r="F28" s="114">
        <v>27066</v>
      </c>
      <c r="G28" s="114">
        <v>9901</v>
      </c>
      <c r="H28" s="114">
        <v>26476</v>
      </c>
      <c r="I28" s="115">
        <v>19465</v>
      </c>
      <c r="J28" s="114">
        <v>13534</v>
      </c>
      <c r="K28" s="114">
        <v>5931</v>
      </c>
      <c r="L28" s="423">
        <v>10870</v>
      </c>
      <c r="M28" s="424">
        <v>9323</v>
      </c>
    </row>
    <row r="29" spans="1:13" s="110" customFormat="1" ht="11.1" customHeight="1" x14ac:dyDescent="0.2">
      <c r="A29" s="422" t="s">
        <v>389</v>
      </c>
      <c r="B29" s="115">
        <v>89698</v>
      </c>
      <c r="C29" s="114">
        <v>45152</v>
      </c>
      <c r="D29" s="114">
        <v>44546</v>
      </c>
      <c r="E29" s="114">
        <v>62288</v>
      </c>
      <c r="F29" s="114">
        <v>27341</v>
      </c>
      <c r="G29" s="114">
        <v>9473</v>
      </c>
      <c r="H29" s="114">
        <v>26527</v>
      </c>
      <c r="I29" s="115">
        <v>19836</v>
      </c>
      <c r="J29" s="114">
        <v>14005</v>
      </c>
      <c r="K29" s="114">
        <v>5831</v>
      </c>
      <c r="L29" s="423">
        <v>6339</v>
      </c>
      <c r="M29" s="424">
        <v>7427</v>
      </c>
    </row>
    <row r="30" spans="1:13" ht="15" customHeight="1" x14ac:dyDescent="0.2">
      <c r="A30" s="422" t="s">
        <v>394</v>
      </c>
      <c r="B30" s="115">
        <v>89525</v>
      </c>
      <c r="C30" s="114">
        <v>45217</v>
      </c>
      <c r="D30" s="114">
        <v>44308</v>
      </c>
      <c r="E30" s="114">
        <v>61841</v>
      </c>
      <c r="F30" s="114">
        <v>27637</v>
      </c>
      <c r="G30" s="114">
        <v>9047</v>
      </c>
      <c r="H30" s="114">
        <v>26609</v>
      </c>
      <c r="I30" s="115">
        <v>18733</v>
      </c>
      <c r="J30" s="114">
        <v>13146</v>
      </c>
      <c r="K30" s="114">
        <v>5587</v>
      </c>
      <c r="L30" s="423">
        <v>8110</v>
      </c>
      <c r="M30" s="424">
        <v>8239</v>
      </c>
    </row>
    <row r="31" spans="1:13" ht="11.1" customHeight="1" x14ac:dyDescent="0.2">
      <c r="A31" s="422" t="s">
        <v>387</v>
      </c>
      <c r="B31" s="115">
        <v>90327</v>
      </c>
      <c r="C31" s="114">
        <v>45762</v>
      </c>
      <c r="D31" s="114">
        <v>44565</v>
      </c>
      <c r="E31" s="114">
        <v>62311</v>
      </c>
      <c r="F31" s="114">
        <v>27979</v>
      </c>
      <c r="G31" s="114">
        <v>8902</v>
      </c>
      <c r="H31" s="114">
        <v>27202</v>
      </c>
      <c r="I31" s="115">
        <v>19221</v>
      </c>
      <c r="J31" s="114">
        <v>13463</v>
      </c>
      <c r="K31" s="114">
        <v>5758</v>
      </c>
      <c r="L31" s="423">
        <v>7113</v>
      </c>
      <c r="M31" s="424">
        <v>6361</v>
      </c>
    </row>
    <row r="32" spans="1:13" ht="11.1" customHeight="1" x14ac:dyDescent="0.2">
      <c r="A32" s="422" t="s">
        <v>388</v>
      </c>
      <c r="B32" s="115">
        <v>92668</v>
      </c>
      <c r="C32" s="114">
        <v>47171</v>
      </c>
      <c r="D32" s="114">
        <v>45497</v>
      </c>
      <c r="E32" s="114">
        <v>64271</v>
      </c>
      <c r="F32" s="114">
        <v>28390</v>
      </c>
      <c r="G32" s="114">
        <v>9904</v>
      </c>
      <c r="H32" s="114">
        <v>27766</v>
      </c>
      <c r="I32" s="115">
        <v>19176</v>
      </c>
      <c r="J32" s="114">
        <v>13156</v>
      </c>
      <c r="K32" s="114">
        <v>6020</v>
      </c>
      <c r="L32" s="423">
        <v>13265</v>
      </c>
      <c r="M32" s="424">
        <v>11270</v>
      </c>
    </row>
    <row r="33" spans="1:13" s="110" customFormat="1" ht="11.1" customHeight="1" x14ac:dyDescent="0.2">
      <c r="A33" s="422" t="s">
        <v>389</v>
      </c>
      <c r="B33" s="115">
        <v>92212</v>
      </c>
      <c r="C33" s="114">
        <v>46864</v>
      </c>
      <c r="D33" s="114">
        <v>45348</v>
      </c>
      <c r="E33" s="114">
        <v>63576</v>
      </c>
      <c r="F33" s="114">
        <v>28630</v>
      </c>
      <c r="G33" s="114">
        <v>9574</v>
      </c>
      <c r="H33" s="114">
        <v>27807</v>
      </c>
      <c r="I33" s="115">
        <v>19441</v>
      </c>
      <c r="J33" s="114">
        <v>13472</v>
      </c>
      <c r="K33" s="114">
        <v>5969</v>
      </c>
      <c r="L33" s="423">
        <v>7021</v>
      </c>
      <c r="M33" s="424">
        <v>7376</v>
      </c>
    </row>
    <row r="34" spans="1:13" ht="15" customHeight="1" x14ac:dyDescent="0.2">
      <c r="A34" s="422" t="s">
        <v>395</v>
      </c>
      <c r="B34" s="115">
        <v>92021</v>
      </c>
      <c r="C34" s="114">
        <v>46830</v>
      </c>
      <c r="D34" s="114">
        <v>45191</v>
      </c>
      <c r="E34" s="114">
        <v>63303</v>
      </c>
      <c r="F34" s="114">
        <v>28715</v>
      </c>
      <c r="G34" s="114">
        <v>9270</v>
      </c>
      <c r="H34" s="114">
        <v>28007</v>
      </c>
      <c r="I34" s="115">
        <v>19089</v>
      </c>
      <c r="J34" s="114">
        <v>13172</v>
      </c>
      <c r="K34" s="114">
        <v>5917</v>
      </c>
      <c r="L34" s="423">
        <v>8561</v>
      </c>
      <c r="M34" s="424">
        <v>8826</v>
      </c>
    </row>
    <row r="35" spans="1:13" ht="11.1" customHeight="1" x14ac:dyDescent="0.2">
      <c r="A35" s="422" t="s">
        <v>387</v>
      </c>
      <c r="B35" s="115">
        <v>92785</v>
      </c>
      <c r="C35" s="114">
        <v>47403</v>
      </c>
      <c r="D35" s="114">
        <v>45382</v>
      </c>
      <c r="E35" s="114">
        <v>63661</v>
      </c>
      <c r="F35" s="114">
        <v>29122</v>
      </c>
      <c r="G35" s="114">
        <v>8991</v>
      </c>
      <c r="H35" s="114">
        <v>28637</v>
      </c>
      <c r="I35" s="115">
        <v>19594</v>
      </c>
      <c r="J35" s="114">
        <v>13470</v>
      </c>
      <c r="K35" s="114">
        <v>6124</v>
      </c>
      <c r="L35" s="423">
        <v>7504</v>
      </c>
      <c r="M35" s="424">
        <v>6746</v>
      </c>
    </row>
    <row r="36" spans="1:13" ht="11.1" customHeight="1" x14ac:dyDescent="0.2">
      <c r="A36" s="422" t="s">
        <v>388</v>
      </c>
      <c r="B36" s="115">
        <v>95443</v>
      </c>
      <c r="C36" s="114">
        <v>48768</v>
      </c>
      <c r="D36" s="114">
        <v>46675</v>
      </c>
      <c r="E36" s="114">
        <v>65632</v>
      </c>
      <c r="F36" s="114">
        <v>29810</v>
      </c>
      <c r="G36" s="114">
        <v>10214</v>
      </c>
      <c r="H36" s="114">
        <v>29328</v>
      </c>
      <c r="I36" s="115">
        <v>19362</v>
      </c>
      <c r="J36" s="114">
        <v>12974</v>
      </c>
      <c r="K36" s="114">
        <v>6388</v>
      </c>
      <c r="L36" s="423">
        <v>11551</v>
      </c>
      <c r="M36" s="424">
        <v>9322</v>
      </c>
    </row>
    <row r="37" spans="1:13" s="110" customFormat="1" ht="11.1" customHeight="1" x14ac:dyDescent="0.2">
      <c r="A37" s="422" t="s">
        <v>389</v>
      </c>
      <c r="B37" s="115">
        <v>94599</v>
      </c>
      <c r="C37" s="114">
        <v>48140</v>
      </c>
      <c r="D37" s="114">
        <v>46459</v>
      </c>
      <c r="E37" s="114">
        <v>64818</v>
      </c>
      <c r="F37" s="114">
        <v>29781</v>
      </c>
      <c r="G37" s="114">
        <v>10018</v>
      </c>
      <c r="H37" s="114">
        <v>29406</v>
      </c>
      <c r="I37" s="115">
        <v>19602</v>
      </c>
      <c r="J37" s="114">
        <v>13213</v>
      </c>
      <c r="K37" s="114">
        <v>6389</v>
      </c>
      <c r="L37" s="423">
        <v>7638</v>
      </c>
      <c r="M37" s="424">
        <v>8260</v>
      </c>
    </row>
    <row r="38" spans="1:13" ht="15" customHeight="1" x14ac:dyDescent="0.2">
      <c r="A38" s="425" t="s">
        <v>396</v>
      </c>
      <c r="B38" s="115">
        <v>94236</v>
      </c>
      <c r="C38" s="114">
        <v>48032</v>
      </c>
      <c r="D38" s="114">
        <v>46204</v>
      </c>
      <c r="E38" s="114">
        <v>64285</v>
      </c>
      <c r="F38" s="114">
        <v>29951</v>
      </c>
      <c r="G38" s="114">
        <v>9625</v>
      </c>
      <c r="H38" s="114">
        <v>29525</v>
      </c>
      <c r="I38" s="115">
        <v>19136</v>
      </c>
      <c r="J38" s="114">
        <v>12758</v>
      </c>
      <c r="K38" s="114">
        <v>6378</v>
      </c>
      <c r="L38" s="423">
        <v>8492</v>
      </c>
      <c r="M38" s="424">
        <v>8947</v>
      </c>
    </row>
    <row r="39" spans="1:13" ht="11.1" customHeight="1" x14ac:dyDescent="0.2">
      <c r="A39" s="422" t="s">
        <v>387</v>
      </c>
      <c r="B39" s="115">
        <v>95055</v>
      </c>
      <c r="C39" s="114">
        <v>48595</v>
      </c>
      <c r="D39" s="114">
        <v>46460</v>
      </c>
      <c r="E39" s="114">
        <v>64686</v>
      </c>
      <c r="F39" s="114">
        <v>30369</v>
      </c>
      <c r="G39" s="114">
        <v>9436</v>
      </c>
      <c r="H39" s="114">
        <v>30155</v>
      </c>
      <c r="I39" s="115">
        <v>19747</v>
      </c>
      <c r="J39" s="114">
        <v>13084</v>
      </c>
      <c r="K39" s="114">
        <v>6663</v>
      </c>
      <c r="L39" s="423">
        <v>8000</v>
      </c>
      <c r="M39" s="424">
        <v>7123</v>
      </c>
    </row>
    <row r="40" spans="1:13" ht="11.1" customHeight="1" x14ac:dyDescent="0.2">
      <c r="A40" s="425" t="s">
        <v>388</v>
      </c>
      <c r="B40" s="115">
        <v>96920</v>
      </c>
      <c r="C40" s="114">
        <v>49636</v>
      </c>
      <c r="D40" s="114">
        <v>47284</v>
      </c>
      <c r="E40" s="114">
        <v>66231</v>
      </c>
      <c r="F40" s="114">
        <v>30689</v>
      </c>
      <c r="G40" s="114">
        <v>10412</v>
      </c>
      <c r="H40" s="114">
        <v>30516</v>
      </c>
      <c r="I40" s="115">
        <v>19750</v>
      </c>
      <c r="J40" s="114">
        <v>12848</v>
      </c>
      <c r="K40" s="114">
        <v>6902</v>
      </c>
      <c r="L40" s="423">
        <v>11648</v>
      </c>
      <c r="M40" s="424">
        <v>9878</v>
      </c>
    </row>
    <row r="41" spans="1:13" s="110" customFormat="1" ht="11.1" customHeight="1" x14ac:dyDescent="0.2">
      <c r="A41" s="422" t="s">
        <v>389</v>
      </c>
      <c r="B41" s="115">
        <v>96704</v>
      </c>
      <c r="C41" s="114">
        <v>49399</v>
      </c>
      <c r="D41" s="114">
        <v>47305</v>
      </c>
      <c r="E41" s="114">
        <v>65764</v>
      </c>
      <c r="F41" s="114">
        <v>30940</v>
      </c>
      <c r="G41" s="114">
        <v>10226</v>
      </c>
      <c r="H41" s="114">
        <v>30659</v>
      </c>
      <c r="I41" s="115">
        <v>20188</v>
      </c>
      <c r="J41" s="114">
        <v>13157</v>
      </c>
      <c r="K41" s="114">
        <v>7031</v>
      </c>
      <c r="L41" s="423">
        <v>7511</v>
      </c>
      <c r="M41" s="424">
        <v>7745</v>
      </c>
    </row>
    <row r="42" spans="1:13" ht="15" customHeight="1" x14ac:dyDescent="0.2">
      <c r="A42" s="422" t="s">
        <v>397</v>
      </c>
      <c r="B42" s="115">
        <v>96292</v>
      </c>
      <c r="C42" s="114">
        <v>49284</v>
      </c>
      <c r="D42" s="114">
        <v>47008</v>
      </c>
      <c r="E42" s="114">
        <v>65401</v>
      </c>
      <c r="F42" s="114">
        <v>30891</v>
      </c>
      <c r="G42" s="114">
        <v>9833</v>
      </c>
      <c r="H42" s="114">
        <v>30756</v>
      </c>
      <c r="I42" s="115">
        <v>19724</v>
      </c>
      <c r="J42" s="114">
        <v>12809</v>
      </c>
      <c r="K42" s="114">
        <v>6915</v>
      </c>
      <c r="L42" s="423">
        <v>8633</v>
      </c>
      <c r="M42" s="424">
        <v>9068</v>
      </c>
    </row>
    <row r="43" spans="1:13" ht="11.1" customHeight="1" x14ac:dyDescent="0.2">
      <c r="A43" s="422" t="s">
        <v>387</v>
      </c>
      <c r="B43" s="115">
        <v>97350</v>
      </c>
      <c r="C43" s="114">
        <v>50135</v>
      </c>
      <c r="D43" s="114">
        <v>47215</v>
      </c>
      <c r="E43" s="114">
        <v>65963</v>
      </c>
      <c r="F43" s="114">
        <v>31387</v>
      </c>
      <c r="G43" s="114">
        <v>9489</v>
      </c>
      <c r="H43" s="114">
        <v>31416</v>
      </c>
      <c r="I43" s="115">
        <v>20420</v>
      </c>
      <c r="J43" s="114">
        <v>13235</v>
      </c>
      <c r="K43" s="114">
        <v>7185</v>
      </c>
      <c r="L43" s="423">
        <v>8429</v>
      </c>
      <c r="M43" s="424">
        <v>7602</v>
      </c>
    </row>
    <row r="44" spans="1:13" ht="11.1" customHeight="1" x14ac:dyDescent="0.2">
      <c r="A44" s="422" t="s">
        <v>388</v>
      </c>
      <c r="B44" s="115">
        <v>99715</v>
      </c>
      <c r="C44" s="114">
        <v>51385</v>
      </c>
      <c r="D44" s="114">
        <v>48330</v>
      </c>
      <c r="E44" s="114">
        <v>67849</v>
      </c>
      <c r="F44" s="114">
        <v>31866</v>
      </c>
      <c r="G44" s="114">
        <v>10591</v>
      </c>
      <c r="H44" s="114">
        <v>32086</v>
      </c>
      <c r="I44" s="115">
        <v>20160</v>
      </c>
      <c r="J44" s="114">
        <v>12769</v>
      </c>
      <c r="K44" s="114">
        <v>7391</v>
      </c>
      <c r="L44" s="423">
        <v>12133</v>
      </c>
      <c r="M44" s="424">
        <v>10046</v>
      </c>
    </row>
    <row r="45" spans="1:13" s="110" customFormat="1" ht="11.1" customHeight="1" x14ac:dyDescent="0.2">
      <c r="A45" s="422" t="s">
        <v>389</v>
      </c>
      <c r="B45" s="115">
        <v>99448</v>
      </c>
      <c r="C45" s="114">
        <v>51182</v>
      </c>
      <c r="D45" s="114">
        <v>48266</v>
      </c>
      <c r="E45" s="114">
        <v>67491</v>
      </c>
      <c r="F45" s="114">
        <v>31957</v>
      </c>
      <c r="G45" s="114">
        <v>10332</v>
      </c>
      <c r="H45" s="114">
        <v>32210</v>
      </c>
      <c r="I45" s="115">
        <v>20240</v>
      </c>
      <c r="J45" s="114">
        <v>12843</v>
      </c>
      <c r="K45" s="114">
        <v>7397</v>
      </c>
      <c r="L45" s="423">
        <v>7341</v>
      </c>
      <c r="M45" s="424">
        <v>7770</v>
      </c>
    </row>
    <row r="46" spans="1:13" ht="15" customHeight="1" x14ac:dyDescent="0.2">
      <c r="A46" s="422" t="s">
        <v>398</v>
      </c>
      <c r="B46" s="115">
        <v>99189</v>
      </c>
      <c r="C46" s="114">
        <v>51130</v>
      </c>
      <c r="D46" s="114">
        <v>48059</v>
      </c>
      <c r="E46" s="114">
        <v>67244</v>
      </c>
      <c r="F46" s="114">
        <v>31945</v>
      </c>
      <c r="G46" s="114">
        <v>10010</v>
      </c>
      <c r="H46" s="114">
        <v>32395</v>
      </c>
      <c r="I46" s="115">
        <v>19838</v>
      </c>
      <c r="J46" s="114">
        <v>12549</v>
      </c>
      <c r="K46" s="114">
        <v>7289</v>
      </c>
      <c r="L46" s="423">
        <v>8628</v>
      </c>
      <c r="M46" s="424">
        <v>8864</v>
      </c>
    </row>
    <row r="47" spans="1:13" ht="11.1" customHeight="1" x14ac:dyDescent="0.2">
      <c r="A47" s="422" t="s">
        <v>387</v>
      </c>
      <c r="B47" s="115">
        <v>99053</v>
      </c>
      <c r="C47" s="114">
        <v>51182</v>
      </c>
      <c r="D47" s="114">
        <v>47871</v>
      </c>
      <c r="E47" s="114">
        <v>66819</v>
      </c>
      <c r="F47" s="114">
        <v>32234</v>
      </c>
      <c r="G47" s="114">
        <v>9607</v>
      </c>
      <c r="H47" s="114">
        <v>32689</v>
      </c>
      <c r="I47" s="115">
        <v>20463</v>
      </c>
      <c r="J47" s="114">
        <v>13084</v>
      </c>
      <c r="K47" s="114">
        <v>7379</v>
      </c>
      <c r="L47" s="423">
        <v>8015</v>
      </c>
      <c r="M47" s="424">
        <v>8253</v>
      </c>
    </row>
    <row r="48" spans="1:13" ht="11.1" customHeight="1" x14ac:dyDescent="0.2">
      <c r="A48" s="422" t="s">
        <v>388</v>
      </c>
      <c r="B48" s="115">
        <v>101628</v>
      </c>
      <c r="C48" s="114">
        <v>52518</v>
      </c>
      <c r="D48" s="114">
        <v>49110</v>
      </c>
      <c r="E48" s="114">
        <v>68631</v>
      </c>
      <c r="F48" s="114">
        <v>32997</v>
      </c>
      <c r="G48" s="114">
        <v>10842</v>
      </c>
      <c r="H48" s="114">
        <v>33172</v>
      </c>
      <c r="I48" s="115">
        <v>20265</v>
      </c>
      <c r="J48" s="114">
        <v>12589</v>
      </c>
      <c r="K48" s="114">
        <v>7676</v>
      </c>
      <c r="L48" s="423">
        <v>11537</v>
      </c>
      <c r="M48" s="424">
        <v>9270</v>
      </c>
    </row>
    <row r="49" spans="1:17" s="110" customFormat="1" ht="11.1" customHeight="1" x14ac:dyDescent="0.2">
      <c r="A49" s="422" t="s">
        <v>389</v>
      </c>
      <c r="B49" s="115">
        <v>101499</v>
      </c>
      <c r="C49" s="114">
        <v>52408</v>
      </c>
      <c r="D49" s="114">
        <v>49091</v>
      </c>
      <c r="E49" s="114">
        <v>68136</v>
      </c>
      <c r="F49" s="114">
        <v>33363</v>
      </c>
      <c r="G49" s="114">
        <v>10502</v>
      </c>
      <c r="H49" s="114">
        <v>33358</v>
      </c>
      <c r="I49" s="115">
        <v>20550</v>
      </c>
      <c r="J49" s="114">
        <v>12879</v>
      </c>
      <c r="K49" s="114">
        <v>7671</v>
      </c>
      <c r="L49" s="423">
        <v>7411</v>
      </c>
      <c r="M49" s="424">
        <v>7574</v>
      </c>
    </row>
    <row r="50" spans="1:17" ht="15" customHeight="1" x14ac:dyDescent="0.2">
      <c r="A50" s="422" t="s">
        <v>399</v>
      </c>
      <c r="B50" s="143">
        <v>101048</v>
      </c>
      <c r="C50" s="144">
        <v>52245</v>
      </c>
      <c r="D50" s="144">
        <v>48803</v>
      </c>
      <c r="E50" s="144">
        <v>67813</v>
      </c>
      <c r="F50" s="144">
        <v>33235</v>
      </c>
      <c r="G50" s="144">
        <v>10153</v>
      </c>
      <c r="H50" s="144">
        <v>33430</v>
      </c>
      <c r="I50" s="143">
        <v>19405</v>
      </c>
      <c r="J50" s="144">
        <v>12016</v>
      </c>
      <c r="K50" s="144">
        <v>7389</v>
      </c>
      <c r="L50" s="426">
        <v>9112</v>
      </c>
      <c r="M50" s="427">
        <v>9599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1.8741997600540383</v>
      </c>
      <c r="C6" s="480">
        <f>'Tabelle 3.3'!J11</f>
        <v>-2.1826797056154854</v>
      </c>
      <c r="D6" s="481">
        <f t="shared" ref="D6:E9" si="0">IF(OR(AND(B6&gt;=-50,B6&lt;=50),ISNUMBER(B6)=FALSE),B6,"")</f>
        <v>1.8741997600540383</v>
      </c>
      <c r="E6" s="481">
        <f t="shared" si="0"/>
        <v>-2.1826797056154854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1.8741997600540383</v>
      </c>
      <c r="C14" s="480">
        <f>'Tabelle 3.3'!J11</f>
        <v>-2.1826797056154854</v>
      </c>
      <c r="D14" s="481">
        <f>IF(OR(AND(B14&gt;=-50,B14&lt;=50),ISNUMBER(B14)=FALSE),B14,"")</f>
        <v>1.8741997600540383</v>
      </c>
      <c r="E14" s="481">
        <f>IF(OR(AND(C14&gt;=-50,C14&lt;=50),ISNUMBER(C14)=FALSE),C14,"")</f>
        <v>-2.1826797056154854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-14.379084967320262</v>
      </c>
      <c r="C15" s="480">
        <f>'Tabelle 3.3'!J12</f>
        <v>-5.3571428571428568</v>
      </c>
      <c r="D15" s="481">
        <f t="shared" ref="D15:E45" si="3">IF(OR(AND(B15&gt;=-50,B15&lt;=50),ISNUMBER(B15)=FALSE),B15,"")</f>
        <v>-14.379084967320262</v>
      </c>
      <c r="E15" s="481">
        <f t="shared" si="3"/>
        <v>-5.3571428571428568</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1.3249211356466877</v>
      </c>
      <c r="C16" s="480">
        <f>'Tabelle 3.3'!J13</f>
        <v>-9.375</v>
      </c>
      <c r="D16" s="481">
        <f t="shared" si="3"/>
        <v>1.3249211356466877</v>
      </c>
      <c r="E16" s="481">
        <f t="shared" si="3"/>
        <v>-9.375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0.92842872252908681</v>
      </c>
      <c r="C17" s="480">
        <f>'Tabelle 3.3'!J14</f>
        <v>-5.3658536585365857</v>
      </c>
      <c r="D17" s="481">
        <f t="shared" si="3"/>
        <v>0.92842872252908681</v>
      </c>
      <c r="E17" s="481">
        <f t="shared" si="3"/>
        <v>-5.3658536585365857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3.0913012221423437</v>
      </c>
      <c r="C18" s="480">
        <f>'Tabelle 3.3'!J15</f>
        <v>-5.0617283950617287</v>
      </c>
      <c r="D18" s="481">
        <f t="shared" si="3"/>
        <v>3.0913012221423437</v>
      </c>
      <c r="E18" s="481">
        <f t="shared" si="3"/>
        <v>-5.0617283950617287</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0.26844303042354345</v>
      </c>
      <c r="C19" s="480">
        <f>'Tabelle 3.3'!J16</f>
        <v>-7.9178885630498534</v>
      </c>
      <c r="D19" s="481">
        <f t="shared" si="3"/>
        <v>0.26844303042354345</v>
      </c>
      <c r="E19" s="481">
        <f t="shared" si="3"/>
        <v>-7.9178885630498534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-2.9369627507163325</v>
      </c>
      <c r="C20" s="480">
        <f>'Tabelle 3.3'!J17</f>
        <v>2.5316455696202533</v>
      </c>
      <c r="D20" s="481">
        <f t="shared" si="3"/>
        <v>-2.9369627507163325</v>
      </c>
      <c r="E20" s="481">
        <f t="shared" si="3"/>
        <v>2.5316455696202533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0.93358794822830471</v>
      </c>
      <c r="C21" s="480">
        <f>'Tabelle 3.3'!J18</f>
        <v>-4.2510121457489882</v>
      </c>
      <c r="D21" s="481">
        <f t="shared" si="3"/>
        <v>0.93358794822830471</v>
      </c>
      <c r="E21" s="481">
        <f t="shared" si="3"/>
        <v>-4.2510121457489882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0.25950915696596721</v>
      </c>
      <c r="C22" s="480">
        <f>'Tabelle 3.3'!J19</f>
        <v>-1.8767594619956209</v>
      </c>
      <c r="D22" s="481">
        <f t="shared" si="3"/>
        <v>0.25950915696596721</v>
      </c>
      <c r="E22" s="481">
        <f t="shared" si="3"/>
        <v>-1.8767594619956209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0.76238881829733163</v>
      </c>
      <c r="C23" s="480">
        <f>'Tabelle 3.3'!J20</f>
        <v>1.3840830449826989</v>
      </c>
      <c r="D23" s="481">
        <f t="shared" si="3"/>
        <v>0.76238881829733163</v>
      </c>
      <c r="E23" s="481">
        <f t="shared" si="3"/>
        <v>1.3840830449826989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0.16802016241949033</v>
      </c>
      <c r="C24" s="480">
        <f>'Tabelle 3.3'!J21</f>
        <v>-10.328638497652582</v>
      </c>
      <c r="D24" s="481">
        <f t="shared" si="3"/>
        <v>0.16802016241949033</v>
      </c>
      <c r="E24" s="481">
        <f t="shared" si="3"/>
        <v>-10.328638497652582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4.2680128499311607</v>
      </c>
      <c r="C25" s="480">
        <f>'Tabelle 3.3'!J22</f>
        <v>9.2664092664092657</v>
      </c>
      <c r="D25" s="481">
        <f t="shared" si="3"/>
        <v>4.2680128499311607</v>
      </c>
      <c r="E25" s="481">
        <f t="shared" si="3"/>
        <v>9.2664092664092657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2.0601565718994643</v>
      </c>
      <c r="C26" s="480">
        <f>'Tabelle 3.3'!J23</f>
        <v>9.8591549295774641</v>
      </c>
      <c r="D26" s="481">
        <f t="shared" si="3"/>
        <v>2.0601565718994643</v>
      </c>
      <c r="E26" s="481">
        <f t="shared" si="3"/>
        <v>9.8591549295774641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-2.1075984470327231</v>
      </c>
      <c r="C27" s="480">
        <f>'Tabelle 3.3'!J24</f>
        <v>-2.3613399231191652</v>
      </c>
      <c r="D27" s="481">
        <f t="shared" si="3"/>
        <v>-2.1075984470327231</v>
      </c>
      <c r="E27" s="481">
        <f t="shared" si="3"/>
        <v>-2.3613399231191652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3.0563142151124985</v>
      </c>
      <c r="C28" s="480">
        <f>'Tabelle 3.3'!J25</f>
        <v>-1.0888057162300102</v>
      </c>
      <c r="D28" s="481">
        <f t="shared" si="3"/>
        <v>3.0563142151124985</v>
      </c>
      <c r="E28" s="481">
        <f t="shared" si="3"/>
        <v>-1.0888057162300102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5.3223844282238444</v>
      </c>
      <c r="C29" s="480">
        <f>'Tabelle 3.3'!J26</f>
        <v>1.3071895424836601</v>
      </c>
      <c r="D29" s="481">
        <f t="shared" si="3"/>
        <v>5.3223844282238444</v>
      </c>
      <c r="E29" s="481">
        <f t="shared" si="3"/>
        <v>1.3071895424836601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2.5927259632697157</v>
      </c>
      <c r="C30" s="480">
        <f>'Tabelle 3.3'!J27</f>
        <v>-2.9411764705882355</v>
      </c>
      <c r="D30" s="481">
        <f t="shared" si="3"/>
        <v>2.5927259632697157</v>
      </c>
      <c r="E30" s="481">
        <f t="shared" si="3"/>
        <v>-2.9411764705882355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7.7405857740585775</v>
      </c>
      <c r="C31" s="480">
        <f>'Tabelle 3.3'!J28</f>
        <v>-4.4800000000000004</v>
      </c>
      <c r="D31" s="481">
        <f t="shared" si="3"/>
        <v>7.7405857740585775</v>
      </c>
      <c r="E31" s="481">
        <f t="shared" si="3"/>
        <v>-4.4800000000000004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-8.1805490926012094</v>
      </c>
      <c r="C32" s="480">
        <f>'Tabelle 3.3'!J29</f>
        <v>-5.5316533497234177</v>
      </c>
      <c r="D32" s="481">
        <f t="shared" si="3"/>
        <v>-8.1805490926012094</v>
      </c>
      <c r="E32" s="481">
        <f t="shared" si="3"/>
        <v>-5.5316533497234177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19.795221843003414</v>
      </c>
      <c r="C33" s="480">
        <f>'Tabelle 3.3'!J30</f>
        <v>15.304182509505704</v>
      </c>
      <c r="D33" s="481">
        <f t="shared" si="3"/>
        <v>19.795221843003414</v>
      </c>
      <c r="E33" s="481">
        <f t="shared" si="3"/>
        <v>15.304182509505704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2.7685826060788443</v>
      </c>
      <c r="C34" s="480">
        <f>'Tabelle 3.3'!J31</f>
        <v>-1.9916628068550255</v>
      </c>
      <c r="D34" s="481">
        <f t="shared" si="3"/>
        <v>2.7685826060788443</v>
      </c>
      <c r="E34" s="481">
        <f t="shared" si="3"/>
        <v>-1.9916628068550255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-14.379084967320262</v>
      </c>
      <c r="C37" s="480">
        <f>'Tabelle 3.3'!J34</f>
        <v>-5.3571428571428568</v>
      </c>
      <c r="D37" s="481">
        <f t="shared" si="3"/>
        <v>-14.379084967320262</v>
      </c>
      <c r="E37" s="481">
        <f t="shared" si="3"/>
        <v>-5.3571428571428568</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0.95642477268828274</v>
      </c>
      <c r="C38" s="480">
        <f>'Tabelle 3.3'!J35</f>
        <v>-5.1252847380410023</v>
      </c>
      <c r="D38" s="481">
        <f t="shared" si="3"/>
        <v>0.95642477268828274</v>
      </c>
      <c r="E38" s="481">
        <f t="shared" si="3"/>
        <v>-5.1252847380410023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2.1896749825010895</v>
      </c>
      <c r="C39" s="480">
        <f>'Tabelle 3.3'!J36</f>
        <v>-1.886164429157883</v>
      </c>
      <c r="D39" s="481">
        <f t="shared" si="3"/>
        <v>2.1896749825010895</v>
      </c>
      <c r="E39" s="481">
        <f t="shared" si="3"/>
        <v>-1.886164429157883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2.1896749825010895</v>
      </c>
      <c r="C45" s="480">
        <f>'Tabelle 3.3'!J36</f>
        <v>-1.886164429157883</v>
      </c>
      <c r="D45" s="481">
        <f t="shared" si="3"/>
        <v>2.1896749825010895</v>
      </c>
      <c r="E45" s="481">
        <f t="shared" si="3"/>
        <v>-1.886164429157883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88041</v>
      </c>
      <c r="C51" s="487">
        <v>13743</v>
      </c>
      <c r="D51" s="487">
        <v>5672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88921</v>
      </c>
      <c r="C52" s="487">
        <v>13969</v>
      </c>
      <c r="D52" s="487">
        <v>5768</v>
      </c>
      <c r="E52" s="488">
        <f t="shared" ref="E52:G70" si="11">IF($A$51=37802,IF(COUNTBLANK(B$51:B$70)&gt;0,#N/A,B52/B$51*100),IF(COUNTBLANK(B$51:B$75)&gt;0,#N/A,B52/B$51*100))</f>
        <v>100.99953430787929</v>
      </c>
      <c r="F52" s="488">
        <f t="shared" si="11"/>
        <v>101.64447355017099</v>
      </c>
      <c r="G52" s="488">
        <f t="shared" si="11"/>
        <v>101.69252468265162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90713</v>
      </c>
      <c r="C53" s="487">
        <v>13534</v>
      </c>
      <c r="D53" s="487">
        <v>5931</v>
      </c>
      <c r="E53" s="488">
        <f t="shared" si="11"/>
        <v>103.03494962574256</v>
      </c>
      <c r="F53" s="488">
        <f t="shared" si="11"/>
        <v>98.479225787673727</v>
      </c>
      <c r="G53" s="488">
        <f t="shared" si="11"/>
        <v>104.56629055007052</v>
      </c>
      <c r="H53" s="489">
        <f>IF(ISERROR(L53)=TRUE,IF(MONTH(A53)=MONTH(MAX(A$51:A$75)),A53,""),"")</f>
        <v>41883</v>
      </c>
      <c r="I53" s="488">
        <f t="shared" si="12"/>
        <v>103.03494962574256</v>
      </c>
      <c r="J53" s="488">
        <f t="shared" si="10"/>
        <v>98.479225787673727</v>
      </c>
      <c r="K53" s="488">
        <f t="shared" si="10"/>
        <v>104.56629055007052</v>
      </c>
      <c r="L53" s="488" t="e">
        <f t="shared" si="13"/>
        <v>#N/A</v>
      </c>
    </row>
    <row r="54" spans="1:14" ht="15" customHeight="1" x14ac:dyDescent="0.2">
      <c r="A54" s="490" t="s">
        <v>462</v>
      </c>
      <c r="B54" s="487">
        <v>89698</v>
      </c>
      <c r="C54" s="487">
        <v>14005</v>
      </c>
      <c r="D54" s="487">
        <v>5831</v>
      </c>
      <c r="E54" s="488">
        <f t="shared" si="11"/>
        <v>101.88207766835906</v>
      </c>
      <c r="F54" s="488">
        <f t="shared" si="11"/>
        <v>101.90642508913628</v>
      </c>
      <c r="G54" s="488">
        <f t="shared" si="11"/>
        <v>102.80324400564176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89525</v>
      </c>
      <c r="C55" s="487">
        <v>13146</v>
      </c>
      <c r="D55" s="487">
        <v>5587</v>
      </c>
      <c r="E55" s="488">
        <f t="shared" si="11"/>
        <v>101.68557831010551</v>
      </c>
      <c r="F55" s="488">
        <f t="shared" si="11"/>
        <v>95.655970312158928</v>
      </c>
      <c r="G55" s="488">
        <f t="shared" si="11"/>
        <v>98.501410437235549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90327</v>
      </c>
      <c r="C56" s="487">
        <v>13463</v>
      </c>
      <c r="D56" s="487">
        <v>5758</v>
      </c>
      <c r="E56" s="488">
        <f t="shared" si="11"/>
        <v>102.59651753160459</v>
      </c>
      <c r="F56" s="488">
        <f t="shared" si="11"/>
        <v>97.962599141381062</v>
      </c>
      <c r="G56" s="488">
        <f t="shared" si="11"/>
        <v>101.51622002820875</v>
      </c>
      <c r="H56" s="489" t="str">
        <f t="shared" si="14"/>
        <v/>
      </c>
      <c r="I56" s="488" t="str">
        <f t="shared" si="12"/>
        <v/>
      </c>
      <c r="J56" s="488" t="str">
        <f t="shared" si="10"/>
        <v/>
      </c>
      <c r="K56" s="488" t="str">
        <f t="shared" si="10"/>
        <v/>
      </c>
      <c r="L56" s="488" t="e">
        <f t="shared" si="13"/>
        <v>#N/A</v>
      </c>
    </row>
    <row r="57" spans="1:14" ht="15" customHeight="1" x14ac:dyDescent="0.2">
      <c r="A57" s="490">
        <v>42248</v>
      </c>
      <c r="B57" s="487">
        <v>92668</v>
      </c>
      <c r="C57" s="487">
        <v>13156</v>
      </c>
      <c r="D57" s="487">
        <v>6020</v>
      </c>
      <c r="E57" s="488">
        <f t="shared" si="11"/>
        <v>105.25550595745163</v>
      </c>
      <c r="F57" s="488">
        <f t="shared" si="11"/>
        <v>95.728734628538177</v>
      </c>
      <c r="G57" s="488">
        <f t="shared" si="11"/>
        <v>106.13540197461214</v>
      </c>
      <c r="H57" s="489">
        <f t="shared" si="14"/>
        <v>42248</v>
      </c>
      <c r="I57" s="488">
        <f t="shared" si="12"/>
        <v>105.25550595745163</v>
      </c>
      <c r="J57" s="488">
        <f t="shared" si="10"/>
        <v>95.728734628538177</v>
      </c>
      <c r="K57" s="488">
        <f t="shared" si="10"/>
        <v>106.13540197461214</v>
      </c>
      <c r="L57" s="488" t="e">
        <f t="shared" si="13"/>
        <v>#N/A</v>
      </c>
    </row>
    <row r="58" spans="1:14" ht="15" customHeight="1" x14ac:dyDescent="0.2">
      <c r="A58" s="490" t="s">
        <v>465</v>
      </c>
      <c r="B58" s="487">
        <v>92212</v>
      </c>
      <c r="C58" s="487">
        <v>13472</v>
      </c>
      <c r="D58" s="487">
        <v>5969</v>
      </c>
      <c r="E58" s="488">
        <f t="shared" si="11"/>
        <v>104.73756545245965</v>
      </c>
      <c r="F58" s="488">
        <f t="shared" si="11"/>
        <v>98.028087026122392</v>
      </c>
      <c r="G58" s="488">
        <f t="shared" si="11"/>
        <v>105.23624823695346</v>
      </c>
      <c r="H58" s="489" t="str">
        <f t="shared" si="14"/>
        <v/>
      </c>
      <c r="I58" s="488" t="str">
        <f t="shared" si="12"/>
        <v/>
      </c>
      <c r="J58" s="488" t="str">
        <f t="shared" si="10"/>
        <v/>
      </c>
      <c r="K58" s="488" t="str">
        <f t="shared" si="10"/>
        <v/>
      </c>
      <c r="L58" s="488" t="e">
        <f t="shared" si="13"/>
        <v>#N/A</v>
      </c>
    </row>
    <row r="59" spans="1:14" ht="15" customHeight="1" x14ac:dyDescent="0.2">
      <c r="A59" s="490" t="s">
        <v>466</v>
      </c>
      <c r="B59" s="487">
        <v>92021</v>
      </c>
      <c r="C59" s="487">
        <v>13172</v>
      </c>
      <c r="D59" s="487">
        <v>5917</v>
      </c>
      <c r="E59" s="488">
        <f t="shared" si="11"/>
        <v>104.52062107427223</v>
      </c>
      <c r="F59" s="488">
        <f t="shared" si="11"/>
        <v>95.845157534744956</v>
      </c>
      <c r="G59" s="488">
        <f t="shared" si="11"/>
        <v>104.31946403385048</v>
      </c>
      <c r="H59" s="489" t="str">
        <f t="shared" si="14"/>
        <v/>
      </c>
      <c r="I59" s="488" t="str">
        <f t="shared" si="12"/>
        <v/>
      </c>
      <c r="J59" s="488" t="str">
        <f t="shared" si="10"/>
        <v/>
      </c>
      <c r="K59" s="488" t="str">
        <f t="shared" si="10"/>
        <v/>
      </c>
      <c r="L59" s="488" t="e">
        <f t="shared" si="13"/>
        <v>#N/A</v>
      </c>
    </row>
    <row r="60" spans="1:14" ht="15" customHeight="1" x14ac:dyDescent="0.2">
      <c r="A60" s="490" t="s">
        <v>467</v>
      </c>
      <c r="B60" s="487">
        <v>92785</v>
      </c>
      <c r="C60" s="487">
        <v>13470</v>
      </c>
      <c r="D60" s="487">
        <v>6124</v>
      </c>
      <c r="E60" s="488">
        <f t="shared" si="11"/>
        <v>105.38839858702195</v>
      </c>
      <c r="F60" s="488">
        <f t="shared" si="11"/>
        <v>98.01353416284654</v>
      </c>
      <c r="G60" s="488">
        <f t="shared" si="11"/>
        <v>107.96897038081805</v>
      </c>
      <c r="H60" s="489" t="str">
        <f t="shared" si="14"/>
        <v/>
      </c>
      <c r="I60" s="488" t="str">
        <f t="shared" si="12"/>
        <v/>
      </c>
      <c r="J60" s="488" t="str">
        <f t="shared" si="10"/>
        <v/>
      </c>
      <c r="K60" s="488" t="str">
        <f t="shared" si="10"/>
        <v/>
      </c>
      <c r="L60" s="488" t="e">
        <f t="shared" si="13"/>
        <v>#N/A</v>
      </c>
    </row>
    <row r="61" spans="1:14" ht="15" customHeight="1" x14ac:dyDescent="0.2">
      <c r="A61" s="490">
        <v>42614</v>
      </c>
      <c r="B61" s="487">
        <v>95443</v>
      </c>
      <c r="C61" s="487">
        <v>12974</v>
      </c>
      <c r="D61" s="487">
        <v>6388</v>
      </c>
      <c r="E61" s="488">
        <f t="shared" si="11"/>
        <v>108.40744653059372</v>
      </c>
      <c r="F61" s="488">
        <f t="shared" si="11"/>
        <v>94.404424070435851</v>
      </c>
      <c r="G61" s="488">
        <f t="shared" si="11"/>
        <v>112.62341325811001</v>
      </c>
      <c r="H61" s="489">
        <f t="shared" si="14"/>
        <v>42614</v>
      </c>
      <c r="I61" s="488">
        <f t="shared" si="12"/>
        <v>108.40744653059372</v>
      </c>
      <c r="J61" s="488">
        <f t="shared" si="10"/>
        <v>94.404424070435851</v>
      </c>
      <c r="K61" s="488">
        <f t="shared" si="10"/>
        <v>112.62341325811001</v>
      </c>
      <c r="L61" s="488" t="e">
        <f t="shared" si="13"/>
        <v>#N/A</v>
      </c>
    </row>
    <row r="62" spans="1:14" ht="15" customHeight="1" x14ac:dyDescent="0.2">
      <c r="A62" s="490" t="s">
        <v>468</v>
      </c>
      <c r="B62" s="487">
        <v>94599</v>
      </c>
      <c r="C62" s="487">
        <v>13213</v>
      </c>
      <c r="D62" s="487">
        <v>6389</v>
      </c>
      <c r="E62" s="488">
        <f t="shared" si="11"/>
        <v>107.44880226258221</v>
      </c>
      <c r="F62" s="488">
        <f t="shared" si="11"/>
        <v>96.143491231899887</v>
      </c>
      <c r="G62" s="488">
        <f t="shared" si="11"/>
        <v>112.6410437235543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94236</v>
      </c>
      <c r="C63" s="487">
        <v>12758</v>
      </c>
      <c r="D63" s="487">
        <v>6378</v>
      </c>
      <c r="E63" s="488">
        <f t="shared" si="11"/>
        <v>107.036494360582</v>
      </c>
      <c r="F63" s="488">
        <f t="shared" si="11"/>
        <v>92.832714836644115</v>
      </c>
      <c r="G63" s="488">
        <f t="shared" si="11"/>
        <v>112.44710860366713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95055</v>
      </c>
      <c r="C64" s="487">
        <v>13084</v>
      </c>
      <c r="D64" s="487">
        <v>6663</v>
      </c>
      <c r="E64" s="488">
        <f t="shared" si="11"/>
        <v>107.9667427675742</v>
      </c>
      <c r="F64" s="488">
        <f t="shared" si="11"/>
        <v>95.20483155060758</v>
      </c>
      <c r="G64" s="488">
        <f t="shared" si="11"/>
        <v>117.47179125528915</v>
      </c>
      <c r="H64" s="489" t="str">
        <f t="shared" si="14"/>
        <v/>
      </c>
      <c r="I64" s="488" t="str">
        <f t="shared" si="12"/>
        <v/>
      </c>
      <c r="J64" s="488" t="str">
        <f t="shared" si="10"/>
        <v/>
      </c>
      <c r="K64" s="488" t="str">
        <f t="shared" si="10"/>
        <v/>
      </c>
      <c r="L64" s="488" t="e">
        <f t="shared" si="13"/>
        <v>#N/A</v>
      </c>
    </row>
    <row r="65" spans="1:12" ht="15" customHeight="1" x14ac:dyDescent="0.2">
      <c r="A65" s="490">
        <v>42979</v>
      </c>
      <c r="B65" s="487">
        <v>96920</v>
      </c>
      <c r="C65" s="487">
        <v>12848</v>
      </c>
      <c r="D65" s="487">
        <v>6902</v>
      </c>
      <c r="E65" s="488">
        <f t="shared" si="11"/>
        <v>110.08507399961383</v>
      </c>
      <c r="F65" s="488">
        <f t="shared" si="11"/>
        <v>93.48759368405733</v>
      </c>
      <c r="G65" s="488">
        <f t="shared" si="11"/>
        <v>121.68547249647391</v>
      </c>
      <c r="H65" s="489">
        <f t="shared" si="14"/>
        <v>42979</v>
      </c>
      <c r="I65" s="488">
        <f t="shared" si="12"/>
        <v>110.08507399961383</v>
      </c>
      <c r="J65" s="488">
        <f t="shared" si="10"/>
        <v>93.48759368405733</v>
      </c>
      <c r="K65" s="488">
        <f t="shared" si="10"/>
        <v>121.68547249647391</v>
      </c>
      <c r="L65" s="488" t="e">
        <f t="shared" si="13"/>
        <v>#N/A</v>
      </c>
    </row>
    <row r="66" spans="1:12" ht="15" customHeight="1" x14ac:dyDescent="0.2">
      <c r="A66" s="490" t="s">
        <v>471</v>
      </c>
      <c r="B66" s="487">
        <v>96704</v>
      </c>
      <c r="C66" s="487">
        <v>13157</v>
      </c>
      <c r="D66" s="487">
        <v>7031</v>
      </c>
      <c r="E66" s="488">
        <f t="shared" si="11"/>
        <v>109.83973376040707</v>
      </c>
      <c r="F66" s="488">
        <f t="shared" si="11"/>
        <v>95.736011060176082</v>
      </c>
      <c r="G66" s="488">
        <f t="shared" si="11"/>
        <v>123.95980253878702</v>
      </c>
      <c r="H66" s="489" t="str">
        <f t="shared" si="14"/>
        <v/>
      </c>
      <c r="I66" s="488" t="str">
        <f t="shared" si="12"/>
        <v/>
      </c>
      <c r="J66" s="488" t="str">
        <f t="shared" si="10"/>
        <v/>
      </c>
      <c r="K66" s="488" t="str">
        <f t="shared" si="10"/>
        <v/>
      </c>
      <c r="L66" s="488" t="e">
        <f t="shared" si="13"/>
        <v>#N/A</v>
      </c>
    </row>
    <row r="67" spans="1:12" ht="15" customHeight="1" x14ac:dyDescent="0.2">
      <c r="A67" s="490" t="s">
        <v>472</v>
      </c>
      <c r="B67" s="487">
        <v>96292</v>
      </c>
      <c r="C67" s="487">
        <v>12809</v>
      </c>
      <c r="D67" s="487">
        <v>6915</v>
      </c>
      <c r="E67" s="488">
        <f t="shared" si="11"/>
        <v>109.37176997080907</v>
      </c>
      <c r="F67" s="488">
        <f t="shared" si="11"/>
        <v>93.203812850178267</v>
      </c>
      <c r="G67" s="488">
        <f t="shared" si="11"/>
        <v>121.91466854724963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97350</v>
      </c>
      <c r="C68" s="487">
        <v>13235</v>
      </c>
      <c r="D68" s="487">
        <v>7185</v>
      </c>
      <c r="E68" s="488">
        <f t="shared" si="11"/>
        <v>110.57348280914574</v>
      </c>
      <c r="F68" s="488">
        <f t="shared" si="11"/>
        <v>96.30357272793421</v>
      </c>
      <c r="G68" s="488">
        <f t="shared" si="11"/>
        <v>126.67489421720732</v>
      </c>
      <c r="H68" s="489" t="str">
        <f t="shared" si="14"/>
        <v/>
      </c>
      <c r="I68" s="488" t="str">
        <f t="shared" si="12"/>
        <v/>
      </c>
      <c r="J68" s="488" t="str">
        <f t="shared" si="12"/>
        <v/>
      </c>
      <c r="K68" s="488" t="str">
        <f t="shared" si="12"/>
        <v/>
      </c>
      <c r="L68" s="488" t="e">
        <f t="shared" si="13"/>
        <v>#N/A</v>
      </c>
    </row>
    <row r="69" spans="1:12" ht="15" customHeight="1" x14ac:dyDescent="0.2">
      <c r="A69" s="490">
        <v>43344</v>
      </c>
      <c r="B69" s="487">
        <v>99715</v>
      </c>
      <c r="C69" s="487">
        <v>12769</v>
      </c>
      <c r="D69" s="487">
        <v>7391</v>
      </c>
      <c r="E69" s="488">
        <f t="shared" si="11"/>
        <v>113.25973126157132</v>
      </c>
      <c r="F69" s="488">
        <f t="shared" si="11"/>
        <v>92.912755584661284</v>
      </c>
      <c r="G69" s="488">
        <f t="shared" si="11"/>
        <v>130.3067700987306</v>
      </c>
      <c r="H69" s="489">
        <f t="shared" si="14"/>
        <v>43344</v>
      </c>
      <c r="I69" s="488">
        <f t="shared" si="12"/>
        <v>113.25973126157132</v>
      </c>
      <c r="J69" s="488">
        <f t="shared" si="12"/>
        <v>92.912755584661284</v>
      </c>
      <c r="K69" s="488">
        <f t="shared" si="12"/>
        <v>130.3067700987306</v>
      </c>
      <c r="L69" s="488" t="e">
        <f t="shared" si="13"/>
        <v>#N/A</v>
      </c>
    </row>
    <row r="70" spans="1:12" ht="15" customHeight="1" x14ac:dyDescent="0.2">
      <c r="A70" s="490" t="s">
        <v>474</v>
      </c>
      <c r="B70" s="487">
        <v>99448</v>
      </c>
      <c r="C70" s="487">
        <v>12843</v>
      </c>
      <c r="D70" s="487">
        <v>7397</v>
      </c>
      <c r="E70" s="488">
        <f t="shared" si="11"/>
        <v>112.95646346588522</v>
      </c>
      <c r="F70" s="488">
        <f t="shared" si="11"/>
        <v>93.45121152586772</v>
      </c>
      <c r="G70" s="488">
        <f t="shared" si="11"/>
        <v>130.41255289139633</v>
      </c>
      <c r="H70" s="489" t="str">
        <f t="shared" si="14"/>
        <v/>
      </c>
      <c r="I70" s="488" t="str">
        <f t="shared" si="12"/>
        <v/>
      </c>
      <c r="J70" s="488" t="str">
        <f t="shared" si="12"/>
        <v/>
      </c>
      <c r="K70" s="488" t="str">
        <f t="shared" si="12"/>
        <v/>
      </c>
      <c r="L70" s="488" t="e">
        <f t="shared" si="13"/>
        <v>#N/A</v>
      </c>
    </row>
    <row r="71" spans="1:12" ht="15" customHeight="1" x14ac:dyDescent="0.2">
      <c r="A71" s="490" t="s">
        <v>475</v>
      </c>
      <c r="B71" s="487">
        <v>99189</v>
      </c>
      <c r="C71" s="487">
        <v>12549</v>
      </c>
      <c r="D71" s="487">
        <v>7289</v>
      </c>
      <c r="E71" s="491">
        <f t="shared" ref="E71:G75" si="15">IF($A$51=37802,IF(COUNTBLANK(B$51:B$70)&gt;0,#N/A,IF(ISBLANK(B71)=FALSE,B71/B$51*100,#N/A)),IF(COUNTBLANK(B$51:B$75)&gt;0,#N/A,B71/B$51*100))</f>
        <v>112.66228234572529</v>
      </c>
      <c r="F71" s="491">
        <f t="shared" si="15"/>
        <v>91.311940624317828</v>
      </c>
      <c r="G71" s="491">
        <f t="shared" si="15"/>
        <v>128.50846262341327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99053</v>
      </c>
      <c r="C72" s="487">
        <v>13084</v>
      </c>
      <c r="D72" s="487">
        <v>7379</v>
      </c>
      <c r="E72" s="491">
        <f t="shared" si="15"/>
        <v>112.50780886178032</v>
      </c>
      <c r="F72" s="491">
        <f t="shared" si="15"/>
        <v>95.20483155060758</v>
      </c>
      <c r="G72" s="491">
        <f t="shared" si="15"/>
        <v>130.09520451339915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101628</v>
      </c>
      <c r="C73" s="487">
        <v>12589</v>
      </c>
      <c r="D73" s="487">
        <v>7676</v>
      </c>
      <c r="E73" s="491">
        <f t="shared" si="15"/>
        <v>115.43258254676797</v>
      </c>
      <c r="F73" s="491">
        <f t="shared" si="15"/>
        <v>91.602997889834825</v>
      </c>
      <c r="G73" s="491">
        <f t="shared" si="15"/>
        <v>135.33145275035261</v>
      </c>
      <c r="H73" s="492">
        <f>IF(A$51=37802,IF(ISERROR(L73)=TRUE,IF(ISBLANK(A73)=FALSE,IF(MONTH(A73)=MONTH(MAX(A$51:A$75)),A73,""),""),""),IF(ISERROR(L73)=TRUE,IF(MONTH(A73)=MONTH(MAX(A$51:A$75)),A73,""),""))</f>
        <v>43709</v>
      </c>
      <c r="I73" s="488">
        <f t="shared" si="12"/>
        <v>115.43258254676797</v>
      </c>
      <c r="J73" s="488">
        <f t="shared" si="12"/>
        <v>91.602997889834825</v>
      </c>
      <c r="K73" s="488">
        <f t="shared" si="12"/>
        <v>135.33145275035261</v>
      </c>
      <c r="L73" s="488" t="e">
        <f t="shared" si="13"/>
        <v>#N/A</v>
      </c>
    </row>
    <row r="74" spans="1:12" ht="15" customHeight="1" x14ac:dyDescent="0.2">
      <c r="A74" s="490" t="s">
        <v>477</v>
      </c>
      <c r="B74" s="487">
        <v>101499</v>
      </c>
      <c r="C74" s="487">
        <v>12879</v>
      </c>
      <c r="D74" s="487">
        <v>7671</v>
      </c>
      <c r="E74" s="491">
        <f t="shared" si="15"/>
        <v>115.28605990390841</v>
      </c>
      <c r="F74" s="491">
        <f t="shared" si="15"/>
        <v>93.713163064833012</v>
      </c>
      <c r="G74" s="491">
        <f t="shared" si="15"/>
        <v>135.24330042313119</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101048</v>
      </c>
      <c r="C75" s="493">
        <v>12016</v>
      </c>
      <c r="D75" s="493">
        <v>7389</v>
      </c>
      <c r="E75" s="491">
        <f t="shared" si="15"/>
        <v>114.77379857112027</v>
      </c>
      <c r="F75" s="491">
        <f t="shared" si="15"/>
        <v>87.433602561303942</v>
      </c>
      <c r="G75" s="491">
        <f t="shared" si="15"/>
        <v>130.27150916784203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115.43258254676797</v>
      </c>
      <c r="J77" s="488">
        <f>IF(J75&lt;&gt;"",J75,IF(J74&lt;&gt;"",J74,IF(J73&lt;&gt;"",J73,IF(J72&lt;&gt;"",J72,IF(J71&lt;&gt;"",J71,IF(J70&lt;&gt;"",J70,""))))))</f>
        <v>91.602997889834825</v>
      </c>
      <c r="K77" s="488">
        <f>IF(K75&lt;&gt;"",K75,IF(K74&lt;&gt;"",K74,IF(K73&lt;&gt;"",K73,IF(K72&lt;&gt;"",K72,IF(K71&lt;&gt;"",K71,IF(K70&lt;&gt;"",K70,""))))))</f>
        <v>135.33145275035261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+15,4%</v>
      </c>
      <c r="J79" s="488" t="str">
        <f>"GeB - ausschließlich: "&amp;IF(J77&gt;100,"+","")&amp;TEXT(J77-100,"0,0")&amp;"%"</f>
        <v>GeB - ausschließlich: -8,4%</v>
      </c>
      <c r="K79" s="488" t="str">
        <f>"GeB - im Nebenjob: "&amp;IF(K77&gt;100,"+","")&amp;TEXT(K77-100,"0,0")&amp;"%"</f>
        <v>GeB - im Nebenjob: +35,3%</v>
      </c>
    </row>
    <row r="81" spans="9:9" ht="15" customHeight="1" x14ac:dyDescent="0.2">
      <c r="I81" s="488" t="str">
        <f>IF(ISERROR(HLOOKUP(1,I$78:K$79,2,FALSE)),"",HLOOKUP(1,I$78:K$79,2,FALSE))</f>
        <v>GeB - im Nebenjob: +35,3%</v>
      </c>
    </row>
    <row r="82" spans="9:9" ht="15" customHeight="1" x14ac:dyDescent="0.2">
      <c r="I82" s="488" t="str">
        <f>IF(ISERROR(HLOOKUP(2,I$78:K$79,2,FALSE)),"",HLOOKUP(2,I$78:K$79,2,FALSE))</f>
        <v>SvB: +15,4%</v>
      </c>
    </row>
    <row r="83" spans="9:9" ht="15" customHeight="1" x14ac:dyDescent="0.2">
      <c r="I83" s="488" t="str">
        <f>IF(ISERROR(HLOOKUP(3,I$78:K$79,2,FALSE)),"",HLOOKUP(3,I$78:K$79,2,FALSE))</f>
        <v>GeB - ausschließlich: -8,4%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101048</v>
      </c>
      <c r="E12" s="114">
        <v>101499</v>
      </c>
      <c r="F12" s="114">
        <v>101628</v>
      </c>
      <c r="G12" s="114">
        <v>99053</v>
      </c>
      <c r="H12" s="114">
        <v>99189</v>
      </c>
      <c r="I12" s="115">
        <v>1859</v>
      </c>
      <c r="J12" s="116">
        <v>1.8741997600540383</v>
      </c>
      <c r="N12" s="117"/>
    </row>
    <row r="13" spans="1:15" s="110" customFormat="1" ht="13.5" customHeight="1" x14ac:dyDescent="0.2">
      <c r="A13" s="118" t="s">
        <v>105</v>
      </c>
      <c r="B13" s="119" t="s">
        <v>106</v>
      </c>
      <c r="C13" s="113">
        <v>51.703150977753147</v>
      </c>
      <c r="D13" s="114">
        <v>52245</v>
      </c>
      <c r="E13" s="114">
        <v>52408</v>
      </c>
      <c r="F13" s="114">
        <v>52518</v>
      </c>
      <c r="G13" s="114">
        <v>51182</v>
      </c>
      <c r="H13" s="114">
        <v>51130</v>
      </c>
      <c r="I13" s="115">
        <v>1115</v>
      </c>
      <c r="J13" s="116">
        <v>2.1807158224134557</v>
      </c>
    </row>
    <row r="14" spans="1:15" s="110" customFormat="1" ht="13.5" customHeight="1" x14ac:dyDescent="0.2">
      <c r="A14" s="120"/>
      <c r="B14" s="119" t="s">
        <v>107</v>
      </c>
      <c r="C14" s="113">
        <v>48.296849022246853</v>
      </c>
      <c r="D14" s="114">
        <v>48803</v>
      </c>
      <c r="E14" s="114">
        <v>49091</v>
      </c>
      <c r="F14" s="114">
        <v>49110</v>
      </c>
      <c r="G14" s="114">
        <v>47871</v>
      </c>
      <c r="H14" s="114">
        <v>48059</v>
      </c>
      <c r="I14" s="115">
        <v>744</v>
      </c>
      <c r="J14" s="116">
        <v>1.5480971306102915</v>
      </c>
    </row>
    <row r="15" spans="1:15" s="110" customFormat="1" ht="13.5" customHeight="1" x14ac:dyDescent="0.2">
      <c r="A15" s="118" t="s">
        <v>105</v>
      </c>
      <c r="B15" s="121" t="s">
        <v>108</v>
      </c>
      <c r="C15" s="113">
        <v>10.047700102921384</v>
      </c>
      <c r="D15" s="114">
        <v>10153</v>
      </c>
      <c r="E15" s="114">
        <v>10502</v>
      </c>
      <c r="F15" s="114">
        <v>10842</v>
      </c>
      <c r="G15" s="114">
        <v>9607</v>
      </c>
      <c r="H15" s="114">
        <v>10010</v>
      </c>
      <c r="I15" s="115">
        <v>143</v>
      </c>
      <c r="J15" s="116">
        <v>1.4285714285714286</v>
      </c>
    </row>
    <row r="16" spans="1:15" s="110" customFormat="1" ht="13.5" customHeight="1" x14ac:dyDescent="0.2">
      <c r="A16" s="118"/>
      <c r="B16" s="121" t="s">
        <v>109</v>
      </c>
      <c r="C16" s="113">
        <v>69.595637716728689</v>
      </c>
      <c r="D16" s="114">
        <v>70325</v>
      </c>
      <c r="E16" s="114">
        <v>70557</v>
      </c>
      <c r="F16" s="114">
        <v>70609</v>
      </c>
      <c r="G16" s="114">
        <v>69702</v>
      </c>
      <c r="H16" s="114">
        <v>69803</v>
      </c>
      <c r="I16" s="115">
        <v>522</v>
      </c>
      <c r="J16" s="116">
        <v>0.74781886165351064</v>
      </c>
    </row>
    <row r="17" spans="1:10" s="110" customFormat="1" ht="13.5" customHeight="1" x14ac:dyDescent="0.2">
      <c r="A17" s="118"/>
      <c r="B17" s="121" t="s">
        <v>110</v>
      </c>
      <c r="C17" s="113">
        <v>19.153273691710869</v>
      </c>
      <c r="D17" s="114">
        <v>19354</v>
      </c>
      <c r="E17" s="114">
        <v>19213</v>
      </c>
      <c r="F17" s="114">
        <v>18941</v>
      </c>
      <c r="G17" s="114">
        <v>18572</v>
      </c>
      <c r="H17" s="114">
        <v>18241</v>
      </c>
      <c r="I17" s="115">
        <v>1113</v>
      </c>
      <c r="J17" s="116">
        <v>6.1016391645194892</v>
      </c>
    </row>
    <row r="18" spans="1:10" s="110" customFormat="1" ht="13.5" customHeight="1" x14ac:dyDescent="0.2">
      <c r="A18" s="120"/>
      <c r="B18" s="121" t="s">
        <v>111</v>
      </c>
      <c r="C18" s="113">
        <v>1.2033884886390627</v>
      </c>
      <c r="D18" s="114">
        <v>1216</v>
      </c>
      <c r="E18" s="114">
        <v>1227</v>
      </c>
      <c r="F18" s="114">
        <v>1236</v>
      </c>
      <c r="G18" s="114">
        <v>1172</v>
      </c>
      <c r="H18" s="114">
        <v>1135</v>
      </c>
      <c r="I18" s="115">
        <v>81</v>
      </c>
      <c r="J18" s="116">
        <v>7.1365638766519828</v>
      </c>
    </row>
    <row r="19" spans="1:10" s="110" customFormat="1" ht="13.5" customHeight="1" x14ac:dyDescent="0.2">
      <c r="A19" s="120"/>
      <c r="B19" s="121" t="s">
        <v>112</v>
      </c>
      <c r="C19" s="113">
        <v>0.33251524028184626</v>
      </c>
      <c r="D19" s="114">
        <v>336</v>
      </c>
      <c r="E19" s="114">
        <v>337</v>
      </c>
      <c r="F19" s="114">
        <v>380</v>
      </c>
      <c r="G19" s="114">
        <v>315</v>
      </c>
      <c r="H19" s="114">
        <v>303</v>
      </c>
      <c r="I19" s="115">
        <v>33</v>
      </c>
      <c r="J19" s="116">
        <v>10.891089108910892</v>
      </c>
    </row>
    <row r="20" spans="1:10" s="110" customFormat="1" ht="13.5" customHeight="1" x14ac:dyDescent="0.2">
      <c r="A20" s="118" t="s">
        <v>113</v>
      </c>
      <c r="B20" s="122" t="s">
        <v>114</v>
      </c>
      <c r="C20" s="113">
        <v>67.109690444145357</v>
      </c>
      <c r="D20" s="114">
        <v>67813</v>
      </c>
      <c r="E20" s="114">
        <v>68136</v>
      </c>
      <c r="F20" s="114">
        <v>68631</v>
      </c>
      <c r="G20" s="114">
        <v>66819</v>
      </c>
      <c r="H20" s="114">
        <v>67244</v>
      </c>
      <c r="I20" s="115">
        <v>569</v>
      </c>
      <c r="J20" s="116">
        <v>0.84617214918803163</v>
      </c>
    </row>
    <row r="21" spans="1:10" s="110" customFormat="1" ht="13.5" customHeight="1" x14ac:dyDescent="0.2">
      <c r="A21" s="120"/>
      <c r="B21" s="122" t="s">
        <v>115</v>
      </c>
      <c r="C21" s="113">
        <v>32.890309555854643</v>
      </c>
      <c r="D21" s="114">
        <v>33235</v>
      </c>
      <c r="E21" s="114">
        <v>33363</v>
      </c>
      <c r="F21" s="114">
        <v>32997</v>
      </c>
      <c r="G21" s="114">
        <v>32234</v>
      </c>
      <c r="H21" s="114">
        <v>31945</v>
      </c>
      <c r="I21" s="115">
        <v>1290</v>
      </c>
      <c r="J21" s="116">
        <v>4.0381906401627798</v>
      </c>
    </row>
    <row r="22" spans="1:10" s="110" customFormat="1" ht="13.5" customHeight="1" x14ac:dyDescent="0.2">
      <c r="A22" s="118" t="s">
        <v>113</v>
      </c>
      <c r="B22" s="122" t="s">
        <v>116</v>
      </c>
      <c r="C22" s="113">
        <v>90.12647454675006</v>
      </c>
      <c r="D22" s="114">
        <v>91071</v>
      </c>
      <c r="E22" s="114">
        <v>91763</v>
      </c>
      <c r="F22" s="114">
        <v>91928</v>
      </c>
      <c r="G22" s="114">
        <v>89691</v>
      </c>
      <c r="H22" s="114">
        <v>89955</v>
      </c>
      <c r="I22" s="115">
        <v>1116</v>
      </c>
      <c r="J22" s="116">
        <v>1.2406203101550775</v>
      </c>
    </row>
    <row r="23" spans="1:10" s="110" customFormat="1" ht="13.5" customHeight="1" x14ac:dyDescent="0.2">
      <c r="A23" s="123"/>
      <c r="B23" s="124" t="s">
        <v>117</v>
      </c>
      <c r="C23" s="125">
        <v>9.8270129047581349</v>
      </c>
      <c r="D23" s="114">
        <v>9930</v>
      </c>
      <c r="E23" s="114">
        <v>9687</v>
      </c>
      <c r="F23" s="114">
        <v>9650</v>
      </c>
      <c r="G23" s="114">
        <v>9320</v>
      </c>
      <c r="H23" s="114">
        <v>9194</v>
      </c>
      <c r="I23" s="115">
        <v>736</v>
      </c>
      <c r="J23" s="116">
        <v>8.0052207961714164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19405</v>
      </c>
      <c r="E26" s="114">
        <v>20550</v>
      </c>
      <c r="F26" s="114">
        <v>20265</v>
      </c>
      <c r="G26" s="114">
        <v>20463</v>
      </c>
      <c r="H26" s="140">
        <v>19838</v>
      </c>
      <c r="I26" s="115">
        <v>-433</v>
      </c>
      <c r="J26" s="116">
        <v>-2.1826797056154854</v>
      </c>
    </row>
    <row r="27" spans="1:10" s="110" customFormat="1" ht="13.5" customHeight="1" x14ac:dyDescent="0.2">
      <c r="A27" s="118" t="s">
        <v>105</v>
      </c>
      <c r="B27" s="119" t="s">
        <v>106</v>
      </c>
      <c r="C27" s="113">
        <v>44.385467662973461</v>
      </c>
      <c r="D27" s="115">
        <v>8613</v>
      </c>
      <c r="E27" s="114">
        <v>9014</v>
      </c>
      <c r="F27" s="114">
        <v>8913</v>
      </c>
      <c r="G27" s="114">
        <v>8965</v>
      </c>
      <c r="H27" s="140">
        <v>8632</v>
      </c>
      <c r="I27" s="115">
        <v>-19</v>
      </c>
      <c r="J27" s="116">
        <v>-0.2201112140871177</v>
      </c>
    </row>
    <row r="28" spans="1:10" s="110" customFormat="1" ht="13.5" customHeight="1" x14ac:dyDescent="0.2">
      <c r="A28" s="120"/>
      <c r="B28" s="119" t="s">
        <v>107</v>
      </c>
      <c r="C28" s="113">
        <v>55.614532337026539</v>
      </c>
      <c r="D28" s="115">
        <v>10792</v>
      </c>
      <c r="E28" s="114">
        <v>11536</v>
      </c>
      <c r="F28" s="114">
        <v>11352</v>
      </c>
      <c r="G28" s="114">
        <v>11498</v>
      </c>
      <c r="H28" s="140">
        <v>11206</v>
      </c>
      <c r="I28" s="115">
        <v>-414</v>
      </c>
      <c r="J28" s="116">
        <v>-3.6944494021060148</v>
      </c>
    </row>
    <row r="29" spans="1:10" s="110" customFormat="1" ht="13.5" customHeight="1" x14ac:dyDescent="0.2">
      <c r="A29" s="118" t="s">
        <v>105</v>
      </c>
      <c r="B29" s="121" t="s">
        <v>108</v>
      </c>
      <c r="C29" s="113">
        <v>20.020613244009276</v>
      </c>
      <c r="D29" s="115">
        <v>3885</v>
      </c>
      <c r="E29" s="114">
        <v>4271</v>
      </c>
      <c r="F29" s="114">
        <v>4011</v>
      </c>
      <c r="G29" s="114">
        <v>4296</v>
      </c>
      <c r="H29" s="140">
        <v>3965</v>
      </c>
      <c r="I29" s="115">
        <v>-80</v>
      </c>
      <c r="J29" s="116">
        <v>-2.0176544766708702</v>
      </c>
    </row>
    <row r="30" spans="1:10" s="110" customFormat="1" ht="13.5" customHeight="1" x14ac:dyDescent="0.2">
      <c r="A30" s="118"/>
      <c r="B30" s="121" t="s">
        <v>109</v>
      </c>
      <c r="C30" s="113">
        <v>48.183457871682556</v>
      </c>
      <c r="D30" s="115">
        <v>9350</v>
      </c>
      <c r="E30" s="114">
        <v>9898</v>
      </c>
      <c r="F30" s="114">
        <v>9899</v>
      </c>
      <c r="G30" s="114">
        <v>9925</v>
      </c>
      <c r="H30" s="140">
        <v>9723</v>
      </c>
      <c r="I30" s="115">
        <v>-373</v>
      </c>
      <c r="J30" s="116">
        <v>-3.8362645274092357</v>
      </c>
    </row>
    <row r="31" spans="1:10" s="110" customFormat="1" ht="13.5" customHeight="1" x14ac:dyDescent="0.2">
      <c r="A31" s="118"/>
      <c r="B31" s="121" t="s">
        <v>110</v>
      </c>
      <c r="C31" s="113">
        <v>17.011079618654986</v>
      </c>
      <c r="D31" s="115">
        <v>3301</v>
      </c>
      <c r="E31" s="114">
        <v>3401</v>
      </c>
      <c r="F31" s="114">
        <v>3397</v>
      </c>
      <c r="G31" s="114">
        <v>3360</v>
      </c>
      <c r="H31" s="140">
        <v>3329</v>
      </c>
      <c r="I31" s="115">
        <v>-28</v>
      </c>
      <c r="J31" s="116">
        <v>-0.84109342144788224</v>
      </c>
    </row>
    <row r="32" spans="1:10" s="110" customFormat="1" ht="13.5" customHeight="1" x14ac:dyDescent="0.2">
      <c r="A32" s="120"/>
      <c r="B32" s="121" t="s">
        <v>111</v>
      </c>
      <c r="C32" s="113">
        <v>14.784849265653182</v>
      </c>
      <c r="D32" s="115">
        <v>2869</v>
      </c>
      <c r="E32" s="114">
        <v>2980</v>
      </c>
      <c r="F32" s="114">
        <v>2958</v>
      </c>
      <c r="G32" s="114">
        <v>2882</v>
      </c>
      <c r="H32" s="140">
        <v>2821</v>
      </c>
      <c r="I32" s="115">
        <v>48</v>
      </c>
      <c r="J32" s="116">
        <v>1.7015242821694434</v>
      </c>
    </row>
    <row r="33" spans="1:10" s="110" customFormat="1" ht="13.5" customHeight="1" x14ac:dyDescent="0.2">
      <c r="A33" s="120"/>
      <c r="B33" s="121" t="s">
        <v>112</v>
      </c>
      <c r="C33" s="113">
        <v>1.489306879670188</v>
      </c>
      <c r="D33" s="115">
        <v>289</v>
      </c>
      <c r="E33" s="114">
        <v>301</v>
      </c>
      <c r="F33" s="114">
        <v>299</v>
      </c>
      <c r="G33" s="114">
        <v>254</v>
      </c>
      <c r="H33" s="140">
        <v>252</v>
      </c>
      <c r="I33" s="115">
        <v>37</v>
      </c>
      <c r="J33" s="116">
        <v>14.682539682539682</v>
      </c>
    </row>
    <row r="34" spans="1:10" s="110" customFormat="1" ht="13.5" customHeight="1" x14ac:dyDescent="0.2">
      <c r="A34" s="118" t="s">
        <v>113</v>
      </c>
      <c r="B34" s="122" t="s">
        <v>116</v>
      </c>
      <c r="C34" s="113">
        <v>87.848492656531818</v>
      </c>
      <c r="D34" s="115">
        <v>17047</v>
      </c>
      <c r="E34" s="114">
        <v>18064</v>
      </c>
      <c r="F34" s="114">
        <v>17773</v>
      </c>
      <c r="G34" s="114">
        <v>17995</v>
      </c>
      <c r="H34" s="140">
        <v>17539</v>
      </c>
      <c r="I34" s="115">
        <v>-492</v>
      </c>
      <c r="J34" s="116">
        <v>-2.8051770340384286</v>
      </c>
    </row>
    <row r="35" spans="1:10" s="110" customFormat="1" ht="13.5" customHeight="1" x14ac:dyDescent="0.2">
      <c r="A35" s="118"/>
      <c r="B35" s="119" t="s">
        <v>117</v>
      </c>
      <c r="C35" s="113">
        <v>11.93506828137078</v>
      </c>
      <c r="D35" s="115">
        <v>2316</v>
      </c>
      <c r="E35" s="114">
        <v>2442</v>
      </c>
      <c r="F35" s="114">
        <v>2448</v>
      </c>
      <c r="G35" s="114">
        <v>2418</v>
      </c>
      <c r="H35" s="140">
        <v>2249</v>
      </c>
      <c r="I35" s="115">
        <v>67</v>
      </c>
      <c r="J35" s="116">
        <v>2.9791018230324591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12016</v>
      </c>
      <c r="E37" s="114">
        <v>12879</v>
      </c>
      <c r="F37" s="114">
        <v>12589</v>
      </c>
      <c r="G37" s="114">
        <v>13084</v>
      </c>
      <c r="H37" s="140">
        <v>12549</v>
      </c>
      <c r="I37" s="115">
        <v>-533</v>
      </c>
      <c r="J37" s="116">
        <v>-4.2473503864849791</v>
      </c>
    </row>
    <row r="38" spans="1:10" s="110" customFormat="1" ht="13.5" customHeight="1" x14ac:dyDescent="0.2">
      <c r="A38" s="118" t="s">
        <v>105</v>
      </c>
      <c r="B38" s="119" t="s">
        <v>106</v>
      </c>
      <c r="C38" s="113">
        <v>42.368508655126497</v>
      </c>
      <c r="D38" s="115">
        <v>5091</v>
      </c>
      <c r="E38" s="114">
        <v>5398</v>
      </c>
      <c r="F38" s="114">
        <v>5254</v>
      </c>
      <c r="G38" s="114">
        <v>5513</v>
      </c>
      <c r="H38" s="140">
        <v>5266</v>
      </c>
      <c r="I38" s="115">
        <v>-175</v>
      </c>
      <c r="J38" s="116">
        <v>-3.323205469046715</v>
      </c>
    </row>
    <row r="39" spans="1:10" s="110" customFormat="1" ht="13.5" customHeight="1" x14ac:dyDescent="0.2">
      <c r="A39" s="120"/>
      <c r="B39" s="119" t="s">
        <v>107</v>
      </c>
      <c r="C39" s="113">
        <v>57.631491344873503</v>
      </c>
      <c r="D39" s="115">
        <v>6925</v>
      </c>
      <c r="E39" s="114">
        <v>7481</v>
      </c>
      <c r="F39" s="114">
        <v>7335</v>
      </c>
      <c r="G39" s="114">
        <v>7571</v>
      </c>
      <c r="H39" s="140">
        <v>7283</v>
      </c>
      <c r="I39" s="115">
        <v>-358</v>
      </c>
      <c r="J39" s="116">
        <v>-4.9155567760538244</v>
      </c>
    </row>
    <row r="40" spans="1:10" s="110" customFormat="1" ht="13.5" customHeight="1" x14ac:dyDescent="0.2">
      <c r="A40" s="118" t="s">
        <v>105</v>
      </c>
      <c r="B40" s="121" t="s">
        <v>108</v>
      </c>
      <c r="C40" s="113">
        <v>25.174766977363515</v>
      </c>
      <c r="D40" s="115">
        <v>3025</v>
      </c>
      <c r="E40" s="114">
        <v>3347</v>
      </c>
      <c r="F40" s="114">
        <v>3056</v>
      </c>
      <c r="G40" s="114">
        <v>3436</v>
      </c>
      <c r="H40" s="140">
        <v>3077</v>
      </c>
      <c r="I40" s="115">
        <v>-52</v>
      </c>
      <c r="J40" s="116">
        <v>-1.6899577510562236</v>
      </c>
    </row>
    <row r="41" spans="1:10" s="110" customFormat="1" ht="13.5" customHeight="1" x14ac:dyDescent="0.2">
      <c r="A41" s="118"/>
      <c r="B41" s="121" t="s">
        <v>109</v>
      </c>
      <c r="C41" s="113">
        <v>34.137816245006661</v>
      </c>
      <c r="D41" s="115">
        <v>4102</v>
      </c>
      <c r="E41" s="114">
        <v>4459</v>
      </c>
      <c r="F41" s="114">
        <v>4478</v>
      </c>
      <c r="G41" s="114">
        <v>4660</v>
      </c>
      <c r="H41" s="140">
        <v>4536</v>
      </c>
      <c r="I41" s="115">
        <v>-434</v>
      </c>
      <c r="J41" s="116">
        <v>-9.567901234567902</v>
      </c>
    </row>
    <row r="42" spans="1:10" s="110" customFormat="1" ht="13.5" customHeight="1" x14ac:dyDescent="0.2">
      <c r="A42" s="118"/>
      <c r="B42" s="121" t="s">
        <v>110</v>
      </c>
      <c r="C42" s="113">
        <v>17.643142476697736</v>
      </c>
      <c r="D42" s="115">
        <v>2120</v>
      </c>
      <c r="E42" s="114">
        <v>2200</v>
      </c>
      <c r="F42" s="114">
        <v>2204</v>
      </c>
      <c r="G42" s="114">
        <v>2203</v>
      </c>
      <c r="H42" s="140">
        <v>2208</v>
      </c>
      <c r="I42" s="115">
        <v>-88</v>
      </c>
      <c r="J42" s="116">
        <v>-3.9855072463768115</v>
      </c>
    </row>
    <row r="43" spans="1:10" s="110" customFormat="1" ht="13.5" customHeight="1" x14ac:dyDescent="0.2">
      <c r="A43" s="120"/>
      <c r="B43" s="121" t="s">
        <v>111</v>
      </c>
      <c r="C43" s="113">
        <v>23.044274300932091</v>
      </c>
      <c r="D43" s="115">
        <v>2769</v>
      </c>
      <c r="E43" s="114">
        <v>2873</v>
      </c>
      <c r="F43" s="114">
        <v>2851</v>
      </c>
      <c r="G43" s="114">
        <v>2785</v>
      </c>
      <c r="H43" s="140">
        <v>2728</v>
      </c>
      <c r="I43" s="115">
        <v>41</v>
      </c>
      <c r="J43" s="116">
        <v>1.5029325513196481</v>
      </c>
    </row>
    <row r="44" spans="1:10" s="110" customFormat="1" ht="13.5" customHeight="1" x14ac:dyDescent="0.2">
      <c r="A44" s="120"/>
      <c r="B44" s="121" t="s">
        <v>112</v>
      </c>
      <c r="C44" s="113">
        <v>2.1970705725699067</v>
      </c>
      <c r="D44" s="115">
        <v>264</v>
      </c>
      <c r="E44" s="114">
        <v>276</v>
      </c>
      <c r="F44" s="114">
        <v>270</v>
      </c>
      <c r="G44" s="114">
        <v>230</v>
      </c>
      <c r="H44" s="140">
        <v>233</v>
      </c>
      <c r="I44" s="115">
        <v>31</v>
      </c>
      <c r="J44" s="116">
        <v>13.304721030042918</v>
      </c>
    </row>
    <row r="45" spans="1:10" s="110" customFormat="1" ht="13.5" customHeight="1" x14ac:dyDescent="0.2">
      <c r="A45" s="118" t="s">
        <v>113</v>
      </c>
      <c r="B45" s="122" t="s">
        <v>116</v>
      </c>
      <c r="C45" s="113">
        <v>88.515312916111853</v>
      </c>
      <c r="D45" s="115">
        <v>10636</v>
      </c>
      <c r="E45" s="114">
        <v>11377</v>
      </c>
      <c r="F45" s="114">
        <v>11119</v>
      </c>
      <c r="G45" s="114">
        <v>11570</v>
      </c>
      <c r="H45" s="140">
        <v>11134</v>
      </c>
      <c r="I45" s="115">
        <v>-498</v>
      </c>
      <c r="J45" s="116">
        <v>-4.4727860607149275</v>
      </c>
    </row>
    <row r="46" spans="1:10" s="110" customFormat="1" ht="13.5" customHeight="1" x14ac:dyDescent="0.2">
      <c r="A46" s="118"/>
      <c r="B46" s="119" t="s">
        <v>117</v>
      </c>
      <c r="C46" s="113">
        <v>11.135153129161118</v>
      </c>
      <c r="D46" s="115">
        <v>1338</v>
      </c>
      <c r="E46" s="114">
        <v>1458</v>
      </c>
      <c r="F46" s="114">
        <v>1428</v>
      </c>
      <c r="G46" s="114">
        <v>1465</v>
      </c>
      <c r="H46" s="140">
        <v>1366</v>
      </c>
      <c r="I46" s="115">
        <v>-28</v>
      </c>
      <c r="J46" s="116">
        <v>-2.0497803806734991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7389</v>
      </c>
      <c r="E48" s="114">
        <v>7671</v>
      </c>
      <c r="F48" s="114">
        <v>7676</v>
      </c>
      <c r="G48" s="114">
        <v>7379</v>
      </c>
      <c r="H48" s="140">
        <v>7289</v>
      </c>
      <c r="I48" s="115">
        <v>100</v>
      </c>
      <c r="J48" s="116">
        <v>1.3719303059404582</v>
      </c>
    </row>
    <row r="49" spans="1:12" s="110" customFormat="1" ht="13.5" customHeight="1" x14ac:dyDescent="0.2">
      <c r="A49" s="118" t="s">
        <v>105</v>
      </c>
      <c r="B49" s="119" t="s">
        <v>106</v>
      </c>
      <c r="C49" s="113">
        <v>47.665448639870078</v>
      </c>
      <c r="D49" s="115">
        <v>3522</v>
      </c>
      <c r="E49" s="114">
        <v>3616</v>
      </c>
      <c r="F49" s="114">
        <v>3659</v>
      </c>
      <c r="G49" s="114">
        <v>3452</v>
      </c>
      <c r="H49" s="140">
        <v>3366</v>
      </c>
      <c r="I49" s="115">
        <v>156</v>
      </c>
      <c r="J49" s="116">
        <v>4.6345811051693406</v>
      </c>
    </row>
    <row r="50" spans="1:12" s="110" customFormat="1" ht="13.5" customHeight="1" x14ac:dyDescent="0.2">
      <c r="A50" s="120"/>
      <c r="B50" s="119" t="s">
        <v>107</v>
      </c>
      <c r="C50" s="113">
        <v>52.334551360129922</v>
      </c>
      <c r="D50" s="115">
        <v>3867</v>
      </c>
      <c r="E50" s="114">
        <v>4055</v>
      </c>
      <c r="F50" s="114">
        <v>4017</v>
      </c>
      <c r="G50" s="114">
        <v>3927</v>
      </c>
      <c r="H50" s="140">
        <v>3923</v>
      </c>
      <c r="I50" s="115">
        <v>-56</v>
      </c>
      <c r="J50" s="116">
        <v>-1.4274789701758859</v>
      </c>
    </row>
    <row r="51" spans="1:12" s="110" customFormat="1" ht="13.5" customHeight="1" x14ac:dyDescent="0.2">
      <c r="A51" s="118" t="s">
        <v>105</v>
      </c>
      <c r="B51" s="121" t="s">
        <v>108</v>
      </c>
      <c r="C51" s="113">
        <v>11.638922722966571</v>
      </c>
      <c r="D51" s="115">
        <v>860</v>
      </c>
      <c r="E51" s="114">
        <v>924</v>
      </c>
      <c r="F51" s="114">
        <v>955</v>
      </c>
      <c r="G51" s="114">
        <v>860</v>
      </c>
      <c r="H51" s="140">
        <v>888</v>
      </c>
      <c r="I51" s="115">
        <v>-28</v>
      </c>
      <c r="J51" s="116">
        <v>-3.1531531531531534</v>
      </c>
    </row>
    <row r="52" spans="1:12" s="110" customFormat="1" ht="13.5" customHeight="1" x14ac:dyDescent="0.2">
      <c r="A52" s="118"/>
      <c r="B52" s="121" t="s">
        <v>109</v>
      </c>
      <c r="C52" s="113">
        <v>71.024495872242525</v>
      </c>
      <c r="D52" s="115">
        <v>5248</v>
      </c>
      <c r="E52" s="114">
        <v>5439</v>
      </c>
      <c r="F52" s="114">
        <v>5421</v>
      </c>
      <c r="G52" s="114">
        <v>5265</v>
      </c>
      <c r="H52" s="140">
        <v>5187</v>
      </c>
      <c r="I52" s="115">
        <v>61</v>
      </c>
      <c r="J52" s="116">
        <v>1.1760169654906496</v>
      </c>
    </row>
    <row r="53" spans="1:12" s="110" customFormat="1" ht="13.5" customHeight="1" x14ac:dyDescent="0.2">
      <c r="A53" s="118"/>
      <c r="B53" s="121" t="s">
        <v>110</v>
      </c>
      <c r="C53" s="113">
        <v>15.983218297469211</v>
      </c>
      <c r="D53" s="115">
        <v>1181</v>
      </c>
      <c r="E53" s="114">
        <v>1201</v>
      </c>
      <c r="F53" s="114">
        <v>1193</v>
      </c>
      <c r="G53" s="114">
        <v>1157</v>
      </c>
      <c r="H53" s="140">
        <v>1121</v>
      </c>
      <c r="I53" s="115">
        <v>60</v>
      </c>
      <c r="J53" s="116">
        <v>5.3523639607493312</v>
      </c>
    </row>
    <row r="54" spans="1:12" s="110" customFormat="1" ht="13.5" customHeight="1" x14ac:dyDescent="0.2">
      <c r="A54" s="120"/>
      <c r="B54" s="121" t="s">
        <v>111</v>
      </c>
      <c r="C54" s="113">
        <v>1.3533631073216945</v>
      </c>
      <c r="D54" s="115">
        <v>100</v>
      </c>
      <c r="E54" s="114">
        <v>107</v>
      </c>
      <c r="F54" s="114">
        <v>107</v>
      </c>
      <c r="G54" s="114">
        <v>97</v>
      </c>
      <c r="H54" s="140">
        <v>93</v>
      </c>
      <c r="I54" s="115">
        <v>7</v>
      </c>
      <c r="J54" s="116">
        <v>7.5268817204301079</v>
      </c>
    </row>
    <row r="55" spans="1:12" s="110" customFormat="1" ht="13.5" customHeight="1" x14ac:dyDescent="0.2">
      <c r="A55" s="120"/>
      <c r="B55" s="121" t="s">
        <v>112</v>
      </c>
      <c r="C55" s="113">
        <v>0.33834077683042363</v>
      </c>
      <c r="D55" s="115">
        <v>25</v>
      </c>
      <c r="E55" s="114">
        <v>25</v>
      </c>
      <c r="F55" s="114">
        <v>29</v>
      </c>
      <c r="G55" s="114">
        <v>24</v>
      </c>
      <c r="H55" s="140">
        <v>19</v>
      </c>
      <c r="I55" s="115">
        <v>6</v>
      </c>
      <c r="J55" s="116">
        <v>31.578947368421051</v>
      </c>
    </row>
    <row r="56" spans="1:12" s="110" customFormat="1" ht="13.5" customHeight="1" x14ac:dyDescent="0.2">
      <c r="A56" s="118" t="s">
        <v>113</v>
      </c>
      <c r="B56" s="122" t="s">
        <v>116</v>
      </c>
      <c r="C56" s="113">
        <v>86.764108810393822</v>
      </c>
      <c r="D56" s="115">
        <v>6411</v>
      </c>
      <c r="E56" s="114">
        <v>6687</v>
      </c>
      <c r="F56" s="114">
        <v>6654</v>
      </c>
      <c r="G56" s="114">
        <v>6425</v>
      </c>
      <c r="H56" s="140">
        <v>6405</v>
      </c>
      <c r="I56" s="115">
        <v>6</v>
      </c>
      <c r="J56" s="116">
        <v>9.3676814988290405E-2</v>
      </c>
    </row>
    <row r="57" spans="1:12" s="110" customFormat="1" ht="13.5" customHeight="1" x14ac:dyDescent="0.2">
      <c r="A57" s="142"/>
      <c r="B57" s="124" t="s">
        <v>117</v>
      </c>
      <c r="C57" s="125">
        <v>13.235891189606171</v>
      </c>
      <c r="D57" s="143">
        <v>978</v>
      </c>
      <c r="E57" s="144">
        <v>984</v>
      </c>
      <c r="F57" s="144">
        <v>1020</v>
      </c>
      <c r="G57" s="144">
        <v>953</v>
      </c>
      <c r="H57" s="145">
        <v>883</v>
      </c>
      <c r="I57" s="143">
        <v>95</v>
      </c>
      <c r="J57" s="146">
        <v>10.758776896942242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101048</v>
      </c>
      <c r="E12" s="236">
        <v>101499</v>
      </c>
      <c r="F12" s="114">
        <v>101628</v>
      </c>
      <c r="G12" s="114">
        <v>99053</v>
      </c>
      <c r="H12" s="140">
        <v>99189</v>
      </c>
      <c r="I12" s="115">
        <v>1859</v>
      </c>
      <c r="J12" s="116">
        <v>1.8741997600540383</v>
      </c>
    </row>
    <row r="13" spans="1:15" s="110" customFormat="1" ht="12" customHeight="1" x14ac:dyDescent="0.2">
      <c r="A13" s="118" t="s">
        <v>105</v>
      </c>
      <c r="B13" s="119" t="s">
        <v>106</v>
      </c>
      <c r="C13" s="113">
        <v>51.703150977753147</v>
      </c>
      <c r="D13" s="115">
        <v>52245</v>
      </c>
      <c r="E13" s="114">
        <v>52408</v>
      </c>
      <c r="F13" s="114">
        <v>52518</v>
      </c>
      <c r="G13" s="114">
        <v>51182</v>
      </c>
      <c r="H13" s="140">
        <v>51130</v>
      </c>
      <c r="I13" s="115">
        <v>1115</v>
      </c>
      <c r="J13" s="116">
        <v>2.1807158224134557</v>
      </c>
    </row>
    <row r="14" spans="1:15" s="110" customFormat="1" ht="12" customHeight="1" x14ac:dyDescent="0.2">
      <c r="A14" s="118"/>
      <c r="B14" s="119" t="s">
        <v>107</v>
      </c>
      <c r="C14" s="113">
        <v>48.296849022246853</v>
      </c>
      <c r="D14" s="115">
        <v>48803</v>
      </c>
      <c r="E14" s="114">
        <v>49091</v>
      </c>
      <c r="F14" s="114">
        <v>49110</v>
      </c>
      <c r="G14" s="114">
        <v>47871</v>
      </c>
      <c r="H14" s="140">
        <v>48059</v>
      </c>
      <c r="I14" s="115">
        <v>744</v>
      </c>
      <c r="J14" s="116">
        <v>1.5480971306102915</v>
      </c>
    </row>
    <row r="15" spans="1:15" s="110" customFormat="1" ht="12" customHeight="1" x14ac:dyDescent="0.2">
      <c r="A15" s="118" t="s">
        <v>105</v>
      </c>
      <c r="B15" s="121" t="s">
        <v>108</v>
      </c>
      <c r="C15" s="113">
        <v>10.047700102921384</v>
      </c>
      <c r="D15" s="115">
        <v>10153</v>
      </c>
      <c r="E15" s="114">
        <v>10502</v>
      </c>
      <c r="F15" s="114">
        <v>10842</v>
      </c>
      <c r="G15" s="114">
        <v>9607</v>
      </c>
      <c r="H15" s="140">
        <v>10010</v>
      </c>
      <c r="I15" s="115">
        <v>143</v>
      </c>
      <c r="J15" s="116">
        <v>1.4285714285714286</v>
      </c>
    </row>
    <row r="16" spans="1:15" s="110" customFormat="1" ht="12" customHeight="1" x14ac:dyDescent="0.2">
      <c r="A16" s="118"/>
      <c r="B16" s="121" t="s">
        <v>109</v>
      </c>
      <c r="C16" s="113">
        <v>69.595637716728689</v>
      </c>
      <c r="D16" s="115">
        <v>70325</v>
      </c>
      <c r="E16" s="114">
        <v>70557</v>
      </c>
      <c r="F16" s="114">
        <v>70609</v>
      </c>
      <c r="G16" s="114">
        <v>69702</v>
      </c>
      <c r="H16" s="140">
        <v>69803</v>
      </c>
      <c r="I16" s="115">
        <v>522</v>
      </c>
      <c r="J16" s="116">
        <v>0.74781886165351064</v>
      </c>
    </row>
    <row r="17" spans="1:10" s="110" customFormat="1" ht="12" customHeight="1" x14ac:dyDescent="0.2">
      <c r="A17" s="118"/>
      <c r="B17" s="121" t="s">
        <v>110</v>
      </c>
      <c r="C17" s="113">
        <v>19.153273691710869</v>
      </c>
      <c r="D17" s="115">
        <v>19354</v>
      </c>
      <c r="E17" s="114">
        <v>19213</v>
      </c>
      <c r="F17" s="114">
        <v>18941</v>
      </c>
      <c r="G17" s="114">
        <v>18572</v>
      </c>
      <c r="H17" s="140">
        <v>18241</v>
      </c>
      <c r="I17" s="115">
        <v>1113</v>
      </c>
      <c r="J17" s="116">
        <v>6.1016391645194892</v>
      </c>
    </row>
    <row r="18" spans="1:10" s="110" customFormat="1" ht="12" customHeight="1" x14ac:dyDescent="0.2">
      <c r="A18" s="120"/>
      <c r="B18" s="121" t="s">
        <v>111</v>
      </c>
      <c r="C18" s="113">
        <v>1.2033884886390627</v>
      </c>
      <c r="D18" s="115">
        <v>1216</v>
      </c>
      <c r="E18" s="114">
        <v>1227</v>
      </c>
      <c r="F18" s="114">
        <v>1236</v>
      </c>
      <c r="G18" s="114">
        <v>1172</v>
      </c>
      <c r="H18" s="140">
        <v>1135</v>
      </c>
      <c r="I18" s="115">
        <v>81</v>
      </c>
      <c r="J18" s="116">
        <v>7.1365638766519828</v>
      </c>
    </row>
    <row r="19" spans="1:10" s="110" customFormat="1" ht="12" customHeight="1" x14ac:dyDescent="0.2">
      <c r="A19" s="120"/>
      <c r="B19" s="121" t="s">
        <v>112</v>
      </c>
      <c r="C19" s="113">
        <v>0.33251524028184626</v>
      </c>
      <c r="D19" s="115">
        <v>336</v>
      </c>
      <c r="E19" s="114">
        <v>337</v>
      </c>
      <c r="F19" s="114">
        <v>380</v>
      </c>
      <c r="G19" s="114">
        <v>315</v>
      </c>
      <c r="H19" s="140">
        <v>303</v>
      </c>
      <c r="I19" s="115">
        <v>33</v>
      </c>
      <c r="J19" s="116">
        <v>10.891089108910892</v>
      </c>
    </row>
    <row r="20" spans="1:10" s="110" customFormat="1" ht="12" customHeight="1" x14ac:dyDescent="0.2">
      <c r="A20" s="118" t="s">
        <v>113</v>
      </c>
      <c r="B20" s="119" t="s">
        <v>181</v>
      </c>
      <c r="C20" s="113">
        <v>67.109690444145357</v>
      </c>
      <c r="D20" s="115">
        <v>67813</v>
      </c>
      <c r="E20" s="114">
        <v>68136</v>
      </c>
      <c r="F20" s="114">
        <v>68631</v>
      </c>
      <c r="G20" s="114">
        <v>66819</v>
      </c>
      <c r="H20" s="140">
        <v>67244</v>
      </c>
      <c r="I20" s="115">
        <v>569</v>
      </c>
      <c r="J20" s="116">
        <v>0.84617214918803163</v>
      </c>
    </row>
    <row r="21" spans="1:10" s="110" customFormat="1" ht="12" customHeight="1" x14ac:dyDescent="0.2">
      <c r="A21" s="118"/>
      <c r="B21" s="119" t="s">
        <v>182</v>
      </c>
      <c r="C21" s="113">
        <v>32.890309555854643</v>
      </c>
      <c r="D21" s="115">
        <v>33235</v>
      </c>
      <c r="E21" s="114">
        <v>33363</v>
      </c>
      <c r="F21" s="114">
        <v>32997</v>
      </c>
      <c r="G21" s="114">
        <v>32234</v>
      </c>
      <c r="H21" s="140">
        <v>31945</v>
      </c>
      <c r="I21" s="115">
        <v>1290</v>
      </c>
      <c r="J21" s="116">
        <v>4.0381906401627798</v>
      </c>
    </row>
    <row r="22" spans="1:10" s="110" customFormat="1" ht="12" customHeight="1" x14ac:dyDescent="0.2">
      <c r="A22" s="118" t="s">
        <v>113</v>
      </c>
      <c r="B22" s="119" t="s">
        <v>116</v>
      </c>
      <c r="C22" s="113">
        <v>90.12647454675006</v>
      </c>
      <c r="D22" s="115">
        <v>91071</v>
      </c>
      <c r="E22" s="114">
        <v>91763</v>
      </c>
      <c r="F22" s="114">
        <v>91928</v>
      </c>
      <c r="G22" s="114">
        <v>89691</v>
      </c>
      <c r="H22" s="140">
        <v>89955</v>
      </c>
      <c r="I22" s="115">
        <v>1116</v>
      </c>
      <c r="J22" s="116">
        <v>1.2406203101550775</v>
      </c>
    </row>
    <row r="23" spans="1:10" s="110" customFormat="1" ht="12" customHeight="1" x14ac:dyDescent="0.2">
      <c r="A23" s="118"/>
      <c r="B23" s="119" t="s">
        <v>117</v>
      </c>
      <c r="C23" s="113">
        <v>9.8270129047581349</v>
      </c>
      <c r="D23" s="115">
        <v>9930</v>
      </c>
      <c r="E23" s="114">
        <v>9687</v>
      </c>
      <c r="F23" s="114">
        <v>9650</v>
      </c>
      <c r="G23" s="114">
        <v>9320</v>
      </c>
      <c r="H23" s="140">
        <v>9194</v>
      </c>
      <c r="I23" s="115">
        <v>736</v>
      </c>
      <c r="J23" s="116">
        <v>8.0052207961714164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81125</v>
      </c>
      <c r="E64" s="236">
        <v>81413</v>
      </c>
      <c r="F64" s="236">
        <v>81928</v>
      </c>
      <c r="G64" s="236">
        <v>80035</v>
      </c>
      <c r="H64" s="140">
        <v>80081</v>
      </c>
      <c r="I64" s="115">
        <v>1044</v>
      </c>
      <c r="J64" s="116">
        <v>1.3036800239757247</v>
      </c>
    </row>
    <row r="65" spans="1:12" s="110" customFormat="1" ht="12" customHeight="1" x14ac:dyDescent="0.2">
      <c r="A65" s="118" t="s">
        <v>105</v>
      </c>
      <c r="B65" s="119" t="s">
        <v>106</v>
      </c>
      <c r="C65" s="113">
        <v>51.774422187981507</v>
      </c>
      <c r="D65" s="235">
        <v>42002</v>
      </c>
      <c r="E65" s="236">
        <v>42137</v>
      </c>
      <c r="F65" s="236">
        <v>42477</v>
      </c>
      <c r="G65" s="236">
        <v>41539</v>
      </c>
      <c r="H65" s="140">
        <v>41512</v>
      </c>
      <c r="I65" s="115">
        <v>490</v>
      </c>
      <c r="J65" s="116">
        <v>1.1803815764116401</v>
      </c>
    </row>
    <row r="66" spans="1:12" s="110" customFormat="1" ht="12" customHeight="1" x14ac:dyDescent="0.2">
      <c r="A66" s="118"/>
      <c r="B66" s="119" t="s">
        <v>107</v>
      </c>
      <c r="C66" s="113">
        <v>48.225577812018493</v>
      </c>
      <c r="D66" s="235">
        <v>39123</v>
      </c>
      <c r="E66" s="236">
        <v>39276</v>
      </c>
      <c r="F66" s="236">
        <v>39451</v>
      </c>
      <c r="G66" s="236">
        <v>38496</v>
      </c>
      <c r="H66" s="140">
        <v>38569</v>
      </c>
      <c r="I66" s="115">
        <v>554</v>
      </c>
      <c r="J66" s="116">
        <v>1.4363867354611217</v>
      </c>
    </row>
    <row r="67" spans="1:12" s="110" customFormat="1" ht="12" customHeight="1" x14ac:dyDescent="0.2">
      <c r="A67" s="118" t="s">
        <v>105</v>
      </c>
      <c r="B67" s="121" t="s">
        <v>108</v>
      </c>
      <c r="C67" s="113">
        <v>10.317411402157164</v>
      </c>
      <c r="D67" s="235">
        <v>8370</v>
      </c>
      <c r="E67" s="236">
        <v>8657</v>
      </c>
      <c r="F67" s="236">
        <v>8907</v>
      </c>
      <c r="G67" s="236">
        <v>7995</v>
      </c>
      <c r="H67" s="140">
        <v>8394</v>
      </c>
      <c r="I67" s="115">
        <v>-24</v>
      </c>
      <c r="J67" s="116">
        <v>-0.28591851322373124</v>
      </c>
    </row>
    <row r="68" spans="1:12" s="110" customFormat="1" ht="12" customHeight="1" x14ac:dyDescent="0.2">
      <c r="A68" s="118"/>
      <c r="B68" s="121" t="s">
        <v>109</v>
      </c>
      <c r="C68" s="113">
        <v>69.682588597842837</v>
      </c>
      <c r="D68" s="235">
        <v>56530</v>
      </c>
      <c r="E68" s="236">
        <v>56704</v>
      </c>
      <c r="F68" s="236">
        <v>57065</v>
      </c>
      <c r="G68" s="236">
        <v>56482</v>
      </c>
      <c r="H68" s="140">
        <v>56454</v>
      </c>
      <c r="I68" s="115">
        <v>76</v>
      </c>
      <c r="J68" s="116">
        <v>0.13462287880398199</v>
      </c>
    </row>
    <row r="69" spans="1:12" s="110" customFormat="1" ht="12" customHeight="1" x14ac:dyDescent="0.2">
      <c r="A69" s="118"/>
      <c r="B69" s="121" t="s">
        <v>110</v>
      </c>
      <c r="C69" s="113">
        <v>18.70446841294299</v>
      </c>
      <c r="D69" s="235">
        <v>15174</v>
      </c>
      <c r="E69" s="236">
        <v>14991</v>
      </c>
      <c r="F69" s="236">
        <v>14894</v>
      </c>
      <c r="G69" s="236">
        <v>14567</v>
      </c>
      <c r="H69" s="140">
        <v>14288</v>
      </c>
      <c r="I69" s="115">
        <v>886</v>
      </c>
      <c r="J69" s="116">
        <v>6.2010078387458005</v>
      </c>
    </row>
    <row r="70" spans="1:12" s="110" customFormat="1" ht="12" customHeight="1" x14ac:dyDescent="0.2">
      <c r="A70" s="120"/>
      <c r="B70" s="121" t="s">
        <v>111</v>
      </c>
      <c r="C70" s="113">
        <v>1.2955315870570108</v>
      </c>
      <c r="D70" s="235">
        <v>1051</v>
      </c>
      <c r="E70" s="236">
        <v>1061</v>
      </c>
      <c r="F70" s="236">
        <v>1062</v>
      </c>
      <c r="G70" s="236">
        <v>991</v>
      </c>
      <c r="H70" s="140">
        <v>945</v>
      </c>
      <c r="I70" s="115">
        <v>106</v>
      </c>
      <c r="J70" s="116">
        <v>11.216931216931217</v>
      </c>
    </row>
    <row r="71" spans="1:12" s="110" customFormat="1" ht="12" customHeight="1" x14ac:dyDescent="0.2">
      <c r="A71" s="120"/>
      <c r="B71" s="121" t="s">
        <v>112</v>
      </c>
      <c r="C71" s="113">
        <v>0.38089368258859785</v>
      </c>
      <c r="D71" s="235">
        <v>309</v>
      </c>
      <c r="E71" s="236">
        <v>313</v>
      </c>
      <c r="F71" s="236">
        <v>337</v>
      </c>
      <c r="G71" s="236">
        <v>276</v>
      </c>
      <c r="H71" s="140">
        <v>254</v>
      </c>
      <c r="I71" s="115">
        <v>55</v>
      </c>
      <c r="J71" s="116">
        <v>21.653543307086615</v>
      </c>
    </row>
    <row r="72" spans="1:12" s="110" customFormat="1" ht="12" customHeight="1" x14ac:dyDescent="0.2">
      <c r="A72" s="118" t="s">
        <v>113</v>
      </c>
      <c r="B72" s="119" t="s">
        <v>181</v>
      </c>
      <c r="C72" s="113">
        <v>67.552542372881362</v>
      </c>
      <c r="D72" s="235">
        <v>54802</v>
      </c>
      <c r="E72" s="236">
        <v>54993</v>
      </c>
      <c r="F72" s="236">
        <v>55626</v>
      </c>
      <c r="G72" s="236">
        <v>54300</v>
      </c>
      <c r="H72" s="140">
        <v>54664</v>
      </c>
      <c r="I72" s="115">
        <v>138</v>
      </c>
      <c r="J72" s="116">
        <v>0.25245133908971168</v>
      </c>
    </row>
    <row r="73" spans="1:12" s="110" customFormat="1" ht="12" customHeight="1" x14ac:dyDescent="0.2">
      <c r="A73" s="118"/>
      <c r="B73" s="119" t="s">
        <v>182</v>
      </c>
      <c r="C73" s="113">
        <v>32.447457627118645</v>
      </c>
      <c r="D73" s="115">
        <v>26323</v>
      </c>
      <c r="E73" s="114">
        <v>26420</v>
      </c>
      <c r="F73" s="114">
        <v>26302</v>
      </c>
      <c r="G73" s="114">
        <v>25735</v>
      </c>
      <c r="H73" s="140">
        <v>25417</v>
      </c>
      <c r="I73" s="115">
        <v>906</v>
      </c>
      <c r="J73" s="116">
        <v>3.5645434158240548</v>
      </c>
    </row>
    <row r="74" spans="1:12" s="110" customFormat="1" ht="12" customHeight="1" x14ac:dyDescent="0.2">
      <c r="A74" s="118" t="s">
        <v>113</v>
      </c>
      <c r="B74" s="119" t="s">
        <v>116</v>
      </c>
      <c r="C74" s="113">
        <v>91.230816640986134</v>
      </c>
      <c r="D74" s="115">
        <v>74011</v>
      </c>
      <c r="E74" s="114">
        <v>74409</v>
      </c>
      <c r="F74" s="114">
        <v>74842</v>
      </c>
      <c r="G74" s="114">
        <v>73229</v>
      </c>
      <c r="H74" s="140">
        <v>73471</v>
      </c>
      <c r="I74" s="115">
        <v>540</v>
      </c>
      <c r="J74" s="116">
        <v>0.73498387118727115</v>
      </c>
    </row>
    <row r="75" spans="1:12" s="110" customFormat="1" ht="12" customHeight="1" x14ac:dyDescent="0.2">
      <c r="A75" s="142"/>
      <c r="B75" s="124" t="s">
        <v>117</v>
      </c>
      <c r="C75" s="125">
        <v>8.7050847457627114</v>
      </c>
      <c r="D75" s="143">
        <v>7062</v>
      </c>
      <c r="E75" s="144">
        <v>6955</v>
      </c>
      <c r="F75" s="144">
        <v>7038</v>
      </c>
      <c r="G75" s="144">
        <v>6764</v>
      </c>
      <c r="H75" s="145">
        <v>6568</v>
      </c>
      <c r="I75" s="143">
        <v>494</v>
      </c>
      <c r="J75" s="146">
        <v>7.5213154689403163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101048</v>
      </c>
      <c r="G11" s="114">
        <v>101499</v>
      </c>
      <c r="H11" s="114">
        <v>101628</v>
      </c>
      <c r="I11" s="114">
        <v>99053</v>
      </c>
      <c r="J11" s="140">
        <v>99189</v>
      </c>
      <c r="K11" s="114">
        <v>1859</v>
      </c>
      <c r="L11" s="116">
        <v>1.8741997600540383</v>
      </c>
    </row>
    <row r="12" spans="1:17" s="110" customFormat="1" ht="24.95" customHeight="1" x14ac:dyDescent="0.2">
      <c r="A12" s="604" t="s">
        <v>185</v>
      </c>
      <c r="B12" s="605"/>
      <c r="C12" s="605"/>
      <c r="D12" s="606"/>
      <c r="E12" s="113">
        <v>51.703150977753147</v>
      </c>
      <c r="F12" s="115">
        <v>52245</v>
      </c>
      <c r="G12" s="114">
        <v>52408</v>
      </c>
      <c r="H12" s="114">
        <v>52518</v>
      </c>
      <c r="I12" s="114">
        <v>51182</v>
      </c>
      <c r="J12" s="140">
        <v>51130</v>
      </c>
      <c r="K12" s="114">
        <v>1115</v>
      </c>
      <c r="L12" s="116">
        <v>2.1807158224134557</v>
      </c>
    </row>
    <row r="13" spans="1:17" s="110" customFormat="1" ht="15" customHeight="1" x14ac:dyDescent="0.2">
      <c r="A13" s="120"/>
      <c r="B13" s="612" t="s">
        <v>107</v>
      </c>
      <c r="C13" s="612"/>
      <c r="E13" s="113">
        <v>48.296849022246853</v>
      </c>
      <c r="F13" s="115">
        <v>48803</v>
      </c>
      <c r="G13" s="114">
        <v>49091</v>
      </c>
      <c r="H13" s="114">
        <v>49110</v>
      </c>
      <c r="I13" s="114">
        <v>47871</v>
      </c>
      <c r="J13" s="140">
        <v>48059</v>
      </c>
      <c r="K13" s="114">
        <v>744</v>
      </c>
      <c r="L13" s="116">
        <v>1.5480971306102915</v>
      </c>
    </row>
    <row r="14" spans="1:17" s="110" customFormat="1" ht="24.95" customHeight="1" x14ac:dyDescent="0.2">
      <c r="A14" s="604" t="s">
        <v>186</v>
      </c>
      <c r="B14" s="605"/>
      <c r="C14" s="605"/>
      <c r="D14" s="606"/>
      <c r="E14" s="113">
        <v>10.047700102921384</v>
      </c>
      <c r="F14" s="115">
        <v>10153</v>
      </c>
      <c r="G14" s="114">
        <v>10502</v>
      </c>
      <c r="H14" s="114">
        <v>10842</v>
      </c>
      <c r="I14" s="114">
        <v>9607</v>
      </c>
      <c r="J14" s="140">
        <v>10010</v>
      </c>
      <c r="K14" s="114">
        <v>143</v>
      </c>
      <c r="L14" s="116">
        <v>1.4285714285714286</v>
      </c>
    </row>
    <row r="15" spans="1:17" s="110" customFormat="1" ht="15" customHeight="1" x14ac:dyDescent="0.2">
      <c r="A15" s="120"/>
      <c r="B15" s="119"/>
      <c r="C15" s="258" t="s">
        <v>106</v>
      </c>
      <c r="E15" s="113">
        <v>55.579631635969662</v>
      </c>
      <c r="F15" s="115">
        <v>5643</v>
      </c>
      <c r="G15" s="114">
        <v>5833</v>
      </c>
      <c r="H15" s="114">
        <v>6018</v>
      </c>
      <c r="I15" s="114">
        <v>5352</v>
      </c>
      <c r="J15" s="140">
        <v>5529</v>
      </c>
      <c r="K15" s="114">
        <v>114</v>
      </c>
      <c r="L15" s="116">
        <v>2.0618556701030926</v>
      </c>
    </row>
    <row r="16" spans="1:17" s="110" customFormat="1" ht="15" customHeight="1" x14ac:dyDescent="0.2">
      <c r="A16" s="120"/>
      <c r="B16" s="119"/>
      <c r="C16" s="258" t="s">
        <v>107</v>
      </c>
      <c r="E16" s="113">
        <v>44.420368364030338</v>
      </c>
      <c r="F16" s="115">
        <v>4510</v>
      </c>
      <c r="G16" s="114">
        <v>4669</v>
      </c>
      <c r="H16" s="114">
        <v>4824</v>
      </c>
      <c r="I16" s="114">
        <v>4255</v>
      </c>
      <c r="J16" s="140">
        <v>4481</v>
      </c>
      <c r="K16" s="114">
        <v>29</v>
      </c>
      <c r="L16" s="116">
        <v>0.6471769694264673</v>
      </c>
    </row>
    <row r="17" spans="1:12" s="110" customFormat="1" ht="15" customHeight="1" x14ac:dyDescent="0.2">
      <c r="A17" s="120"/>
      <c r="B17" s="121" t="s">
        <v>109</v>
      </c>
      <c r="C17" s="258"/>
      <c r="E17" s="113">
        <v>69.595637716728689</v>
      </c>
      <c r="F17" s="115">
        <v>70325</v>
      </c>
      <c r="G17" s="114">
        <v>70557</v>
      </c>
      <c r="H17" s="114">
        <v>70609</v>
      </c>
      <c r="I17" s="114">
        <v>69702</v>
      </c>
      <c r="J17" s="140">
        <v>69803</v>
      </c>
      <c r="K17" s="114">
        <v>522</v>
      </c>
      <c r="L17" s="116">
        <v>0.74781886165351064</v>
      </c>
    </row>
    <row r="18" spans="1:12" s="110" customFormat="1" ht="15" customHeight="1" x14ac:dyDescent="0.2">
      <c r="A18" s="120"/>
      <c r="B18" s="119"/>
      <c r="C18" s="258" t="s">
        <v>106</v>
      </c>
      <c r="E18" s="113">
        <v>51.523640241734803</v>
      </c>
      <c r="F18" s="115">
        <v>36234</v>
      </c>
      <c r="G18" s="114">
        <v>36294</v>
      </c>
      <c r="H18" s="114">
        <v>36327</v>
      </c>
      <c r="I18" s="114">
        <v>35866</v>
      </c>
      <c r="J18" s="140">
        <v>35832</v>
      </c>
      <c r="K18" s="114">
        <v>402</v>
      </c>
      <c r="L18" s="116">
        <v>1.1219022103148024</v>
      </c>
    </row>
    <row r="19" spans="1:12" s="110" customFormat="1" ht="15" customHeight="1" x14ac:dyDescent="0.2">
      <c r="A19" s="120"/>
      <c r="B19" s="119"/>
      <c r="C19" s="258" t="s">
        <v>107</v>
      </c>
      <c r="E19" s="113">
        <v>48.476359758265197</v>
      </c>
      <c r="F19" s="115">
        <v>34091</v>
      </c>
      <c r="G19" s="114">
        <v>34263</v>
      </c>
      <c r="H19" s="114">
        <v>34282</v>
      </c>
      <c r="I19" s="114">
        <v>33836</v>
      </c>
      <c r="J19" s="140">
        <v>33971</v>
      </c>
      <c r="K19" s="114">
        <v>120</v>
      </c>
      <c r="L19" s="116">
        <v>0.35324247151982574</v>
      </c>
    </row>
    <row r="20" spans="1:12" s="110" customFormat="1" ht="15" customHeight="1" x14ac:dyDescent="0.2">
      <c r="A20" s="120"/>
      <c r="B20" s="121" t="s">
        <v>110</v>
      </c>
      <c r="C20" s="258"/>
      <c r="E20" s="113">
        <v>19.153273691710869</v>
      </c>
      <c r="F20" s="115">
        <v>19354</v>
      </c>
      <c r="G20" s="114">
        <v>19213</v>
      </c>
      <c r="H20" s="114">
        <v>18941</v>
      </c>
      <c r="I20" s="114">
        <v>18572</v>
      </c>
      <c r="J20" s="140">
        <v>18241</v>
      </c>
      <c r="K20" s="114">
        <v>1113</v>
      </c>
      <c r="L20" s="116">
        <v>6.1016391645194892</v>
      </c>
    </row>
    <row r="21" spans="1:12" s="110" customFormat="1" ht="15" customHeight="1" x14ac:dyDescent="0.2">
      <c r="A21" s="120"/>
      <c r="B21" s="119"/>
      <c r="C21" s="258" t="s">
        <v>106</v>
      </c>
      <c r="E21" s="113">
        <v>49.669319003823496</v>
      </c>
      <c r="F21" s="115">
        <v>9613</v>
      </c>
      <c r="G21" s="114">
        <v>9516</v>
      </c>
      <c r="H21" s="114">
        <v>9408</v>
      </c>
      <c r="I21" s="114">
        <v>9242</v>
      </c>
      <c r="J21" s="140">
        <v>9059</v>
      </c>
      <c r="K21" s="114">
        <v>554</v>
      </c>
      <c r="L21" s="116">
        <v>6.115465283143835</v>
      </c>
    </row>
    <row r="22" spans="1:12" s="110" customFormat="1" ht="15" customHeight="1" x14ac:dyDescent="0.2">
      <c r="A22" s="120"/>
      <c r="B22" s="119"/>
      <c r="C22" s="258" t="s">
        <v>107</v>
      </c>
      <c r="E22" s="113">
        <v>50.330680996176504</v>
      </c>
      <c r="F22" s="115">
        <v>9741</v>
      </c>
      <c r="G22" s="114">
        <v>9697</v>
      </c>
      <c r="H22" s="114">
        <v>9533</v>
      </c>
      <c r="I22" s="114">
        <v>9330</v>
      </c>
      <c r="J22" s="140">
        <v>9182</v>
      </c>
      <c r="K22" s="114">
        <v>559</v>
      </c>
      <c r="L22" s="116">
        <v>6.0879982574602485</v>
      </c>
    </row>
    <row r="23" spans="1:12" s="110" customFormat="1" ht="15" customHeight="1" x14ac:dyDescent="0.2">
      <c r="A23" s="120"/>
      <c r="B23" s="121" t="s">
        <v>111</v>
      </c>
      <c r="C23" s="258"/>
      <c r="E23" s="113">
        <v>1.2033884886390627</v>
      </c>
      <c r="F23" s="115">
        <v>1216</v>
      </c>
      <c r="G23" s="114">
        <v>1227</v>
      </c>
      <c r="H23" s="114">
        <v>1236</v>
      </c>
      <c r="I23" s="114">
        <v>1172</v>
      </c>
      <c r="J23" s="140">
        <v>1135</v>
      </c>
      <c r="K23" s="114">
        <v>81</v>
      </c>
      <c r="L23" s="116">
        <v>7.1365638766519828</v>
      </c>
    </row>
    <row r="24" spans="1:12" s="110" customFormat="1" ht="15" customHeight="1" x14ac:dyDescent="0.2">
      <c r="A24" s="120"/>
      <c r="B24" s="119"/>
      <c r="C24" s="258" t="s">
        <v>106</v>
      </c>
      <c r="E24" s="113">
        <v>62.088815789473685</v>
      </c>
      <c r="F24" s="115">
        <v>755</v>
      </c>
      <c r="G24" s="114">
        <v>765</v>
      </c>
      <c r="H24" s="114">
        <v>765</v>
      </c>
      <c r="I24" s="114">
        <v>722</v>
      </c>
      <c r="J24" s="140">
        <v>710</v>
      </c>
      <c r="K24" s="114">
        <v>45</v>
      </c>
      <c r="L24" s="116">
        <v>6.3380281690140849</v>
      </c>
    </row>
    <row r="25" spans="1:12" s="110" customFormat="1" ht="15" customHeight="1" x14ac:dyDescent="0.2">
      <c r="A25" s="120"/>
      <c r="B25" s="119"/>
      <c r="C25" s="258" t="s">
        <v>107</v>
      </c>
      <c r="E25" s="113">
        <v>37.911184210526315</v>
      </c>
      <c r="F25" s="115">
        <v>461</v>
      </c>
      <c r="G25" s="114">
        <v>462</v>
      </c>
      <c r="H25" s="114">
        <v>471</v>
      </c>
      <c r="I25" s="114">
        <v>450</v>
      </c>
      <c r="J25" s="140">
        <v>425</v>
      </c>
      <c r="K25" s="114">
        <v>36</v>
      </c>
      <c r="L25" s="116">
        <v>8.4705882352941178</v>
      </c>
    </row>
    <row r="26" spans="1:12" s="110" customFormat="1" ht="15" customHeight="1" x14ac:dyDescent="0.2">
      <c r="A26" s="120"/>
      <c r="C26" s="121" t="s">
        <v>187</v>
      </c>
      <c r="D26" s="110" t="s">
        <v>188</v>
      </c>
      <c r="E26" s="113">
        <v>0.33251524028184626</v>
      </c>
      <c r="F26" s="115">
        <v>336</v>
      </c>
      <c r="G26" s="114">
        <v>337</v>
      </c>
      <c r="H26" s="114">
        <v>380</v>
      </c>
      <c r="I26" s="114">
        <v>315</v>
      </c>
      <c r="J26" s="140">
        <v>303</v>
      </c>
      <c r="K26" s="114">
        <v>33</v>
      </c>
      <c r="L26" s="116">
        <v>10.891089108910892</v>
      </c>
    </row>
    <row r="27" spans="1:12" s="110" customFormat="1" ht="15" customHeight="1" x14ac:dyDescent="0.2">
      <c r="A27" s="120"/>
      <c r="B27" s="119"/>
      <c r="D27" s="259" t="s">
        <v>106</v>
      </c>
      <c r="E27" s="113">
        <v>53.86904761904762</v>
      </c>
      <c r="F27" s="115">
        <v>181</v>
      </c>
      <c r="G27" s="114">
        <v>173</v>
      </c>
      <c r="H27" s="114">
        <v>198</v>
      </c>
      <c r="I27" s="114">
        <v>156</v>
      </c>
      <c r="J27" s="140">
        <v>155</v>
      </c>
      <c r="K27" s="114">
        <v>26</v>
      </c>
      <c r="L27" s="116">
        <v>16.774193548387096</v>
      </c>
    </row>
    <row r="28" spans="1:12" s="110" customFormat="1" ht="15" customHeight="1" x14ac:dyDescent="0.2">
      <c r="A28" s="120"/>
      <c r="B28" s="119"/>
      <c r="D28" s="259" t="s">
        <v>107</v>
      </c>
      <c r="E28" s="113">
        <v>46.13095238095238</v>
      </c>
      <c r="F28" s="115">
        <v>155</v>
      </c>
      <c r="G28" s="114">
        <v>164</v>
      </c>
      <c r="H28" s="114">
        <v>182</v>
      </c>
      <c r="I28" s="114">
        <v>159</v>
      </c>
      <c r="J28" s="140">
        <v>148</v>
      </c>
      <c r="K28" s="114">
        <v>7</v>
      </c>
      <c r="L28" s="116">
        <v>4.7297297297297298</v>
      </c>
    </row>
    <row r="29" spans="1:12" s="110" customFormat="1" ht="24.95" customHeight="1" x14ac:dyDescent="0.2">
      <c r="A29" s="604" t="s">
        <v>189</v>
      </c>
      <c r="B29" s="605"/>
      <c r="C29" s="605"/>
      <c r="D29" s="606"/>
      <c r="E29" s="113">
        <v>90.12647454675006</v>
      </c>
      <c r="F29" s="115">
        <v>91071</v>
      </c>
      <c r="G29" s="114">
        <v>91763</v>
      </c>
      <c r="H29" s="114">
        <v>91928</v>
      </c>
      <c r="I29" s="114">
        <v>89691</v>
      </c>
      <c r="J29" s="140">
        <v>89955</v>
      </c>
      <c r="K29" s="114">
        <v>1116</v>
      </c>
      <c r="L29" s="116">
        <v>1.2406203101550775</v>
      </c>
    </row>
    <row r="30" spans="1:12" s="110" customFormat="1" ht="15" customHeight="1" x14ac:dyDescent="0.2">
      <c r="A30" s="120"/>
      <c r="B30" s="119"/>
      <c r="C30" s="258" t="s">
        <v>106</v>
      </c>
      <c r="E30" s="113">
        <v>50.071921907083485</v>
      </c>
      <c r="F30" s="115">
        <v>45601</v>
      </c>
      <c r="G30" s="114">
        <v>45931</v>
      </c>
      <c r="H30" s="114">
        <v>46046</v>
      </c>
      <c r="I30" s="114">
        <v>44893</v>
      </c>
      <c r="J30" s="140">
        <v>44895</v>
      </c>
      <c r="K30" s="114">
        <v>706</v>
      </c>
      <c r="L30" s="116">
        <v>1.5725581913353379</v>
      </c>
    </row>
    <row r="31" spans="1:12" s="110" customFormat="1" ht="15" customHeight="1" x14ac:dyDescent="0.2">
      <c r="A31" s="120"/>
      <c r="B31" s="119"/>
      <c r="C31" s="258" t="s">
        <v>107</v>
      </c>
      <c r="E31" s="113">
        <v>49.928078092916515</v>
      </c>
      <c r="F31" s="115">
        <v>45470</v>
      </c>
      <c r="G31" s="114">
        <v>45832</v>
      </c>
      <c r="H31" s="114">
        <v>45882</v>
      </c>
      <c r="I31" s="114">
        <v>44798</v>
      </c>
      <c r="J31" s="140">
        <v>45060</v>
      </c>
      <c r="K31" s="114">
        <v>410</v>
      </c>
      <c r="L31" s="116">
        <v>0.90989791389258767</v>
      </c>
    </row>
    <row r="32" spans="1:12" s="110" customFormat="1" ht="15" customHeight="1" x14ac:dyDescent="0.2">
      <c r="A32" s="120"/>
      <c r="B32" s="119" t="s">
        <v>117</v>
      </c>
      <c r="C32" s="258"/>
      <c r="E32" s="113">
        <v>9.8270129047581349</v>
      </c>
      <c r="F32" s="115">
        <v>9930</v>
      </c>
      <c r="G32" s="114">
        <v>9687</v>
      </c>
      <c r="H32" s="114">
        <v>9650</v>
      </c>
      <c r="I32" s="114">
        <v>9320</v>
      </c>
      <c r="J32" s="140">
        <v>9194</v>
      </c>
      <c r="K32" s="114">
        <v>736</v>
      </c>
      <c r="L32" s="116">
        <v>8.0052207961714164</v>
      </c>
    </row>
    <row r="33" spans="1:12" s="110" customFormat="1" ht="15" customHeight="1" x14ac:dyDescent="0.2">
      <c r="A33" s="120"/>
      <c r="B33" s="119"/>
      <c r="C33" s="258" t="s">
        <v>106</v>
      </c>
      <c r="E33" s="113">
        <v>66.606243705941594</v>
      </c>
      <c r="F33" s="115">
        <v>6614</v>
      </c>
      <c r="G33" s="114">
        <v>6446</v>
      </c>
      <c r="H33" s="114">
        <v>6440</v>
      </c>
      <c r="I33" s="114">
        <v>6258</v>
      </c>
      <c r="J33" s="140">
        <v>6206</v>
      </c>
      <c r="K33" s="114">
        <v>408</v>
      </c>
      <c r="L33" s="116">
        <v>6.574282951981953</v>
      </c>
    </row>
    <row r="34" spans="1:12" s="110" customFormat="1" ht="15" customHeight="1" x14ac:dyDescent="0.2">
      <c r="A34" s="120"/>
      <c r="B34" s="119"/>
      <c r="C34" s="258" t="s">
        <v>107</v>
      </c>
      <c r="E34" s="113">
        <v>33.393756294058406</v>
      </c>
      <c r="F34" s="115">
        <v>3316</v>
      </c>
      <c r="G34" s="114">
        <v>3241</v>
      </c>
      <c r="H34" s="114">
        <v>3210</v>
      </c>
      <c r="I34" s="114">
        <v>3062</v>
      </c>
      <c r="J34" s="140">
        <v>2988</v>
      </c>
      <c r="K34" s="114">
        <v>328</v>
      </c>
      <c r="L34" s="116">
        <v>10.977242302543507</v>
      </c>
    </row>
    <row r="35" spans="1:12" s="110" customFormat="1" ht="24.95" customHeight="1" x14ac:dyDescent="0.2">
      <c r="A35" s="604" t="s">
        <v>190</v>
      </c>
      <c r="B35" s="605"/>
      <c r="C35" s="605"/>
      <c r="D35" s="606"/>
      <c r="E35" s="113">
        <v>67.109690444145357</v>
      </c>
      <c r="F35" s="115">
        <v>67813</v>
      </c>
      <c r="G35" s="114">
        <v>68136</v>
      </c>
      <c r="H35" s="114">
        <v>68631</v>
      </c>
      <c r="I35" s="114">
        <v>66819</v>
      </c>
      <c r="J35" s="140">
        <v>67244</v>
      </c>
      <c r="K35" s="114">
        <v>569</v>
      </c>
      <c r="L35" s="116">
        <v>0.84617214918803163</v>
      </c>
    </row>
    <row r="36" spans="1:12" s="110" customFormat="1" ht="15" customHeight="1" x14ac:dyDescent="0.2">
      <c r="A36" s="120"/>
      <c r="B36" s="119"/>
      <c r="C36" s="258" t="s">
        <v>106</v>
      </c>
      <c r="E36" s="113">
        <v>64.567265863477502</v>
      </c>
      <c r="F36" s="115">
        <v>43785</v>
      </c>
      <c r="G36" s="114">
        <v>43905</v>
      </c>
      <c r="H36" s="114">
        <v>44216</v>
      </c>
      <c r="I36" s="114">
        <v>43090</v>
      </c>
      <c r="J36" s="140">
        <v>43267</v>
      </c>
      <c r="K36" s="114">
        <v>518</v>
      </c>
      <c r="L36" s="116">
        <v>1.1972172787574826</v>
      </c>
    </row>
    <row r="37" spans="1:12" s="110" customFormat="1" ht="15" customHeight="1" x14ac:dyDescent="0.2">
      <c r="A37" s="120"/>
      <c r="B37" s="119"/>
      <c r="C37" s="258" t="s">
        <v>107</v>
      </c>
      <c r="E37" s="113">
        <v>35.432734136522498</v>
      </c>
      <c r="F37" s="115">
        <v>24028</v>
      </c>
      <c r="G37" s="114">
        <v>24231</v>
      </c>
      <c r="H37" s="114">
        <v>24415</v>
      </c>
      <c r="I37" s="114">
        <v>23729</v>
      </c>
      <c r="J37" s="140">
        <v>23977</v>
      </c>
      <c r="K37" s="114">
        <v>51</v>
      </c>
      <c r="L37" s="116">
        <v>0.21270384118113192</v>
      </c>
    </row>
    <row r="38" spans="1:12" s="110" customFormat="1" ht="15" customHeight="1" x14ac:dyDescent="0.2">
      <c r="A38" s="120"/>
      <c r="B38" s="119" t="s">
        <v>182</v>
      </c>
      <c r="C38" s="258"/>
      <c r="E38" s="113">
        <v>32.890309555854643</v>
      </c>
      <c r="F38" s="115">
        <v>33235</v>
      </c>
      <c r="G38" s="114">
        <v>33363</v>
      </c>
      <c r="H38" s="114">
        <v>32997</v>
      </c>
      <c r="I38" s="114">
        <v>32234</v>
      </c>
      <c r="J38" s="140">
        <v>31945</v>
      </c>
      <c r="K38" s="114">
        <v>1290</v>
      </c>
      <c r="L38" s="116">
        <v>4.0381906401627798</v>
      </c>
    </row>
    <row r="39" spans="1:12" s="110" customFormat="1" ht="15" customHeight="1" x14ac:dyDescent="0.2">
      <c r="A39" s="120"/>
      <c r="B39" s="119"/>
      <c r="C39" s="258" t="s">
        <v>106</v>
      </c>
      <c r="E39" s="113">
        <v>25.455092522942682</v>
      </c>
      <c r="F39" s="115">
        <v>8460</v>
      </c>
      <c r="G39" s="114">
        <v>8503</v>
      </c>
      <c r="H39" s="114">
        <v>8302</v>
      </c>
      <c r="I39" s="114">
        <v>8092</v>
      </c>
      <c r="J39" s="140">
        <v>7863</v>
      </c>
      <c r="K39" s="114">
        <v>597</v>
      </c>
      <c r="L39" s="116">
        <v>7.5925219381915303</v>
      </c>
    </row>
    <row r="40" spans="1:12" s="110" customFormat="1" ht="15" customHeight="1" x14ac:dyDescent="0.2">
      <c r="A40" s="120"/>
      <c r="B40" s="119"/>
      <c r="C40" s="258" t="s">
        <v>107</v>
      </c>
      <c r="E40" s="113">
        <v>74.544907477057322</v>
      </c>
      <c r="F40" s="115">
        <v>24775</v>
      </c>
      <c r="G40" s="114">
        <v>24860</v>
      </c>
      <c r="H40" s="114">
        <v>24695</v>
      </c>
      <c r="I40" s="114">
        <v>24142</v>
      </c>
      <c r="J40" s="140">
        <v>24082</v>
      </c>
      <c r="K40" s="114">
        <v>693</v>
      </c>
      <c r="L40" s="116">
        <v>2.8776679677767629</v>
      </c>
    </row>
    <row r="41" spans="1:12" s="110" customFormat="1" ht="24.75" customHeight="1" x14ac:dyDescent="0.2">
      <c r="A41" s="604" t="s">
        <v>517</v>
      </c>
      <c r="B41" s="605"/>
      <c r="C41" s="605"/>
      <c r="D41" s="606"/>
      <c r="E41" s="113">
        <v>4.5354682922967307</v>
      </c>
      <c r="F41" s="115">
        <v>4583</v>
      </c>
      <c r="G41" s="114">
        <v>5075</v>
      </c>
      <c r="H41" s="114">
        <v>5161</v>
      </c>
      <c r="I41" s="114">
        <v>3941</v>
      </c>
      <c r="J41" s="140">
        <v>4564</v>
      </c>
      <c r="K41" s="114">
        <v>19</v>
      </c>
      <c r="L41" s="116">
        <v>0.41630148992112181</v>
      </c>
    </row>
    <row r="42" spans="1:12" s="110" customFormat="1" ht="15" customHeight="1" x14ac:dyDescent="0.2">
      <c r="A42" s="120"/>
      <c r="B42" s="119"/>
      <c r="C42" s="258" t="s">
        <v>106</v>
      </c>
      <c r="E42" s="113">
        <v>56.273183504254852</v>
      </c>
      <c r="F42" s="115">
        <v>2579</v>
      </c>
      <c r="G42" s="114">
        <v>2917</v>
      </c>
      <c r="H42" s="114">
        <v>2954</v>
      </c>
      <c r="I42" s="114">
        <v>2207</v>
      </c>
      <c r="J42" s="140">
        <v>2525</v>
      </c>
      <c r="K42" s="114">
        <v>54</v>
      </c>
      <c r="L42" s="116">
        <v>2.1386138613861387</v>
      </c>
    </row>
    <row r="43" spans="1:12" s="110" customFormat="1" ht="15" customHeight="1" x14ac:dyDescent="0.2">
      <c r="A43" s="123"/>
      <c r="B43" s="124"/>
      <c r="C43" s="260" t="s">
        <v>107</v>
      </c>
      <c r="D43" s="261"/>
      <c r="E43" s="125">
        <v>43.726816495745148</v>
      </c>
      <c r="F43" s="143">
        <v>2004</v>
      </c>
      <c r="G43" s="144">
        <v>2158</v>
      </c>
      <c r="H43" s="144">
        <v>2207</v>
      </c>
      <c r="I43" s="144">
        <v>1734</v>
      </c>
      <c r="J43" s="145">
        <v>2039</v>
      </c>
      <c r="K43" s="144">
        <v>-35</v>
      </c>
      <c r="L43" s="146">
        <v>-1.7165277096615987</v>
      </c>
    </row>
    <row r="44" spans="1:12" s="110" customFormat="1" ht="45.75" customHeight="1" x14ac:dyDescent="0.2">
      <c r="A44" s="604" t="s">
        <v>191</v>
      </c>
      <c r="B44" s="605"/>
      <c r="C44" s="605"/>
      <c r="D44" s="606"/>
      <c r="E44" s="113">
        <v>1.6417939988916159</v>
      </c>
      <c r="F44" s="115">
        <v>1659</v>
      </c>
      <c r="G44" s="114">
        <v>1673</v>
      </c>
      <c r="H44" s="114">
        <v>1682</v>
      </c>
      <c r="I44" s="114">
        <v>1651</v>
      </c>
      <c r="J44" s="140">
        <v>1665</v>
      </c>
      <c r="K44" s="114">
        <v>-6</v>
      </c>
      <c r="L44" s="116">
        <v>-0.36036036036036034</v>
      </c>
    </row>
    <row r="45" spans="1:12" s="110" customFormat="1" ht="15" customHeight="1" x14ac:dyDescent="0.2">
      <c r="A45" s="120"/>
      <c r="B45" s="119"/>
      <c r="C45" s="258" t="s">
        <v>106</v>
      </c>
      <c r="E45" s="113">
        <v>56.600361663652805</v>
      </c>
      <c r="F45" s="115">
        <v>939</v>
      </c>
      <c r="G45" s="114">
        <v>943</v>
      </c>
      <c r="H45" s="114">
        <v>944</v>
      </c>
      <c r="I45" s="114">
        <v>937</v>
      </c>
      <c r="J45" s="140">
        <v>944</v>
      </c>
      <c r="K45" s="114">
        <v>-5</v>
      </c>
      <c r="L45" s="116">
        <v>-0.52966101694915257</v>
      </c>
    </row>
    <row r="46" spans="1:12" s="110" customFormat="1" ht="15" customHeight="1" x14ac:dyDescent="0.2">
      <c r="A46" s="123"/>
      <c r="B46" s="124"/>
      <c r="C46" s="260" t="s">
        <v>107</v>
      </c>
      <c r="D46" s="261"/>
      <c r="E46" s="125">
        <v>43.399638336347195</v>
      </c>
      <c r="F46" s="143">
        <v>720</v>
      </c>
      <c r="G46" s="144">
        <v>730</v>
      </c>
      <c r="H46" s="144">
        <v>738</v>
      </c>
      <c r="I46" s="144">
        <v>714</v>
      </c>
      <c r="J46" s="145">
        <v>721</v>
      </c>
      <c r="K46" s="144">
        <v>-1</v>
      </c>
      <c r="L46" s="146">
        <v>-0.13869625520110956</v>
      </c>
    </row>
    <row r="47" spans="1:12" s="110" customFormat="1" ht="39" customHeight="1" x14ac:dyDescent="0.2">
      <c r="A47" s="604" t="s">
        <v>518</v>
      </c>
      <c r="B47" s="607"/>
      <c r="C47" s="607"/>
      <c r="D47" s="608"/>
      <c r="E47" s="113">
        <v>0.31569155252949094</v>
      </c>
      <c r="F47" s="115">
        <v>319</v>
      </c>
      <c r="G47" s="114">
        <v>335</v>
      </c>
      <c r="H47" s="114">
        <v>308</v>
      </c>
      <c r="I47" s="114">
        <v>302</v>
      </c>
      <c r="J47" s="140">
        <v>320</v>
      </c>
      <c r="K47" s="114">
        <v>-1</v>
      </c>
      <c r="L47" s="116">
        <v>-0.3125</v>
      </c>
    </row>
    <row r="48" spans="1:12" s="110" customFormat="1" ht="15" customHeight="1" x14ac:dyDescent="0.2">
      <c r="A48" s="120"/>
      <c r="B48" s="119"/>
      <c r="C48" s="258" t="s">
        <v>106</v>
      </c>
      <c r="E48" s="113">
        <v>32.915360501567399</v>
      </c>
      <c r="F48" s="115">
        <v>105</v>
      </c>
      <c r="G48" s="114">
        <v>117</v>
      </c>
      <c r="H48" s="114">
        <v>113</v>
      </c>
      <c r="I48" s="114">
        <v>110</v>
      </c>
      <c r="J48" s="140">
        <v>114</v>
      </c>
      <c r="K48" s="114">
        <v>-9</v>
      </c>
      <c r="L48" s="116">
        <v>-7.8947368421052628</v>
      </c>
    </row>
    <row r="49" spans="1:12" s="110" customFormat="1" ht="15" customHeight="1" x14ac:dyDescent="0.2">
      <c r="A49" s="123"/>
      <c r="B49" s="124"/>
      <c r="C49" s="260" t="s">
        <v>107</v>
      </c>
      <c r="D49" s="261"/>
      <c r="E49" s="125">
        <v>67.084639498432608</v>
      </c>
      <c r="F49" s="143">
        <v>214</v>
      </c>
      <c r="G49" s="144">
        <v>218</v>
      </c>
      <c r="H49" s="144">
        <v>195</v>
      </c>
      <c r="I49" s="144">
        <v>192</v>
      </c>
      <c r="J49" s="145">
        <v>206</v>
      </c>
      <c r="K49" s="144">
        <v>8</v>
      </c>
      <c r="L49" s="146">
        <v>3.883495145631068</v>
      </c>
    </row>
    <row r="50" spans="1:12" s="110" customFormat="1" ht="24.95" customHeight="1" x14ac:dyDescent="0.2">
      <c r="A50" s="609" t="s">
        <v>192</v>
      </c>
      <c r="B50" s="610"/>
      <c r="C50" s="610"/>
      <c r="D50" s="611"/>
      <c r="E50" s="262">
        <v>13.429261341144802</v>
      </c>
      <c r="F50" s="263">
        <v>13570</v>
      </c>
      <c r="G50" s="264">
        <v>14179</v>
      </c>
      <c r="H50" s="264">
        <v>14334</v>
      </c>
      <c r="I50" s="264">
        <v>13180</v>
      </c>
      <c r="J50" s="265">
        <v>13310</v>
      </c>
      <c r="K50" s="263">
        <v>260</v>
      </c>
      <c r="L50" s="266">
        <v>1.9534184823441021</v>
      </c>
    </row>
    <row r="51" spans="1:12" s="110" customFormat="1" ht="15" customHeight="1" x14ac:dyDescent="0.2">
      <c r="A51" s="120"/>
      <c r="B51" s="119"/>
      <c r="C51" s="258" t="s">
        <v>106</v>
      </c>
      <c r="E51" s="113">
        <v>59.152542372881356</v>
      </c>
      <c r="F51" s="115">
        <v>8027</v>
      </c>
      <c r="G51" s="114">
        <v>8319</v>
      </c>
      <c r="H51" s="114">
        <v>8438</v>
      </c>
      <c r="I51" s="114">
        <v>7778</v>
      </c>
      <c r="J51" s="140">
        <v>7797</v>
      </c>
      <c r="K51" s="114">
        <v>230</v>
      </c>
      <c r="L51" s="116">
        <v>2.9498525073746311</v>
      </c>
    </row>
    <row r="52" spans="1:12" s="110" customFormat="1" ht="15" customHeight="1" x14ac:dyDescent="0.2">
      <c r="A52" s="120"/>
      <c r="B52" s="119"/>
      <c r="C52" s="258" t="s">
        <v>107</v>
      </c>
      <c r="E52" s="113">
        <v>40.847457627118644</v>
      </c>
      <c r="F52" s="115">
        <v>5543</v>
      </c>
      <c r="G52" s="114">
        <v>5860</v>
      </c>
      <c r="H52" s="114">
        <v>5896</v>
      </c>
      <c r="I52" s="114">
        <v>5402</v>
      </c>
      <c r="J52" s="140">
        <v>5513</v>
      </c>
      <c r="K52" s="114">
        <v>30</v>
      </c>
      <c r="L52" s="116">
        <v>0.54416832940322868</v>
      </c>
    </row>
    <row r="53" spans="1:12" s="110" customFormat="1" ht="15" customHeight="1" x14ac:dyDescent="0.2">
      <c r="A53" s="120"/>
      <c r="B53" s="119"/>
      <c r="C53" s="258" t="s">
        <v>187</v>
      </c>
      <c r="D53" s="110" t="s">
        <v>193</v>
      </c>
      <c r="E53" s="113">
        <v>23.124539425202652</v>
      </c>
      <c r="F53" s="115">
        <v>3138</v>
      </c>
      <c r="G53" s="114">
        <v>3709</v>
      </c>
      <c r="H53" s="114">
        <v>3834</v>
      </c>
      <c r="I53" s="114">
        <v>2817</v>
      </c>
      <c r="J53" s="140">
        <v>3107</v>
      </c>
      <c r="K53" s="114">
        <v>31</v>
      </c>
      <c r="L53" s="116">
        <v>0.99774702285162531</v>
      </c>
    </row>
    <row r="54" spans="1:12" s="110" customFormat="1" ht="15" customHeight="1" x14ac:dyDescent="0.2">
      <c r="A54" s="120"/>
      <c r="B54" s="119"/>
      <c r="D54" s="267" t="s">
        <v>194</v>
      </c>
      <c r="E54" s="113">
        <v>58.922880815806245</v>
      </c>
      <c r="F54" s="115">
        <v>1849</v>
      </c>
      <c r="G54" s="114">
        <v>2176</v>
      </c>
      <c r="H54" s="114">
        <v>2252</v>
      </c>
      <c r="I54" s="114">
        <v>1643</v>
      </c>
      <c r="J54" s="140">
        <v>1803</v>
      </c>
      <c r="K54" s="114">
        <v>46</v>
      </c>
      <c r="L54" s="116">
        <v>2.5513033832501386</v>
      </c>
    </row>
    <row r="55" spans="1:12" s="110" customFormat="1" ht="15" customHeight="1" x14ac:dyDescent="0.2">
      <c r="A55" s="120"/>
      <c r="B55" s="119"/>
      <c r="D55" s="267" t="s">
        <v>195</v>
      </c>
      <c r="E55" s="113">
        <v>41.077119184193755</v>
      </c>
      <c r="F55" s="115">
        <v>1289</v>
      </c>
      <c r="G55" s="114">
        <v>1533</v>
      </c>
      <c r="H55" s="114">
        <v>1582</v>
      </c>
      <c r="I55" s="114">
        <v>1174</v>
      </c>
      <c r="J55" s="140">
        <v>1304</v>
      </c>
      <c r="K55" s="114">
        <v>-15</v>
      </c>
      <c r="L55" s="116">
        <v>-1.1503067484662577</v>
      </c>
    </row>
    <row r="56" spans="1:12" s="110" customFormat="1" ht="15" customHeight="1" x14ac:dyDescent="0.2">
      <c r="A56" s="120"/>
      <c r="B56" s="119" t="s">
        <v>196</v>
      </c>
      <c r="C56" s="258"/>
      <c r="E56" s="113">
        <v>63.658855197529888</v>
      </c>
      <c r="F56" s="115">
        <v>64326</v>
      </c>
      <c r="G56" s="114">
        <v>64213</v>
      </c>
      <c r="H56" s="114">
        <v>64331</v>
      </c>
      <c r="I56" s="114">
        <v>63356</v>
      </c>
      <c r="J56" s="140">
        <v>63465</v>
      </c>
      <c r="K56" s="114">
        <v>861</v>
      </c>
      <c r="L56" s="116">
        <v>1.3566532734578114</v>
      </c>
    </row>
    <row r="57" spans="1:12" s="110" customFormat="1" ht="15" customHeight="1" x14ac:dyDescent="0.2">
      <c r="A57" s="120"/>
      <c r="B57" s="119"/>
      <c r="C57" s="258" t="s">
        <v>106</v>
      </c>
      <c r="E57" s="113">
        <v>49.392158691664335</v>
      </c>
      <c r="F57" s="115">
        <v>31772</v>
      </c>
      <c r="G57" s="114">
        <v>31711</v>
      </c>
      <c r="H57" s="114">
        <v>31739</v>
      </c>
      <c r="I57" s="114">
        <v>31312</v>
      </c>
      <c r="J57" s="140">
        <v>31324</v>
      </c>
      <c r="K57" s="114">
        <v>448</v>
      </c>
      <c r="L57" s="116">
        <v>1.4302132550121314</v>
      </c>
    </row>
    <row r="58" spans="1:12" s="110" customFormat="1" ht="15" customHeight="1" x14ac:dyDescent="0.2">
      <c r="A58" s="120"/>
      <c r="B58" s="119"/>
      <c r="C58" s="258" t="s">
        <v>107</v>
      </c>
      <c r="E58" s="113">
        <v>50.607841308335665</v>
      </c>
      <c r="F58" s="115">
        <v>32554</v>
      </c>
      <c r="G58" s="114">
        <v>32502</v>
      </c>
      <c r="H58" s="114">
        <v>32592</v>
      </c>
      <c r="I58" s="114">
        <v>32044</v>
      </c>
      <c r="J58" s="140">
        <v>32141</v>
      </c>
      <c r="K58" s="114">
        <v>413</v>
      </c>
      <c r="L58" s="116">
        <v>1.2849631312031362</v>
      </c>
    </row>
    <row r="59" spans="1:12" s="110" customFormat="1" ht="15" customHeight="1" x14ac:dyDescent="0.2">
      <c r="A59" s="120"/>
      <c r="B59" s="119"/>
      <c r="C59" s="258" t="s">
        <v>105</v>
      </c>
      <c r="D59" s="110" t="s">
        <v>197</v>
      </c>
      <c r="E59" s="113">
        <v>94.660013058483344</v>
      </c>
      <c r="F59" s="115">
        <v>60891</v>
      </c>
      <c r="G59" s="114">
        <v>60804</v>
      </c>
      <c r="H59" s="114">
        <v>60915</v>
      </c>
      <c r="I59" s="114">
        <v>60015</v>
      </c>
      <c r="J59" s="140">
        <v>60159</v>
      </c>
      <c r="K59" s="114">
        <v>732</v>
      </c>
      <c r="L59" s="116">
        <v>1.2167755448062634</v>
      </c>
    </row>
    <row r="60" spans="1:12" s="110" customFormat="1" ht="15" customHeight="1" x14ac:dyDescent="0.2">
      <c r="A60" s="120"/>
      <c r="B60" s="119"/>
      <c r="C60" s="258"/>
      <c r="D60" s="267" t="s">
        <v>198</v>
      </c>
      <c r="E60" s="113">
        <v>48.271501535530703</v>
      </c>
      <c r="F60" s="115">
        <v>29393</v>
      </c>
      <c r="G60" s="114">
        <v>29359</v>
      </c>
      <c r="H60" s="114">
        <v>29388</v>
      </c>
      <c r="I60" s="114">
        <v>29009</v>
      </c>
      <c r="J60" s="140">
        <v>29034</v>
      </c>
      <c r="K60" s="114">
        <v>359</v>
      </c>
      <c r="L60" s="116">
        <v>1.2364813666735552</v>
      </c>
    </row>
    <row r="61" spans="1:12" s="110" customFormat="1" ht="15" customHeight="1" x14ac:dyDescent="0.2">
      <c r="A61" s="120"/>
      <c r="B61" s="119"/>
      <c r="C61" s="258"/>
      <c r="D61" s="267" t="s">
        <v>199</v>
      </c>
      <c r="E61" s="113">
        <v>51.728498464469297</v>
      </c>
      <c r="F61" s="115">
        <v>31498</v>
      </c>
      <c r="G61" s="114">
        <v>31445</v>
      </c>
      <c r="H61" s="114">
        <v>31527</v>
      </c>
      <c r="I61" s="114">
        <v>31006</v>
      </c>
      <c r="J61" s="140">
        <v>31125</v>
      </c>
      <c r="K61" s="114">
        <v>373</v>
      </c>
      <c r="L61" s="116">
        <v>1.1983935742971887</v>
      </c>
    </row>
    <row r="62" spans="1:12" s="110" customFormat="1" ht="15" customHeight="1" x14ac:dyDescent="0.2">
      <c r="A62" s="120"/>
      <c r="B62" s="119"/>
      <c r="C62" s="258"/>
      <c r="D62" s="258" t="s">
        <v>200</v>
      </c>
      <c r="E62" s="113">
        <v>5.3399869415166492</v>
      </c>
      <c r="F62" s="115">
        <v>3435</v>
      </c>
      <c r="G62" s="114">
        <v>3409</v>
      </c>
      <c r="H62" s="114">
        <v>3416</v>
      </c>
      <c r="I62" s="114">
        <v>3341</v>
      </c>
      <c r="J62" s="140">
        <v>3306</v>
      </c>
      <c r="K62" s="114">
        <v>129</v>
      </c>
      <c r="L62" s="116">
        <v>3.9019963702359348</v>
      </c>
    </row>
    <row r="63" spans="1:12" s="110" customFormat="1" ht="15" customHeight="1" x14ac:dyDescent="0.2">
      <c r="A63" s="120"/>
      <c r="B63" s="119"/>
      <c r="C63" s="258"/>
      <c r="D63" s="267" t="s">
        <v>198</v>
      </c>
      <c r="E63" s="113">
        <v>69.257641921397379</v>
      </c>
      <c r="F63" s="115">
        <v>2379</v>
      </c>
      <c r="G63" s="114">
        <v>2352</v>
      </c>
      <c r="H63" s="114">
        <v>2351</v>
      </c>
      <c r="I63" s="114">
        <v>2303</v>
      </c>
      <c r="J63" s="140">
        <v>2290</v>
      </c>
      <c r="K63" s="114">
        <v>89</v>
      </c>
      <c r="L63" s="116">
        <v>3.8864628820960698</v>
      </c>
    </row>
    <row r="64" spans="1:12" s="110" customFormat="1" ht="15" customHeight="1" x14ac:dyDescent="0.2">
      <c r="A64" s="120"/>
      <c r="B64" s="119"/>
      <c r="C64" s="258"/>
      <c r="D64" s="267" t="s">
        <v>199</v>
      </c>
      <c r="E64" s="113">
        <v>30.742358078602621</v>
      </c>
      <c r="F64" s="115">
        <v>1056</v>
      </c>
      <c r="G64" s="114">
        <v>1057</v>
      </c>
      <c r="H64" s="114">
        <v>1065</v>
      </c>
      <c r="I64" s="114">
        <v>1038</v>
      </c>
      <c r="J64" s="140">
        <v>1016</v>
      </c>
      <c r="K64" s="114">
        <v>40</v>
      </c>
      <c r="L64" s="116">
        <v>3.9370078740157481</v>
      </c>
    </row>
    <row r="65" spans="1:12" s="110" customFormat="1" ht="15" customHeight="1" x14ac:dyDescent="0.2">
      <c r="A65" s="120"/>
      <c r="B65" s="119" t="s">
        <v>201</v>
      </c>
      <c r="C65" s="258"/>
      <c r="E65" s="113">
        <v>13.339205130235136</v>
      </c>
      <c r="F65" s="115">
        <v>13479</v>
      </c>
      <c r="G65" s="114">
        <v>13354</v>
      </c>
      <c r="H65" s="114">
        <v>13118</v>
      </c>
      <c r="I65" s="114">
        <v>12767</v>
      </c>
      <c r="J65" s="140">
        <v>12593</v>
      </c>
      <c r="K65" s="114">
        <v>886</v>
      </c>
      <c r="L65" s="116">
        <v>7.0356547288175975</v>
      </c>
    </row>
    <row r="66" spans="1:12" s="110" customFormat="1" ht="15" customHeight="1" x14ac:dyDescent="0.2">
      <c r="A66" s="120"/>
      <c r="B66" s="119"/>
      <c r="C66" s="258" t="s">
        <v>106</v>
      </c>
      <c r="E66" s="113">
        <v>51.138808516952295</v>
      </c>
      <c r="F66" s="115">
        <v>6893</v>
      </c>
      <c r="G66" s="114">
        <v>6806</v>
      </c>
      <c r="H66" s="114">
        <v>6718</v>
      </c>
      <c r="I66" s="114">
        <v>6531</v>
      </c>
      <c r="J66" s="140">
        <v>6436</v>
      </c>
      <c r="K66" s="114">
        <v>457</v>
      </c>
      <c r="L66" s="116">
        <v>7.1006836544437535</v>
      </c>
    </row>
    <row r="67" spans="1:12" s="110" customFormat="1" ht="15" customHeight="1" x14ac:dyDescent="0.2">
      <c r="A67" s="120"/>
      <c r="B67" s="119"/>
      <c r="C67" s="258" t="s">
        <v>107</v>
      </c>
      <c r="E67" s="113">
        <v>48.861191483047705</v>
      </c>
      <c r="F67" s="115">
        <v>6586</v>
      </c>
      <c r="G67" s="114">
        <v>6548</v>
      </c>
      <c r="H67" s="114">
        <v>6400</v>
      </c>
      <c r="I67" s="114">
        <v>6236</v>
      </c>
      <c r="J67" s="140">
        <v>6157</v>
      </c>
      <c r="K67" s="114">
        <v>429</v>
      </c>
      <c r="L67" s="116">
        <v>6.9676790644794542</v>
      </c>
    </row>
    <row r="68" spans="1:12" s="110" customFormat="1" ht="15" customHeight="1" x14ac:dyDescent="0.2">
      <c r="A68" s="120"/>
      <c r="B68" s="119"/>
      <c r="C68" s="258" t="s">
        <v>105</v>
      </c>
      <c r="D68" s="110" t="s">
        <v>202</v>
      </c>
      <c r="E68" s="113">
        <v>18.955412122561022</v>
      </c>
      <c r="F68" s="115">
        <v>2555</v>
      </c>
      <c r="G68" s="114">
        <v>2537</v>
      </c>
      <c r="H68" s="114">
        <v>2444</v>
      </c>
      <c r="I68" s="114">
        <v>2302</v>
      </c>
      <c r="J68" s="140">
        <v>2195</v>
      </c>
      <c r="K68" s="114">
        <v>360</v>
      </c>
      <c r="L68" s="116">
        <v>16.400911161731209</v>
      </c>
    </row>
    <row r="69" spans="1:12" s="110" customFormat="1" ht="15" customHeight="1" x14ac:dyDescent="0.2">
      <c r="A69" s="120"/>
      <c r="B69" s="119"/>
      <c r="C69" s="258"/>
      <c r="D69" s="267" t="s">
        <v>198</v>
      </c>
      <c r="E69" s="113">
        <v>50.25440313111546</v>
      </c>
      <c r="F69" s="115">
        <v>1284</v>
      </c>
      <c r="G69" s="114">
        <v>1270</v>
      </c>
      <c r="H69" s="114">
        <v>1247</v>
      </c>
      <c r="I69" s="114">
        <v>1171</v>
      </c>
      <c r="J69" s="140">
        <v>1115</v>
      </c>
      <c r="K69" s="114">
        <v>169</v>
      </c>
      <c r="L69" s="116">
        <v>15.15695067264574</v>
      </c>
    </row>
    <row r="70" spans="1:12" s="110" customFormat="1" ht="15" customHeight="1" x14ac:dyDescent="0.2">
      <c r="A70" s="120"/>
      <c r="B70" s="119"/>
      <c r="C70" s="258"/>
      <c r="D70" s="267" t="s">
        <v>199</v>
      </c>
      <c r="E70" s="113">
        <v>49.74559686888454</v>
      </c>
      <c r="F70" s="115">
        <v>1271</v>
      </c>
      <c r="G70" s="114">
        <v>1267</v>
      </c>
      <c r="H70" s="114">
        <v>1197</v>
      </c>
      <c r="I70" s="114">
        <v>1131</v>
      </c>
      <c r="J70" s="140">
        <v>1080</v>
      </c>
      <c r="K70" s="114">
        <v>191</v>
      </c>
      <c r="L70" s="116">
        <v>17.685185185185187</v>
      </c>
    </row>
    <row r="71" spans="1:12" s="110" customFormat="1" ht="15" customHeight="1" x14ac:dyDescent="0.2">
      <c r="A71" s="120"/>
      <c r="B71" s="119"/>
      <c r="C71" s="258"/>
      <c r="D71" s="110" t="s">
        <v>203</v>
      </c>
      <c r="E71" s="113">
        <v>71.021589138660133</v>
      </c>
      <c r="F71" s="115">
        <v>9573</v>
      </c>
      <c r="G71" s="114">
        <v>9490</v>
      </c>
      <c r="H71" s="114">
        <v>9362</v>
      </c>
      <c r="I71" s="114">
        <v>9171</v>
      </c>
      <c r="J71" s="140">
        <v>9118</v>
      </c>
      <c r="K71" s="114">
        <v>455</v>
      </c>
      <c r="L71" s="116">
        <v>4.990129414345251</v>
      </c>
    </row>
    <row r="72" spans="1:12" s="110" customFormat="1" ht="15" customHeight="1" x14ac:dyDescent="0.2">
      <c r="A72" s="120"/>
      <c r="B72" s="119"/>
      <c r="C72" s="258"/>
      <c r="D72" s="267" t="s">
        <v>198</v>
      </c>
      <c r="E72" s="113">
        <v>51.47811553327066</v>
      </c>
      <c r="F72" s="115">
        <v>4928</v>
      </c>
      <c r="G72" s="114">
        <v>4859</v>
      </c>
      <c r="H72" s="114">
        <v>4792</v>
      </c>
      <c r="I72" s="114">
        <v>4692</v>
      </c>
      <c r="J72" s="140">
        <v>4663</v>
      </c>
      <c r="K72" s="114">
        <v>265</v>
      </c>
      <c r="L72" s="116">
        <v>5.6830366716705987</v>
      </c>
    </row>
    <row r="73" spans="1:12" s="110" customFormat="1" ht="15" customHeight="1" x14ac:dyDescent="0.2">
      <c r="A73" s="120"/>
      <c r="B73" s="119"/>
      <c r="C73" s="258"/>
      <c r="D73" s="267" t="s">
        <v>199</v>
      </c>
      <c r="E73" s="113">
        <v>48.52188446672934</v>
      </c>
      <c r="F73" s="115">
        <v>4645</v>
      </c>
      <c r="G73" s="114">
        <v>4631</v>
      </c>
      <c r="H73" s="114">
        <v>4570</v>
      </c>
      <c r="I73" s="114">
        <v>4479</v>
      </c>
      <c r="J73" s="140">
        <v>4455</v>
      </c>
      <c r="K73" s="114">
        <v>190</v>
      </c>
      <c r="L73" s="116">
        <v>4.2648709315375983</v>
      </c>
    </row>
    <row r="74" spans="1:12" s="110" customFormat="1" ht="15" customHeight="1" x14ac:dyDescent="0.2">
      <c r="A74" s="120"/>
      <c r="B74" s="119"/>
      <c r="C74" s="258"/>
      <c r="D74" s="110" t="s">
        <v>204</v>
      </c>
      <c r="E74" s="113">
        <v>10.022998738778842</v>
      </c>
      <c r="F74" s="115">
        <v>1351</v>
      </c>
      <c r="G74" s="114">
        <v>1327</v>
      </c>
      <c r="H74" s="114">
        <v>1312</v>
      </c>
      <c r="I74" s="114">
        <v>1294</v>
      </c>
      <c r="J74" s="140">
        <v>1280</v>
      </c>
      <c r="K74" s="114">
        <v>71</v>
      </c>
      <c r="L74" s="116">
        <v>5.546875</v>
      </c>
    </row>
    <row r="75" spans="1:12" s="110" customFormat="1" ht="15" customHeight="1" x14ac:dyDescent="0.2">
      <c r="A75" s="120"/>
      <c r="B75" s="119"/>
      <c r="C75" s="258"/>
      <c r="D75" s="267" t="s">
        <v>198</v>
      </c>
      <c r="E75" s="113">
        <v>50.407105847520356</v>
      </c>
      <c r="F75" s="115">
        <v>681</v>
      </c>
      <c r="G75" s="114">
        <v>677</v>
      </c>
      <c r="H75" s="114">
        <v>679</v>
      </c>
      <c r="I75" s="114">
        <v>668</v>
      </c>
      <c r="J75" s="140">
        <v>658</v>
      </c>
      <c r="K75" s="114">
        <v>23</v>
      </c>
      <c r="L75" s="116">
        <v>3.4954407294832825</v>
      </c>
    </row>
    <row r="76" spans="1:12" s="110" customFormat="1" ht="15" customHeight="1" x14ac:dyDescent="0.2">
      <c r="A76" s="120"/>
      <c r="B76" s="119"/>
      <c r="C76" s="258"/>
      <c r="D76" s="267" t="s">
        <v>199</v>
      </c>
      <c r="E76" s="113">
        <v>49.592894152479644</v>
      </c>
      <c r="F76" s="115">
        <v>670</v>
      </c>
      <c r="G76" s="114">
        <v>650</v>
      </c>
      <c r="H76" s="114">
        <v>633</v>
      </c>
      <c r="I76" s="114">
        <v>626</v>
      </c>
      <c r="J76" s="140">
        <v>622</v>
      </c>
      <c r="K76" s="114">
        <v>48</v>
      </c>
      <c r="L76" s="116">
        <v>7.717041800643087</v>
      </c>
    </row>
    <row r="77" spans="1:12" s="110" customFormat="1" ht="15" customHeight="1" x14ac:dyDescent="0.2">
      <c r="A77" s="534"/>
      <c r="B77" s="119" t="s">
        <v>205</v>
      </c>
      <c r="C77" s="268"/>
      <c r="D77" s="182"/>
      <c r="E77" s="113">
        <v>9.5726783310901755</v>
      </c>
      <c r="F77" s="115">
        <v>9673</v>
      </c>
      <c r="G77" s="114">
        <v>9753</v>
      </c>
      <c r="H77" s="114">
        <v>9845</v>
      </c>
      <c r="I77" s="114">
        <v>9750</v>
      </c>
      <c r="J77" s="140">
        <v>9821</v>
      </c>
      <c r="K77" s="114">
        <v>-148</v>
      </c>
      <c r="L77" s="116">
        <v>-1.5069748498116282</v>
      </c>
    </row>
    <row r="78" spans="1:12" s="110" customFormat="1" ht="15" customHeight="1" x14ac:dyDescent="0.2">
      <c r="A78" s="120"/>
      <c r="B78" s="119"/>
      <c r="C78" s="268" t="s">
        <v>106</v>
      </c>
      <c r="D78" s="182"/>
      <c r="E78" s="113">
        <v>57.407215961955963</v>
      </c>
      <c r="F78" s="115">
        <v>5553</v>
      </c>
      <c r="G78" s="114">
        <v>5572</v>
      </c>
      <c r="H78" s="114">
        <v>5623</v>
      </c>
      <c r="I78" s="114">
        <v>5561</v>
      </c>
      <c r="J78" s="140">
        <v>5573</v>
      </c>
      <c r="K78" s="114">
        <v>-20</v>
      </c>
      <c r="L78" s="116">
        <v>-0.35887313834559481</v>
      </c>
    </row>
    <row r="79" spans="1:12" s="110" customFormat="1" ht="15" customHeight="1" x14ac:dyDescent="0.2">
      <c r="A79" s="123"/>
      <c r="B79" s="124"/>
      <c r="C79" s="260" t="s">
        <v>107</v>
      </c>
      <c r="D79" s="261"/>
      <c r="E79" s="125">
        <v>42.592784038044037</v>
      </c>
      <c r="F79" s="143">
        <v>4120</v>
      </c>
      <c r="G79" s="144">
        <v>4181</v>
      </c>
      <c r="H79" s="144">
        <v>4222</v>
      </c>
      <c r="I79" s="144">
        <v>4189</v>
      </c>
      <c r="J79" s="145">
        <v>4248</v>
      </c>
      <c r="K79" s="144">
        <v>-128</v>
      </c>
      <c r="L79" s="146">
        <v>-3.0131826741996233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101048</v>
      </c>
      <c r="E11" s="114">
        <v>101499</v>
      </c>
      <c r="F11" s="114">
        <v>101628</v>
      </c>
      <c r="G11" s="114">
        <v>99053</v>
      </c>
      <c r="H11" s="140">
        <v>99189</v>
      </c>
      <c r="I11" s="115">
        <v>1859</v>
      </c>
      <c r="J11" s="116">
        <v>1.8741997600540383</v>
      </c>
    </row>
    <row r="12" spans="1:15" s="110" customFormat="1" ht="24.95" customHeight="1" x14ac:dyDescent="0.2">
      <c r="A12" s="193" t="s">
        <v>132</v>
      </c>
      <c r="B12" s="194" t="s">
        <v>133</v>
      </c>
      <c r="C12" s="113">
        <v>0.12964135856226744</v>
      </c>
      <c r="D12" s="115">
        <v>131</v>
      </c>
      <c r="E12" s="114">
        <v>141</v>
      </c>
      <c r="F12" s="114">
        <v>150</v>
      </c>
      <c r="G12" s="114">
        <v>160</v>
      </c>
      <c r="H12" s="140">
        <v>153</v>
      </c>
      <c r="I12" s="115">
        <v>-22</v>
      </c>
      <c r="J12" s="116">
        <v>-14.379084967320262</v>
      </c>
    </row>
    <row r="13" spans="1:15" s="110" customFormat="1" ht="24.95" customHeight="1" x14ac:dyDescent="0.2">
      <c r="A13" s="193" t="s">
        <v>134</v>
      </c>
      <c r="B13" s="199" t="s">
        <v>214</v>
      </c>
      <c r="C13" s="113">
        <v>1.5893436782519199</v>
      </c>
      <c r="D13" s="115">
        <v>1606</v>
      </c>
      <c r="E13" s="114">
        <v>1632</v>
      </c>
      <c r="F13" s="114">
        <v>1638</v>
      </c>
      <c r="G13" s="114">
        <v>1612</v>
      </c>
      <c r="H13" s="140">
        <v>1585</v>
      </c>
      <c r="I13" s="115">
        <v>21</v>
      </c>
      <c r="J13" s="116">
        <v>1.3249211356466877</v>
      </c>
    </row>
    <row r="14" spans="1:15" s="287" customFormat="1" ht="24" customHeight="1" x14ac:dyDescent="0.2">
      <c r="A14" s="193" t="s">
        <v>215</v>
      </c>
      <c r="B14" s="199" t="s">
        <v>137</v>
      </c>
      <c r="C14" s="113">
        <v>16.997862402026758</v>
      </c>
      <c r="D14" s="115">
        <v>17176</v>
      </c>
      <c r="E14" s="114">
        <v>17377</v>
      </c>
      <c r="F14" s="114">
        <v>17464</v>
      </c>
      <c r="G14" s="114">
        <v>16986</v>
      </c>
      <c r="H14" s="140">
        <v>17018</v>
      </c>
      <c r="I14" s="115">
        <v>158</v>
      </c>
      <c r="J14" s="116">
        <v>0.92842872252908681</v>
      </c>
      <c r="K14" s="110"/>
      <c r="L14" s="110"/>
      <c r="M14" s="110"/>
      <c r="N14" s="110"/>
      <c r="O14" s="110"/>
    </row>
    <row r="15" spans="1:15" s="110" customFormat="1" ht="24.75" customHeight="1" x14ac:dyDescent="0.2">
      <c r="A15" s="193" t="s">
        <v>216</v>
      </c>
      <c r="B15" s="199" t="s">
        <v>217</v>
      </c>
      <c r="C15" s="113">
        <v>5.6765101733829466</v>
      </c>
      <c r="D15" s="115">
        <v>5736</v>
      </c>
      <c r="E15" s="114">
        <v>5851</v>
      </c>
      <c r="F15" s="114">
        <v>5912</v>
      </c>
      <c r="G15" s="114">
        <v>5548</v>
      </c>
      <c r="H15" s="140">
        <v>5564</v>
      </c>
      <c r="I15" s="115">
        <v>172</v>
      </c>
      <c r="J15" s="116">
        <v>3.0913012221423437</v>
      </c>
    </row>
    <row r="16" spans="1:15" s="287" customFormat="1" ht="24.95" customHeight="1" x14ac:dyDescent="0.2">
      <c r="A16" s="193" t="s">
        <v>218</v>
      </c>
      <c r="B16" s="199" t="s">
        <v>141</v>
      </c>
      <c r="C16" s="113">
        <v>9.980405351911962</v>
      </c>
      <c r="D16" s="115">
        <v>10085</v>
      </c>
      <c r="E16" s="114">
        <v>10152</v>
      </c>
      <c r="F16" s="114">
        <v>10166</v>
      </c>
      <c r="G16" s="114">
        <v>10054</v>
      </c>
      <c r="H16" s="140">
        <v>10058</v>
      </c>
      <c r="I16" s="115">
        <v>27</v>
      </c>
      <c r="J16" s="116">
        <v>0.26844303042354345</v>
      </c>
      <c r="K16" s="110"/>
      <c r="L16" s="110"/>
      <c r="M16" s="110"/>
      <c r="N16" s="110"/>
      <c r="O16" s="110"/>
    </row>
    <row r="17" spans="1:15" s="110" customFormat="1" ht="24.95" customHeight="1" x14ac:dyDescent="0.2">
      <c r="A17" s="193" t="s">
        <v>219</v>
      </c>
      <c r="B17" s="199" t="s">
        <v>220</v>
      </c>
      <c r="C17" s="113">
        <v>1.3409468767318502</v>
      </c>
      <c r="D17" s="115">
        <v>1355</v>
      </c>
      <c r="E17" s="114">
        <v>1374</v>
      </c>
      <c r="F17" s="114">
        <v>1386</v>
      </c>
      <c r="G17" s="114">
        <v>1384</v>
      </c>
      <c r="H17" s="140">
        <v>1396</v>
      </c>
      <c r="I17" s="115">
        <v>-41</v>
      </c>
      <c r="J17" s="116">
        <v>-2.9369627507163325</v>
      </c>
    </row>
    <row r="18" spans="1:15" s="287" customFormat="1" ht="24.95" customHeight="1" x14ac:dyDescent="0.2">
      <c r="A18" s="201" t="s">
        <v>144</v>
      </c>
      <c r="B18" s="202" t="s">
        <v>145</v>
      </c>
      <c r="C18" s="113">
        <v>4.7076636845855431</v>
      </c>
      <c r="D18" s="115">
        <v>4757</v>
      </c>
      <c r="E18" s="114">
        <v>4832</v>
      </c>
      <c r="F18" s="114">
        <v>4907</v>
      </c>
      <c r="G18" s="114">
        <v>4709</v>
      </c>
      <c r="H18" s="140">
        <v>4713</v>
      </c>
      <c r="I18" s="115">
        <v>44</v>
      </c>
      <c r="J18" s="116">
        <v>0.93358794822830471</v>
      </c>
      <c r="K18" s="110"/>
      <c r="L18" s="110"/>
      <c r="M18" s="110"/>
      <c r="N18" s="110"/>
      <c r="O18" s="110"/>
    </row>
    <row r="19" spans="1:15" s="110" customFormat="1" ht="24.95" customHeight="1" x14ac:dyDescent="0.2">
      <c r="A19" s="193" t="s">
        <v>146</v>
      </c>
      <c r="B19" s="199" t="s">
        <v>147</v>
      </c>
      <c r="C19" s="113">
        <v>13.381759163961682</v>
      </c>
      <c r="D19" s="115">
        <v>13522</v>
      </c>
      <c r="E19" s="114">
        <v>13626</v>
      </c>
      <c r="F19" s="114">
        <v>13655</v>
      </c>
      <c r="G19" s="114">
        <v>13395</v>
      </c>
      <c r="H19" s="140">
        <v>13487</v>
      </c>
      <c r="I19" s="115">
        <v>35</v>
      </c>
      <c r="J19" s="116">
        <v>0.25950915696596721</v>
      </c>
    </row>
    <row r="20" spans="1:15" s="287" customFormat="1" ht="24.95" customHeight="1" x14ac:dyDescent="0.2">
      <c r="A20" s="193" t="s">
        <v>148</v>
      </c>
      <c r="B20" s="199" t="s">
        <v>149</v>
      </c>
      <c r="C20" s="113">
        <v>7.062979969915288</v>
      </c>
      <c r="D20" s="115">
        <v>7137</v>
      </c>
      <c r="E20" s="114">
        <v>7197</v>
      </c>
      <c r="F20" s="114">
        <v>7170</v>
      </c>
      <c r="G20" s="114">
        <v>7052</v>
      </c>
      <c r="H20" s="140">
        <v>7083</v>
      </c>
      <c r="I20" s="115">
        <v>54</v>
      </c>
      <c r="J20" s="116">
        <v>0.76238881829733163</v>
      </c>
      <c r="K20" s="110"/>
      <c r="L20" s="110"/>
      <c r="M20" s="110"/>
      <c r="N20" s="110"/>
      <c r="O20" s="110"/>
    </row>
    <row r="21" spans="1:15" s="110" customFormat="1" ht="24.95" customHeight="1" x14ac:dyDescent="0.2">
      <c r="A21" s="201" t="s">
        <v>150</v>
      </c>
      <c r="B21" s="202" t="s">
        <v>151</v>
      </c>
      <c r="C21" s="113">
        <v>3.5399018288338215</v>
      </c>
      <c r="D21" s="115">
        <v>3577</v>
      </c>
      <c r="E21" s="114">
        <v>3714</v>
      </c>
      <c r="F21" s="114">
        <v>3790</v>
      </c>
      <c r="G21" s="114">
        <v>3702</v>
      </c>
      <c r="H21" s="140">
        <v>3571</v>
      </c>
      <c r="I21" s="115">
        <v>6</v>
      </c>
      <c r="J21" s="116">
        <v>0.16802016241949033</v>
      </c>
    </row>
    <row r="22" spans="1:15" s="110" customFormat="1" ht="24.95" customHeight="1" x14ac:dyDescent="0.2">
      <c r="A22" s="201" t="s">
        <v>152</v>
      </c>
      <c r="B22" s="199" t="s">
        <v>153</v>
      </c>
      <c r="C22" s="113">
        <v>2.2484363866677222</v>
      </c>
      <c r="D22" s="115">
        <v>2272</v>
      </c>
      <c r="E22" s="114">
        <v>2242</v>
      </c>
      <c r="F22" s="114">
        <v>2225</v>
      </c>
      <c r="G22" s="114">
        <v>2191</v>
      </c>
      <c r="H22" s="140">
        <v>2179</v>
      </c>
      <c r="I22" s="115">
        <v>93</v>
      </c>
      <c r="J22" s="116">
        <v>4.2680128499311607</v>
      </c>
    </row>
    <row r="23" spans="1:15" s="110" customFormat="1" ht="24.95" customHeight="1" x14ac:dyDescent="0.2">
      <c r="A23" s="193" t="s">
        <v>154</v>
      </c>
      <c r="B23" s="199" t="s">
        <v>155</v>
      </c>
      <c r="C23" s="113">
        <v>2.4513102683873012</v>
      </c>
      <c r="D23" s="115">
        <v>2477</v>
      </c>
      <c r="E23" s="114">
        <v>2478</v>
      </c>
      <c r="F23" s="114">
        <v>2480</v>
      </c>
      <c r="G23" s="114">
        <v>2429</v>
      </c>
      <c r="H23" s="140">
        <v>2427</v>
      </c>
      <c r="I23" s="115">
        <v>50</v>
      </c>
      <c r="J23" s="116">
        <v>2.0601565718994643</v>
      </c>
    </row>
    <row r="24" spans="1:15" s="110" customFormat="1" ht="24.95" customHeight="1" x14ac:dyDescent="0.2">
      <c r="A24" s="193" t="s">
        <v>156</v>
      </c>
      <c r="B24" s="199" t="s">
        <v>221</v>
      </c>
      <c r="C24" s="113">
        <v>5.2400839205130234</v>
      </c>
      <c r="D24" s="115">
        <v>5295</v>
      </c>
      <c r="E24" s="114">
        <v>5308</v>
      </c>
      <c r="F24" s="114">
        <v>5294</v>
      </c>
      <c r="G24" s="114">
        <v>5416</v>
      </c>
      <c r="H24" s="140">
        <v>5409</v>
      </c>
      <c r="I24" s="115">
        <v>-114</v>
      </c>
      <c r="J24" s="116">
        <v>-2.1075984470327231</v>
      </c>
    </row>
    <row r="25" spans="1:15" s="110" customFormat="1" ht="24.95" customHeight="1" x14ac:dyDescent="0.2">
      <c r="A25" s="193" t="s">
        <v>222</v>
      </c>
      <c r="B25" s="204" t="s">
        <v>159</v>
      </c>
      <c r="C25" s="113">
        <v>7.8418177499802075</v>
      </c>
      <c r="D25" s="115">
        <v>7924</v>
      </c>
      <c r="E25" s="114">
        <v>7963</v>
      </c>
      <c r="F25" s="114">
        <v>7987</v>
      </c>
      <c r="G25" s="114">
        <v>7803</v>
      </c>
      <c r="H25" s="140">
        <v>7689</v>
      </c>
      <c r="I25" s="115">
        <v>235</v>
      </c>
      <c r="J25" s="116">
        <v>3.0563142151124985</v>
      </c>
    </row>
    <row r="26" spans="1:15" s="110" customFormat="1" ht="24.95" customHeight="1" x14ac:dyDescent="0.2">
      <c r="A26" s="201">
        <v>782.78300000000002</v>
      </c>
      <c r="B26" s="203" t="s">
        <v>160</v>
      </c>
      <c r="C26" s="113">
        <v>3.4270841580239093</v>
      </c>
      <c r="D26" s="115">
        <v>3463</v>
      </c>
      <c r="E26" s="114">
        <v>3316</v>
      </c>
      <c r="F26" s="114">
        <v>3381</v>
      </c>
      <c r="G26" s="114">
        <v>3281</v>
      </c>
      <c r="H26" s="140">
        <v>3288</v>
      </c>
      <c r="I26" s="115">
        <v>175</v>
      </c>
      <c r="J26" s="116">
        <v>5.3223844282238444</v>
      </c>
    </row>
    <row r="27" spans="1:15" s="110" customFormat="1" ht="24.95" customHeight="1" x14ac:dyDescent="0.2">
      <c r="A27" s="193" t="s">
        <v>161</v>
      </c>
      <c r="B27" s="199" t="s">
        <v>223</v>
      </c>
      <c r="C27" s="113">
        <v>5.6389042831129759</v>
      </c>
      <c r="D27" s="115">
        <v>5698</v>
      </c>
      <c r="E27" s="114">
        <v>5715</v>
      </c>
      <c r="F27" s="114">
        <v>5678</v>
      </c>
      <c r="G27" s="114">
        <v>5551</v>
      </c>
      <c r="H27" s="140">
        <v>5554</v>
      </c>
      <c r="I27" s="115">
        <v>144</v>
      </c>
      <c r="J27" s="116">
        <v>2.5927259632697157</v>
      </c>
    </row>
    <row r="28" spans="1:15" s="110" customFormat="1" ht="24.95" customHeight="1" x14ac:dyDescent="0.2">
      <c r="A28" s="193" t="s">
        <v>163</v>
      </c>
      <c r="B28" s="199" t="s">
        <v>164</v>
      </c>
      <c r="C28" s="113">
        <v>3.5676114321906423</v>
      </c>
      <c r="D28" s="115">
        <v>3605</v>
      </c>
      <c r="E28" s="114">
        <v>3592</v>
      </c>
      <c r="F28" s="114">
        <v>3513</v>
      </c>
      <c r="G28" s="114">
        <v>3362</v>
      </c>
      <c r="H28" s="140">
        <v>3346</v>
      </c>
      <c r="I28" s="115">
        <v>259</v>
      </c>
      <c r="J28" s="116">
        <v>7.7405857740585775</v>
      </c>
    </row>
    <row r="29" spans="1:15" s="110" customFormat="1" ht="24.95" customHeight="1" x14ac:dyDescent="0.2">
      <c r="A29" s="193">
        <v>86</v>
      </c>
      <c r="B29" s="199" t="s">
        <v>165</v>
      </c>
      <c r="C29" s="113">
        <v>9.7636766685139733</v>
      </c>
      <c r="D29" s="115">
        <v>9866</v>
      </c>
      <c r="E29" s="114">
        <v>9863</v>
      </c>
      <c r="F29" s="114">
        <v>10048</v>
      </c>
      <c r="G29" s="114">
        <v>10588</v>
      </c>
      <c r="H29" s="140">
        <v>10745</v>
      </c>
      <c r="I29" s="115">
        <v>-879</v>
      </c>
      <c r="J29" s="116">
        <v>-8.1805490926012094</v>
      </c>
    </row>
    <row r="30" spans="1:15" s="110" customFormat="1" ht="24.95" customHeight="1" x14ac:dyDescent="0.2">
      <c r="A30" s="193">
        <v>87.88</v>
      </c>
      <c r="B30" s="204" t="s">
        <v>166</v>
      </c>
      <c r="C30" s="113">
        <v>9.0313514369408594</v>
      </c>
      <c r="D30" s="115">
        <v>9126</v>
      </c>
      <c r="E30" s="114">
        <v>9098</v>
      </c>
      <c r="F30" s="114">
        <v>8856</v>
      </c>
      <c r="G30" s="114">
        <v>7501</v>
      </c>
      <c r="H30" s="140">
        <v>7618</v>
      </c>
      <c r="I30" s="115">
        <v>1508</v>
      </c>
      <c r="J30" s="116">
        <v>19.795221843003414</v>
      </c>
    </row>
    <row r="31" spans="1:15" s="110" customFormat="1" ht="24.95" customHeight="1" x14ac:dyDescent="0.2">
      <c r="A31" s="193" t="s">
        <v>167</v>
      </c>
      <c r="B31" s="199" t="s">
        <v>168</v>
      </c>
      <c r="C31" s="113">
        <v>3.3795819808407885</v>
      </c>
      <c r="D31" s="115">
        <v>3415</v>
      </c>
      <c r="E31" s="114">
        <v>3404</v>
      </c>
      <c r="F31" s="114">
        <v>3391</v>
      </c>
      <c r="G31" s="114">
        <v>3314</v>
      </c>
      <c r="H31" s="140">
        <v>3323</v>
      </c>
      <c r="I31" s="115">
        <v>92</v>
      </c>
      <c r="J31" s="116">
        <v>2.7685826060788443</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0.12964135856226744</v>
      </c>
      <c r="D34" s="115">
        <v>131</v>
      </c>
      <c r="E34" s="114">
        <v>141</v>
      </c>
      <c r="F34" s="114">
        <v>150</v>
      </c>
      <c r="G34" s="114">
        <v>160</v>
      </c>
      <c r="H34" s="140">
        <v>153</v>
      </c>
      <c r="I34" s="115">
        <v>-22</v>
      </c>
      <c r="J34" s="116">
        <v>-14.379084967320262</v>
      </c>
    </row>
    <row r="35" spans="1:10" s="110" customFormat="1" ht="24.95" customHeight="1" x14ac:dyDescent="0.2">
      <c r="A35" s="292" t="s">
        <v>171</v>
      </c>
      <c r="B35" s="293" t="s">
        <v>172</v>
      </c>
      <c r="C35" s="113">
        <v>23.294869764864224</v>
      </c>
      <c r="D35" s="115">
        <v>23539</v>
      </c>
      <c r="E35" s="114">
        <v>23841</v>
      </c>
      <c r="F35" s="114">
        <v>24009</v>
      </c>
      <c r="G35" s="114">
        <v>23307</v>
      </c>
      <c r="H35" s="140">
        <v>23316</v>
      </c>
      <c r="I35" s="115">
        <v>223</v>
      </c>
      <c r="J35" s="116">
        <v>0.95642477268828274</v>
      </c>
    </row>
    <row r="36" spans="1:10" s="110" customFormat="1" ht="24.95" customHeight="1" x14ac:dyDescent="0.2">
      <c r="A36" s="294" t="s">
        <v>173</v>
      </c>
      <c r="B36" s="295" t="s">
        <v>174</v>
      </c>
      <c r="C36" s="125">
        <v>76.574499247882201</v>
      </c>
      <c r="D36" s="143">
        <v>77377</v>
      </c>
      <c r="E36" s="144">
        <v>77516</v>
      </c>
      <c r="F36" s="144">
        <v>77468</v>
      </c>
      <c r="G36" s="144">
        <v>75585</v>
      </c>
      <c r="H36" s="145">
        <v>75719</v>
      </c>
      <c r="I36" s="143">
        <v>1658</v>
      </c>
      <c r="J36" s="146">
        <v>2.1896749825010895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2020-09-25T06:27:15Z</dcterms:created>
  <dcterms:modified xsi:type="dcterms:W3CDTF">2020-09-28T08:05:52Z</dcterms:modified>
</cp:coreProperties>
</file>