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L44" i="24"/>
  <c r="I44" i="24"/>
  <c r="F44" i="24"/>
  <c r="D44" i="24"/>
  <c r="C44" i="24"/>
  <c r="M44" i="24" s="1"/>
  <c r="B44" i="24"/>
  <c r="K44" i="24" s="1"/>
  <c r="M43" i="24"/>
  <c r="G43" i="24"/>
  <c r="E43" i="24"/>
  <c r="C43" i="24"/>
  <c r="I43" i="24" s="1"/>
  <c r="B43" i="24"/>
  <c r="L42" i="24"/>
  <c r="I42" i="24"/>
  <c r="F42" i="24"/>
  <c r="D42" i="24"/>
  <c r="C42" i="24"/>
  <c r="M42" i="24" s="1"/>
  <c r="B42" i="24"/>
  <c r="K42" i="24" s="1"/>
  <c r="M41" i="24"/>
  <c r="J41" i="24"/>
  <c r="G41" i="24"/>
  <c r="E41" i="24"/>
  <c r="C41" i="24"/>
  <c r="I41" i="24" s="1"/>
  <c r="B41" i="24"/>
  <c r="L40" i="24"/>
  <c r="I40" i="24"/>
  <c r="F40" i="24"/>
  <c r="D40" i="24"/>
  <c r="C40" i="24"/>
  <c r="M40" i="24" s="1"/>
  <c r="B40" i="24"/>
  <c r="K40" i="24" s="1"/>
  <c r="M36" i="24"/>
  <c r="L36" i="24"/>
  <c r="K36" i="24"/>
  <c r="J36" i="24"/>
  <c r="I36" i="24"/>
  <c r="H36" i="24"/>
  <c r="G36" i="24"/>
  <c r="F36" i="24"/>
  <c r="E36" i="24"/>
  <c r="D36" i="24"/>
  <c r="K57" i="15"/>
  <c r="L57" i="15" s="1"/>
  <c r="C38" i="24"/>
  <c r="C37" i="24"/>
  <c r="E37" i="24" s="1"/>
  <c r="C35" i="24"/>
  <c r="C34" i="24"/>
  <c r="C33" i="24"/>
  <c r="L33" i="24" s="1"/>
  <c r="C32" i="24"/>
  <c r="C31" i="24"/>
  <c r="C30" i="24"/>
  <c r="C29" i="24"/>
  <c r="L29" i="24" s="1"/>
  <c r="C28" i="24"/>
  <c r="C27" i="24"/>
  <c r="C26" i="24"/>
  <c r="C25" i="24"/>
  <c r="C24" i="24"/>
  <c r="C23" i="24"/>
  <c r="C22" i="24"/>
  <c r="C21" i="24"/>
  <c r="C20" i="24"/>
  <c r="C19" i="24"/>
  <c r="C18" i="24"/>
  <c r="C17" i="24"/>
  <c r="L17" i="24" s="1"/>
  <c r="C16" i="24"/>
  <c r="C15" i="24"/>
  <c r="C9" i="24"/>
  <c r="C8" i="24"/>
  <c r="C7" i="24"/>
  <c r="B38" i="24"/>
  <c r="B37" i="24"/>
  <c r="B35" i="24"/>
  <c r="B34" i="24"/>
  <c r="B33" i="24"/>
  <c r="B32" i="24"/>
  <c r="B31" i="24"/>
  <c r="D31" i="24" s="1"/>
  <c r="B30" i="24"/>
  <c r="B29" i="24"/>
  <c r="B28" i="24"/>
  <c r="H28" i="24" s="1"/>
  <c r="B27" i="24"/>
  <c r="B26" i="24"/>
  <c r="B25" i="24"/>
  <c r="B24" i="24"/>
  <c r="B23" i="24"/>
  <c r="B22" i="24"/>
  <c r="B21" i="24"/>
  <c r="B20" i="24"/>
  <c r="B19" i="24"/>
  <c r="B18" i="24"/>
  <c r="B17" i="24"/>
  <c r="B16" i="24"/>
  <c r="B15" i="24"/>
  <c r="B9" i="24"/>
  <c r="B8" i="24"/>
  <c r="B7" i="24"/>
  <c r="D7" i="24" s="1"/>
  <c r="K30" i="24" l="1"/>
  <c r="F30" i="24"/>
  <c r="J30" i="24"/>
  <c r="H30" i="24"/>
  <c r="D30" i="24"/>
  <c r="J27" i="24"/>
  <c r="K27" i="24"/>
  <c r="H27" i="24"/>
  <c r="F27" i="24"/>
  <c r="D27" i="24"/>
  <c r="J17" i="24"/>
  <c r="K17" i="24"/>
  <c r="H17" i="24"/>
  <c r="F17" i="24"/>
  <c r="D17" i="24"/>
  <c r="J21" i="24"/>
  <c r="K21" i="24"/>
  <c r="H21" i="24"/>
  <c r="F21" i="24"/>
  <c r="D21" i="24"/>
  <c r="J15" i="24"/>
  <c r="K15" i="24"/>
  <c r="H15" i="24"/>
  <c r="F15" i="24"/>
  <c r="D15" i="24"/>
  <c r="J25" i="24"/>
  <c r="K25" i="24"/>
  <c r="H25" i="24"/>
  <c r="F25" i="24"/>
  <c r="D25" i="24"/>
  <c r="B45" i="24"/>
  <c r="B39" i="24"/>
  <c r="K8" i="24"/>
  <c r="F8" i="24"/>
  <c r="D8" i="24"/>
  <c r="J8" i="24"/>
  <c r="H8" i="24"/>
  <c r="J19" i="24"/>
  <c r="K19" i="24"/>
  <c r="H19" i="24"/>
  <c r="F19" i="24"/>
  <c r="D19" i="24"/>
  <c r="J35" i="24"/>
  <c r="K35" i="24"/>
  <c r="H35" i="24"/>
  <c r="F35" i="24"/>
  <c r="D35" i="24"/>
  <c r="J23" i="24"/>
  <c r="K23" i="24"/>
  <c r="H23" i="24"/>
  <c r="F23" i="24"/>
  <c r="D23" i="24"/>
  <c r="K20" i="24"/>
  <c r="F20" i="24"/>
  <c r="D20" i="24"/>
  <c r="J20" i="24"/>
  <c r="G27" i="24"/>
  <c r="M27" i="24"/>
  <c r="E27" i="24"/>
  <c r="I27" i="24"/>
  <c r="L27" i="24"/>
  <c r="K66" i="24"/>
  <c r="J66" i="24"/>
  <c r="I66" i="24"/>
  <c r="C14" i="24"/>
  <c r="C6" i="24"/>
  <c r="I24" i="24"/>
  <c r="M24" i="24"/>
  <c r="E24" i="24"/>
  <c r="G24" i="24"/>
  <c r="L24" i="24"/>
  <c r="G31" i="24"/>
  <c r="M31" i="24"/>
  <c r="E31" i="24"/>
  <c r="I31" i="24"/>
  <c r="L31" i="24"/>
  <c r="I34" i="24"/>
  <c r="M34" i="24"/>
  <c r="E34" i="24"/>
  <c r="L34" i="24"/>
  <c r="G34" i="24"/>
  <c r="K34" i="24"/>
  <c r="F34" i="24"/>
  <c r="J34" i="24"/>
  <c r="H34" i="24"/>
  <c r="D34" i="24"/>
  <c r="K18" i="24"/>
  <c r="F18" i="24"/>
  <c r="J18" i="24"/>
  <c r="H18" i="24"/>
  <c r="D18" i="24"/>
  <c r="K26" i="24"/>
  <c r="F26" i="24"/>
  <c r="J26" i="24"/>
  <c r="H26" i="24"/>
  <c r="D26" i="24"/>
  <c r="J29" i="24"/>
  <c r="K29" i="24"/>
  <c r="H29" i="24"/>
  <c r="F29" i="24"/>
  <c r="D29" i="24"/>
  <c r="G7" i="24"/>
  <c r="M7" i="24"/>
  <c r="E7" i="24"/>
  <c r="I7" i="24"/>
  <c r="L7" i="24"/>
  <c r="G21" i="24"/>
  <c r="M21" i="24"/>
  <c r="E21" i="24"/>
  <c r="I21" i="24"/>
  <c r="C45" i="24"/>
  <c r="C39" i="24"/>
  <c r="H20" i="24"/>
  <c r="K28" i="24"/>
  <c r="F28" i="24"/>
  <c r="D28" i="24"/>
  <c r="J28" i="24"/>
  <c r="J9" i="24"/>
  <c r="K9" i="24"/>
  <c r="H9" i="24"/>
  <c r="F9" i="24"/>
  <c r="D9" i="24"/>
  <c r="K32" i="24"/>
  <c r="F32" i="24"/>
  <c r="D32" i="24"/>
  <c r="J32" i="24"/>
  <c r="I8" i="24"/>
  <c r="M8" i="24"/>
  <c r="E8" i="24"/>
  <c r="G8" i="24"/>
  <c r="L8" i="24"/>
  <c r="G9" i="24"/>
  <c r="M9" i="24"/>
  <c r="E9" i="24"/>
  <c r="I9" i="24"/>
  <c r="G15" i="24"/>
  <c r="M15" i="24"/>
  <c r="E15" i="24"/>
  <c r="I15" i="24"/>
  <c r="L15" i="24"/>
  <c r="I18" i="24"/>
  <c r="M18" i="24"/>
  <c r="E18" i="24"/>
  <c r="L18" i="24"/>
  <c r="G18" i="24"/>
  <c r="G25" i="24"/>
  <c r="M25" i="24"/>
  <c r="E25" i="24"/>
  <c r="I25" i="24"/>
  <c r="I28" i="24"/>
  <c r="M28" i="24"/>
  <c r="E28" i="24"/>
  <c r="G28" i="24"/>
  <c r="L28" i="24"/>
  <c r="G35" i="24"/>
  <c r="M35" i="24"/>
  <c r="E35" i="24"/>
  <c r="I35" i="24"/>
  <c r="L35" i="24"/>
  <c r="L21" i="24"/>
  <c r="H32" i="24"/>
  <c r="K74" i="24"/>
  <c r="J74" i="24"/>
  <c r="I74" i="24"/>
  <c r="K16" i="24"/>
  <c r="F16" i="24"/>
  <c r="D16" i="24"/>
  <c r="J16" i="24"/>
  <c r="I22" i="24"/>
  <c r="M22" i="24"/>
  <c r="E22" i="24"/>
  <c r="L22" i="24"/>
  <c r="G22" i="24"/>
  <c r="I32" i="24"/>
  <c r="M32" i="24"/>
  <c r="E32" i="24"/>
  <c r="G32" i="24"/>
  <c r="L32" i="24"/>
  <c r="F43" i="24"/>
  <c r="D43" i="24"/>
  <c r="K43" i="24"/>
  <c r="J43" i="24"/>
  <c r="H43" i="24"/>
  <c r="K58" i="24"/>
  <c r="J58" i="24"/>
  <c r="I58" i="24"/>
  <c r="I20" i="24"/>
  <c r="M20" i="24"/>
  <c r="E20" i="24"/>
  <c r="G20" i="24"/>
  <c r="L20" i="24"/>
  <c r="J7" i="24"/>
  <c r="K7" i="24"/>
  <c r="H7" i="24"/>
  <c r="F7" i="24"/>
  <c r="K24" i="24"/>
  <c r="F24" i="24"/>
  <c r="D24" i="24"/>
  <c r="J24" i="24"/>
  <c r="J33" i="24"/>
  <c r="K33" i="24"/>
  <c r="H33" i="24"/>
  <c r="F33" i="24"/>
  <c r="D33" i="24"/>
  <c r="G19" i="24"/>
  <c r="M19" i="24"/>
  <c r="E19" i="24"/>
  <c r="I19" i="24"/>
  <c r="L19" i="24"/>
  <c r="G29" i="24"/>
  <c r="M29" i="24"/>
  <c r="E29" i="24"/>
  <c r="I29" i="24"/>
  <c r="L9" i="24"/>
  <c r="H24" i="24"/>
  <c r="K38" i="24"/>
  <c r="J38" i="24"/>
  <c r="H38" i="24"/>
  <c r="F38" i="24"/>
  <c r="D38" i="24"/>
  <c r="M38" i="24"/>
  <c r="E38" i="24"/>
  <c r="G38" i="24"/>
  <c r="L38" i="24"/>
  <c r="I38" i="24"/>
  <c r="F37" i="24"/>
  <c r="D37" i="24"/>
  <c r="K37" i="24"/>
  <c r="J37" i="24"/>
  <c r="H37" i="24"/>
  <c r="I16" i="24"/>
  <c r="M16" i="24"/>
  <c r="E16" i="24"/>
  <c r="G16" i="24"/>
  <c r="L16" i="24"/>
  <c r="G23" i="24"/>
  <c r="M23" i="24"/>
  <c r="E23" i="24"/>
  <c r="I23" i="24"/>
  <c r="L23" i="24"/>
  <c r="I26" i="24"/>
  <c r="M26" i="24"/>
  <c r="E26" i="24"/>
  <c r="L26" i="24"/>
  <c r="G26" i="24"/>
  <c r="G33" i="24"/>
  <c r="M33" i="24"/>
  <c r="E33" i="24"/>
  <c r="I33" i="24"/>
  <c r="I37" i="24"/>
  <c r="G37" i="24"/>
  <c r="L37" i="24"/>
  <c r="M37" i="24"/>
  <c r="L25" i="24"/>
  <c r="J31" i="24"/>
  <c r="K31" i="24"/>
  <c r="H31" i="24"/>
  <c r="F31" i="24"/>
  <c r="G17" i="24"/>
  <c r="M17" i="24"/>
  <c r="E17" i="24"/>
  <c r="I17" i="24"/>
  <c r="B14" i="24"/>
  <c r="B6" i="24"/>
  <c r="K22" i="24"/>
  <c r="F22" i="24"/>
  <c r="J22" i="24"/>
  <c r="H22" i="24"/>
  <c r="D22" i="24"/>
  <c r="I30" i="24"/>
  <c r="M30" i="24"/>
  <c r="E30" i="24"/>
  <c r="L30" i="24"/>
  <c r="G30" i="24"/>
  <c r="H16" i="24"/>
  <c r="I77" i="24"/>
  <c r="K55" i="24"/>
  <c r="J55" i="24"/>
  <c r="K63" i="24"/>
  <c r="J63" i="24"/>
  <c r="K71" i="24"/>
  <c r="J71" i="24"/>
  <c r="K52" i="24"/>
  <c r="J52" i="24"/>
  <c r="K60" i="24"/>
  <c r="J60" i="24"/>
  <c r="K68" i="24"/>
  <c r="J68" i="24"/>
  <c r="F41" i="24"/>
  <c r="D41" i="24"/>
  <c r="K41" i="24"/>
  <c r="K57" i="24"/>
  <c r="J57" i="24"/>
  <c r="K65" i="24"/>
  <c r="J65" i="24"/>
  <c r="K73" i="24"/>
  <c r="J73" i="24"/>
  <c r="K54" i="24"/>
  <c r="J54" i="24"/>
  <c r="K62" i="24"/>
  <c r="J62" i="24"/>
  <c r="K70" i="24"/>
  <c r="J70" i="24"/>
  <c r="K51" i="24"/>
  <c r="J51" i="24"/>
  <c r="K59" i="24"/>
  <c r="J59" i="24"/>
  <c r="K67" i="24"/>
  <c r="J67" i="24"/>
  <c r="K75" i="24"/>
  <c r="J75" i="24"/>
  <c r="J77" i="24" s="1"/>
  <c r="K56" i="24"/>
  <c r="J56" i="24"/>
  <c r="K64" i="24"/>
  <c r="J64" i="24"/>
  <c r="K72" i="24"/>
  <c r="J72" i="24"/>
  <c r="H41" i="24"/>
  <c r="K53" i="24"/>
  <c r="J53" i="24"/>
  <c r="K61" i="24"/>
  <c r="J61" i="24"/>
  <c r="K69" i="24"/>
  <c r="J69" i="24"/>
  <c r="G40" i="24"/>
  <c r="G42" i="24"/>
  <c r="G44" i="24"/>
  <c r="H40" i="24"/>
  <c r="L41" i="24"/>
  <c r="H42" i="24"/>
  <c r="L43" i="24"/>
  <c r="H44" i="24"/>
  <c r="J40" i="24"/>
  <c r="J42" i="24"/>
  <c r="J44" i="24"/>
  <c r="E40" i="24"/>
  <c r="E42" i="24"/>
  <c r="E44" i="24"/>
  <c r="I39" i="24" l="1"/>
  <c r="G39" i="24"/>
  <c r="L39" i="24"/>
  <c r="M39" i="24"/>
  <c r="E39" i="24"/>
  <c r="F39" i="24"/>
  <c r="D39" i="24"/>
  <c r="K39" i="24"/>
  <c r="J39" i="24"/>
  <c r="H39" i="24"/>
  <c r="J79" i="24"/>
  <c r="K14" i="24"/>
  <c r="F14" i="24"/>
  <c r="J14" i="24"/>
  <c r="H14" i="24"/>
  <c r="D14" i="24"/>
  <c r="I45" i="24"/>
  <c r="G45" i="24"/>
  <c r="L45" i="24"/>
  <c r="E45" i="24"/>
  <c r="M45" i="24"/>
  <c r="H45" i="24"/>
  <c r="F45" i="24"/>
  <c r="D45" i="24"/>
  <c r="K45" i="24"/>
  <c r="J45" i="24"/>
  <c r="K77" i="24"/>
  <c r="K6" i="24"/>
  <c r="F6" i="24"/>
  <c r="J6" i="24"/>
  <c r="H6" i="24"/>
  <c r="D6" i="24"/>
  <c r="I6" i="24"/>
  <c r="M6" i="24"/>
  <c r="E6" i="24"/>
  <c r="L6" i="24"/>
  <c r="G6" i="24"/>
  <c r="I78" i="24"/>
  <c r="I79" i="24"/>
  <c r="I14" i="24"/>
  <c r="M14" i="24"/>
  <c r="E14" i="24"/>
  <c r="L14" i="24"/>
  <c r="G14" i="24"/>
  <c r="I83" i="24" l="1"/>
  <c r="I82" i="24"/>
  <c r="K79" i="24"/>
  <c r="I81" i="24" s="1"/>
  <c r="K78" i="24"/>
  <c r="J78" i="24"/>
</calcChain>
</file>

<file path=xl/sharedStrings.xml><?xml version="1.0" encoding="utf-8"?>
<sst xmlns="http://schemas.openxmlformats.org/spreadsheetml/2006/main" count="1719" uniqueCount="522">
  <si>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</si>
  <si>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</si>
  <si>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</si>
  <si>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</si>
  <si>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</si>
  <si>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</si>
  <si>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</si>
  <si>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</si>
  <si>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</si>
  <si>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</si>
  <si>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</si>
  <si>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</si>
  <si>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</si>
  <si>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Neumünster, Stadt (01004)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</si>
  <si>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</si>
  <si>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</si>
  <si>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</si>
  <si>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</si>
  <si>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</si>
  <si>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</si>
  <si>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</si>
  <si>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</si>
  <si>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</si>
  <si>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</si>
  <si>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</si>
  <si>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</si>
  <si>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</si>
  <si>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</si>
  <si>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</si>
  <si>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</si>
  <si>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</si>
  <si>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</si>
  <si>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</si>
  <si>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</si>
  <si>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</si>
  <si>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</si>
  <si>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</si>
  <si>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</si>
  <si>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</si>
  <si>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</si>
  <si>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</si>
  <si>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</si>
  <si>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</si>
  <si>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</si>
  <si>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</si>
  <si>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</si>
  <si>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</si>
  <si>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</si>
  <si>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</si>
  <si>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</si>
  <si>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</si>
  <si>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</si>
  <si>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</si>
  <si>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</si>
  <si>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</si>
  <si>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</si>
  <si>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</si>
  <si>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</si>
  <si>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</si>
  <si>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</si>
  <si>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</si>
  <si>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</si>
  <si>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</si>
  <si>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</si>
  <si>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</si>
  <si>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</si>
  <si>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</si>
  <si>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</si>
  <si>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</si>
  <si>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</si>
  <si>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</si>
  <si>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</si>
  <si>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</si>
  <si>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</si>
  <si>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</si>
  <si>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</si>
  <si>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</si>
  <si>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</si>
  <si>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</si>
  <si>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</si>
  <si>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</si>
  <si>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</si>
  <si>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</si>
  <si>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</si>
  <si>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</si>
  <si>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</si>
  <si>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</si>
  <si>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</si>
  <si>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</si>
  <si>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</si>
  <si>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</si>
  <si>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</si>
  <si>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Neumünster, Stadt (01004);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</si>
  <si>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</si>
  <si>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</si>
  <si>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</si>
  <si>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</si>
  <si>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</si>
  <si>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</si>
  <si>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</si>
  <si>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</si>
  <si>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</si>
  <si>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</si>
  <si>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</si>
  <si>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</si>
  <si>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</si>
  <si>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</si>
  <si>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</si>
  <si>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</si>
  <si>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</si>
  <si>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</si>
  <si>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</si>
  <si>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</si>
  <si>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</si>
  <si>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</si>
  <si>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</si>
  <si>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</si>
  <si>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</si>
  <si>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</si>
  <si>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</si>
  <si>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</si>
  <si>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</si>
  <si>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</si>
  <si>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</si>
  <si>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</si>
  <si>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</si>
  <si>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</si>
  <si>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</si>
  <si>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</si>
  <si>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</si>
  <si>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</si>
  <si>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</si>
  <si>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</si>
  <si>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</si>
  <si>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</si>
  <si>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</si>
  <si>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</si>
  <si>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</si>
  <si>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</si>
  <si>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</si>
  <si>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</si>
  <si>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</si>
  <si>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</si>
  <si>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</si>
  <si>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</si>
  <si>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</si>
  <si>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</si>
  <si>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</si>
  <si>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</si>
  <si>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</si>
  <si>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</si>
  <si>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</si>
  <si>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</si>
  <si>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</si>
  <si>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</si>
  <si>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</si>
  <si>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</si>
  <si>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</si>
  <si>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</si>
  <si>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</si>
  <si>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</si>
  <si>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</si>
  <si>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</si>
  <si>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</si>
  <si>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</si>
  <si>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</si>
  <si>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</si>
  <si>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</si>
  <si>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</si>
  <si>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</si>
  <si>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</si>
  <si>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</si>
  <si>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</si>
  <si>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</si>
  <si>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</si>
  <si>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</si>
  <si>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</si>
  <si>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</si>
  <si>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</si>
  <si>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</si>
  <si>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</si>
  <si>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</si>
  <si>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</si>
  <si>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Neumünster, Stadt (01004)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</si>
  <si>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</si>
  <si>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</si>
  <si>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</si>
  <si>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</si>
  <si>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</si>
  <si>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</si>
  <si>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</si>
  <si>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</si>
  <si>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</si>
  <si>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</si>
  <si>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</si>
  <si>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</si>
  <si>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</si>
  <si>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</si>
  <si>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</si>
  <si>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</si>
  <si>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</si>
  <si>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</si>
  <si>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</si>
  <si>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</si>
  <si>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</si>
  <si>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</si>
  <si>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</si>
  <si>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</si>
  <si>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</si>
  <si>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</si>
  <si>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</si>
  <si>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</si>
  <si>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</si>
  <si>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</si>
  <si>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</si>
  <si>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</si>
  <si>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</si>
  <si>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</si>
  <si>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</si>
  <si>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</si>
  <si>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</si>
  <si>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</si>
  <si>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</si>
  <si>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</si>
  <si>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</si>
  <si>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</si>
  <si>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</si>
  <si>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</si>
  <si>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</si>
  <si>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</si>
  <si>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</si>
  <si>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</si>
  <si>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</si>
  <si>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</si>
  <si>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</si>
  <si>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</si>
  <si>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</si>
  <si>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</si>
  <si>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</si>
  <si>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</si>
  <si>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</si>
  <si>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</si>
  <si>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</si>
  <si>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</si>
  <si>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</si>
  <si>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</si>
  <si>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</si>
  <si>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</si>
  <si>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</si>
  <si>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</si>
  <si>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</si>
  <si>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</si>
  <si>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</si>
  <si>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</si>
  <si>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</si>
  <si>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</si>
  <si>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</si>
  <si>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</si>
  <si>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</si>
  <si>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</si>
  <si>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</si>
  <si>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</si>
  <si>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</si>
  <si>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</si>
  <si>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</si>
  <si>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</si>
  <si>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</si>
  <si>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</si>
  <si>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</si>
  <si>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</si>
  <si>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</si>
  <si>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</si>
  <si>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</si>
  <si>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</si>
  <si>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</si>
  <si>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</si>
  <si>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</si>
  <si>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</si>
  <si>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</si>
  <si>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</si>
  <si>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</si>
  <si>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</si>
  <si>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</si>
  <si>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</si>
  <si>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</si>
  <si>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</si>
  <si>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</si>
  <si>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</si>
  <si>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</si>
  <si>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</si>
  <si>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</si>
  <si>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</si>
  <si>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</si>
  <si>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</si>
  <si>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</si>
  <si>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</si>
  <si>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</si>
  <si>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</si>
  <si>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</si>
  <si>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</si>
  <si>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</si>
  <si>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</si>
  <si>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</si>
  <si>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</si>
  <si>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</si>
  <si>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</si>
  <si>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</si>
  <si>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</si>
  <si>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</si>
  <si>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</si>
  <si>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</si>
  <si>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</si>
  <si>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</si>
  <si>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</si>
  <si>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</si>
  <si>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</si>
  <si>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</si>
  <si>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</si>
  <si>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</si>
  <si>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</si>
  <si>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</si>
  <si>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</si>
  <si>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</si>
  <si>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</si>
  <si>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</si>
  <si>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</si>
  <si>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</si>
  <si>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</si>
  <si>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</si>
  <si>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</si>
  <si>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</si>
  <si>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</si>
  <si>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</si>
  <si>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</si>
  <si>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</si>
  <si>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</si>
  <si>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</si>
  <si>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</si>
  <si>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</si>
  <si>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</si>
  <si>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</si>
  <si>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</si>
  <si>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</si>
  <si>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</si>
  <si>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</si>
  <si>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</si>
  <si>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</si>
  <si>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</si>
  <si>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</si>
  <si>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</si>
  <si>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</si>
  <si>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</si>
  <si>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</si>
  <si>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</si>
  <si>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</si>
  <si>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</si>
  <si>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</si>
  <si>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</si>
  <si>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</si>
  <si>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</si>
  <si>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</si>
  <si>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</si>
  <si>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</si>
  <si>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</si>
  <si>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</si>
  <si>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</si>
  <si>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</si>
  <si>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</si>
  <si>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</si>
  <si>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</si>
  <si>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</si>
  <si>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</si>
  <si>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</si>
  <si>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Neumünster, Stadt (01004);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</si>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</sst>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{E596B2A0-FD94-4834-A279-848E9488FFB7}</c15:txfldGUID>
                      <c15:f>Daten_Diagramme!$D$6</c15:f>
                      <c15:dlblFieldTableCache>
                        <c:ptCount val="1"/>
                        <c:pt idx="0">
                          <c:v>2.8</c:v>
                        </c:pt>
                      </c15:dlblFieldTableCache>
                    </c15:dlblFTEntry>
                  </c15:dlblFieldTable>
                  <c15:showDataLabelsRange val="0"/>
                </c:ext>
                <c:ext xmlns:c16="http://schemas.microsoft.com/office/drawing/2014/chart" uri="{C3380CC4-5D6E-409C-BE32-E72D297353CC}">
                  <c16:uniqueId val="{00000000-2B29-41E6-BAA3-9F87C126B9D5}"/>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{F34E6789-F331-49E7-9FEC-416F49DA5C8A}</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2B29-41E6-BAA3-9F87C126B9D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{A4F3E7D9-C08C-43E9-8502-85E3BA668DEC}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B29-41E6-BAA3-9F87C126B9D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{B1120125-D4C8-4EB3-8D0A-75CDD97C9E18}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B29-41E6-BAA3-9F87C126B9D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2.8135903590606519</c:v>
                </c:pt>
                <c:pt idx="1">
                  <c:v>1.4790279868316203</c:v>
                </c:pt>
                <c:pt idx="2">
                  <c:v>1.1186464311118853</c:v>
                </c:pt>
                <c:pt idx="3">
                  <c:v>1.0875687030768</c:v>
                </c:pt>
              </c:numCache>
            </c:numRef>
          </c:val>
          <c:extLst>
            <c:ext xmlns:c16="http://schemas.microsoft.com/office/drawing/2014/chart" uri="{C3380CC4-5D6E-409C-BE32-E72D297353CC}">
              <c16:uniqueId val="{00000004-2B29-41E6-BAA3-9F87C126B9D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{939845CD-49D5-4D19-9E97-9D0BE7D65B1C}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B29-41E6-BAA3-9F87C126B9D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{5E753463-51A4-4115-8C1B-15D16F4EABBA}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B29-41E6-BAA3-9F87C126B9D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{050E842F-BC55-42B2-BFB9-6F659F5099D0}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B29-41E6-BAA3-9F87C126B9D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{2AEB54FF-CE38-4732-A312-780C1804C51B}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B29-41E6-BAA3-9F87C126B9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29-41E6-BAA3-9F87C126B9D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29-41E6-BAA3-9F87C126B9D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{C1FC35D2-FF87-49E0-81C1-F8815D6E330F}</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9DED-492D-8A00-93E86635210C}"/>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{1B0AE3FF-6A3E-421A-BA53-1EFD6078E844}</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9DED-492D-8A00-93E86635210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{A53D2314-EB8F-428F-BF06-0D5F1B2914CE}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DED-492D-8A00-93E86635210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{EFA016B1-E308-45F8-9545-D5238F473052}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DED-492D-8A00-93E8663521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-3.270455658990691</c:v>
                </c:pt>
                <c:pt idx="1">
                  <c:v>-3.3674488838723948</c:v>
                </c:pt>
                <c:pt idx="2">
                  <c:v>-2.7637010795899166</c:v>
                </c:pt>
                <c:pt idx="3">
                  <c:v>-2.8655893304673015</c:v>
                </c:pt>
              </c:numCache>
            </c:numRef>
          </c:val>
          <c:extLst>
            <c:ext xmlns:c16="http://schemas.microsoft.com/office/drawing/2014/chart" uri="{C3380CC4-5D6E-409C-BE32-E72D297353CC}">
              <c16:uniqueId val="{00000004-9DED-492D-8A00-93E86635210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{0E11D978-7C59-4202-8B4C-E1E36CB47F87}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DED-492D-8A00-93E86635210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{321BA52F-329E-4FCA-B89B-404C54AB0A11}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DED-492D-8A00-93E86635210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{41C03049-0478-4CF0-A35B-9DD3B680D27F}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DED-492D-8A00-93E86635210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{EA758E66-016D-40B1-BB01-76385E5237DE}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DED-492D-8A00-93E8663521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DED-492D-8A00-93E86635210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DED-492D-8A00-93E86635210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{852317B1-E608-4F17-B707-D82E6868FA89}</c15:txfldGUID>
                      <c15:f>Daten_Diagramme!$D$14</c15:f>
                      <c15:dlblFieldTableCache>
                        <c:ptCount val="1"/>
                        <c:pt idx="0">
                          <c:v>2.8</c:v>
                        </c:pt>
                      </c15:dlblFieldTableCache>
                    </c15:dlblFTEntry>
                  </c15:dlblFieldTable>
                  <c15:showDataLabelsRange val="0"/>
                </c:ext>
                <c:ext xmlns:c16="http://schemas.microsoft.com/office/drawing/2014/chart" uri="{C3380CC4-5D6E-409C-BE32-E72D297353CC}">
                  <c16:uniqueId val="{00000000-05D1-4522-A974-D8D907872C76}"/>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{60FA3EB0-F494-48FC-B68C-935CD8731221}</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05D1-4522-A974-D8D907872C76}"/>
                </c:ext>
              </c:extLst>
            </c:dLbl>
            <c:dLbl>
              <c:idx val="2"/>
              <c:tx>
                <c:strRef>
                  <c:f>Daten_Diagramme!$D$16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{7C87DD6A-3773-42DB-96BA-8E57E3C502DE}</c15:txfldGUID>
                      <c15:f>Daten_Diagramme!$D$16</c15:f>
                      <c15:dlblFieldTableCache>
                        <c:ptCount val="1"/>
                        <c:pt idx="0">
                          <c:v>-4.9</c:v>
                        </c:pt>
                      </c15:dlblFieldTableCache>
                    </c15:dlblFTEntry>
                  </c15:dlblFieldTable>
                  <c15:showDataLabelsRange val="0"/>
                </c:ext>
                <c:ext xmlns:c16="http://schemas.microsoft.com/office/drawing/2014/chart" uri="{C3380CC4-5D6E-409C-BE32-E72D297353CC}">
                  <c16:uniqueId val="{00000002-05D1-4522-A974-D8D907872C76}"/>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{CA20C0F0-9F6B-4573-B43A-9E2FAFD27023}</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05D1-4522-A974-D8D907872C76}"/>
                </c:ext>
              </c:extLst>
            </c:dLbl>
            <c:dLbl>
              <c:idx val="4"/>
              <c:tx>
                <c:strRef>
                  <c:f>Daten_Diagramme!$D$18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{0FBC9172-4D10-4924-BE21-2777D27CB674}</c15:txfldGUID>
                      <c15:f>Daten_Diagramme!$D$18</c15:f>
                      <c15:dlblFieldTableCache>
                        <c:ptCount val="1"/>
                        <c:pt idx="0">
                          <c:v>6.4</c:v>
                        </c:pt>
                      </c15:dlblFieldTableCache>
                    </c15:dlblFTEntry>
                  </c15:dlblFieldTable>
                  <c15:showDataLabelsRange val="0"/>
                </c:ext>
                <c:ext xmlns:c16="http://schemas.microsoft.com/office/drawing/2014/chart" uri="{C3380CC4-5D6E-409C-BE32-E72D297353CC}">
                  <c16:uniqueId val="{00000004-05D1-4522-A974-D8D907872C76}"/>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{8FCE9C2F-69D9-4DB0-9FF0-BA9A647954A6}</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05D1-4522-A974-D8D907872C76}"/>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{091A91CA-42BB-44AB-96DA-A7F553CCE87E}</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05D1-4522-A974-D8D907872C76}"/>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{60190CD6-9BDD-4016-A53B-8831FA2ABF2A}</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05D1-4522-A974-D8D907872C76}"/>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{30922B15-1DFC-4C95-BF2B-B84728D47954}</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05D1-4522-A974-D8D907872C76}"/>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{2384373B-2608-4ACA-B9C4-983AD482B3E3}</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05D1-4522-A974-D8D907872C76}"/>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{4AE91022-57A2-42CD-A156-0D67F6950278}</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05D1-4522-A974-D8D907872C76}"/>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{B4B2862C-3DE7-4356-A7AD-D8AF8C3B14EF}</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05D1-4522-A974-D8D907872C76}"/>
                </c:ext>
              </c:extLst>
            </c:dLbl>
            <c:dLbl>
              <c:idx val="12"/>
              <c:tx>
                <c:strRef>
                  <c:f>Daten_Diagramme!$D$26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{506C965A-E777-4C3C-9BF3-D1B8F746B3A9}</c15:txfldGUID>
                      <c15:f>Daten_Diagramme!$D$26</c15:f>
                      <c15:dlblFieldTableCache>
                        <c:ptCount val="1"/>
                        <c:pt idx="0">
                          <c:v>4.2</c:v>
                        </c:pt>
                      </c15:dlblFieldTableCache>
                    </c15:dlblFTEntry>
                  </c15:dlblFieldTable>
                  <c15:showDataLabelsRange val="0"/>
                </c:ext>
                <c:ext xmlns:c16="http://schemas.microsoft.com/office/drawing/2014/chart" uri="{C3380CC4-5D6E-409C-BE32-E72D297353CC}">
                  <c16:uniqueId val="{0000000C-05D1-4522-A974-D8D907872C76}"/>
                </c:ext>
              </c:extLst>
            </c:dLbl>
            <c:dLbl>
              <c:idx val="13"/>
              <c:tx>
                <c:strRef>
                  <c:f>Daten_Diagramme!$D$27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{C1EF2586-D676-4C67-9956-29BDA8002F9D}</c15:txfldGUID>
                      <c15:f>Daten_Diagramme!$D$27</c15:f>
                      <c15:dlblFieldTableCache>
                        <c:ptCount val="1"/>
                        <c:pt idx="0">
                          <c:v>4.0</c:v>
                        </c:pt>
                      </c15:dlblFieldTableCache>
                    </c15:dlblFTEntry>
                  </c15:dlblFieldTable>
                  <c15:showDataLabelsRange val="0"/>
                </c:ext>
                <c:ext xmlns:c16="http://schemas.microsoft.com/office/drawing/2014/chart" uri="{C3380CC4-5D6E-409C-BE32-E72D297353CC}">
                  <c16:uniqueId val="{0000000D-05D1-4522-A974-D8D907872C76}"/>
                </c:ext>
              </c:extLst>
            </c:dLbl>
            <c:dLbl>
              <c:idx val="14"/>
              <c:tx>
                <c:strRef>
                  <c:f>Daten_Diagramme!$D$28</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{6759EA29-4705-4153-A1F6-1E4642DFAEF9}</c15:txfldGUID>
                      <c15:f>Daten_Diagramme!$D$28</c15:f>
                      <c15:dlblFieldTableCache>
                        <c:ptCount val="1"/>
                        <c:pt idx="0">
                          <c:v>10.4</c:v>
                        </c:pt>
                      </c15:dlblFieldTableCache>
                    </c15:dlblFTEntry>
                  </c15:dlblFieldTable>
                  <c15:showDataLabelsRange val="0"/>
                </c:ext>
                <c:ext xmlns:c16="http://schemas.microsoft.com/office/drawing/2014/chart" uri="{C3380CC4-5D6E-409C-BE32-E72D297353CC}">
                  <c16:uniqueId val="{0000000E-05D1-4522-A974-D8D907872C76}"/>
                </c:ext>
              </c:extLst>
            </c:dLbl>
            <c:dLbl>
              <c:idx val="15"/>
              <c:tx>
                <c:strRef>
                  <c:f>Daten_Diagramme!$D$29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{CB669EA3-4B8A-4856-AAFB-B65318B61F2B}</c15:txfldGUID>
                      <c15:f>Daten_Diagramme!$D$29</c15:f>
                      <c15:dlblFieldTableCache>
                        <c:ptCount val="1"/>
                        <c:pt idx="0">
                          <c:v>4.0</c:v>
                        </c:pt>
                      </c15:dlblFieldTableCache>
                    </c15:dlblFTEntry>
                  </c15:dlblFieldTable>
                  <c15:showDataLabelsRange val="0"/>
                </c:ext>
                <c:ext xmlns:c16="http://schemas.microsoft.com/office/drawing/2014/chart" uri="{C3380CC4-5D6E-409C-BE32-E72D297353CC}">
                  <c16:uniqueId val="{0000000F-05D1-4522-A974-D8D907872C76}"/>
                </c:ext>
              </c:extLst>
            </c:dLbl>
            <c:dLbl>
              <c:idx val="16"/>
              <c:tx>
                <c:strRef>
                  <c:f>Daten_Diagramme!$D$30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{6F1F65B1-1CA7-4DE9-BCEF-8856629AB4A6}</c15:txfldGUID>
                      <c15:f>Daten_Diagramme!$D$30</c15:f>
                      <c15:dlblFieldTableCache>
                        <c:ptCount val="1"/>
                        <c:pt idx="0">
                          <c:v>6.0</c:v>
                        </c:pt>
                      </c15:dlblFieldTableCache>
                    </c15:dlblFTEntry>
                  </c15:dlblFieldTable>
                  <c15:showDataLabelsRange val="0"/>
                </c:ext>
                <c:ext xmlns:c16="http://schemas.microsoft.com/office/drawing/2014/chart" uri="{C3380CC4-5D6E-409C-BE32-E72D297353CC}">
                  <c16:uniqueId val="{00000010-05D1-4522-A974-D8D907872C76}"/>
                </c:ext>
              </c:extLst>
            </c:dLbl>
            <c:dLbl>
              <c:idx val="17"/>
              <c:tx>
                <c:strRef>
                  <c:f>Daten_Diagramme!$D$31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{E3A482A2-359B-4849-8CF4-E91F304EA843}</c15:txfldGUID>
                      <c15:f>Daten_Diagramme!$D$31</c15:f>
                      <c15:dlblFieldTableCache>
                        <c:ptCount val="1"/>
                        <c:pt idx="0">
                          <c:v>-0.2</c:v>
                        </c:pt>
                      </c15:dlblFieldTableCache>
                    </c15:dlblFTEntry>
                  </c15:dlblFieldTable>
                  <c15:showDataLabelsRange val="0"/>
                </c:ext>
                <c:ext xmlns:c16="http://schemas.microsoft.com/office/drawing/2014/chart" uri="{C3380CC4-5D6E-409C-BE32-E72D297353CC}">
                  <c16:uniqueId val="{00000011-05D1-4522-A974-D8D907872C76}"/>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{8C12D3B2-65BB-4C30-AC8D-9604BA70799D}</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05D1-4522-A974-D8D907872C76}"/>
                </c:ext>
              </c:extLst>
            </c:dLbl>
            <c:dLbl>
              <c:idx val="19"/>
              <c:tx>
                <c:strRef>
                  <c:f>Daten_Diagramme!$D$33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{63BC7B5D-7CAF-4C14-9A3D-0A31481E2D39}</c15:txfldGUID>
                      <c15:f>Daten_Diagramme!$D$33</c15:f>
                      <c15:dlblFieldTableCache>
                        <c:ptCount val="1"/>
                        <c:pt idx="0">
                          <c:v>5.7</c:v>
                        </c:pt>
                      </c15:dlblFieldTableCache>
                    </c15:dlblFTEntry>
                  </c15:dlblFieldTable>
                  <c15:showDataLabelsRange val="0"/>
                </c:ext>
                <c:ext xmlns:c16="http://schemas.microsoft.com/office/drawing/2014/chart" uri="{C3380CC4-5D6E-409C-BE32-E72D297353CC}">
                  <c16:uniqueId val="{00000013-05D1-4522-A974-D8D907872C76}"/>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{4C83F7BC-2375-41CB-850F-7277F7F9927E}</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05D1-4522-A974-D8D907872C7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{A280AAFC-D54B-4640-8184-CE645E70518E}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5D1-4522-A974-D8D907872C7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{21D7EBB6-793C-4FAB-BB51-9371916420FD}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5D1-4522-A974-D8D907872C76}"/>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{7255A429-CEEC-40C2-883C-38D5C1A1911F}</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05D1-4522-A974-D8D907872C76}"/>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{DCCD9BB3-CB06-408D-95F1-ADDA90E285C4}</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05D1-4522-A974-D8D907872C76}"/>
                </c:ext>
              </c:extLst>
            </c:dLbl>
            <c:dLbl>
              <c:idx val="25"/>
              <c:tx>
                <c:strRef>
                  <c:f>Daten_Diagramme!$D$39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{B865E77F-15BB-4873-BEB9-A7217F1EDCD7}</c15:txfldGUID>
                      <c15:f>Daten_Diagramme!$D$39</c15:f>
                      <c15:dlblFieldTableCache>
                        <c:ptCount val="1"/>
                        <c:pt idx="0">
                          <c:v>3.4</c:v>
                        </c:pt>
                      </c15:dlblFieldTableCache>
                    </c15:dlblFTEntry>
                  </c15:dlblFieldTable>
                  <c15:showDataLabelsRange val="0"/>
                </c:ext>
                <c:ext xmlns:c16="http://schemas.microsoft.com/office/drawing/2014/chart" uri="{C3380CC4-5D6E-409C-BE32-E72D297353CC}">
                  <c16:uniqueId val="{00000019-05D1-4522-A974-D8D907872C7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{AF725687-51CC-4DED-9459-2D4324A6F11D}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5D1-4522-A974-D8D907872C7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{B94E1BD6-2D3C-4398-825B-B936F86E70A0}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5D1-4522-A974-D8D907872C7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{8ECF3B53-6E30-4898-A3D3-1DC6AD3A2A1D}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5D1-4522-A974-D8D907872C7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{83519656-F99E-4FF4-ABCC-B27359888E45}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5D1-4522-A974-D8D907872C7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{A22F2C74-DB7F-4D2C-8A8F-A95500CDBD73}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5D1-4522-A974-D8D907872C76}"/>
                </c:ext>
              </c:extLst>
            </c:dLbl>
            <c:dLbl>
              <c:idx val="31"/>
              <c:tx>
                <c:strRef>
                  <c:f>Daten_Diagramme!$D$45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{DCABD351-AE5F-4AFC-AB64-E38640731B21}</c15:txfldGUID>
                      <c15:f>Daten_Diagramme!$D$45</c15:f>
                      <c15:dlblFieldTableCache>
                        <c:ptCount val="1"/>
                        <c:pt idx="0">
                          <c:v>3.4</c:v>
                        </c:pt>
                      </c15:dlblFieldTableCache>
                    </c15:dlblFTEntry>
                  </c15:dlblFieldTable>
                  <c15:showDataLabelsRange val="0"/>
                </c:ext>
                <c:ext xmlns:c16="http://schemas.microsoft.com/office/drawing/2014/chart" uri="{C3380CC4-5D6E-409C-BE32-E72D297353CC}">
                  <c16:uniqueId val="{0000001F-05D1-4522-A974-D8D907872C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2.8135903590606519</c:v>
                </c:pt>
                <c:pt idx="1">
                  <c:v>0</c:v>
                </c:pt>
                <c:pt idx="2">
                  <c:v>-4.9079754601226995</c:v>
                </c:pt>
                <c:pt idx="3">
                  <c:v>0.1168679392286716</c:v>
                </c:pt>
                <c:pt idx="4">
                  <c:v>6.3829787234042552</c:v>
                </c:pt>
                <c:pt idx="5">
                  <c:v>-0.97909499867689864</c:v>
                </c:pt>
                <c:pt idx="6">
                  <c:v>-0.30769230769230771</c:v>
                </c:pt>
                <c:pt idx="7">
                  <c:v>3.7820252135014232</c:v>
                </c:pt>
                <c:pt idx="8">
                  <c:v>1.0063443447823233</c:v>
                </c:pt>
                <c:pt idx="9">
                  <c:v>1.1967617036254841</c:v>
                </c:pt>
                <c:pt idx="10">
                  <c:v>-2.2782750203417415</c:v>
                </c:pt>
                <c:pt idx="11">
                  <c:v>-0.91743119266055051</c:v>
                </c:pt>
                <c:pt idx="12">
                  <c:v>4.1965199590583415</c:v>
                </c:pt>
                <c:pt idx="13">
                  <c:v>3.9544235924932978</c:v>
                </c:pt>
                <c:pt idx="14">
                  <c:v>10.357727379003975</c:v>
                </c:pt>
                <c:pt idx="15">
                  <c:v>4.0247678018575854</c:v>
                </c:pt>
                <c:pt idx="16">
                  <c:v>6.0388513513513518</c:v>
                </c:pt>
                <c:pt idx="17">
                  <c:v>-0.24038461538461539</c:v>
                </c:pt>
                <c:pt idx="18">
                  <c:v>3.0531473803241611</c:v>
                </c:pt>
                <c:pt idx="19">
                  <c:v>5.6537102473498235</c:v>
                </c:pt>
                <c:pt idx="20">
                  <c:v>1.5701668302257115</c:v>
                </c:pt>
                <c:pt idx="21">
                  <c:v>0</c:v>
                </c:pt>
                <c:pt idx="23">
                  <c:v>0</c:v>
                </c:pt>
                <c:pt idx="24">
                  <c:v>0.70171265461465271</c:v>
                </c:pt>
                <c:pt idx="25">
                  <c:v>3.4057879438898016</c:v>
                </c:pt>
              </c:numCache>
            </c:numRef>
          </c:val>
          <c:extLst>
            <c:ext xmlns:c16="http://schemas.microsoft.com/office/drawing/2014/chart" uri="{C3380CC4-5D6E-409C-BE32-E72D297353CC}">
              <c16:uniqueId val="{00000020-05D1-4522-A974-D8D907872C7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{8C6CCC2D-FC65-4B5E-BAB1-49AF32A2E377}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5D1-4522-A974-D8D907872C7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{FBE5F96D-3B9C-43A7-90EA-13EF4E552A6B}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5D1-4522-A974-D8D907872C7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{1DC30420-A79A-4612-90A2-93D1F8E9B2C0}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5D1-4522-A974-D8D907872C7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{95687615-4E12-471C-BC7A-902F48C7C9FC}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5D1-4522-A974-D8D907872C7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{78063369-01CA-4CD2-A1AC-4114F0746B4B}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5D1-4522-A974-D8D907872C7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{BAB3B270-5DE6-4C8A-95C9-FFC35B8C3D4D}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5D1-4522-A974-D8D907872C7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{D040B9D3-CB60-4C10-ADE6-9B0674BFA970}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5D1-4522-A974-D8D907872C7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{1ABB8BC9-96C6-448E-9DE9-F09B29D5301D}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5D1-4522-A974-D8D907872C7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{27DA3CB1-6E78-4C0F-BB92-1A8C1A5339D0}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5D1-4522-A974-D8D907872C7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{FCCEBCF3-1E07-4CB1-99B0-09BD6ACC9EE0}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5D1-4522-A974-D8D907872C7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{A1447F8C-791B-428E-9D61-D1BA2B12E470}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5D1-4522-A974-D8D907872C7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{E4D43913-1B14-46A6-A1E0-36A04FE25788}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5D1-4522-A974-D8D907872C7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{1E1D19D3-604E-44A5-8585-79AC55CD2E24}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5D1-4522-A974-D8D907872C7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{846918B4-A25D-417A-9058-6A6E468FD8F7}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5D1-4522-A974-D8D907872C7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{29075166-8BD9-4426-8EB0-6E9110B7746C}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5D1-4522-A974-D8D907872C7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{AC117D3A-39AD-40DE-9990-0B3B861538FD}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5D1-4522-A974-D8D907872C7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{6D4CE05A-D139-487A-93A3-0223946C2FE0}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5D1-4522-A974-D8D907872C7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{2F82083C-70E9-4A7F-9947-3451602E0137}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5D1-4522-A974-D8D907872C7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{4DE2D967-2CF4-4CAB-A53B-8AA49076286A}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5D1-4522-A974-D8D907872C7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{7848865F-5BA1-482B-B4C8-E1B989CB887D}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5D1-4522-A974-D8D907872C7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{CE0F72D4-B4B7-4F86-8E18-EBEE4ACB203C}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5D1-4522-A974-D8D907872C7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{72052A94-4BFD-4750-9F40-D1BBFF86A65B}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5D1-4522-A974-D8D907872C7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{44A1F198-89AC-4CF7-BE09-E9879D4B0308}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5D1-4522-A974-D8D907872C7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{2ABE6D42-19B5-4E78-BE66-5899542E87A8}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5D1-4522-A974-D8D907872C7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{1C85A9A0-D752-480F-BDC1-54622427DFAC}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5D1-4522-A974-D8D907872C7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{B028E146-15E0-4036-B006-13B49CE17756}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5D1-4522-A974-D8D907872C7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{31272215-A5FA-46F9-A563-B06BF700692E}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5D1-4522-A974-D8D907872C7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{E8F9F4C6-E463-40F8-B9C9-A74B703F14FD}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5D1-4522-A974-D8D907872C7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{A1AC7894-2D7A-47E0-AA08-066FF7706BEA}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5D1-4522-A974-D8D907872C7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{752E8C0F-49A8-4B52-9E4E-5640B0A1E5F9}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5D1-4522-A974-D8D907872C7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{9A13BB14-C790-4849-AC0B-A6DA3A04BB82}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5D1-4522-A974-D8D907872C7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{8144C2D6-2B35-4562-B279-7BCDEE9E9E02}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5D1-4522-A974-D8D907872C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5D1-4522-A974-D8D907872C7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5D1-4522-A974-D8D907872C7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{F84461BC-52FA-4ED7-A35D-59071065EF3C}</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EAD6-4FB9-B192-9C99B607755B}"/>
                </c:ext>
              </c:extLst>
            </c:dLbl>
            <c:dLbl>
              <c:idx val="1"/>
              <c:tx>
                <c:strRef>
                  <c:f>Daten_Diagramme!$E$15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{5A550F60-960C-47D9-AA63-B1B52921728D}</c15:txfldGUID>
                      <c15:f>Daten_Diagramme!$E$15</c15:f>
                      <c15:dlblFieldTableCache>
                        <c:ptCount val="1"/>
                        <c:pt idx="0">
                          <c:v>4.1</c:v>
                        </c:pt>
                      </c15:dlblFieldTableCache>
                    </c15:dlblFTEntry>
                  </c15:dlblFieldTable>
                  <c15:showDataLabelsRange val="0"/>
                </c:ext>
                <c:ext xmlns:c16="http://schemas.microsoft.com/office/drawing/2014/chart" uri="{C3380CC4-5D6E-409C-BE32-E72D297353CC}">
                  <c16:uniqueId val="{00000001-EAD6-4FB9-B192-9C99B607755B}"/>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{8D4BE268-4755-4A5B-BBA3-81B53B520336}</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EAD6-4FB9-B192-9C99B607755B}"/>
                </c:ext>
              </c:extLst>
            </c:dLbl>
            <c:dLbl>
              <c:idx val="3"/>
              <c:tx>
                <c:strRef>
                  <c:f>Daten_Diagramme!$E$17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{1D626637-34EE-4DAB-AA21-2C8F4FC04C2C}</c15:txfldGUID>
                      <c15:f>Daten_Diagramme!$E$17</c15:f>
                      <c15:dlblFieldTableCache>
                        <c:ptCount val="1"/>
                        <c:pt idx="0">
                          <c:v>-8.8</c:v>
                        </c:pt>
                      </c15:dlblFieldTableCache>
                    </c15:dlblFTEntry>
                  </c15:dlblFieldTable>
                  <c15:showDataLabelsRange val="0"/>
                </c:ext>
                <c:ext xmlns:c16="http://schemas.microsoft.com/office/drawing/2014/chart" uri="{C3380CC4-5D6E-409C-BE32-E72D297353CC}">
                  <c16:uniqueId val="{00000003-EAD6-4FB9-B192-9C99B607755B}"/>
                </c:ext>
              </c:extLst>
            </c:dLbl>
            <c:dLbl>
              <c:idx val="4"/>
              <c:tx>
                <c:strRef>
                  <c:f>Daten_Diagramme!$E$18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{FAC0781A-CCE2-4624-9E4E-29A29BBD704E}</c15:txfldGUID>
                      <c15:f>Daten_Diagramme!$E$18</c15:f>
                      <c15:dlblFieldTableCache>
                        <c:ptCount val="1"/>
                        <c:pt idx="0">
                          <c:v>-9.3</c:v>
                        </c:pt>
                      </c15:dlblFieldTableCache>
                    </c15:dlblFTEntry>
                  </c15:dlblFieldTable>
                  <c15:showDataLabelsRange val="0"/>
                </c:ext>
                <c:ext xmlns:c16="http://schemas.microsoft.com/office/drawing/2014/chart" uri="{C3380CC4-5D6E-409C-BE32-E72D297353CC}">
                  <c16:uniqueId val="{00000004-EAD6-4FB9-B192-9C99B607755B}"/>
                </c:ext>
              </c:extLst>
            </c:dLbl>
            <c:dLbl>
              <c:idx val="5"/>
              <c:tx>
                <c:strRef>
                  <c:f>Daten_Diagramme!$E$19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{044A0825-F28C-4D29-8F20-0DC2E034ED18}</c15:txfldGUID>
                      <c15:f>Daten_Diagramme!$E$19</c15:f>
                      <c15:dlblFieldTableCache>
                        <c:ptCount val="1"/>
                        <c:pt idx="0">
                          <c:v>-5.9</c:v>
                        </c:pt>
                      </c15:dlblFieldTableCache>
                    </c15:dlblFTEntry>
                  </c15:dlblFieldTable>
                  <c15:showDataLabelsRange val="0"/>
                </c:ext>
                <c:ext xmlns:c16="http://schemas.microsoft.com/office/drawing/2014/chart" uri="{C3380CC4-5D6E-409C-BE32-E72D297353CC}">
                  <c16:uniqueId val="{00000005-EAD6-4FB9-B192-9C99B607755B}"/>
                </c:ext>
              </c:extLst>
            </c:dLbl>
            <c:dLbl>
              <c:idx val="6"/>
              <c:tx>
                <c:strRef>
                  <c:f>Daten_Diagramme!$E$20</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{B8AE1218-32C5-4E62-92BB-40823CA1F267}</c15:txfldGUID>
                      <c15:f>Daten_Diagramme!$E$20</c15:f>
                      <c15:dlblFieldTableCache>
                        <c:ptCount val="1"/>
                        <c:pt idx="0">
                          <c:v>-18.2</c:v>
                        </c:pt>
                      </c15:dlblFieldTableCache>
                    </c15:dlblFTEntry>
                  </c15:dlblFieldTable>
                  <c15:showDataLabelsRange val="0"/>
                </c:ext>
                <c:ext xmlns:c16="http://schemas.microsoft.com/office/drawing/2014/chart" uri="{C3380CC4-5D6E-409C-BE32-E72D297353CC}">
                  <c16:uniqueId val="{00000006-EAD6-4FB9-B192-9C99B607755B}"/>
                </c:ext>
              </c:extLst>
            </c:dLbl>
            <c:dLbl>
              <c:idx val="7"/>
              <c:tx>
                <c:strRef>
                  <c:f>Daten_Diagramme!$E$21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{97975754-3D7D-430C-BF01-A94F3BDD234D}</c15:txfldGUID>
                      <c15:f>Daten_Diagramme!$E$21</c15:f>
                      <c15:dlblFieldTableCache>
                        <c:ptCount val="1"/>
                        <c:pt idx="0">
                          <c:v>-6.3</c:v>
                        </c:pt>
                      </c15:dlblFieldTableCache>
                    </c15:dlblFTEntry>
                  </c15:dlblFieldTable>
                  <c15:showDataLabelsRange val="0"/>
                </c:ext>
                <c:ext xmlns:c16="http://schemas.microsoft.com/office/drawing/2014/chart" uri="{C3380CC4-5D6E-409C-BE32-E72D297353CC}">
                  <c16:uniqueId val="{00000007-EAD6-4FB9-B192-9C99B607755B}"/>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{1E0E63DC-D804-475F-9224-178E2209DDBE}</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EAD6-4FB9-B192-9C99B607755B}"/>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{588942A8-A1CE-4898-876C-B8F7474A6CB1}</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EAD6-4FB9-B192-9C99B607755B}"/>
                </c:ext>
              </c:extLst>
            </c:dLbl>
            <c:dLbl>
              <c:idx val="10"/>
              <c:tx>
                <c:strRef>
                  <c:f>Daten_Diagramme!$E$24</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{1B59CB6A-5C9A-482D-9B4B-A5E8586FC802}</c15:txfldGUID>
                      <c15:f>Daten_Diagramme!$E$24</c15:f>
                      <c15:dlblFieldTableCache>
                        <c:ptCount val="1"/>
                        <c:pt idx="0">
                          <c:v>-16.3</c:v>
                        </c:pt>
                      </c15:dlblFieldTableCache>
                    </c15:dlblFTEntry>
                  </c15:dlblFieldTable>
                  <c15:showDataLabelsRange val="0"/>
                </c:ext>
                <c:ext xmlns:c16="http://schemas.microsoft.com/office/drawing/2014/chart" uri="{C3380CC4-5D6E-409C-BE32-E72D297353CC}">
                  <c16:uniqueId val="{0000000A-EAD6-4FB9-B192-9C99B607755B}"/>
                </c:ext>
              </c:extLst>
            </c:dLbl>
            <c:dLbl>
              <c:idx val="11"/>
              <c:tx>
                <c:strRef>
                  <c:f>Daten_Diagramme!$E$25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{9ADE98F0-1943-4BB2-9F9C-40078945724E}</c15:txfldGUID>
                      <c15:f>Daten_Diagramme!$E$25</c15:f>
                      <c15:dlblFieldTableCache>
                        <c:ptCount val="1"/>
                        <c:pt idx="0">
                          <c:v>0.4</c:v>
                        </c:pt>
                      </c15:dlblFieldTableCache>
                    </c15:dlblFTEntry>
                  </c15:dlblFieldTable>
                  <c15:showDataLabelsRange val="0"/>
                </c:ext>
                <c:ext xmlns:c16="http://schemas.microsoft.com/office/drawing/2014/chart" uri="{C3380CC4-5D6E-409C-BE32-E72D297353CC}">
                  <c16:uniqueId val="{0000000B-EAD6-4FB9-B192-9C99B607755B}"/>
                </c:ext>
              </c:extLst>
            </c:dLbl>
            <c:dLbl>
              <c:idx val="12"/>
              <c:tx>
                <c:strRef>
                  <c:f>Daten_Diagramme!$E$26</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{09597359-F1FF-4C05-AACF-D56942EA5B13}</c15:txfldGUID>
                      <c15:f>Daten_Diagramme!$E$26</c15:f>
                      <c15:dlblFieldTableCache>
                        <c:ptCount val="1"/>
                        <c:pt idx="0">
                          <c:v>11.1</c:v>
                        </c:pt>
                      </c15:dlblFieldTableCache>
                    </c15:dlblFTEntry>
                  </c15:dlblFieldTable>
                  <c15:showDataLabelsRange val="0"/>
                </c:ext>
                <c:ext xmlns:c16="http://schemas.microsoft.com/office/drawing/2014/chart" uri="{C3380CC4-5D6E-409C-BE32-E72D297353CC}">
                  <c16:uniqueId val="{0000000C-EAD6-4FB9-B192-9C99B607755B}"/>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{76A6EFBF-9077-4350-8480-96F2EB6DE8EF}</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EAD6-4FB9-B192-9C99B607755B}"/>
                </c:ext>
              </c:extLst>
            </c:dLbl>
            <c:dLbl>
              <c:idx val="14"/>
              <c:tx>
                <c:strRef>
                  <c:f>Daten_Diagramme!$E$28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{29D692B2-E865-460F-9500-042BCF8CE8F5}</c15:txfldGUID>
                      <c15:f>Daten_Diagramme!$E$28</c15:f>
                      <c15:dlblFieldTableCache>
                        <c:ptCount val="1"/>
                        <c:pt idx="0">
                          <c:v>5.2</c:v>
                        </c:pt>
                      </c15:dlblFieldTableCache>
                    </c15:dlblFTEntry>
                  </c15:dlblFieldTable>
                  <c15:showDataLabelsRange val="0"/>
                </c:ext>
                <c:ext xmlns:c16="http://schemas.microsoft.com/office/drawing/2014/chart" uri="{C3380CC4-5D6E-409C-BE32-E72D297353CC}">
                  <c16:uniqueId val="{0000000E-EAD6-4FB9-B192-9C99B607755B}"/>
                </c:ext>
              </c:extLst>
            </c:dLbl>
            <c:dLbl>
              <c:idx val="15"/>
              <c:tx>
                <c:strRef>
                  <c:f>Daten_Diagramme!$E$29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{CBA7714B-339D-440B-8DA5-578E856E36F1}</c15:txfldGUID>
                      <c15:f>Daten_Diagramme!$E$29</c15:f>
                      <c15:dlblFieldTableCache>
                        <c:ptCount val="1"/>
                        <c:pt idx="0">
                          <c:v>-1.7</c:v>
                        </c:pt>
                      </c15:dlblFieldTableCache>
                    </c15:dlblFTEntry>
                  </c15:dlblFieldTable>
                  <c15:showDataLabelsRange val="0"/>
                </c:ext>
                <c:ext xmlns:c16="http://schemas.microsoft.com/office/drawing/2014/chart" uri="{C3380CC4-5D6E-409C-BE32-E72D297353CC}">
                  <c16:uniqueId val="{0000000F-EAD6-4FB9-B192-9C99B607755B}"/>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{25B4545B-541C-4130-B857-3AAA57EC68AF}</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EAD6-4FB9-B192-9C99B607755B}"/>
                </c:ext>
              </c:extLst>
            </c:dLbl>
            <c:dLbl>
              <c:idx val="17"/>
              <c:tx>
                <c:strRef>
                  <c:f>Daten_Diagramme!$E$31</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{F065C429-4123-4829-84B1-B91A0D98CE74}</c15:txfldGUID>
                      <c15:f>Daten_Diagramme!$E$31</c15:f>
                      <c15:dlblFieldTableCache>
                        <c:ptCount val="1"/>
                        <c:pt idx="0">
                          <c:v>-13.7</c:v>
                        </c:pt>
                      </c15:dlblFieldTableCache>
                    </c15:dlblFTEntry>
                  </c15:dlblFieldTable>
                  <c15:showDataLabelsRange val="0"/>
                </c:ext>
                <c:ext xmlns:c16="http://schemas.microsoft.com/office/drawing/2014/chart" uri="{C3380CC4-5D6E-409C-BE32-E72D297353CC}">
                  <c16:uniqueId val="{00000011-EAD6-4FB9-B192-9C99B607755B}"/>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{A7E347DC-30B0-491A-BDE5-7A774D7B522D}</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EAD6-4FB9-B192-9C99B607755B}"/>
                </c:ext>
              </c:extLst>
            </c:dLbl>
            <c:dLbl>
              <c:idx val="19"/>
              <c:tx>
                <c:strRef>
                  <c:f>Daten_Diagramme!$E$33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{98BB968E-A935-41DB-9099-CC32CAC7431E}</c15:txfldGUID>
                      <c15:f>Daten_Diagramme!$E$33</c15:f>
                      <c15:dlblFieldTableCache>
                        <c:ptCount val="1"/>
                        <c:pt idx="0">
                          <c:v>-5.9</c:v>
                        </c:pt>
                      </c15:dlblFieldTableCache>
                    </c15:dlblFTEntry>
                  </c15:dlblFieldTable>
                  <c15:showDataLabelsRange val="0"/>
                </c:ext>
                <c:ext xmlns:c16="http://schemas.microsoft.com/office/drawing/2014/chart" uri="{C3380CC4-5D6E-409C-BE32-E72D297353CC}">
                  <c16:uniqueId val="{00000013-EAD6-4FB9-B192-9C99B607755B}"/>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{9E32CAC6-88BC-4EE5-B71D-4AFA0E0B5F37}</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EAD6-4FB9-B192-9C99B607755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{C2F907F9-6865-40F0-BE09-BE0FB98855CB}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AD6-4FB9-B192-9C99B607755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{275636D9-ABAF-4EF2-BF0C-5AF0D2334BEF}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AD6-4FB9-B192-9C99B607755B}"/>
                </c:ext>
              </c:extLst>
            </c:dLbl>
            <c:dLbl>
              <c:idx val="23"/>
              <c:tx>
                <c:strRef>
                  <c:f>Daten_Diagramme!$E$37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{BA504D1F-B646-486F-91B8-094750EE6917}</c15:txfldGUID>
                      <c15:f>Daten_Diagramme!$E$37</c15:f>
                      <c15:dlblFieldTableCache>
                        <c:ptCount val="1"/>
                        <c:pt idx="0">
                          <c:v>4.1</c:v>
                        </c:pt>
                      </c15:dlblFieldTableCache>
                    </c15:dlblFTEntry>
                  </c15:dlblFieldTable>
                  <c15:showDataLabelsRange val="0"/>
                </c:ext>
                <c:ext xmlns:c16="http://schemas.microsoft.com/office/drawing/2014/chart" uri="{C3380CC4-5D6E-409C-BE32-E72D297353CC}">
                  <c16:uniqueId val="{00000017-EAD6-4FB9-B192-9C99B607755B}"/>
                </c:ext>
              </c:extLst>
            </c:dLbl>
            <c:dLbl>
              <c:idx val="24"/>
              <c:tx>
                <c:strRef>
                  <c:f>Daten_Diagramme!$E$38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{2E4A1147-E1E0-47C6-851C-418A1C0B2CCD}</c15:txfldGUID>
                      <c15:f>Daten_Diagramme!$E$38</c15:f>
                      <c15:dlblFieldTableCache>
                        <c:ptCount val="1"/>
                        <c:pt idx="0">
                          <c:v>-7.3</c:v>
                        </c:pt>
                      </c15:dlblFieldTableCache>
                    </c15:dlblFTEntry>
                  </c15:dlblFieldTable>
                  <c15:showDataLabelsRange val="0"/>
                </c:ext>
                <c:ext xmlns:c16="http://schemas.microsoft.com/office/drawing/2014/chart" uri="{C3380CC4-5D6E-409C-BE32-E72D297353CC}">
                  <c16:uniqueId val="{00000018-EAD6-4FB9-B192-9C99B607755B}"/>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{30BD1496-CAF3-4B36-85B0-554B1DA87413}</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EAD6-4FB9-B192-9C99B607755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{AD0DC606-CA5A-4677-B2BA-EF81F381D9F2}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AD6-4FB9-B192-9C99B607755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{807EE681-BEC2-487F-AC97-E984533A769F}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AD6-4FB9-B192-9C99B607755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{095B0105-81DA-402B-95DB-00FBDD8C2E2D}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AD6-4FB9-B192-9C99B607755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{9D462403-7AC8-4D44-B08C-3C71E3ABDD4A}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AD6-4FB9-B192-9C99B607755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{EF165762-9DD8-4543-AEE3-29845701126F}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AD6-4FB9-B192-9C99B607755B}"/>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{E9AC77A5-E654-44FA-A7C9-0CFE7FA67FB3}</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EAD6-4FB9-B192-9C99B60775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-3.270455658990691</c:v>
                </c:pt>
                <c:pt idx="1">
                  <c:v>4.0816326530612246</c:v>
                </c:pt>
                <c:pt idx="2">
                  <c:v>0</c:v>
                </c:pt>
                <c:pt idx="3">
                  <c:v>-8.8095238095238102</c:v>
                </c:pt>
                <c:pt idx="4">
                  <c:v>-9.2592592592592595</c:v>
                </c:pt>
                <c:pt idx="5">
                  <c:v>-5.9113300492610836</c:v>
                </c:pt>
                <c:pt idx="6">
                  <c:v>-18.181818181818183</c:v>
                </c:pt>
                <c:pt idx="7">
                  <c:v>-6.3186813186813184</c:v>
                </c:pt>
                <c:pt idx="8">
                  <c:v>-0.50167224080267558</c:v>
                </c:pt>
                <c:pt idx="9">
                  <c:v>-2.1377672209026128</c:v>
                </c:pt>
                <c:pt idx="10">
                  <c:v>-16.306483300589392</c:v>
                </c:pt>
                <c:pt idx="11">
                  <c:v>0.43478260869565216</c:v>
                </c:pt>
                <c:pt idx="12">
                  <c:v>11.111111111111111</c:v>
                </c:pt>
                <c:pt idx="13">
                  <c:v>1.6863406408094435</c:v>
                </c:pt>
                <c:pt idx="14">
                  <c:v>5.1928783382789314</c:v>
                </c:pt>
                <c:pt idx="15">
                  <c:v>-1.6949152542372881</c:v>
                </c:pt>
                <c:pt idx="16">
                  <c:v>-1.680672268907563</c:v>
                </c:pt>
                <c:pt idx="17">
                  <c:v>-13.740458015267176</c:v>
                </c:pt>
                <c:pt idx="18">
                  <c:v>-0.27932960893854747</c:v>
                </c:pt>
                <c:pt idx="19">
                  <c:v>-5.8968058968058967</c:v>
                </c:pt>
                <c:pt idx="20">
                  <c:v>-2.0730503455083911</c:v>
                </c:pt>
                <c:pt idx="21">
                  <c:v>0</c:v>
                </c:pt>
                <c:pt idx="23">
                  <c:v>4.0816326530612246</c:v>
                </c:pt>
                <c:pt idx="24">
                  <c:v>-7.2992700729927007</c:v>
                </c:pt>
                <c:pt idx="25">
                  <c:v>-2.852441031267142</c:v>
                </c:pt>
              </c:numCache>
            </c:numRef>
          </c:val>
          <c:extLst>
            <c:ext xmlns:c16="http://schemas.microsoft.com/office/drawing/2014/chart" uri="{C3380CC4-5D6E-409C-BE32-E72D297353CC}">
              <c16:uniqueId val="{00000020-EAD6-4FB9-B192-9C99B607755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{DE5916E9-42BA-400E-854E-01407F212688}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AD6-4FB9-B192-9C99B607755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{F87A4180-1165-4D96-8249-8DC40A2717AD}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AD6-4FB9-B192-9C99B607755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{54AD5DE6-4C53-4BD6-BBFB-0395D2F11A79}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AD6-4FB9-B192-9C99B607755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{90F09E7F-9953-4FC3-B161-EA064B179B5F}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AD6-4FB9-B192-9C99B607755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{65C7A276-58AD-479A-9412-19274D8A74B4}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AD6-4FB9-B192-9C99B607755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{72B4C71C-0F34-41B6-985B-6BD1014355FD}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AD6-4FB9-B192-9C99B607755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{1E418DC3-C5AF-421A-873E-9E9F2FFE95FF}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AD6-4FB9-B192-9C99B607755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{62D1C421-3C6C-472F-A25B-2971490A73CC}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AD6-4FB9-B192-9C99B607755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{A4A32F78-8876-4708-A85E-3D570A32CC58}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AD6-4FB9-B192-9C99B607755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{CEB52B88-8A8D-4A3A-9F2E-159A00DBA72A}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AD6-4FB9-B192-9C99B607755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{AF268F1F-34E2-4EBE-B6AF-4B482E3B8A90}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AD6-4FB9-B192-9C99B607755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{B68D964C-DA2E-459F-AA04-E939A4BB641E}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AD6-4FB9-B192-9C99B607755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{25DE96F4-4348-4332-BEBD-BABBA175B5B2}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AD6-4FB9-B192-9C99B607755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{CCD748FA-F1CD-4FB7-9391-8C16CD837463}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AD6-4FB9-B192-9C99B607755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{C2882E78-9A8C-4955-8FA9-97AD0900AF83}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AD6-4FB9-B192-9C99B607755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{481933A9-BA5B-42C8-8D21-D6E02084F32B}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AD6-4FB9-B192-9C99B607755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{16B2F355-A4F5-4230-BBDC-8968D2094310}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AD6-4FB9-B192-9C99B607755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{17968FDE-1B11-4F8F-B453-ABDB7B3A6D4F}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AD6-4FB9-B192-9C99B607755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{683A0ADB-39CA-4354-B101-92FDDFB4421C}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AD6-4FB9-B192-9C99B607755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{CD459ED3-380F-4401-AA46-2300173DA705}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AD6-4FB9-B192-9C99B607755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{37977EC4-8979-4EE2-8216-649C81F097B7}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AD6-4FB9-B192-9C99B607755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{91CF8079-9F4C-4E6C-8611-696B9342535C}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AD6-4FB9-B192-9C99B607755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{20E7036E-A271-40E0-918B-349A0A886F06}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AD6-4FB9-B192-9C99B607755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{8B4E908F-371C-42B6-ACFD-CBD58BAFA092}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AD6-4FB9-B192-9C99B607755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{1FEC0E5B-3080-4EF8-9D24-55D47F6B311A}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AD6-4FB9-B192-9C99B607755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{756BD7B7-D695-4D2F-8A80-A6CA5C44A9AC}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AD6-4FB9-B192-9C99B607755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{75906E30-BE36-4242-98C8-0240D28FCFD8}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AD6-4FB9-B192-9C99B607755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{0DB74742-E5E0-4CBD-9776-ADE93A1507D8}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AD6-4FB9-B192-9C99B607755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{8F79F9A9-ADB0-4F2D-A515-F53CC7033CAD}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AD6-4FB9-B192-9C99B607755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{0A87FC2D-EECC-4386-B7A0-EB3657C334F8}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AD6-4FB9-B192-9C99B607755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{104ABAB8-548B-4244-B6C7-04076BBEF784}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AD6-4FB9-B192-9C99B607755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{9DCC5BD8-6505-43A4-9488-535B92F7F288}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AD6-4FB9-B192-9C99B60775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AD6-4FB9-B192-9C99B607755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AD6-4FB9-B192-9C99B607755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{D0F58AFB-EE6F-45E9-BFFB-A3C645F1CBB9}</c15:txfldGUID>
                      <c15:f>Diagramm!$I$46</c15:f>
                      <c15:dlblFieldTableCache>
                        <c:ptCount val="1"/>
                      </c15:dlblFieldTableCache>
                    </c15:dlblFTEntry>
                  </c15:dlblFieldTable>
                  <c15:showDataLabelsRange val="0"/>
                </c:ext>
                <c:ext xmlns:c16="http://schemas.microsoft.com/office/drawing/2014/chart" uri="{C3380CC4-5D6E-409C-BE32-E72D297353CC}">
                  <c16:uniqueId val="{00000000-86C4-44AE-A0D9-8A9D315BC65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{1162C387-966B-4699-8770-7B23CEA00F52}</c15:txfldGUID>
                      <c15:f>Diagramm!$I$47</c15:f>
                      <c15:dlblFieldTableCache>
                        <c:ptCount val="1"/>
                      </c15:dlblFieldTableCache>
                    </c15:dlblFTEntry>
                  </c15:dlblFieldTable>
                  <c15:showDataLabelsRange val="0"/>
                </c:ext>
                <c:ext xmlns:c16="http://schemas.microsoft.com/office/drawing/2014/chart" uri="{C3380CC4-5D6E-409C-BE32-E72D297353CC}">
                  <c16:uniqueId val="{00000001-86C4-44AE-A0D9-8A9D315BC65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{AF187088-AA99-40E7-8552-E1220F3C751D}</c15:txfldGUID>
                      <c15:f>Diagramm!$I$48</c15:f>
                      <c15:dlblFieldTableCache>
                        <c:ptCount val="1"/>
                      </c15:dlblFieldTableCache>
                    </c15:dlblFTEntry>
                  </c15:dlblFieldTable>
                  <c15:showDataLabelsRange val="0"/>
                </c:ext>
                <c:ext xmlns:c16="http://schemas.microsoft.com/office/drawing/2014/chart" uri="{C3380CC4-5D6E-409C-BE32-E72D297353CC}">
                  <c16:uniqueId val="{00000002-86C4-44AE-A0D9-8A9D315BC65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{DF281EAF-A80F-4CA6-B130-F7C2A08D16F8}</c15:txfldGUID>
                      <c15:f>Diagramm!$I$49</c15:f>
                      <c15:dlblFieldTableCache>
                        <c:ptCount val="1"/>
                      </c15:dlblFieldTableCache>
                    </c15:dlblFTEntry>
                  </c15:dlblFieldTable>
                  <c15:showDataLabelsRange val="0"/>
                </c:ext>
                <c:ext xmlns:c16="http://schemas.microsoft.com/office/drawing/2014/chart" uri="{C3380CC4-5D6E-409C-BE32-E72D297353CC}">
                  <c16:uniqueId val="{00000003-86C4-44AE-A0D9-8A9D315BC65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{C02F9240-B78A-46A0-BF64-30C9CA70377E}</c15:txfldGUID>
                      <c15:f>Diagramm!$I$50</c15:f>
                      <c15:dlblFieldTableCache>
                        <c:ptCount val="1"/>
                      </c15:dlblFieldTableCache>
                    </c15:dlblFTEntry>
                  </c15:dlblFieldTable>
                  <c15:showDataLabelsRange val="0"/>
                </c:ext>
                <c:ext xmlns:c16="http://schemas.microsoft.com/office/drawing/2014/chart" uri="{C3380CC4-5D6E-409C-BE32-E72D297353CC}">
                  <c16:uniqueId val="{00000004-86C4-44AE-A0D9-8A9D315BC65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{527FA283-B18B-4DE0-B2F1-BB60CEC11154}</c15:txfldGUID>
                      <c15:f>Diagramm!$I$51</c15:f>
                      <c15:dlblFieldTableCache>
                        <c:ptCount val="1"/>
                      </c15:dlblFieldTableCache>
                    </c15:dlblFTEntry>
                  </c15:dlblFieldTable>
                  <c15:showDataLabelsRange val="0"/>
                </c:ext>
                <c:ext xmlns:c16="http://schemas.microsoft.com/office/drawing/2014/chart" uri="{C3380CC4-5D6E-409C-BE32-E72D297353CC}">
                  <c16:uniqueId val="{00000005-86C4-44AE-A0D9-8A9D315BC65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{CD41FC76-E7E2-4970-86F6-544D8BFD60B2}</c15:txfldGUID>
                      <c15:f>Diagramm!$I$52</c15:f>
                      <c15:dlblFieldTableCache>
                        <c:ptCount val="1"/>
                      </c15:dlblFieldTableCache>
                    </c15:dlblFTEntry>
                  </c15:dlblFieldTable>
                  <c15:showDataLabelsRange val="0"/>
                </c:ext>
                <c:ext xmlns:c16="http://schemas.microsoft.com/office/drawing/2014/chart" uri="{C3380CC4-5D6E-409C-BE32-E72D297353CC}">
                  <c16:uniqueId val="{00000006-86C4-44AE-A0D9-8A9D315BC65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{F6132507-ED89-4F74-9057-D366468F12CB}</c15:txfldGUID>
                      <c15:f>Diagramm!$I$53</c15:f>
                      <c15:dlblFieldTableCache>
                        <c:ptCount val="1"/>
                      </c15:dlblFieldTableCache>
                    </c15:dlblFTEntry>
                  </c15:dlblFieldTable>
                  <c15:showDataLabelsRange val="0"/>
                </c:ext>
                <c:ext xmlns:c16="http://schemas.microsoft.com/office/drawing/2014/chart" uri="{C3380CC4-5D6E-409C-BE32-E72D297353CC}">
                  <c16:uniqueId val="{00000007-86C4-44AE-A0D9-8A9D315BC65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{ED1140E3-B272-4B7F-BA04-EA756581CC2E}</c15:txfldGUID>
                      <c15:f>Diagramm!$I$54</c15:f>
                      <c15:dlblFieldTableCache>
                        <c:ptCount val="1"/>
                      </c15:dlblFieldTableCache>
                    </c15:dlblFTEntry>
                  </c15:dlblFieldTable>
                  <c15:showDataLabelsRange val="0"/>
                </c:ext>
                <c:ext xmlns:c16="http://schemas.microsoft.com/office/drawing/2014/chart" uri="{C3380CC4-5D6E-409C-BE32-E72D297353CC}">
                  <c16:uniqueId val="{00000008-86C4-44AE-A0D9-8A9D315BC65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{F24DE53E-3CC9-4842-8557-14CA0E7CEC95}</c15:txfldGUID>
                      <c15:f>Diagramm!$I$55</c15:f>
                      <c15:dlblFieldTableCache>
                        <c:ptCount val="1"/>
                      </c15:dlblFieldTableCache>
                    </c15:dlblFTEntry>
                  </c15:dlblFieldTable>
                  <c15:showDataLabelsRange val="0"/>
                </c:ext>
                <c:ext xmlns:c16="http://schemas.microsoft.com/office/drawing/2014/chart" uri="{C3380CC4-5D6E-409C-BE32-E72D297353CC}">
                  <c16:uniqueId val="{00000009-86C4-44AE-A0D9-8A9D315BC65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{4000FBF2-3AC0-436B-9AF8-2220B61F2649}</c15:txfldGUID>
                      <c15:f>Diagramm!$I$56</c15:f>
                      <c15:dlblFieldTableCache>
                        <c:ptCount val="1"/>
                      </c15:dlblFieldTableCache>
                    </c15:dlblFTEntry>
                  </c15:dlblFieldTable>
                  <c15:showDataLabelsRange val="0"/>
                </c:ext>
                <c:ext xmlns:c16="http://schemas.microsoft.com/office/drawing/2014/chart" uri="{C3380CC4-5D6E-409C-BE32-E72D297353CC}">
                  <c16:uniqueId val="{0000000A-86C4-44AE-A0D9-8A9D315BC65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{F6D01C2A-9E17-4E10-BB63-930A0B3317C0}</c15:txfldGUID>
                      <c15:f>Diagramm!$I$57</c15:f>
                      <c15:dlblFieldTableCache>
                        <c:ptCount val="1"/>
                      </c15:dlblFieldTableCache>
                    </c15:dlblFTEntry>
                  </c15:dlblFieldTable>
                  <c15:showDataLabelsRange val="0"/>
                </c:ext>
                <c:ext xmlns:c16="http://schemas.microsoft.com/office/drawing/2014/chart" uri="{C3380CC4-5D6E-409C-BE32-E72D297353CC}">
                  <c16:uniqueId val="{0000000B-86C4-44AE-A0D9-8A9D315BC65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{9A74DA39-5B83-46B0-A883-AB5366C6A2AA}</c15:txfldGUID>
                      <c15:f>Diagramm!$I$58</c15:f>
                      <c15:dlblFieldTableCache>
                        <c:ptCount val="1"/>
                      </c15:dlblFieldTableCache>
                    </c15:dlblFTEntry>
                  </c15:dlblFieldTable>
                  <c15:showDataLabelsRange val="0"/>
                </c:ext>
                <c:ext xmlns:c16="http://schemas.microsoft.com/office/drawing/2014/chart" uri="{C3380CC4-5D6E-409C-BE32-E72D297353CC}">
                  <c16:uniqueId val="{0000000C-86C4-44AE-A0D9-8A9D315BC65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{9B3CBA17-6914-402D-97C0-4FCACACD47C4}</c15:txfldGUID>
                      <c15:f>Diagramm!$I$59</c15:f>
                      <c15:dlblFieldTableCache>
                        <c:ptCount val="1"/>
                      </c15:dlblFieldTableCache>
                    </c15:dlblFTEntry>
                  </c15:dlblFieldTable>
                  <c15:showDataLabelsRange val="0"/>
                </c:ext>
                <c:ext xmlns:c16="http://schemas.microsoft.com/office/drawing/2014/chart" uri="{C3380CC4-5D6E-409C-BE32-E72D297353CC}">
                  <c16:uniqueId val="{0000000D-86C4-44AE-A0D9-8A9D315BC65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{CE9B9FEA-366C-497E-8ED2-97E2FD571F21}</c15:txfldGUID>
                      <c15:f>Diagramm!$I$60</c15:f>
                      <c15:dlblFieldTableCache>
                        <c:ptCount val="1"/>
                      </c15:dlblFieldTableCache>
                    </c15:dlblFTEntry>
                  </c15:dlblFieldTable>
                  <c15:showDataLabelsRange val="0"/>
                </c:ext>
                <c:ext xmlns:c16="http://schemas.microsoft.com/office/drawing/2014/chart" uri="{C3380CC4-5D6E-409C-BE32-E72D297353CC}">
                  <c16:uniqueId val="{0000000E-86C4-44AE-A0D9-8A9D315BC65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{CEF09E97-380A-4418-B1F0-B035AD527069}</c15:txfldGUID>
                      <c15:f>Diagramm!$I$61</c15:f>
                      <c15:dlblFieldTableCache>
                        <c:ptCount val="1"/>
                      </c15:dlblFieldTableCache>
                    </c15:dlblFTEntry>
                  </c15:dlblFieldTable>
                  <c15:showDataLabelsRange val="0"/>
                </c:ext>
                <c:ext xmlns:c16="http://schemas.microsoft.com/office/drawing/2014/chart" uri="{C3380CC4-5D6E-409C-BE32-E72D297353CC}">
                  <c16:uniqueId val="{0000000F-86C4-44AE-A0D9-8A9D315BC65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{9E8E1A36-75DF-41D7-8FED-FAA0A7389730}</c15:txfldGUID>
                      <c15:f>Diagramm!$I$62</c15:f>
                      <c15:dlblFieldTableCache>
                        <c:ptCount val="1"/>
                      </c15:dlblFieldTableCache>
                    </c15:dlblFTEntry>
                  </c15:dlblFieldTable>
                  <c15:showDataLabelsRange val="0"/>
                </c:ext>
                <c:ext xmlns:c16="http://schemas.microsoft.com/office/drawing/2014/chart" uri="{C3380CC4-5D6E-409C-BE32-E72D297353CC}">
                  <c16:uniqueId val="{00000010-86C4-44AE-A0D9-8A9D315BC65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{4D57B7A1-A77B-437E-AC93-FAB2A8EE0E61}</c15:txfldGUID>
                      <c15:f>Diagramm!$I$63</c15:f>
                      <c15:dlblFieldTableCache>
                        <c:ptCount val="1"/>
                      </c15:dlblFieldTableCache>
                    </c15:dlblFTEntry>
                  </c15:dlblFieldTable>
                  <c15:showDataLabelsRange val="0"/>
                </c:ext>
                <c:ext xmlns:c16="http://schemas.microsoft.com/office/drawing/2014/chart" uri="{C3380CC4-5D6E-409C-BE32-E72D297353CC}">
                  <c16:uniqueId val="{00000011-86C4-44AE-A0D9-8A9D315BC65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{7EFF5729-1E9C-4DDA-A94F-43C436C5B450}</c15:txfldGUID>
                      <c15:f>Diagramm!$I$64</c15:f>
                      <c15:dlblFieldTableCache>
                        <c:ptCount val="1"/>
                      </c15:dlblFieldTableCache>
                    </c15:dlblFTEntry>
                  </c15:dlblFieldTable>
                  <c15:showDataLabelsRange val="0"/>
                </c:ext>
                <c:ext xmlns:c16="http://schemas.microsoft.com/office/drawing/2014/chart" uri="{C3380CC4-5D6E-409C-BE32-E72D297353CC}">
                  <c16:uniqueId val="{00000012-86C4-44AE-A0D9-8A9D315BC65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{7FB9228A-E820-4A4C-A8A2-CD080254E6B1}</c15:txfldGUID>
                      <c15:f>Diagramm!$I$65</c15:f>
                      <c15:dlblFieldTableCache>
                        <c:ptCount val="1"/>
                      </c15:dlblFieldTableCache>
                    </c15:dlblFTEntry>
                  </c15:dlblFieldTable>
                  <c15:showDataLabelsRange val="0"/>
                </c:ext>
                <c:ext xmlns:c16="http://schemas.microsoft.com/office/drawing/2014/chart" uri="{C3380CC4-5D6E-409C-BE32-E72D297353CC}">
                  <c16:uniqueId val="{00000013-86C4-44AE-A0D9-8A9D315BC65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{92D52ABB-19B1-4983-A13D-B6F9A4086A73}</c15:txfldGUID>
                      <c15:f>Diagramm!$I$66</c15:f>
                      <c15:dlblFieldTableCache>
                        <c:ptCount val="1"/>
                      </c15:dlblFieldTableCache>
                    </c15:dlblFTEntry>
                  </c15:dlblFieldTable>
                  <c15:showDataLabelsRange val="0"/>
                </c:ext>
                <c:ext xmlns:c16="http://schemas.microsoft.com/office/drawing/2014/chart" uri="{C3380CC4-5D6E-409C-BE32-E72D297353CC}">
                  <c16:uniqueId val="{00000014-86C4-44AE-A0D9-8A9D315BC65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{4584F292-41D5-4F05-8822-AD7DA85A68A3}</c15:txfldGUID>
                      <c15:f>Diagramm!$I$67</c15:f>
                      <c15:dlblFieldTableCache>
                        <c:ptCount val="1"/>
                      </c15:dlblFieldTableCache>
                    </c15:dlblFTEntry>
                  </c15:dlblFieldTable>
                  <c15:showDataLabelsRange val="0"/>
                </c:ext>
                <c:ext xmlns:c16="http://schemas.microsoft.com/office/drawing/2014/chart" uri="{C3380CC4-5D6E-409C-BE32-E72D297353CC}">
                  <c16:uniqueId val="{00000015-86C4-44AE-A0D9-8A9D315BC6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6C4-44AE-A0D9-8A9D315BC65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{003B6262-A307-4531-9A9F-1CECD00B8C1B}</c15:txfldGUID>
                      <c15:f>Diagramm!$K$46</c15:f>
                      <c15:dlblFieldTableCache>
                        <c:ptCount val="1"/>
                      </c15:dlblFieldTableCache>
                    </c15:dlblFTEntry>
                  </c15:dlblFieldTable>
                  <c15:showDataLabelsRange val="0"/>
                </c:ext>
                <c:ext xmlns:c16="http://schemas.microsoft.com/office/drawing/2014/chart" uri="{C3380CC4-5D6E-409C-BE32-E72D297353CC}">
                  <c16:uniqueId val="{00000017-86C4-44AE-A0D9-8A9D315BC65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{E4A3AE60-467B-470E-9A73-9D1069533F8C}</c15:txfldGUID>
                      <c15:f>Diagramm!$K$47</c15:f>
                      <c15:dlblFieldTableCache>
                        <c:ptCount val="1"/>
                      </c15:dlblFieldTableCache>
                    </c15:dlblFTEntry>
                  </c15:dlblFieldTable>
                  <c15:showDataLabelsRange val="0"/>
                </c:ext>
                <c:ext xmlns:c16="http://schemas.microsoft.com/office/drawing/2014/chart" uri="{C3380CC4-5D6E-409C-BE32-E72D297353CC}">
                  <c16:uniqueId val="{00000018-86C4-44AE-A0D9-8A9D315BC65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{C1B0C332-C6E0-4F64-BA10-E29843D97A83}</c15:txfldGUID>
                      <c15:f>Diagramm!$K$48</c15:f>
                      <c15:dlblFieldTableCache>
                        <c:ptCount val="1"/>
                      </c15:dlblFieldTableCache>
                    </c15:dlblFTEntry>
                  </c15:dlblFieldTable>
                  <c15:showDataLabelsRange val="0"/>
                </c:ext>
                <c:ext xmlns:c16="http://schemas.microsoft.com/office/drawing/2014/chart" uri="{C3380CC4-5D6E-409C-BE32-E72D297353CC}">
                  <c16:uniqueId val="{00000019-86C4-44AE-A0D9-8A9D315BC65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{C15FC532-FA40-49B0-A688-889DF7573696}</c15:txfldGUID>
                      <c15:f>Diagramm!$K$49</c15:f>
                      <c15:dlblFieldTableCache>
                        <c:ptCount val="1"/>
                      </c15:dlblFieldTableCache>
                    </c15:dlblFTEntry>
                  </c15:dlblFieldTable>
                  <c15:showDataLabelsRange val="0"/>
                </c:ext>
                <c:ext xmlns:c16="http://schemas.microsoft.com/office/drawing/2014/chart" uri="{C3380CC4-5D6E-409C-BE32-E72D297353CC}">
                  <c16:uniqueId val="{0000001A-86C4-44AE-A0D9-8A9D315BC65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{F08826CD-8014-4F36-8A22-C6FD480249FD}</c15:txfldGUID>
                      <c15:f>Diagramm!$K$50</c15:f>
                      <c15:dlblFieldTableCache>
                        <c:ptCount val="1"/>
                      </c15:dlblFieldTableCache>
                    </c15:dlblFTEntry>
                  </c15:dlblFieldTable>
                  <c15:showDataLabelsRange val="0"/>
                </c:ext>
                <c:ext xmlns:c16="http://schemas.microsoft.com/office/drawing/2014/chart" uri="{C3380CC4-5D6E-409C-BE32-E72D297353CC}">
                  <c16:uniqueId val="{0000001B-86C4-44AE-A0D9-8A9D315BC65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{5FAD247B-3070-451E-8DA3-90063EE0EC51}</c15:txfldGUID>
                      <c15:f>Diagramm!$K$51</c15:f>
                      <c15:dlblFieldTableCache>
                        <c:ptCount val="1"/>
                      </c15:dlblFieldTableCache>
                    </c15:dlblFTEntry>
                  </c15:dlblFieldTable>
                  <c15:showDataLabelsRange val="0"/>
                </c:ext>
                <c:ext xmlns:c16="http://schemas.microsoft.com/office/drawing/2014/chart" uri="{C3380CC4-5D6E-409C-BE32-E72D297353CC}">
                  <c16:uniqueId val="{0000001C-86C4-44AE-A0D9-8A9D315BC65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{EB51E43D-0191-49C5-B76A-8206EEE3E32D}</c15:txfldGUID>
                      <c15:f>Diagramm!$K$52</c15:f>
                      <c15:dlblFieldTableCache>
                        <c:ptCount val="1"/>
                      </c15:dlblFieldTableCache>
                    </c15:dlblFTEntry>
                  </c15:dlblFieldTable>
                  <c15:showDataLabelsRange val="0"/>
                </c:ext>
                <c:ext xmlns:c16="http://schemas.microsoft.com/office/drawing/2014/chart" uri="{C3380CC4-5D6E-409C-BE32-E72D297353CC}">
                  <c16:uniqueId val="{0000001D-86C4-44AE-A0D9-8A9D315BC65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{BFF39B5E-0E82-439A-A26D-53E7BD87E059}</c15:txfldGUID>
                      <c15:f>Diagramm!$K$53</c15:f>
                      <c15:dlblFieldTableCache>
                        <c:ptCount val="1"/>
                      </c15:dlblFieldTableCache>
                    </c15:dlblFTEntry>
                  </c15:dlblFieldTable>
                  <c15:showDataLabelsRange val="0"/>
                </c:ext>
                <c:ext xmlns:c16="http://schemas.microsoft.com/office/drawing/2014/chart" uri="{C3380CC4-5D6E-409C-BE32-E72D297353CC}">
                  <c16:uniqueId val="{0000001E-86C4-44AE-A0D9-8A9D315BC65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{4F0B3598-179B-4626-9CFD-CF656481DD94}</c15:txfldGUID>
                      <c15:f>Diagramm!$K$54</c15:f>
                      <c15:dlblFieldTableCache>
                        <c:ptCount val="1"/>
                      </c15:dlblFieldTableCache>
                    </c15:dlblFTEntry>
                  </c15:dlblFieldTable>
                  <c15:showDataLabelsRange val="0"/>
                </c:ext>
                <c:ext xmlns:c16="http://schemas.microsoft.com/office/drawing/2014/chart" uri="{C3380CC4-5D6E-409C-BE32-E72D297353CC}">
                  <c16:uniqueId val="{0000001F-86C4-44AE-A0D9-8A9D315BC65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{481B1540-9860-479F-B034-76B331D5E879}</c15:txfldGUID>
                      <c15:f>Diagramm!$K$55</c15:f>
                      <c15:dlblFieldTableCache>
                        <c:ptCount val="1"/>
                      </c15:dlblFieldTableCache>
                    </c15:dlblFTEntry>
                  </c15:dlblFieldTable>
                  <c15:showDataLabelsRange val="0"/>
                </c:ext>
                <c:ext xmlns:c16="http://schemas.microsoft.com/office/drawing/2014/chart" uri="{C3380CC4-5D6E-409C-BE32-E72D297353CC}">
                  <c16:uniqueId val="{00000020-86C4-44AE-A0D9-8A9D315BC65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{6D3D47D3-3A5C-46D7-9899-D51A1E023837}</c15:txfldGUID>
                      <c15:f>Diagramm!$K$56</c15:f>
                      <c15:dlblFieldTableCache>
                        <c:ptCount val="1"/>
                      </c15:dlblFieldTableCache>
                    </c15:dlblFTEntry>
                  </c15:dlblFieldTable>
                  <c15:showDataLabelsRange val="0"/>
                </c:ext>
                <c:ext xmlns:c16="http://schemas.microsoft.com/office/drawing/2014/chart" uri="{C3380CC4-5D6E-409C-BE32-E72D297353CC}">
                  <c16:uniqueId val="{00000021-86C4-44AE-A0D9-8A9D315BC65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{E70B4063-B369-45DF-A846-BAF5897F3DFF}</c15:txfldGUID>
                      <c15:f>Diagramm!$K$57</c15:f>
                      <c15:dlblFieldTableCache>
                        <c:ptCount val="1"/>
                      </c15:dlblFieldTableCache>
                    </c15:dlblFTEntry>
                  </c15:dlblFieldTable>
                  <c15:showDataLabelsRange val="0"/>
                </c:ext>
                <c:ext xmlns:c16="http://schemas.microsoft.com/office/drawing/2014/chart" uri="{C3380CC4-5D6E-409C-BE32-E72D297353CC}">
                  <c16:uniqueId val="{00000022-86C4-44AE-A0D9-8A9D315BC65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{62278B37-5AE3-4367-9250-F1F183CB33F7}</c15:txfldGUID>
                      <c15:f>Diagramm!$K$58</c15:f>
                      <c15:dlblFieldTableCache>
                        <c:ptCount val="1"/>
                      </c15:dlblFieldTableCache>
                    </c15:dlblFTEntry>
                  </c15:dlblFieldTable>
                  <c15:showDataLabelsRange val="0"/>
                </c:ext>
                <c:ext xmlns:c16="http://schemas.microsoft.com/office/drawing/2014/chart" uri="{C3380CC4-5D6E-409C-BE32-E72D297353CC}">
                  <c16:uniqueId val="{00000023-86C4-44AE-A0D9-8A9D315BC65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{5D80382F-85C9-4AB3-B6AE-DF2DC36738EA}</c15:txfldGUID>
                      <c15:f>Diagramm!$K$59</c15:f>
                      <c15:dlblFieldTableCache>
                        <c:ptCount val="1"/>
                      </c15:dlblFieldTableCache>
                    </c15:dlblFTEntry>
                  </c15:dlblFieldTable>
                  <c15:showDataLabelsRange val="0"/>
                </c:ext>
                <c:ext xmlns:c16="http://schemas.microsoft.com/office/drawing/2014/chart" uri="{C3380CC4-5D6E-409C-BE32-E72D297353CC}">
                  <c16:uniqueId val="{00000024-86C4-44AE-A0D9-8A9D315BC65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{090623CB-ACBC-431C-BE3D-DE86FD67FD05}</c15:txfldGUID>
                      <c15:f>Diagramm!$K$60</c15:f>
                      <c15:dlblFieldTableCache>
                        <c:ptCount val="1"/>
                      </c15:dlblFieldTableCache>
                    </c15:dlblFTEntry>
                  </c15:dlblFieldTable>
                  <c15:showDataLabelsRange val="0"/>
                </c:ext>
                <c:ext xmlns:c16="http://schemas.microsoft.com/office/drawing/2014/chart" uri="{C3380CC4-5D6E-409C-BE32-E72D297353CC}">
                  <c16:uniqueId val="{00000025-86C4-44AE-A0D9-8A9D315BC65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{D550EED0-79AA-4A68-8945-8FB9F4D7D292}</c15:txfldGUID>
                      <c15:f>Diagramm!$K$61</c15:f>
                      <c15:dlblFieldTableCache>
                        <c:ptCount val="1"/>
                      </c15:dlblFieldTableCache>
                    </c15:dlblFTEntry>
                  </c15:dlblFieldTable>
                  <c15:showDataLabelsRange val="0"/>
                </c:ext>
                <c:ext xmlns:c16="http://schemas.microsoft.com/office/drawing/2014/chart" uri="{C3380CC4-5D6E-409C-BE32-E72D297353CC}">
                  <c16:uniqueId val="{00000026-86C4-44AE-A0D9-8A9D315BC65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{5B7495DC-0156-4C56-82BC-9055CEB00F65}</c15:txfldGUID>
                      <c15:f>Diagramm!$K$62</c15:f>
                      <c15:dlblFieldTableCache>
                        <c:ptCount val="1"/>
                      </c15:dlblFieldTableCache>
                    </c15:dlblFTEntry>
                  </c15:dlblFieldTable>
                  <c15:showDataLabelsRange val="0"/>
                </c:ext>
                <c:ext xmlns:c16="http://schemas.microsoft.com/office/drawing/2014/chart" uri="{C3380CC4-5D6E-409C-BE32-E72D297353CC}">
                  <c16:uniqueId val="{00000027-86C4-44AE-A0D9-8A9D315BC65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{54BDD9AE-1FCD-4FB5-BC69-3EE25FF5DCB2}</c15:txfldGUID>
                      <c15:f>Diagramm!$K$63</c15:f>
                      <c15:dlblFieldTableCache>
                        <c:ptCount val="1"/>
                      </c15:dlblFieldTableCache>
                    </c15:dlblFTEntry>
                  </c15:dlblFieldTable>
                  <c15:showDataLabelsRange val="0"/>
                </c:ext>
                <c:ext xmlns:c16="http://schemas.microsoft.com/office/drawing/2014/chart" uri="{C3380CC4-5D6E-409C-BE32-E72D297353CC}">
                  <c16:uniqueId val="{00000028-86C4-44AE-A0D9-8A9D315BC65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{4018F60C-F22A-4EC0-B190-9FA31C9F6AD1}</c15:txfldGUID>
                      <c15:f>Diagramm!$K$64</c15:f>
                      <c15:dlblFieldTableCache>
                        <c:ptCount val="1"/>
                      </c15:dlblFieldTableCache>
                    </c15:dlblFTEntry>
                  </c15:dlblFieldTable>
                  <c15:showDataLabelsRange val="0"/>
                </c:ext>
                <c:ext xmlns:c16="http://schemas.microsoft.com/office/drawing/2014/chart" uri="{C3380CC4-5D6E-409C-BE32-E72D297353CC}">
                  <c16:uniqueId val="{00000029-86C4-44AE-A0D9-8A9D315BC65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{43770D32-79A1-42C2-9243-B15EBFD7A4AE}</c15:txfldGUID>
                      <c15:f>Diagramm!$K$65</c15:f>
                      <c15:dlblFieldTableCache>
                        <c:ptCount val="1"/>
                      </c15:dlblFieldTableCache>
                    </c15:dlblFTEntry>
                  </c15:dlblFieldTable>
                  <c15:showDataLabelsRange val="0"/>
                </c:ext>
                <c:ext xmlns:c16="http://schemas.microsoft.com/office/drawing/2014/chart" uri="{C3380CC4-5D6E-409C-BE32-E72D297353CC}">
                  <c16:uniqueId val="{0000002A-86C4-44AE-A0D9-8A9D315BC65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{A8CEA912-13AE-46BB-961F-FDA3C8782277}</c15:txfldGUID>
                      <c15:f>Diagramm!$K$66</c15:f>
                      <c15:dlblFieldTableCache>
                        <c:ptCount val="1"/>
                      </c15:dlblFieldTableCache>
                    </c15:dlblFTEntry>
                  </c15:dlblFieldTable>
                  <c15:showDataLabelsRange val="0"/>
                </c:ext>
                <c:ext xmlns:c16="http://schemas.microsoft.com/office/drawing/2014/chart" uri="{C3380CC4-5D6E-409C-BE32-E72D297353CC}">
                  <c16:uniqueId val="{0000002B-86C4-44AE-A0D9-8A9D315BC65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{2D81778A-C5E1-456A-840C-A8D76C174012}</c15:txfldGUID>
                      <c15:f>Diagramm!$K$67</c15:f>
                      <c15:dlblFieldTableCache>
                        <c:ptCount val="1"/>
                      </c15:dlblFieldTableCache>
                    </c15:dlblFTEntry>
                  </c15:dlblFieldTable>
                  <c15:showDataLabelsRange val="0"/>
                </c:ext>
                <c:ext xmlns:c16="http://schemas.microsoft.com/office/drawing/2014/chart" uri="{C3380CC4-5D6E-409C-BE32-E72D297353CC}">
                  <c16:uniqueId val="{0000002C-86C4-44AE-A0D9-8A9D315BC65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6C4-44AE-A0D9-8A9D315BC65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{0FBCA79A-89D6-42A0-BF47-0C5D7A505A6D}</c15:txfldGUID>
                      <c15:f>Diagramm!$J$46</c15:f>
                      <c15:dlblFieldTableCache>
                        <c:ptCount val="1"/>
                      </c15:dlblFieldTableCache>
                    </c15:dlblFTEntry>
                  </c15:dlblFieldTable>
                  <c15:showDataLabelsRange val="0"/>
                </c:ext>
                <c:ext xmlns:c16="http://schemas.microsoft.com/office/drawing/2014/chart" uri="{C3380CC4-5D6E-409C-BE32-E72D297353CC}">
                  <c16:uniqueId val="{0000002E-86C4-44AE-A0D9-8A9D315BC65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{07E0BC79-42CA-4AC3-8F77-B0668DEDD413}</c15:txfldGUID>
                      <c15:f>Diagramm!$J$47</c15:f>
                      <c15:dlblFieldTableCache>
                        <c:ptCount val="1"/>
                      </c15:dlblFieldTableCache>
                    </c15:dlblFTEntry>
                  </c15:dlblFieldTable>
                  <c15:showDataLabelsRange val="0"/>
                </c:ext>
                <c:ext xmlns:c16="http://schemas.microsoft.com/office/drawing/2014/chart" uri="{C3380CC4-5D6E-409C-BE32-E72D297353CC}">
                  <c16:uniqueId val="{0000002F-86C4-44AE-A0D9-8A9D315BC65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{AE0D2190-1CD0-40BC-A339-7A3B44EA4A24}</c15:txfldGUID>
                      <c15:f>Diagramm!$J$48</c15:f>
                      <c15:dlblFieldTableCache>
                        <c:ptCount val="1"/>
                      </c15:dlblFieldTableCache>
                    </c15:dlblFTEntry>
                  </c15:dlblFieldTable>
                  <c15:showDataLabelsRange val="0"/>
                </c:ext>
                <c:ext xmlns:c16="http://schemas.microsoft.com/office/drawing/2014/chart" uri="{C3380CC4-5D6E-409C-BE32-E72D297353CC}">
                  <c16:uniqueId val="{00000030-86C4-44AE-A0D9-8A9D315BC65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{DD884D1A-AA9B-48B3-AA28-446C3A491DAC}</c15:txfldGUID>
                      <c15:f>Diagramm!$J$49</c15:f>
                      <c15:dlblFieldTableCache>
                        <c:ptCount val="1"/>
                      </c15:dlblFieldTableCache>
                    </c15:dlblFTEntry>
                  </c15:dlblFieldTable>
                  <c15:showDataLabelsRange val="0"/>
                </c:ext>
                <c:ext xmlns:c16="http://schemas.microsoft.com/office/drawing/2014/chart" uri="{C3380CC4-5D6E-409C-BE32-E72D297353CC}">
                  <c16:uniqueId val="{00000031-86C4-44AE-A0D9-8A9D315BC65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{3C87D308-D1E5-4530-9BD0-01718A54A661}</c15:txfldGUID>
                      <c15:f>Diagramm!$J$50</c15:f>
                      <c15:dlblFieldTableCache>
                        <c:ptCount val="1"/>
                      </c15:dlblFieldTableCache>
                    </c15:dlblFTEntry>
                  </c15:dlblFieldTable>
                  <c15:showDataLabelsRange val="0"/>
                </c:ext>
                <c:ext xmlns:c16="http://schemas.microsoft.com/office/drawing/2014/chart" uri="{C3380CC4-5D6E-409C-BE32-E72D297353CC}">
                  <c16:uniqueId val="{00000032-86C4-44AE-A0D9-8A9D315BC65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{9EE1899C-B902-4B29-821C-6AE736C50D74}</c15:txfldGUID>
                      <c15:f>Diagramm!$J$51</c15:f>
                      <c15:dlblFieldTableCache>
                        <c:ptCount val="1"/>
                      </c15:dlblFieldTableCache>
                    </c15:dlblFTEntry>
                  </c15:dlblFieldTable>
                  <c15:showDataLabelsRange val="0"/>
                </c:ext>
                <c:ext xmlns:c16="http://schemas.microsoft.com/office/drawing/2014/chart" uri="{C3380CC4-5D6E-409C-BE32-E72D297353CC}">
                  <c16:uniqueId val="{00000033-86C4-44AE-A0D9-8A9D315BC65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{9507D5D1-38FF-43FA-A37C-85423D3D7729}</c15:txfldGUID>
                      <c15:f>Diagramm!$J$52</c15:f>
                      <c15:dlblFieldTableCache>
                        <c:ptCount val="1"/>
                      </c15:dlblFieldTableCache>
                    </c15:dlblFTEntry>
                  </c15:dlblFieldTable>
                  <c15:showDataLabelsRange val="0"/>
                </c:ext>
                <c:ext xmlns:c16="http://schemas.microsoft.com/office/drawing/2014/chart" uri="{C3380CC4-5D6E-409C-BE32-E72D297353CC}">
                  <c16:uniqueId val="{00000034-86C4-44AE-A0D9-8A9D315BC65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{986B1FBB-F476-40F3-8D58-C8924BCADB3C}</c15:txfldGUID>
                      <c15:f>Diagramm!$J$53</c15:f>
                      <c15:dlblFieldTableCache>
                        <c:ptCount val="1"/>
                      </c15:dlblFieldTableCache>
                    </c15:dlblFTEntry>
                  </c15:dlblFieldTable>
                  <c15:showDataLabelsRange val="0"/>
                </c:ext>
                <c:ext xmlns:c16="http://schemas.microsoft.com/office/drawing/2014/chart" uri="{C3380CC4-5D6E-409C-BE32-E72D297353CC}">
                  <c16:uniqueId val="{00000035-86C4-44AE-A0D9-8A9D315BC65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{90F099AC-DA89-4CE6-A2B9-6DE019AAEB8B}</c15:txfldGUID>
                      <c15:f>Diagramm!$J$54</c15:f>
                      <c15:dlblFieldTableCache>
                        <c:ptCount val="1"/>
                      </c15:dlblFieldTableCache>
                    </c15:dlblFTEntry>
                  </c15:dlblFieldTable>
                  <c15:showDataLabelsRange val="0"/>
                </c:ext>
                <c:ext xmlns:c16="http://schemas.microsoft.com/office/drawing/2014/chart" uri="{C3380CC4-5D6E-409C-BE32-E72D297353CC}">
                  <c16:uniqueId val="{00000036-86C4-44AE-A0D9-8A9D315BC65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{187742A7-98D4-499C-B12E-9EA5100FB5A8}</c15:txfldGUID>
                      <c15:f>Diagramm!$J$55</c15:f>
                      <c15:dlblFieldTableCache>
                        <c:ptCount val="1"/>
                      </c15:dlblFieldTableCache>
                    </c15:dlblFTEntry>
                  </c15:dlblFieldTable>
                  <c15:showDataLabelsRange val="0"/>
                </c:ext>
                <c:ext xmlns:c16="http://schemas.microsoft.com/office/drawing/2014/chart" uri="{C3380CC4-5D6E-409C-BE32-E72D297353CC}">
                  <c16:uniqueId val="{00000037-86C4-44AE-A0D9-8A9D315BC65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{DE83F460-5AC2-427C-9FF9-E83F68B979CF}</c15:txfldGUID>
                      <c15:f>Diagramm!$J$56</c15:f>
                      <c15:dlblFieldTableCache>
                        <c:ptCount val="1"/>
                      </c15:dlblFieldTableCache>
                    </c15:dlblFTEntry>
                  </c15:dlblFieldTable>
                  <c15:showDataLabelsRange val="0"/>
                </c:ext>
                <c:ext xmlns:c16="http://schemas.microsoft.com/office/drawing/2014/chart" uri="{C3380CC4-5D6E-409C-BE32-E72D297353CC}">
                  <c16:uniqueId val="{00000038-86C4-44AE-A0D9-8A9D315BC65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{2E346877-3CCC-4613-9C16-2BF871672C26}</c15:txfldGUID>
                      <c15:f>Diagramm!$J$57</c15:f>
                      <c15:dlblFieldTableCache>
                        <c:ptCount val="1"/>
                      </c15:dlblFieldTableCache>
                    </c15:dlblFTEntry>
                  </c15:dlblFieldTable>
                  <c15:showDataLabelsRange val="0"/>
                </c:ext>
                <c:ext xmlns:c16="http://schemas.microsoft.com/office/drawing/2014/chart" uri="{C3380CC4-5D6E-409C-BE32-E72D297353CC}">
                  <c16:uniqueId val="{00000039-86C4-44AE-A0D9-8A9D315BC65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{0BAD1216-76DB-42F9-ACAF-511ACD580BDC}</c15:txfldGUID>
                      <c15:f>Diagramm!$J$58</c15:f>
                      <c15:dlblFieldTableCache>
                        <c:ptCount val="1"/>
                      </c15:dlblFieldTableCache>
                    </c15:dlblFTEntry>
                  </c15:dlblFieldTable>
                  <c15:showDataLabelsRange val="0"/>
                </c:ext>
                <c:ext xmlns:c16="http://schemas.microsoft.com/office/drawing/2014/chart" uri="{C3380CC4-5D6E-409C-BE32-E72D297353CC}">
                  <c16:uniqueId val="{0000003A-86C4-44AE-A0D9-8A9D315BC65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{A6C2110D-0438-45C1-810B-210FB5D21A78}</c15:txfldGUID>
                      <c15:f>Diagramm!$J$59</c15:f>
                      <c15:dlblFieldTableCache>
                        <c:ptCount val="1"/>
                      </c15:dlblFieldTableCache>
                    </c15:dlblFTEntry>
                  </c15:dlblFieldTable>
                  <c15:showDataLabelsRange val="0"/>
                </c:ext>
                <c:ext xmlns:c16="http://schemas.microsoft.com/office/drawing/2014/chart" uri="{C3380CC4-5D6E-409C-BE32-E72D297353CC}">
                  <c16:uniqueId val="{0000003B-86C4-44AE-A0D9-8A9D315BC65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{7181ECE4-9918-40B2-9A5F-108CE4281FFF}</c15:txfldGUID>
                      <c15:f>Diagramm!$J$60</c15:f>
                      <c15:dlblFieldTableCache>
                        <c:ptCount val="1"/>
                      </c15:dlblFieldTableCache>
                    </c15:dlblFTEntry>
                  </c15:dlblFieldTable>
                  <c15:showDataLabelsRange val="0"/>
                </c:ext>
                <c:ext xmlns:c16="http://schemas.microsoft.com/office/drawing/2014/chart" uri="{C3380CC4-5D6E-409C-BE32-E72D297353CC}">
                  <c16:uniqueId val="{0000003C-86C4-44AE-A0D9-8A9D315BC65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{A5C2BD62-CE1D-459D-9635-789C8E324F6C}</c15:txfldGUID>
                      <c15:f>Diagramm!$J$61</c15:f>
                      <c15:dlblFieldTableCache>
                        <c:ptCount val="1"/>
                      </c15:dlblFieldTableCache>
                    </c15:dlblFTEntry>
                  </c15:dlblFieldTable>
                  <c15:showDataLabelsRange val="0"/>
                </c:ext>
                <c:ext xmlns:c16="http://schemas.microsoft.com/office/drawing/2014/chart" uri="{C3380CC4-5D6E-409C-BE32-E72D297353CC}">
                  <c16:uniqueId val="{0000003D-86C4-44AE-A0D9-8A9D315BC65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{14572FA0-6AA9-467C-8460-4D3F831E17BE}</c15:txfldGUID>
                      <c15:f>Diagramm!$J$62</c15:f>
                      <c15:dlblFieldTableCache>
                        <c:ptCount val="1"/>
                      </c15:dlblFieldTableCache>
                    </c15:dlblFTEntry>
                  </c15:dlblFieldTable>
                  <c15:showDataLabelsRange val="0"/>
                </c:ext>
                <c:ext xmlns:c16="http://schemas.microsoft.com/office/drawing/2014/chart" uri="{C3380CC4-5D6E-409C-BE32-E72D297353CC}">
                  <c16:uniqueId val="{0000003E-86C4-44AE-A0D9-8A9D315BC65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{C90ABF82-E034-4699-8912-51C17ACB3180}</c15:txfldGUID>
                      <c15:f>Diagramm!$J$63</c15:f>
                      <c15:dlblFieldTableCache>
                        <c:ptCount val="1"/>
                      </c15:dlblFieldTableCache>
                    </c15:dlblFTEntry>
                  </c15:dlblFieldTable>
                  <c15:showDataLabelsRange val="0"/>
                </c:ext>
                <c:ext xmlns:c16="http://schemas.microsoft.com/office/drawing/2014/chart" uri="{C3380CC4-5D6E-409C-BE32-E72D297353CC}">
                  <c16:uniqueId val="{0000003F-86C4-44AE-A0D9-8A9D315BC65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{5C2C8410-9EE4-4375-86EE-6A9906964FE4}</c15:txfldGUID>
                      <c15:f>Diagramm!$J$64</c15:f>
                      <c15:dlblFieldTableCache>
                        <c:ptCount val="1"/>
                      </c15:dlblFieldTableCache>
                    </c15:dlblFTEntry>
                  </c15:dlblFieldTable>
                  <c15:showDataLabelsRange val="0"/>
                </c:ext>
                <c:ext xmlns:c16="http://schemas.microsoft.com/office/drawing/2014/chart" uri="{C3380CC4-5D6E-409C-BE32-E72D297353CC}">
                  <c16:uniqueId val="{00000040-86C4-44AE-A0D9-8A9D315BC65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{49897D10-E746-4216-8A9F-A65776FCA5A7}</c15:txfldGUID>
                      <c15:f>Diagramm!$J$65</c15:f>
                      <c15:dlblFieldTableCache>
                        <c:ptCount val="1"/>
                      </c15:dlblFieldTableCache>
                    </c15:dlblFTEntry>
                  </c15:dlblFieldTable>
                  <c15:showDataLabelsRange val="0"/>
                </c:ext>
                <c:ext xmlns:c16="http://schemas.microsoft.com/office/drawing/2014/chart" uri="{C3380CC4-5D6E-409C-BE32-E72D297353CC}">
                  <c16:uniqueId val="{00000041-86C4-44AE-A0D9-8A9D315BC65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{DDDD5295-4D2E-46AB-9AFB-536D1104DB23}</c15:txfldGUID>
                      <c15:f>Diagramm!$J$66</c15:f>
                      <c15:dlblFieldTableCache>
                        <c:ptCount val="1"/>
                      </c15:dlblFieldTableCache>
                    </c15:dlblFTEntry>
                  </c15:dlblFieldTable>
                  <c15:showDataLabelsRange val="0"/>
                </c:ext>
                <c:ext xmlns:c16="http://schemas.microsoft.com/office/drawing/2014/chart" uri="{C3380CC4-5D6E-409C-BE32-E72D297353CC}">
                  <c16:uniqueId val="{00000042-86C4-44AE-A0D9-8A9D315BC65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{AFA2C083-FC47-4E73-A3B5-0819FD56CC9F}</c15:txfldGUID>
                      <c15:f>Diagramm!$J$67</c15:f>
                      <c15:dlblFieldTableCache>
                        <c:ptCount val="1"/>
                      </c15:dlblFieldTableCache>
                    </c15:dlblFTEntry>
                  </c15:dlblFieldTable>
                  <c15:showDataLabelsRange val="0"/>
                </c:ext>
                <c:ext xmlns:c16="http://schemas.microsoft.com/office/drawing/2014/chart" uri="{C3380CC4-5D6E-409C-BE32-E72D297353CC}">
                  <c16:uniqueId val="{00000043-86C4-44AE-A0D9-8A9D315BC6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6C4-44AE-A0D9-8A9D315BC65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D6-4252-A15C-340FC6E30A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D6-4252-A15C-340FC6E30A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D6-4252-A15C-340FC6E30A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D6-4252-A15C-340FC6E30A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D6-4252-A15C-340FC6E30A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D6-4252-A15C-340FC6E30A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D6-4252-A15C-340FC6E30A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D6-4252-A15C-340FC6E30A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D6-4252-A15C-340FC6E30A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D6-4252-A15C-340FC6E30A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D6-4252-A15C-340FC6E30A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D6-4252-A15C-340FC6E30A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D6-4252-A15C-340FC6E30A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D6-4252-A15C-340FC6E30A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8D6-4252-A15C-340FC6E30A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8D6-4252-A15C-340FC6E30A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8D6-4252-A15C-340FC6E30A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8D6-4252-A15C-340FC6E30A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8D6-4252-A15C-340FC6E30A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8D6-4252-A15C-340FC6E30A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8D6-4252-A15C-340FC6E30A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8D6-4252-A15C-340FC6E30A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8D6-4252-A15C-340FC6E30A8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8D6-4252-A15C-340FC6E30A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8D6-4252-A15C-340FC6E30A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8D6-4252-A15C-340FC6E30A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8D6-4252-A15C-340FC6E30A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8D6-4252-A15C-340FC6E30A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8D6-4252-A15C-340FC6E30A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8D6-4252-A15C-340FC6E30A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8D6-4252-A15C-340FC6E30A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8D6-4252-A15C-340FC6E30A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8D6-4252-A15C-340FC6E30A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8D6-4252-A15C-340FC6E30A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8D6-4252-A15C-340FC6E30A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8D6-4252-A15C-340FC6E30A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8D6-4252-A15C-340FC6E30A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8D6-4252-A15C-340FC6E30A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8D6-4252-A15C-340FC6E30A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8D6-4252-A15C-340FC6E30A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8D6-4252-A15C-340FC6E30A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8D6-4252-A15C-340FC6E30A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8D6-4252-A15C-340FC6E30A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8D6-4252-A15C-340FC6E30A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8D6-4252-A15C-340FC6E30A8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8D6-4252-A15C-340FC6E30A8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8D6-4252-A15C-340FC6E30A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8D6-4252-A15C-340FC6E30A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8D6-4252-A15C-340FC6E30A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8D6-4252-A15C-340FC6E30A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8D6-4252-A15C-340FC6E30A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8D6-4252-A15C-340FC6E30A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8D6-4252-A15C-340FC6E30A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8D6-4252-A15C-340FC6E30A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8D6-4252-A15C-340FC6E30A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8D6-4252-A15C-340FC6E30A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8D6-4252-A15C-340FC6E30A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8D6-4252-A15C-340FC6E30A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8D6-4252-A15C-340FC6E30A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8D6-4252-A15C-340FC6E30A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8D6-4252-A15C-340FC6E30A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8D6-4252-A15C-340FC6E30A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8D6-4252-A15C-340FC6E30A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8D6-4252-A15C-340FC6E30A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8D6-4252-A15C-340FC6E30A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8D6-4252-A15C-340FC6E30A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8D6-4252-A15C-340FC6E30A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8D6-4252-A15C-340FC6E30A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8D6-4252-A15C-340FC6E30A8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99.667383512544802</c:v>
                </c:pt>
                <c:pt idx="2">
                  <c:v>101.51111111111111</c:v>
                </c:pt>
                <c:pt idx="3">
                  <c:v>100.23799283154122</c:v>
                </c:pt>
                <c:pt idx="4">
                  <c:v>100.43297491039426</c:v>
                </c:pt>
                <c:pt idx="5">
                  <c:v>101.18996415770609</c:v>
                </c:pt>
                <c:pt idx="6">
                  <c:v>104.16344086021505</c:v>
                </c:pt>
                <c:pt idx="7">
                  <c:v>105.36487455197133</c:v>
                </c:pt>
                <c:pt idx="8">
                  <c:v>106.19928315412186</c:v>
                </c:pt>
                <c:pt idx="9">
                  <c:v>107.48387096774195</c:v>
                </c:pt>
                <c:pt idx="10">
                  <c:v>109.93835125448028</c:v>
                </c:pt>
                <c:pt idx="11">
                  <c:v>110.13906810035843</c:v>
                </c:pt>
                <c:pt idx="12">
                  <c:v>109.67455197132617</c:v>
                </c:pt>
                <c:pt idx="13">
                  <c:v>110.32544802867383</c:v>
                </c:pt>
                <c:pt idx="14">
                  <c:v>112.98637992831542</c:v>
                </c:pt>
                <c:pt idx="15">
                  <c:v>112.72831541218638</c:v>
                </c:pt>
                <c:pt idx="16">
                  <c:v>113.14121863799282</c:v>
                </c:pt>
                <c:pt idx="17">
                  <c:v>113.62007168458781</c:v>
                </c:pt>
                <c:pt idx="18">
                  <c:v>116.52759856630826</c:v>
                </c:pt>
                <c:pt idx="19">
                  <c:v>115.72759856630826</c:v>
                </c:pt>
                <c:pt idx="20">
                  <c:v>115.87383512544802</c:v>
                </c:pt>
                <c:pt idx="21">
                  <c:v>116.53333333333333</c:v>
                </c:pt>
                <c:pt idx="22">
                  <c:v>119.77347670250896</c:v>
                </c:pt>
                <c:pt idx="23">
                  <c:v>119.5125448028674</c:v>
                </c:pt>
                <c:pt idx="24">
                  <c:v>119.13405017921146</c:v>
                </c:pt>
              </c:numCache>
            </c:numRef>
          </c:val>
          <c:smooth val="0"/>
          <c:extLst>
            <c:ext xmlns:c16="http://schemas.microsoft.com/office/drawing/2014/chart" uri="{C3380CC4-5D6E-409C-BE32-E72D297353CC}">
              <c16:uniqueId val="{00000000-3878-488A-93F9-512FB526CA7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98.128807658833779</c:v>
                </c:pt>
                <c:pt idx="2">
                  <c:v>105.61357702349869</c:v>
                </c:pt>
                <c:pt idx="3">
                  <c:v>102.65448215839861</c:v>
                </c:pt>
                <c:pt idx="4">
                  <c:v>100.13054830287207</c:v>
                </c:pt>
                <c:pt idx="5">
                  <c:v>101.17493472584856</c:v>
                </c:pt>
                <c:pt idx="6">
                  <c:v>106.91906005221932</c:v>
                </c:pt>
                <c:pt idx="7">
                  <c:v>108.22454308093994</c:v>
                </c:pt>
                <c:pt idx="8">
                  <c:v>107.44125326370757</c:v>
                </c:pt>
                <c:pt idx="9">
                  <c:v>110.40034812880765</c:v>
                </c:pt>
                <c:pt idx="10">
                  <c:v>113.83812010443863</c:v>
                </c:pt>
                <c:pt idx="11">
                  <c:v>111.92341166231505</c:v>
                </c:pt>
                <c:pt idx="12">
                  <c:v>111.4882506527415</c:v>
                </c:pt>
                <c:pt idx="13">
                  <c:v>113.75108790252393</c:v>
                </c:pt>
                <c:pt idx="14">
                  <c:v>119.4952132288947</c:v>
                </c:pt>
                <c:pt idx="15">
                  <c:v>116.10095735422105</c:v>
                </c:pt>
                <c:pt idx="16">
                  <c:v>117.23237597911226</c:v>
                </c:pt>
                <c:pt idx="17">
                  <c:v>117.66753698868581</c:v>
                </c:pt>
                <c:pt idx="18">
                  <c:v>125.71801566579634</c:v>
                </c:pt>
                <c:pt idx="19">
                  <c:v>126.45778938207137</c:v>
                </c:pt>
                <c:pt idx="20">
                  <c:v>124.36901653611837</c:v>
                </c:pt>
                <c:pt idx="21">
                  <c:v>125.58746736292427</c:v>
                </c:pt>
                <c:pt idx="22">
                  <c:v>131.3751087902524</c:v>
                </c:pt>
                <c:pt idx="23">
                  <c:v>130.5047867711053</c:v>
                </c:pt>
                <c:pt idx="24">
                  <c:v>124.02088772845954</c:v>
                </c:pt>
              </c:numCache>
            </c:numRef>
          </c:val>
          <c:smooth val="0"/>
          <c:extLst>
            <c:ext xmlns:c16="http://schemas.microsoft.com/office/drawing/2014/chart" uri="{C3380CC4-5D6E-409C-BE32-E72D297353CC}">
              <c16:uniqueId val="{00000001-3878-488A-93F9-512FB526CA7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101.34330896106106</c:v>
                </c:pt>
                <c:pt idx="2">
                  <c:v>101.97245366434279</c:v>
                </c:pt>
                <c:pt idx="3">
                  <c:v>100.44210168338719</c:v>
                </c:pt>
                <c:pt idx="4">
                  <c:v>98.72470668253699</c:v>
                </c:pt>
                <c:pt idx="5">
                  <c:v>98.010542424757702</c:v>
                </c:pt>
                <c:pt idx="6">
                  <c:v>99.31984356401972</c:v>
                </c:pt>
                <c:pt idx="7">
                  <c:v>98.996769256929099</c:v>
                </c:pt>
                <c:pt idx="8">
                  <c:v>99.115796633225642</c:v>
                </c:pt>
                <c:pt idx="9">
                  <c:v>99.251827920421704</c:v>
                </c:pt>
                <c:pt idx="10">
                  <c:v>98.588675395340928</c:v>
                </c:pt>
                <c:pt idx="11">
                  <c:v>97.211358612480865</c:v>
                </c:pt>
                <c:pt idx="12">
                  <c:v>97.432409454174461</c:v>
                </c:pt>
                <c:pt idx="13">
                  <c:v>97.993538513858198</c:v>
                </c:pt>
                <c:pt idx="14">
                  <c:v>96.089100493113406</c:v>
                </c:pt>
                <c:pt idx="15">
                  <c:v>94.643768066655326</c:v>
                </c:pt>
                <c:pt idx="16">
                  <c:v>93.946607719775542</c:v>
                </c:pt>
                <c:pt idx="17">
                  <c:v>93.317463016493789</c:v>
                </c:pt>
                <c:pt idx="18">
                  <c:v>91.583064104744096</c:v>
                </c:pt>
                <c:pt idx="19">
                  <c:v>91.991157966332253</c:v>
                </c:pt>
                <c:pt idx="20">
                  <c:v>90.222751232783537</c:v>
                </c:pt>
                <c:pt idx="21">
                  <c:v>89.780649549396358</c:v>
                </c:pt>
                <c:pt idx="22">
                  <c:v>88.522360142832852</c:v>
                </c:pt>
                <c:pt idx="23">
                  <c:v>88.862438360822992</c:v>
                </c:pt>
                <c:pt idx="24">
                  <c:v>85.818738309811266</c:v>
                </c:pt>
              </c:numCache>
            </c:numRef>
          </c:val>
          <c:smooth val="0"/>
          <c:extLst>
            <c:ext xmlns:c16="http://schemas.microsoft.com/office/drawing/2014/chart" uri="{C3380CC4-5D6E-409C-BE32-E72D297353CC}">
              <c16:uniqueId val="{00000002-3878-488A-93F9-512FB526CA7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878-488A-93F9-512FB526CA78}"/>
                </c:ext>
              </c:extLst>
            </c:dLbl>
            <c:dLbl>
              <c:idx val="1"/>
              <c:delete val="1"/>
              <c:extLst>
                <c:ext xmlns:c15="http://schemas.microsoft.com/office/drawing/2012/chart" uri="{CE6537A1-D6FC-4f65-9D91-7224C49458BB}"/>
                <c:ext xmlns:c16="http://schemas.microsoft.com/office/drawing/2014/chart" uri="{C3380CC4-5D6E-409C-BE32-E72D297353CC}">
                  <c16:uniqueId val="{00000004-3878-488A-93F9-512FB526CA78}"/>
                </c:ext>
              </c:extLst>
            </c:dLbl>
            <c:dLbl>
              <c:idx val="2"/>
              <c:delete val="1"/>
              <c:extLst>
                <c:ext xmlns:c15="http://schemas.microsoft.com/office/drawing/2012/chart" uri="{CE6537A1-D6FC-4f65-9D91-7224C49458BB}"/>
                <c:ext xmlns:c16="http://schemas.microsoft.com/office/drawing/2014/chart" uri="{C3380CC4-5D6E-409C-BE32-E72D297353CC}">
                  <c16:uniqueId val="{00000005-3878-488A-93F9-512FB526CA78}"/>
                </c:ext>
              </c:extLst>
            </c:dLbl>
            <c:dLbl>
              <c:idx val="3"/>
              <c:delete val="1"/>
              <c:extLst>
                <c:ext xmlns:c15="http://schemas.microsoft.com/office/drawing/2012/chart" uri="{CE6537A1-D6FC-4f65-9D91-7224C49458BB}"/>
                <c:ext xmlns:c16="http://schemas.microsoft.com/office/drawing/2014/chart" uri="{C3380CC4-5D6E-409C-BE32-E72D297353CC}">
                  <c16:uniqueId val="{00000006-3878-488A-93F9-512FB526CA78}"/>
                </c:ext>
              </c:extLst>
            </c:dLbl>
            <c:dLbl>
              <c:idx val="4"/>
              <c:delete val="1"/>
              <c:extLst>
                <c:ext xmlns:c15="http://schemas.microsoft.com/office/drawing/2012/chart" uri="{CE6537A1-D6FC-4f65-9D91-7224C49458BB}"/>
                <c:ext xmlns:c16="http://schemas.microsoft.com/office/drawing/2014/chart" uri="{C3380CC4-5D6E-409C-BE32-E72D297353CC}">
                  <c16:uniqueId val="{00000007-3878-488A-93F9-512FB526CA78}"/>
                </c:ext>
              </c:extLst>
            </c:dLbl>
            <c:dLbl>
              <c:idx val="5"/>
              <c:delete val="1"/>
              <c:extLst>
                <c:ext xmlns:c15="http://schemas.microsoft.com/office/drawing/2012/chart" uri="{CE6537A1-D6FC-4f65-9D91-7224C49458BB}"/>
                <c:ext xmlns:c16="http://schemas.microsoft.com/office/drawing/2014/chart" uri="{C3380CC4-5D6E-409C-BE32-E72D297353CC}">
                  <c16:uniqueId val="{00000008-3878-488A-93F9-512FB526CA78}"/>
                </c:ext>
              </c:extLst>
            </c:dLbl>
            <c:dLbl>
              <c:idx val="6"/>
              <c:delete val="1"/>
              <c:extLst>
                <c:ext xmlns:c15="http://schemas.microsoft.com/office/drawing/2012/chart" uri="{CE6537A1-D6FC-4f65-9D91-7224C49458BB}"/>
                <c:ext xmlns:c16="http://schemas.microsoft.com/office/drawing/2014/chart" uri="{C3380CC4-5D6E-409C-BE32-E72D297353CC}">
                  <c16:uniqueId val="{00000009-3878-488A-93F9-512FB526CA78}"/>
                </c:ext>
              </c:extLst>
            </c:dLbl>
            <c:dLbl>
              <c:idx val="7"/>
              <c:delete val="1"/>
              <c:extLst>
                <c:ext xmlns:c15="http://schemas.microsoft.com/office/drawing/2012/chart" uri="{CE6537A1-D6FC-4f65-9D91-7224C49458BB}"/>
                <c:ext xmlns:c16="http://schemas.microsoft.com/office/drawing/2014/chart" uri="{C3380CC4-5D6E-409C-BE32-E72D297353CC}">
                  <c16:uniqueId val="{0000000A-3878-488A-93F9-512FB526CA78}"/>
                </c:ext>
              </c:extLst>
            </c:dLbl>
            <c:dLbl>
              <c:idx val="8"/>
              <c:delete val="1"/>
              <c:extLst>
                <c:ext xmlns:c15="http://schemas.microsoft.com/office/drawing/2012/chart" uri="{CE6537A1-D6FC-4f65-9D91-7224C49458BB}"/>
                <c:ext xmlns:c16="http://schemas.microsoft.com/office/drawing/2014/chart" uri="{C3380CC4-5D6E-409C-BE32-E72D297353CC}">
                  <c16:uniqueId val="{0000000B-3878-488A-93F9-512FB526CA78}"/>
                </c:ext>
              </c:extLst>
            </c:dLbl>
            <c:dLbl>
              <c:idx val="9"/>
              <c:delete val="1"/>
              <c:extLst>
                <c:ext xmlns:c15="http://schemas.microsoft.com/office/drawing/2012/chart" uri="{CE6537A1-D6FC-4f65-9D91-7224C49458BB}"/>
                <c:ext xmlns:c16="http://schemas.microsoft.com/office/drawing/2014/chart" uri="{C3380CC4-5D6E-409C-BE32-E72D297353CC}">
                  <c16:uniqueId val="{0000000C-3878-488A-93F9-512FB526CA78}"/>
                </c:ext>
              </c:extLst>
            </c:dLbl>
            <c:dLbl>
              <c:idx val="10"/>
              <c:delete val="1"/>
              <c:extLst>
                <c:ext xmlns:c15="http://schemas.microsoft.com/office/drawing/2012/chart" uri="{CE6537A1-D6FC-4f65-9D91-7224C49458BB}"/>
                <c:ext xmlns:c16="http://schemas.microsoft.com/office/drawing/2014/chart" uri="{C3380CC4-5D6E-409C-BE32-E72D297353CC}">
                  <c16:uniqueId val="{0000000D-3878-488A-93F9-512FB526CA78}"/>
                </c:ext>
              </c:extLst>
            </c:dLbl>
            <c:dLbl>
              <c:idx val="11"/>
              <c:delete val="1"/>
              <c:extLst>
                <c:ext xmlns:c15="http://schemas.microsoft.com/office/drawing/2012/chart" uri="{CE6537A1-D6FC-4f65-9D91-7224C49458BB}"/>
                <c:ext xmlns:c16="http://schemas.microsoft.com/office/drawing/2014/chart" uri="{C3380CC4-5D6E-409C-BE32-E72D297353CC}">
                  <c16:uniqueId val="{0000000E-3878-488A-93F9-512FB526CA78}"/>
                </c:ext>
              </c:extLst>
            </c:dLbl>
            <c:dLbl>
              <c:idx val="12"/>
              <c:delete val="1"/>
              <c:extLst>
                <c:ext xmlns:c15="http://schemas.microsoft.com/office/drawing/2012/chart" uri="{CE6537A1-D6FC-4f65-9D91-7224C49458BB}"/>
                <c:ext xmlns:c16="http://schemas.microsoft.com/office/drawing/2014/chart" uri="{C3380CC4-5D6E-409C-BE32-E72D297353CC}">
                  <c16:uniqueId val="{0000000F-3878-488A-93F9-512FB526CA7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78-488A-93F9-512FB526CA78}"/>
                </c:ext>
              </c:extLst>
            </c:dLbl>
            <c:dLbl>
              <c:idx val="14"/>
              <c:delete val="1"/>
              <c:extLst>
                <c:ext xmlns:c15="http://schemas.microsoft.com/office/drawing/2012/chart" uri="{CE6537A1-D6FC-4f65-9D91-7224C49458BB}"/>
                <c:ext xmlns:c16="http://schemas.microsoft.com/office/drawing/2014/chart" uri="{C3380CC4-5D6E-409C-BE32-E72D297353CC}">
                  <c16:uniqueId val="{00000011-3878-488A-93F9-512FB526CA78}"/>
                </c:ext>
              </c:extLst>
            </c:dLbl>
            <c:dLbl>
              <c:idx val="15"/>
              <c:delete val="1"/>
              <c:extLst>
                <c:ext xmlns:c15="http://schemas.microsoft.com/office/drawing/2012/chart" uri="{CE6537A1-D6FC-4f65-9D91-7224C49458BB}"/>
                <c:ext xmlns:c16="http://schemas.microsoft.com/office/drawing/2014/chart" uri="{C3380CC4-5D6E-409C-BE32-E72D297353CC}">
                  <c16:uniqueId val="{00000012-3878-488A-93F9-512FB526CA78}"/>
                </c:ext>
              </c:extLst>
            </c:dLbl>
            <c:dLbl>
              <c:idx val="16"/>
              <c:delete val="1"/>
              <c:extLst>
                <c:ext xmlns:c15="http://schemas.microsoft.com/office/drawing/2012/chart" uri="{CE6537A1-D6FC-4f65-9D91-7224C49458BB}"/>
                <c:ext xmlns:c16="http://schemas.microsoft.com/office/drawing/2014/chart" uri="{C3380CC4-5D6E-409C-BE32-E72D297353CC}">
                  <c16:uniqueId val="{00000013-3878-488A-93F9-512FB526CA78}"/>
                </c:ext>
              </c:extLst>
            </c:dLbl>
            <c:dLbl>
              <c:idx val="17"/>
              <c:delete val="1"/>
              <c:extLst>
                <c:ext xmlns:c15="http://schemas.microsoft.com/office/drawing/2012/chart" uri="{CE6537A1-D6FC-4f65-9D91-7224C49458BB}"/>
                <c:ext xmlns:c16="http://schemas.microsoft.com/office/drawing/2014/chart" uri="{C3380CC4-5D6E-409C-BE32-E72D297353CC}">
                  <c16:uniqueId val="{00000014-3878-488A-93F9-512FB526CA78}"/>
                </c:ext>
              </c:extLst>
            </c:dLbl>
            <c:dLbl>
              <c:idx val="18"/>
              <c:delete val="1"/>
              <c:extLst>
                <c:ext xmlns:c15="http://schemas.microsoft.com/office/drawing/2012/chart" uri="{CE6537A1-D6FC-4f65-9D91-7224C49458BB}"/>
                <c:ext xmlns:c16="http://schemas.microsoft.com/office/drawing/2014/chart" uri="{C3380CC4-5D6E-409C-BE32-E72D297353CC}">
                  <c16:uniqueId val="{00000015-3878-488A-93F9-512FB526CA78}"/>
                </c:ext>
              </c:extLst>
            </c:dLbl>
            <c:dLbl>
              <c:idx val="19"/>
              <c:delete val="1"/>
              <c:extLst>
                <c:ext xmlns:c15="http://schemas.microsoft.com/office/drawing/2012/chart" uri="{CE6537A1-D6FC-4f65-9D91-7224C49458BB}"/>
                <c:ext xmlns:c16="http://schemas.microsoft.com/office/drawing/2014/chart" uri="{C3380CC4-5D6E-409C-BE32-E72D297353CC}">
                  <c16:uniqueId val="{00000016-3878-488A-93F9-512FB526CA78}"/>
                </c:ext>
              </c:extLst>
            </c:dLbl>
            <c:dLbl>
              <c:idx val="20"/>
              <c:delete val="1"/>
              <c:extLst>
                <c:ext xmlns:c15="http://schemas.microsoft.com/office/drawing/2012/chart" uri="{CE6537A1-D6FC-4f65-9D91-7224C49458BB}"/>
                <c:ext xmlns:c16="http://schemas.microsoft.com/office/drawing/2014/chart" uri="{C3380CC4-5D6E-409C-BE32-E72D297353CC}">
                  <c16:uniqueId val="{00000017-3878-488A-93F9-512FB526CA78}"/>
                </c:ext>
              </c:extLst>
            </c:dLbl>
            <c:dLbl>
              <c:idx val="21"/>
              <c:delete val="1"/>
              <c:extLst>
                <c:ext xmlns:c15="http://schemas.microsoft.com/office/drawing/2012/chart" uri="{CE6537A1-D6FC-4f65-9D91-7224C49458BB}"/>
                <c:ext xmlns:c16="http://schemas.microsoft.com/office/drawing/2014/chart" uri="{C3380CC4-5D6E-409C-BE32-E72D297353CC}">
                  <c16:uniqueId val="{00000018-3878-488A-93F9-512FB526CA78}"/>
                </c:ext>
              </c:extLst>
            </c:dLbl>
            <c:dLbl>
              <c:idx val="22"/>
              <c:delete val="1"/>
              <c:extLst>
                <c:ext xmlns:c15="http://schemas.microsoft.com/office/drawing/2012/chart" uri="{CE6537A1-D6FC-4f65-9D91-7224C49458BB}"/>
                <c:ext xmlns:c16="http://schemas.microsoft.com/office/drawing/2014/chart" uri="{C3380CC4-5D6E-409C-BE32-E72D297353CC}">
                  <c16:uniqueId val="{00000019-3878-488A-93F9-512FB526CA78}"/>
                </c:ext>
              </c:extLst>
            </c:dLbl>
            <c:dLbl>
              <c:idx val="23"/>
              <c:delete val="1"/>
              <c:extLst>
                <c:ext xmlns:c15="http://schemas.microsoft.com/office/drawing/2012/chart" uri="{CE6537A1-D6FC-4f65-9D91-7224C49458BB}"/>
                <c:ext xmlns:c16="http://schemas.microsoft.com/office/drawing/2014/chart" uri="{C3380CC4-5D6E-409C-BE32-E72D297353CC}">
                  <c16:uniqueId val="{0000001A-3878-488A-93F9-512FB526CA78}"/>
                </c:ext>
              </c:extLst>
            </c:dLbl>
            <c:dLbl>
              <c:idx val="24"/>
              <c:delete val="1"/>
              <c:extLst>
                <c:ext xmlns:c15="http://schemas.microsoft.com/office/drawing/2012/chart" uri="{CE6537A1-D6FC-4f65-9D91-7224C49458BB}"/>
                <c:ext xmlns:c16="http://schemas.microsoft.com/office/drawing/2014/chart" uri="{C3380CC4-5D6E-409C-BE32-E72D297353CC}">
                  <c16:uniqueId val="{0000001B-3878-488A-93F9-512FB526CA7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878-488A-93F9-512FB526CA7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Neumünster, Stadt (01004)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41548</v>
      </c>
      <c r="F11" s="238">
        <v>41680</v>
      </c>
      <c r="G11" s="238">
        <v>41771</v>
      </c>
      <c r="H11" s="238">
        <v>40641</v>
      </c>
      <c r="I11" s="265">
        <v>40411</v>
      </c>
      <c r="J11" s="263">
        <v>1137</v>
      </c>
      <c r="K11" s="266">
        <v>2.8135903590606519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15.846731491287185</v>
      </c>
      <c r="E13" s="115">
        <v>6584</v>
      </c>
      <c r="F13" s="114">
        <v>6548</v>
      </c>
      <c r="G13" s="114">
        <v>6512</v>
      </c>
      <c r="H13" s="114">
        <v>6488</v>
      </c>
      <c r="I13" s="140">
        <v>6314</v>
      </c>
      <c r="J13" s="115">
        <v>270</v>
      </c>
      <c r="K13" s="116">
        <v>4.2762115932847644</v>
      </c>
    </row>
    <row r="14" spans="1:255" ht="14.1" customHeight="1" x14ac:dyDescent="0.2">
      <c r="A14" s="306" t="s">
        <v>230</v>
      </c>
      <c r="B14" s="307"/>
      <c r="C14" s="308"/>
      <c r="D14" s="113">
        <v>65.943005680177151</v>
      </c>
      <c r="E14" s="115">
        <v>27398</v>
      </c>
      <c r="F14" s="114">
        <v>27585</v>
      </c>
      <c r="G14" s="114">
        <v>27744</v>
      </c>
      <c r="H14" s="114">
        <v>26832</v>
      </c>
      <c r="I14" s="140">
        <v>26795</v>
      </c>
      <c r="J14" s="115">
        <v>603</v>
      </c>
      <c r="K14" s="116">
        <v>2.250419854450457</v>
      </c>
    </row>
    <row r="15" spans="1:255" ht="14.1" customHeight="1" x14ac:dyDescent="0.2">
      <c r="A15" s="306" t="s">
        <v>231</v>
      </c>
      <c r="B15" s="307"/>
      <c r="C15" s="308"/>
      <c r="D15" s="113">
        <v>9.34822374121498</v>
      </c>
      <c r="E15" s="115">
        <v>3884</v>
      </c>
      <c r="F15" s="114">
        <v>3875</v>
      </c>
      <c r="G15" s="114">
        <v>3855</v>
      </c>
      <c r="H15" s="114">
        <v>3767</v>
      </c>
      <c r="I15" s="140">
        <v>3745</v>
      </c>
      <c r="J15" s="115">
        <v>139</v>
      </c>
      <c r="K15" s="116">
        <v>3.711615487316422</v>
      </c>
    </row>
    <row r="16" spans="1:255" ht="14.1" customHeight="1" x14ac:dyDescent="0.2">
      <c r="A16" s="306" t="s">
        <v>232</v>
      </c>
      <c r="B16" s="307"/>
      <c r="C16" s="308"/>
      <c r="D16" s="113">
        <v>8.8139019928757101</v>
      </c>
      <c r="E16" s="115">
        <v>3662</v>
      </c>
      <c r="F16" s="114">
        <v>3651</v>
      </c>
      <c r="G16" s="114">
        <v>3639</v>
      </c>
      <c r="H16" s="114">
        <v>3533</v>
      </c>
      <c r="I16" s="140">
        <v>3535</v>
      </c>
      <c r="J16" s="115">
        <v>127</v>
      </c>
      <c r="K16" s="116">
        <v>3.5926449787835928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0.8159237508423991</v>
      </c>
      <c r="E18" s="115">
        <v>339</v>
      </c>
      <c r="F18" s="114">
        <v>336</v>
      </c>
      <c r="G18" s="114">
        <v>337</v>
      </c>
      <c r="H18" s="114">
        <v>333</v>
      </c>
      <c r="I18" s="140">
        <v>336</v>
      </c>
      <c r="J18" s="115">
        <v>3</v>
      </c>
      <c r="K18" s="116">
        <v>0.8928571428571429</v>
      </c>
    </row>
    <row r="19" spans="1:255" ht="14.1" customHeight="1" x14ac:dyDescent="0.2">
      <c r="A19" s="306" t="s">
        <v>235</v>
      </c>
      <c r="B19" s="307" t="s">
        <v>236</v>
      </c>
      <c r="C19" s="308"/>
      <c r="D19" s="113">
        <v>0.13959757389043997</v>
      </c>
      <c r="E19" s="115">
        <v>58</v>
      </c>
      <c r="F19" s="114">
        <v>55</v>
      </c>
      <c r="G19" s="114">
        <v>55</v>
      </c>
      <c r="H19" s="114">
        <v>53</v>
      </c>
      <c r="I19" s="140">
        <v>51</v>
      </c>
      <c r="J19" s="115">
        <v>7</v>
      </c>
      <c r="K19" s="116">
        <v>13.725490196078431</v>
      </c>
    </row>
    <row r="20" spans="1:255" ht="14.1" customHeight="1" x14ac:dyDescent="0.2">
      <c r="A20" s="306">
        <v>12</v>
      </c>
      <c r="B20" s="307" t="s">
        <v>237</v>
      </c>
      <c r="C20" s="308"/>
      <c r="D20" s="113">
        <v>0.79907576778665634</v>
      </c>
      <c r="E20" s="115">
        <v>332</v>
      </c>
      <c r="F20" s="114">
        <v>331</v>
      </c>
      <c r="G20" s="114">
        <v>354</v>
      </c>
      <c r="H20" s="114">
        <v>349</v>
      </c>
      <c r="I20" s="140">
        <v>331</v>
      </c>
      <c r="J20" s="115">
        <v>1</v>
      </c>
      <c r="K20" s="116">
        <v>0.30211480362537763</v>
      </c>
    </row>
    <row r="21" spans="1:255" ht="14.1" customHeight="1" x14ac:dyDescent="0.2">
      <c r="A21" s="306">
        <v>21</v>
      </c>
      <c r="B21" s="307" t="s">
        <v>238</v>
      </c>
      <c r="C21" s="308"/>
      <c r="D21" s="113">
        <v>0.12274959083469722</v>
      </c>
      <c r="E21" s="115">
        <v>51</v>
      </c>
      <c r="F21" s="114">
        <v>49</v>
      </c>
      <c r="G21" s="114">
        <v>62</v>
      </c>
      <c r="H21" s="114">
        <v>70</v>
      </c>
      <c r="I21" s="140">
        <v>62</v>
      </c>
      <c r="J21" s="115">
        <v>-11</v>
      </c>
      <c r="K21" s="116">
        <v>-17.741935483870968</v>
      </c>
    </row>
    <row r="22" spans="1:255" ht="14.1" customHeight="1" x14ac:dyDescent="0.2">
      <c r="A22" s="306">
        <v>22</v>
      </c>
      <c r="B22" s="307" t="s">
        <v>239</v>
      </c>
      <c r="C22" s="308"/>
      <c r="D22" s="113">
        <v>1.2371233272359681</v>
      </c>
      <c r="E22" s="115">
        <v>514</v>
      </c>
      <c r="F22" s="114">
        <v>514</v>
      </c>
      <c r="G22" s="114">
        <v>494</v>
      </c>
      <c r="H22" s="114">
        <v>457</v>
      </c>
      <c r="I22" s="140">
        <v>459</v>
      </c>
      <c r="J22" s="115">
        <v>55</v>
      </c>
      <c r="K22" s="116">
        <v>11.982570806100219</v>
      </c>
    </row>
    <row r="23" spans="1:255" ht="14.1" customHeight="1" x14ac:dyDescent="0.2">
      <c r="A23" s="306">
        <v>23</v>
      </c>
      <c r="B23" s="307" t="s">
        <v>240</v>
      </c>
      <c r="C23" s="308"/>
      <c r="D23" s="113">
        <v>0.57283142389525366</v>
      </c>
      <c r="E23" s="115">
        <v>238</v>
      </c>
      <c r="F23" s="114">
        <v>230</v>
      </c>
      <c r="G23" s="114">
        <v>230</v>
      </c>
      <c r="H23" s="114">
        <v>232</v>
      </c>
      <c r="I23" s="140">
        <v>241</v>
      </c>
      <c r="J23" s="115">
        <v>-3</v>
      </c>
      <c r="K23" s="116">
        <v>-1.2448132780082988</v>
      </c>
    </row>
    <row r="24" spans="1:255" ht="14.1" customHeight="1" x14ac:dyDescent="0.2">
      <c r="A24" s="306">
        <v>24</v>
      </c>
      <c r="B24" s="307" t="s">
        <v>241</v>
      </c>
      <c r="C24" s="308"/>
      <c r="D24" s="113">
        <v>2.404447867526716</v>
      </c>
      <c r="E24" s="115">
        <v>999</v>
      </c>
      <c r="F24" s="114">
        <v>1025</v>
      </c>
      <c r="G24" s="114">
        <v>1056</v>
      </c>
      <c r="H24" s="114">
        <v>1050</v>
      </c>
      <c r="I24" s="140">
        <v>1044</v>
      </c>
      <c r="J24" s="115">
        <v>-45</v>
      </c>
      <c r="K24" s="116">
        <v>-4.3103448275862073</v>
      </c>
    </row>
    <row r="25" spans="1:255" ht="14.1" customHeight="1" x14ac:dyDescent="0.2">
      <c r="A25" s="306">
        <v>25</v>
      </c>
      <c r="B25" s="307" t="s">
        <v>242</v>
      </c>
      <c r="C25" s="308"/>
      <c r="D25" s="113">
        <v>4.7968614614421874</v>
      </c>
      <c r="E25" s="115">
        <v>1993</v>
      </c>
      <c r="F25" s="114">
        <v>1978</v>
      </c>
      <c r="G25" s="114">
        <v>1983</v>
      </c>
      <c r="H25" s="114">
        <v>1940</v>
      </c>
      <c r="I25" s="140">
        <v>1928</v>
      </c>
      <c r="J25" s="115">
        <v>65</v>
      </c>
      <c r="K25" s="116">
        <v>3.3713692946058091</v>
      </c>
    </row>
    <row r="26" spans="1:255" ht="14.1" customHeight="1" x14ac:dyDescent="0.2">
      <c r="A26" s="306">
        <v>26</v>
      </c>
      <c r="B26" s="307" t="s">
        <v>243</v>
      </c>
      <c r="C26" s="308"/>
      <c r="D26" s="113">
        <v>2.0169442572446328</v>
      </c>
      <c r="E26" s="115">
        <v>838</v>
      </c>
      <c r="F26" s="114">
        <v>848</v>
      </c>
      <c r="G26" s="114">
        <v>846</v>
      </c>
      <c r="H26" s="114">
        <v>790</v>
      </c>
      <c r="I26" s="140">
        <v>793</v>
      </c>
      <c r="J26" s="115">
        <v>45</v>
      </c>
      <c r="K26" s="116">
        <v>5.6746532156368223</v>
      </c>
    </row>
    <row r="27" spans="1:255" ht="14.1" customHeight="1" x14ac:dyDescent="0.2">
      <c r="A27" s="306">
        <v>27</v>
      </c>
      <c r="B27" s="307" t="s">
        <v>244</v>
      </c>
      <c r="C27" s="308"/>
      <c r="D27" s="113">
        <v>1.988062000577645</v>
      </c>
      <c r="E27" s="115">
        <v>826</v>
      </c>
      <c r="F27" s="114">
        <v>815</v>
      </c>
      <c r="G27" s="114">
        <v>809</v>
      </c>
      <c r="H27" s="114">
        <v>781</v>
      </c>
      <c r="I27" s="140">
        <v>785</v>
      </c>
      <c r="J27" s="115">
        <v>41</v>
      </c>
      <c r="K27" s="116">
        <v>5.2229299363057322</v>
      </c>
    </row>
    <row r="28" spans="1:255" ht="14.1" customHeight="1" x14ac:dyDescent="0.2">
      <c r="A28" s="306">
        <v>28</v>
      </c>
      <c r="B28" s="307" t="s">
        <v>245</v>
      </c>
      <c r="C28" s="308"/>
      <c r="D28" s="113">
        <v>0.39472417444883029</v>
      </c>
      <c r="E28" s="115">
        <v>164</v>
      </c>
      <c r="F28" s="114">
        <v>167</v>
      </c>
      <c r="G28" s="114">
        <v>172</v>
      </c>
      <c r="H28" s="114">
        <v>165</v>
      </c>
      <c r="I28" s="140">
        <v>165</v>
      </c>
      <c r="J28" s="115">
        <v>-1</v>
      </c>
      <c r="K28" s="116">
        <v>-0.60606060606060608</v>
      </c>
    </row>
    <row r="29" spans="1:255" ht="14.1" customHeight="1" x14ac:dyDescent="0.2">
      <c r="A29" s="306">
        <v>29</v>
      </c>
      <c r="B29" s="307" t="s">
        <v>246</v>
      </c>
      <c r="C29" s="308"/>
      <c r="D29" s="113">
        <v>1.8268027341869644</v>
      </c>
      <c r="E29" s="115">
        <v>759</v>
      </c>
      <c r="F29" s="114">
        <v>780</v>
      </c>
      <c r="G29" s="114">
        <v>774</v>
      </c>
      <c r="H29" s="114">
        <v>759</v>
      </c>
      <c r="I29" s="140">
        <v>763</v>
      </c>
      <c r="J29" s="115">
        <v>-4</v>
      </c>
      <c r="K29" s="116">
        <v>-0.52424639580602883</v>
      </c>
    </row>
    <row r="30" spans="1:255" ht="14.1" customHeight="1" x14ac:dyDescent="0.2">
      <c r="A30" s="306" t="s">
        <v>247</v>
      </c>
      <c r="B30" s="307" t="s">
        <v>248</v>
      </c>
      <c r="C30" s="308"/>
      <c r="D30" s="113">
        <v>0.59208626167324541</v>
      </c>
      <c r="E30" s="115">
        <v>246</v>
      </c>
      <c r="F30" s="114">
        <v>256</v>
      </c>
      <c r="G30" s="114">
        <v>260</v>
      </c>
      <c r="H30" s="114">
        <v>258</v>
      </c>
      <c r="I30" s="140">
        <v>255</v>
      </c>
      <c r="J30" s="115">
        <v>-9</v>
      </c>
      <c r="K30" s="116">
        <v>-3.5294117647058822</v>
      </c>
    </row>
    <row r="31" spans="1:255" ht="14.1" customHeight="1" x14ac:dyDescent="0.2">
      <c r="A31" s="306" t="s">
        <v>249</v>
      </c>
      <c r="B31" s="307" t="s">
        <v>250</v>
      </c>
      <c r="C31" s="308"/>
      <c r="D31" s="113">
        <v>1.2250890536247232</v>
      </c>
      <c r="E31" s="115">
        <v>509</v>
      </c>
      <c r="F31" s="114">
        <v>520</v>
      </c>
      <c r="G31" s="114">
        <v>510</v>
      </c>
      <c r="H31" s="114">
        <v>497</v>
      </c>
      <c r="I31" s="140">
        <v>504</v>
      </c>
      <c r="J31" s="115">
        <v>5</v>
      </c>
      <c r="K31" s="116">
        <v>0.99206349206349209</v>
      </c>
    </row>
    <row r="32" spans="1:255" ht="14.1" customHeight="1" x14ac:dyDescent="0.2">
      <c r="A32" s="306">
        <v>31</v>
      </c>
      <c r="B32" s="307" t="s">
        <v>251</v>
      </c>
      <c r="C32" s="308"/>
      <c r="D32" s="113">
        <v>0.63300279195147779</v>
      </c>
      <c r="E32" s="115">
        <v>263</v>
      </c>
      <c r="F32" s="114">
        <v>256</v>
      </c>
      <c r="G32" s="114">
        <v>255</v>
      </c>
      <c r="H32" s="114">
        <v>247</v>
      </c>
      <c r="I32" s="140">
        <v>248</v>
      </c>
      <c r="J32" s="115">
        <v>15</v>
      </c>
      <c r="K32" s="116">
        <v>6.0483870967741939</v>
      </c>
    </row>
    <row r="33" spans="1:11" ht="14.1" customHeight="1" x14ac:dyDescent="0.2">
      <c r="A33" s="306">
        <v>32</v>
      </c>
      <c r="B33" s="307" t="s">
        <v>252</v>
      </c>
      <c r="C33" s="308"/>
      <c r="D33" s="113">
        <v>2.4188889958602098</v>
      </c>
      <c r="E33" s="115">
        <v>1005</v>
      </c>
      <c r="F33" s="114">
        <v>1009</v>
      </c>
      <c r="G33" s="114">
        <v>1062</v>
      </c>
      <c r="H33" s="114">
        <v>1049</v>
      </c>
      <c r="I33" s="140">
        <v>973</v>
      </c>
      <c r="J33" s="115">
        <v>32</v>
      </c>
      <c r="K33" s="116">
        <v>3.28879753340185</v>
      </c>
    </row>
    <row r="34" spans="1:11" ht="14.1" customHeight="1" x14ac:dyDescent="0.2">
      <c r="A34" s="306">
        <v>33</v>
      </c>
      <c r="B34" s="307" t="s">
        <v>253</v>
      </c>
      <c r="C34" s="308"/>
      <c r="D34" s="113">
        <v>1.2274959083469721</v>
      </c>
      <c r="E34" s="115">
        <v>510</v>
      </c>
      <c r="F34" s="114">
        <v>520</v>
      </c>
      <c r="G34" s="114">
        <v>539</v>
      </c>
      <c r="H34" s="114">
        <v>511</v>
      </c>
      <c r="I34" s="140">
        <v>526</v>
      </c>
      <c r="J34" s="115">
        <v>-16</v>
      </c>
      <c r="K34" s="116">
        <v>-3.041825095057034</v>
      </c>
    </row>
    <row r="35" spans="1:11" ht="14.1" customHeight="1" x14ac:dyDescent="0.2">
      <c r="A35" s="306">
        <v>34</v>
      </c>
      <c r="B35" s="307" t="s">
        <v>254</v>
      </c>
      <c r="C35" s="308"/>
      <c r="D35" s="113">
        <v>1.800327332242226</v>
      </c>
      <c r="E35" s="115">
        <v>748</v>
      </c>
      <c r="F35" s="114">
        <v>758</v>
      </c>
      <c r="G35" s="114">
        <v>765</v>
      </c>
      <c r="H35" s="114">
        <v>714</v>
      </c>
      <c r="I35" s="140">
        <v>710</v>
      </c>
      <c r="J35" s="115">
        <v>38</v>
      </c>
      <c r="K35" s="116">
        <v>5.352112676056338</v>
      </c>
    </row>
    <row r="36" spans="1:11" ht="14.1" customHeight="1" x14ac:dyDescent="0.2">
      <c r="A36" s="306">
        <v>41</v>
      </c>
      <c r="B36" s="307" t="s">
        <v>255</v>
      </c>
      <c r="C36" s="308"/>
      <c r="D36" s="113">
        <v>0.52228747472802539</v>
      </c>
      <c r="E36" s="115">
        <v>217</v>
      </c>
      <c r="F36" s="114">
        <v>216</v>
      </c>
      <c r="G36" s="114">
        <v>217</v>
      </c>
      <c r="H36" s="114">
        <v>215</v>
      </c>
      <c r="I36" s="140">
        <v>214</v>
      </c>
      <c r="J36" s="115">
        <v>3</v>
      </c>
      <c r="K36" s="116">
        <v>1.4018691588785046</v>
      </c>
    </row>
    <row r="37" spans="1:11" ht="14.1" customHeight="1" x14ac:dyDescent="0.2">
      <c r="A37" s="306">
        <v>42</v>
      </c>
      <c r="B37" s="307" t="s">
        <v>256</v>
      </c>
      <c r="C37" s="308"/>
      <c r="D37" s="113">
        <v>4.8137094444979302E-2</v>
      </c>
      <c r="E37" s="115">
        <v>20</v>
      </c>
      <c r="F37" s="114">
        <v>19</v>
      </c>
      <c r="G37" s="114">
        <v>19</v>
      </c>
      <c r="H37" s="114" t="s">
        <v>513</v>
      </c>
      <c r="I37" s="140" t="s">
        <v>513</v>
      </c>
      <c r="J37" s="115" t="s">
        <v>513</v>
      </c>
      <c r="K37" s="116" t="s">
        <v>513</v>
      </c>
    </row>
    <row r="38" spans="1:11" ht="14.1" customHeight="1" x14ac:dyDescent="0.2">
      <c r="A38" s="306">
        <v>43</v>
      </c>
      <c r="B38" s="307" t="s">
        <v>257</v>
      </c>
      <c r="C38" s="308"/>
      <c r="D38" s="113">
        <v>1.2299027630692212</v>
      </c>
      <c r="E38" s="115">
        <v>511</v>
      </c>
      <c r="F38" s="114">
        <v>510</v>
      </c>
      <c r="G38" s="114">
        <v>504</v>
      </c>
      <c r="H38" s="114">
        <v>486</v>
      </c>
      <c r="I38" s="140">
        <v>487</v>
      </c>
      <c r="J38" s="115">
        <v>24</v>
      </c>
      <c r="K38" s="116">
        <v>4.9281314168377826</v>
      </c>
    </row>
    <row r="39" spans="1:11" ht="14.1" customHeight="1" x14ac:dyDescent="0.2">
      <c r="A39" s="306">
        <v>51</v>
      </c>
      <c r="B39" s="307" t="s">
        <v>258</v>
      </c>
      <c r="C39" s="308"/>
      <c r="D39" s="113">
        <v>9.006450370655628</v>
      </c>
      <c r="E39" s="115">
        <v>3742</v>
      </c>
      <c r="F39" s="114">
        <v>3730</v>
      </c>
      <c r="G39" s="114">
        <v>3714</v>
      </c>
      <c r="H39" s="114">
        <v>3657</v>
      </c>
      <c r="I39" s="140">
        <v>3632</v>
      </c>
      <c r="J39" s="115">
        <v>110</v>
      </c>
      <c r="K39" s="116">
        <v>3.0286343612334803</v>
      </c>
    </row>
    <row r="40" spans="1:11" ht="14.1" customHeight="1" x14ac:dyDescent="0.2">
      <c r="A40" s="306" t="s">
        <v>259</v>
      </c>
      <c r="B40" s="307" t="s">
        <v>260</v>
      </c>
      <c r="C40" s="308"/>
      <c r="D40" s="113">
        <v>8.2410705689804562</v>
      </c>
      <c r="E40" s="115">
        <v>3424</v>
      </c>
      <c r="F40" s="114">
        <v>3401</v>
      </c>
      <c r="G40" s="114">
        <v>3380</v>
      </c>
      <c r="H40" s="114">
        <v>3337</v>
      </c>
      <c r="I40" s="140">
        <v>3300</v>
      </c>
      <c r="J40" s="115">
        <v>124</v>
      </c>
      <c r="K40" s="116">
        <v>3.7575757575757578</v>
      </c>
    </row>
    <row r="41" spans="1:11" ht="14.1" customHeight="1" x14ac:dyDescent="0.2">
      <c r="A41" s="306"/>
      <c r="B41" s="307" t="s">
        <v>261</v>
      </c>
      <c r="C41" s="308"/>
      <c r="D41" s="113">
        <v>7.3770097236930781</v>
      </c>
      <c r="E41" s="115">
        <v>3065</v>
      </c>
      <c r="F41" s="114">
        <v>3040</v>
      </c>
      <c r="G41" s="114">
        <v>3024</v>
      </c>
      <c r="H41" s="114">
        <v>2985</v>
      </c>
      <c r="I41" s="140">
        <v>2941</v>
      </c>
      <c r="J41" s="115">
        <v>124</v>
      </c>
      <c r="K41" s="116">
        <v>4.2162529751785103</v>
      </c>
    </row>
    <row r="42" spans="1:11" ht="14.1" customHeight="1" x14ac:dyDescent="0.2">
      <c r="A42" s="306">
        <v>52</v>
      </c>
      <c r="B42" s="307" t="s">
        <v>262</v>
      </c>
      <c r="C42" s="308"/>
      <c r="D42" s="113">
        <v>4.9749687108886107</v>
      </c>
      <c r="E42" s="115">
        <v>2067</v>
      </c>
      <c r="F42" s="114">
        <v>2098</v>
      </c>
      <c r="G42" s="114">
        <v>2108</v>
      </c>
      <c r="H42" s="114">
        <v>2096</v>
      </c>
      <c r="I42" s="140">
        <v>2099</v>
      </c>
      <c r="J42" s="115">
        <v>-32</v>
      </c>
      <c r="K42" s="116">
        <v>-1.5245354930919486</v>
      </c>
    </row>
    <row r="43" spans="1:11" ht="14.1" customHeight="1" x14ac:dyDescent="0.2">
      <c r="A43" s="306" t="s">
        <v>263</v>
      </c>
      <c r="B43" s="307" t="s">
        <v>264</v>
      </c>
      <c r="C43" s="308"/>
      <c r="D43" s="113">
        <v>4.3082699528256478</v>
      </c>
      <c r="E43" s="115">
        <v>1790</v>
      </c>
      <c r="F43" s="114">
        <v>1818</v>
      </c>
      <c r="G43" s="114">
        <v>1829</v>
      </c>
      <c r="H43" s="114">
        <v>1815</v>
      </c>
      <c r="I43" s="140">
        <v>1820</v>
      </c>
      <c r="J43" s="115">
        <v>-30</v>
      </c>
      <c r="K43" s="116">
        <v>-1.6483516483516483</v>
      </c>
    </row>
    <row r="44" spans="1:11" ht="14.1" customHeight="1" x14ac:dyDescent="0.2">
      <c r="A44" s="306">
        <v>53</v>
      </c>
      <c r="B44" s="307" t="s">
        <v>265</v>
      </c>
      <c r="C44" s="308"/>
      <c r="D44" s="113">
        <v>9.7044382401078266</v>
      </c>
      <c r="E44" s="115">
        <v>4032</v>
      </c>
      <c r="F44" s="114">
        <v>4043</v>
      </c>
      <c r="G44" s="114">
        <v>4036</v>
      </c>
      <c r="H44" s="114">
        <v>3787</v>
      </c>
      <c r="I44" s="140">
        <v>3753</v>
      </c>
      <c r="J44" s="115">
        <v>279</v>
      </c>
      <c r="K44" s="116">
        <v>7.434052757793765</v>
      </c>
    </row>
    <row r="45" spans="1:11" ht="14.1" customHeight="1" x14ac:dyDescent="0.2">
      <c r="A45" s="306" t="s">
        <v>266</v>
      </c>
      <c r="B45" s="307" t="s">
        <v>267</v>
      </c>
      <c r="C45" s="308"/>
      <c r="D45" s="113">
        <v>9.4011745451044568</v>
      </c>
      <c r="E45" s="115">
        <v>3906</v>
      </c>
      <c r="F45" s="114">
        <v>3922</v>
      </c>
      <c r="G45" s="114">
        <v>3919</v>
      </c>
      <c r="H45" s="114">
        <v>3676</v>
      </c>
      <c r="I45" s="140">
        <v>3643</v>
      </c>
      <c r="J45" s="115">
        <v>263</v>
      </c>
      <c r="K45" s="116">
        <v>7.2193247323634369</v>
      </c>
    </row>
    <row r="46" spans="1:11" ht="14.1" customHeight="1" x14ac:dyDescent="0.2">
      <c r="A46" s="306">
        <v>54</v>
      </c>
      <c r="B46" s="307" t="s">
        <v>268</v>
      </c>
      <c r="C46" s="308"/>
      <c r="D46" s="113">
        <v>2.1685761047463177</v>
      </c>
      <c r="E46" s="115">
        <v>901</v>
      </c>
      <c r="F46" s="114">
        <v>922</v>
      </c>
      <c r="G46" s="114">
        <v>930</v>
      </c>
      <c r="H46" s="114">
        <v>932</v>
      </c>
      <c r="I46" s="140">
        <v>929</v>
      </c>
      <c r="J46" s="115">
        <v>-28</v>
      </c>
      <c r="K46" s="116">
        <v>-3.0139935414424111</v>
      </c>
    </row>
    <row r="47" spans="1:11" ht="14.1" customHeight="1" x14ac:dyDescent="0.2">
      <c r="A47" s="306">
        <v>61</v>
      </c>
      <c r="B47" s="307" t="s">
        <v>269</v>
      </c>
      <c r="C47" s="308"/>
      <c r="D47" s="113">
        <v>3.4442091075382688</v>
      </c>
      <c r="E47" s="115">
        <v>1431</v>
      </c>
      <c r="F47" s="114">
        <v>1411</v>
      </c>
      <c r="G47" s="114">
        <v>1407</v>
      </c>
      <c r="H47" s="114">
        <v>1371</v>
      </c>
      <c r="I47" s="140">
        <v>1378</v>
      </c>
      <c r="J47" s="115">
        <v>53</v>
      </c>
      <c r="K47" s="116">
        <v>3.8461538461538463</v>
      </c>
    </row>
    <row r="48" spans="1:11" ht="14.1" customHeight="1" x14ac:dyDescent="0.2">
      <c r="A48" s="306">
        <v>62</v>
      </c>
      <c r="B48" s="307" t="s">
        <v>270</v>
      </c>
      <c r="C48" s="308"/>
      <c r="D48" s="113">
        <v>8.3277173389814187</v>
      </c>
      <c r="E48" s="115">
        <v>3460</v>
      </c>
      <c r="F48" s="114">
        <v>3500</v>
      </c>
      <c r="G48" s="114">
        <v>3527</v>
      </c>
      <c r="H48" s="114">
        <v>3402</v>
      </c>
      <c r="I48" s="140">
        <v>3428</v>
      </c>
      <c r="J48" s="115">
        <v>32</v>
      </c>
      <c r="K48" s="116">
        <v>0.93348891481913654</v>
      </c>
    </row>
    <row r="49" spans="1:11" ht="14.1" customHeight="1" x14ac:dyDescent="0.2">
      <c r="A49" s="306">
        <v>63</v>
      </c>
      <c r="B49" s="307" t="s">
        <v>271</v>
      </c>
      <c r="C49" s="308"/>
      <c r="D49" s="113">
        <v>1.5572350052950803</v>
      </c>
      <c r="E49" s="115">
        <v>647</v>
      </c>
      <c r="F49" s="114">
        <v>681</v>
      </c>
      <c r="G49" s="114">
        <v>684</v>
      </c>
      <c r="H49" s="114">
        <v>694</v>
      </c>
      <c r="I49" s="140">
        <v>693</v>
      </c>
      <c r="J49" s="115">
        <v>-46</v>
      </c>
      <c r="K49" s="116">
        <v>-6.637806637806638</v>
      </c>
    </row>
    <row r="50" spans="1:11" ht="14.1" customHeight="1" x14ac:dyDescent="0.2">
      <c r="A50" s="306" t="s">
        <v>272</v>
      </c>
      <c r="B50" s="307" t="s">
        <v>273</v>
      </c>
      <c r="C50" s="308"/>
      <c r="D50" s="113">
        <v>0.29363627611437376</v>
      </c>
      <c r="E50" s="115">
        <v>122</v>
      </c>
      <c r="F50" s="114">
        <v>128</v>
      </c>
      <c r="G50" s="114">
        <v>131</v>
      </c>
      <c r="H50" s="114">
        <v>132</v>
      </c>
      <c r="I50" s="140">
        <v>127</v>
      </c>
      <c r="J50" s="115">
        <v>-5</v>
      </c>
      <c r="K50" s="116">
        <v>-3.9370078740157481</v>
      </c>
    </row>
    <row r="51" spans="1:11" ht="14.1" customHeight="1" x14ac:dyDescent="0.2">
      <c r="A51" s="306" t="s">
        <v>274</v>
      </c>
      <c r="B51" s="307" t="s">
        <v>275</v>
      </c>
      <c r="C51" s="308"/>
      <c r="D51" s="113">
        <v>1.0277269664003081</v>
      </c>
      <c r="E51" s="115">
        <v>427</v>
      </c>
      <c r="F51" s="114">
        <v>448</v>
      </c>
      <c r="G51" s="114">
        <v>449</v>
      </c>
      <c r="H51" s="114">
        <v>465</v>
      </c>
      <c r="I51" s="140">
        <v>461</v>
      </c>
      <c r="J51" s="115">
        <v>-34</v>
      </c>
      <c r="K51" s="116">
        <v>-7.3752711496746208</v>
      </c>
    </row>
    <row r="52" spans="1:11" ht="14.1" customHeight="1" x14ac:dyDescent="0.2">
      <c r="A52" s="306">
        <v>71</v>
      </c>
      <c r="B52" s="307" t="s">
        <v>276</v>
      </c>
      <c r="C52" s="308"/>
      <c r="D52" s="113">
        <v>9.5913160681621257</v>
      </c>
      <c r="E52" s="115">
        <v>3985</v>
      </c>
      <c r="F52" s="114">
        <v>3981</v>
      </c>
      <c r="G52" s="114">
        <v>4003</v>
      </c>
      <c r="H52" s="114">
        <v>3865</v>
      </c>
      <c r="I52" s="140">
        <v>3856</v>
      </c>
      <c r="J52" s="115">
        <v>129</v>
      </c>
      <c r="K52" s="116">
        <v>3.345435684647303</v>
      </c>
    </row>
    <row r="53" spans="1:11" ht="14.1" customHeight="1" x14ac:dyDescent="0.2">
      <c r="A53" s="306" t="s">
        <v>277</v>
      </c>
      <c r="B53" s="307" t="s">
        <v>278</v>
      </c>
      <c r="C53" s="308"/>
      <c r="D53" s="113">
        <v>4.3636276114373738</v>
      </c>
      <c r="E53" s="115">
        <v>1813</v>
      </c>
      <c r="F53" s="114">
        <v>1809</v>
      </c>
      <c r="G53" s="114">
        <v>1822</v>
      </c>
      <c r="H53" s="114">
        <v>1750</v>
      </c>
      <c r="I53" s="140">
        <v>1735</v>
      </c>
      <c r="J53" s="115">
        <v>78</v>
      </c>
      <c r="K53" s="116">
        <v>4.4956772334293946</v>
      </c>
    </row>
    <row r="54" spans="1:11" ht="14.1" customHeight="1" x14ac:dyDescent="0.2">
      <c r="A54" s="306" t="s">
        <v>279</v>
      </c>
      <c r="B54" s="307" t="s">
        <v>280</v>
      </c>
      <c r="C54" s="308"/>
      <c r="D54" s="113">
        <v>4.2793876961586594</v>
      </c>
      <c r="E54" s="115">
        <v>1778</v>
      </c>
      <c r="F54" s="114">
        <v>1776</v>
      </c>
      <c r="G54" s="114">
        <v>1793</v>
      </c>
      <c r="H54" s="114">
        <v>1740</v>
      </c>
      <c r="I54" s="140">
        <v>1746</v>
      </c>
      <c r="J54" s="115">
        <v>32</v>
      </c>
      <c r="K54" s="116">
        <v>1.8327605956471935</v>
      </c>
    </row>
    <row r="55" spans="1:11" ht="14.1" customHeight="1" x14ac:dyDescent="0.2">
      <c r="A55" s="306">
        <v>72</v>
      </c>
      <c r="B55" s="307" t="s">
        <v>281</v>
      </c>
      <c r="C55" s="308"/>
      <c r="D55" s="113">
        <v>3.6319437758736881</v>
      </c>
      <c r="E55" s="115">
        <v>1509</v>
      </c>
      <c r="F55" s="114">
        <v>1529</v>
      </c>
      <c r="G55" s="114">
        <v>1527</v>
      </c>
      <c r="H55" s="114">
        <v>1473</v>
      </c>
      <c r="I55" s="140">
        <v>1473</v>
      </c>
      <c r="J55" s="115">
        <v>36</v>
      </c>
      <c r="K55" s="116">
        <v>2.443991853360489</v>
      </c>
    </row>
    <row r="56" spans="1:11" ht="14.1" customHeight="1" x14ac:dyDescent="0.2">
      <c r="A56" s="306" t="s">
        <v>282</v>
      </c>
      <c r="B56" s="307" t="s">
        <v>283</v>
      </c>
      <c r="C56" s="308"/>
      <c r="D56" s="113">
        <v>2.0626744969673632</v>
      </c>
      <c r="E56" s="115">
        <v>857</v>
      </c>
      <c r="F56" s="114">
        <v>873</v>
      </c>
      <c r="G56" s="114">
        <v>876</v>
      </c>
      <c r="H56" s="114">
        <v>830</v>
      </c>
      <c r="I56" s="140">
        <v>832</v>
      </c>
      <c r="J56" s="115">
        <v>25</v>
      </c>
      <c r="K56" s="116">
        <v>3.0048076923076925</v>
      </c>
    </row>
    <row r="57" spans="1:11" ht="14.1" customHeight="1" x14ac:dyDescent="0.2">
      <c r="A57" s="306" t="s">
        <v>284</v>
      </c>
      <c r="B57" s="307" t="s">
        <v>285</v>
      </c>
      <c r="C57" s="308"/>
      <c r="D57" s="113">
        <v>1.097525753345528</v>
      </c>
      <c r="E57" s="115">
        <v>456</v>
      </c>
      <c r="F57" s="114">
        <v>457</v>
      </c>
      <c r="G57" s="114">
        <v>452</v>
      </c>
      <c r="H57" s="114">
        <v>449</v>
      </c>
      <c r="I57" s="140">
        <v>445</v>
      </c>
      <c r="J57" s="115">
        <v>11</v>
      </c>
      <c r="K57" s="116">
        <v>2.4719101123595504</v>
      </c>
    </row>
    <row r="58" spans="1:11" ht="14.1" customHeight="1" x14ac:dyDescent="0.2">
      <c r="A58" s="306">
        <v>73</v>
      </c>
      <c r="B58" s="307" t="s">
        <v>286</v>
      </c>
      <c r="C58" s="308"/>
      <c r="D58" s="113">
        <v>3.294984114758833</v>
      </c>
      <c r="E58" s="115">
        <v>1369</v>
      </c>
      <c r="F58" s="114">
        <v>1354</v>
      </c>
      <c r="G58" s="114">
        <v>1372</v>
      </c>
      <c r="H58" s="114">
        <v>1359</v>
      </c>
      <c r="I58" s="140">
        <v>1346</v>
      </c>
      <c r="J58" s="115">
        <v>23</v>
      </c>
      <c r="K58" s="116">
        <v>1.7087667161961366</v>
      </c>
    </row>
    <row r="59" spans="1:11" ht="14.1" customHeight="1" x14ac:dyDescent="0.2">
      <c r="A59" s="306" t="s">
        <v>287</v>
      </c>
      <c r="B59" s="307" t="s">
        <v>288</v>
      </c>
      <c r="C59" s="308"/>
      <c r="D59" s="113">
        <v>2.8449022816982765</v>
      </c>
      <c r="E59" s="115">
        <v>1182</v>
      </c>
      <c r="F59" s="114">
        <v>1173</v>
      </c>
      <c r="G59" s="114">
        <v>1188</v>
      </c>
      <c r="H59" s="114">
        <v>1187</v>
      </c>
      <c r="I59" s="140">
        <v>1172</v>
      </c>
      <c r="J59" s="115">
        <v>10</v>
      </c>
      <c r="K59" s="116">
        <v>0.85324232081911267</v>
      </c>
    </row>
    <row r="60" spans="1:11" ht="14.1" customHeight="1" x14ac:dyDescent="0.2">
      <c r="A60" s="306">
        <v>81</v>
      </c>
      <c r="B60" s="307" t="s">
        <v>289</v>
      </c>
      <c r="C60" s="308"/>
      <c r="D60" s="113">
        <v>7.5984403581399826</v>
      </c>
      <c r="E60" s="115">
        <v>3157</v>
      </c>
      <c r="F60" s="114">
        <v>3161</v>
      </c>
      <c r="G60" s="114">
        <v>3122</v>
      </c>
      <c r="H60" s="114">
        <v>3087</v>
      </c>
      <c r="I60" s="140">
        <v>3083</v>
      </c>
      <c r="J60" s="115">
        <v>74</v>
      </c>
      <c r="K60" s="116">
        <v>2.4002594875121637</v>
      </c>
    </row>
    <row r="61" spans="1:11" ht="14.1" customHeight="1" x14ac:dyDescent="0.2">
      <c r="A61" s="306" t="s">
        <v>290</v>
      </c>
      <c r="B61" s="307" t="s">
        <v>291</v>
      </c>
      <c r="C61" s="308"/>
      <c r="D61" s="113">
        <v>2.0723019158563587</v>
      </c>
      <c r="E61" s="115">
        <v>861</v>
      </c>
      <c r="F61" s="114">
        <v>861</v>
      </c>
      <c r="G61" s="114">
        <v>867</v>
      </c>
      <c r="H61" s="114">
        <v>845</v>
      </c>
      <c r="I61" s="140">
        <v>859</v>
      </c>
      <c r="J61" s="115">
        <v>2</v>
      </c>
      <c r="K61" s="116">
        <v>0.23282887077997672</v>
      </c>
    </row>
    <row r="62" spans="1:11" ht="14.1" customHeight="1" x14ac:dyDescent="0.2">
      <c r="A62" s="306" t="s">
        <v>292</v>
      </c>
      <c r="B62" s="307" t="s">
        <v>293</v>
      </c>
      <c r="C62" s="308"/>
      <c r="D62" s="113">
        <v>3.3407143544815634</v>
      </c>
      <c r="E62" s="115">
        <v>1388</v>
      </c>
      <c r="F62" s="114">
        <v>1404</v>
      </c>
      <c r="G62" s="114">
        <v>1362</v>
      </c>
      <c r="H62" s="114">
        <v>1362</v>
      </c>
      <c r="I62" s="140">
        <v>1345</v>
      </c>
      <c r="J62" s="115">
        <v>43</v>
      </c>
      <c r="K62" s="116">
        <v>3.1970260223048328</v>
      </c>
    </row>
    <row r="63" spans="1:11" ht="14.1" customHeight="1" x14ac:dyDescent="0.2">
      <c r="A63" s="306"/>
      <c r="B63" s="307" t="s">
        <v>294</v>
      </c>
      <c r="C63" s="308"/>
      <c r="D63" s="113">
        <v>2.9074805044767498</v>
      </c>
      <c r="E63" s="115">
        <v>1208</v>
      </c>
      <c r="F63" s="114">
        <v>1217</v>
      </c>
      <c r="G63" s="114">
        <v>1185</v>
      </c>
      <c r="H63" s="114">
        <v>1193</v>
      </c>
      <c r="I63" s="140">
        <v>1174</v>
      </c>
      <c r="J63" s="115">
        <v>34</v>
      </c>
      <c r="K63" s="116">
        <v>2.8960817717206133</v>
      </c>
    </row>
    <row r="64" spans="1:11" ht="14.1" customHeight="1" x14ac:dyDescent="0.2">
      <c r="A64" s="306" t="s">
        <v>295</v>
      </c>
      <c r="B64" s="307" t="s">
        <v>296</v>
      </c>
      <c r="C64" s="308"/>
      <c r="D64" s="113">
        <v>0.86165399056512948</v>
      </c>
      <c r="E64" s="115">
        <v>358</v>
      </c>
      <c r="F64" s="114">
        <v>342</v>
      </c>
      <c r="G64" s="114">
        <v>344</v>
      </c>
      <c r="H64" s="114">
        <v>341</v>
      </c>
      <c r="I64" s="140">
        <v>342</v>
      </c>
      <c r="J64" s="115">
        <v>16</v>
      </c>
      <c r="K64" s="116">
        <v>4.6783625730994149</v>
      </c>
    </row>
    <row r="65" spans="1:11" ht="14.1" customHeight="1" x14ac:dyDescent="0.2">
      <c r="A65" s="306" t="s">
        <v>297</v>
      </c>
      <c r="B65" s="307" t="s">
        <v>298</v>
      </c>
      <c r="C65" s="308"/>
      <c r="D65" s="113">
        <v>0.53672860306151926</v>
      </c>
      <c r="E65" s="115">
        <v>223</v>
      </c>
      <c r="F65" s="114">
        <v>228</v>
      </c>
      <c r="G65" s="114">
        <v>227</v>
      </c>
      <c r="H65" s="114">
        <v>222</v>
      </c>
      <c r="I65" s="140">
        <v>224</v>
      </c>
      <c r="J65" s="115">
        <v>-1</v>
      </c>
      <c r="K65" s="116">
        <v>-0.44642857142857145</v>
      </c>
    </row>
    <row r="66" spans="1:11" ht="14.1" customHeight="1" x14ac:dyDescent="0.2">
      <c r="A66" s="306">
        <v>82</v>
      </c>
      <c r="B66" s="307" t="s">
        <v>299</v>
      </c>
      <c r="C66" s="308"/>
      <c r="D66" s="113">
        <v>3.6271300664291903</v>
      </c>
      <c r="E66" s="115">
        <v>1507</v>
      </c>
      <c r="F66" s="114">
        <v>1500</v>
      </c>
      <c r="G66" s="114">
        <v>1503</v>
      </c>
      <c r="H66" s="114">
        <v>1443</v>
      </c>
      <c r="I66" s="140">
        <v>1442</v>
      </c>
      <c r="J66" s="115">
        <v>65</v>
      </c>
      <c r="K66" s="116">
        <v>4.5076282940360608</v>
      </c>
    </row>
    <row r="67" spans="1:11" ht="14.1" customHeight="1" x14ac:dyDescent="0.2">
      <c r="A67" s="306" t="s">
        <v>300</v>
      </c>
      <c r="B67" s="307" t="s">
        <v>301</v>
      </c>
      <c r="C67" s="308"/>
      <c r="D67" s="113">
        <v>2.2720708578030231</v>
      </c>
      <c r="E67" s="115">
        <v>944</v>
      </c>
      <c r="F67" s="114">
        <v>930</v>
      </c>
      <c r="G67" s="114">
        <v>923</v>
      </c>
      <c r="H67" s="114">
        <v>909</v>
      </c>
      <c r="I67" s="140">
        <v>898</v>
      </c>
      <c r="J67" s="115">
        <v>46</v>
      </c>
      <c r="K67" s="116">
        <v>5.1224944320712691</v>
      </c>
    </row>
    <row r="68" spans="1:11" ht="14.1" customHeight="1" x14ac:dyDescent="0.2">
      <c r="A68" s="306" t="s">
        <v>302</v>
      </c>
      <c r="B68" s="307" t="s">
        <v>303</v>
      </c>
      <c r="C68" s="308"/>
      <c r="D68" s="113">
        <v>0.68836045056320405</v>
      </c>
      <c r="E68" s="115">
        <v>286</v>
      </c>
      <c r="F68" s="114">
        <v>291</v>
      </c>
      <c r="G68" s="114">
        <v>303</v>
      </c>
      <c r="H68" s="114">
        <v>264</v>
      </c>
      <c r="I68" s="140">
        <v>271</v>
      </c>
      <c r="J68" s="115">
        <v>15</v>
      </c>
      <c r="K68" s="116">
        <v>5.5350553505535052</v>
      </c>
    </row>
    <row r="69" spans="1:11" ht="14.1" customHeight="1" x14ac:dyDescent="0.2">
      <c r="A69" s="306">
        <v>83</v>
      </c>
      <c r="B69" s="307" t="s">
        <v>304</v>
      </c>
      <c r="C69" s="308"/>
      <c r="D69" s="113">
        <v>5.3311832097814573</v>
      </c>
      <c r="E69" s="115">
        <v>2215</v>
      </c>
      <c r="F69" s="114">
        <v>2224</v>
      </c>
      <c r="G69" s="114">
        <v>2181</v>
      </c>
      <c r="H69" s="114">
        <v>2127</v>
      </c>
      <c r="I69" s="140">
        <v>2098</v>
      </c>
      <c r="J69" s="115">
        <v>117</v>
      </c>
      <c r="K69" s="116">
        <v>5.5767397521449</v>
      </c>
    </row>
    <row r="70" spans="1:11" ht="14.1" customHeight="1" x14ac:dyDescent="0.2">
      <c r="A70" s="306" t="s">
        <v>305</v>
      </c>
      <c r="B70" s="307" t="s">
        <v>306</v>
      </c>
      <c r="C70" s="308"/>
      <c r="D70" s="113">
        <v>4.3925098681043613</v>
      </c>
      <c r="E70" s="115">
        <v>1825</v>
      </c>
      <c r="F70" s="114">
        <v>1841</v>
      </c>
      <c r="G70" s="114">
        <v>1803</v>
      </c>
      <c r="H70" s="114">
        <v>1770</v>
      </c>
      <c r="I70" s="140">
        <v>1751</v>
      </c>
      <c r="J70" s="115">
        <v>74</v>
      </c>
      <c r="K70" s="116">
        <v>4.2261564820102802</v>
      </c>
    </row>
    <row r="71" spans="1:11" ht="14.1" customHeight="1" x14ac:dyDescent="0.2">
      <c r="A71" s="306"/>
      <c r="B71" s="307" t="s">
        <v>307</v>
      </c>
      <c r="C71" s="308"/>
      <c r="D71" s="113">
        <v>2.7654760758640609</v>
      </c>
      <c r="E71" s="115">
        <v>1149</v>
      </c>
      <c r="F71" s="114">
        <v>1165</v>
      </c>
      <c r="G71" s="114">
        <v>1157</v>
      </c>
      <c r="H71" s="114">
        <v>1136</v>
      </c>
      <c r="I71" s="140">
        <v>1125</v>
      </c>
      <c r="J71" s="115">
        <v>24</v>
      </c>
      <c r="K71" s="116">
        <v>2.1333333333333333</v>
      </c>
    </row>
    <row r="72" spans="1:11" ht="14.1" customHeight="1" x14ac:dyDescent="0.2">
      <c r="A72" s="306">
        <v>84</v>
      </c>
      <c r="B72" s="307" t="s">
        <v>308</v>
      </c>
      <c r="C72" s="308"/>
      <c r="D72" s="113">
        <v>1.0517955136227977</v>
      </c>
      <c r="E72" s="115">
        <v>437</v>
      </c>
      <c r="F72" s="114">
        <v>441</v>
      </c>
      <c r="G72" s="114">
        <v>445</v>
      </c>
      <c r="H72" s="114">
        <v>433</v>
      </c>
      <c r="I72" s="140">
        <v>436</v>
      </c>
      <c r="J72" s="115">
        <v>1</v>
      </c>
      <c r="K72" s="116">
        <v>0.22935779816513763</v>
      </c>
    </row>
    <row r="73" spans="1:11" ht="14.1" customHeight="1" x14ac:dyDescent="0.2">
      <c r="A73" s="306" t="s">
        <v>309</v>
      </c>
      <c r="B73" s="307" t="s">
        <v>310</v>
      </c>
      <c r="C73" s="308"/>
      <c r="D73" s="113">
        <v>0.45008183306055649</v>
      </c>
      <c r="E73" s="115">
        <v>187</v>
      </c>
      <c r="F73" s="114">
        <v>183</v>
      </c>
      <c r="G73" s="114">
        <v>189</v>
      </c>
      <c r="H73" s="114">
        <v>193</v>
      </c>
      <c r="I73" s="140">
        <v>197</v>
      </c>
      <c r="J73" s="115">
        <v>-10</v>
      </c>
      <c r="K73" s="116">
        <v>-5.0761421319796955</v>
      </c>
    </row>
    <row r="74" spans="1:11" ht="14.1" customHeight="1" x14ac:dyDescent="0.2">
      <c r="A74" s="306" t="s">
        <v>311</v>
      </c>
      <c r="B74" s="307" t="s">
        <v>312</v>
      </c>
      <c r="C74" s="308"/>
      <c r="D74" s="113">
        <v>0.25994031000288825</v>
      </c>
      <c r="E74" s="115">
        <v>108</v>
      </c>
      <c r="F74" s="114">
        <v>121</v>
      </c>
      <c r="G74" s="114">
        <v>119</v>
      </c>
      <c r="H74" s="114">
        <v>121</v>
      </c>
      <c r="I74" s="140">
        <v>123</v>
      </c>
      <c r="J74" s="115">
        <v>-15</v>
      </c>
      <c r="K74" s="116">
        <v>-12.195121951219512</v>
      </c>
    </row>
    <row r="75" spans="1:11" ht="14.1" customHeight="1" x14ac:dyDescent="0.2">
      <c r="A75" s="306" t="s">
        <v>313</v>
      </c>
      <c r="B75" s="307" t="s">
        <v>314</v>
      </c>
      <c r="C75" s="308"/>
      <c r="D75" s="113">
        <v>3.6102820833734478E-2</v>
      </c>
      <c r="E75" s="115">
        <v>15</v>
      </c>
      <c r="F75" s="114">
        <v>11</v>
      </c>
      <c r="G75" s="114">
        <v>12</v>
      </c>
      <c r="H75" s="114">
        <v>11</v>
      </c>
      <c r="I75" s="140">
        <v>11</v>
      </c>
      <c r="J75" s="115">
        <v>4</v>
      </c>
      <c r="K75" s="116">
        <v>36.363636363636367</v>
      </c>
    </row>
    <row r="76" spans="1:11" ht="14.1" customHeight="1" x14ac:dyDescent="0.2">
      <c r="A76" s="306">
        <v>91</v>
      </c>
      <c r="B76" s="307" t="s">
        <v>315</v>
      </c>
      <c r="C76" s="308"/>
      <c r="D76" s="113">
        <v>0.50062578222778475</v>
      </c>
      <c r="E76" s="115">
        <v>208</v>
      </c>
      <c r="F76" s="114">
        <v>208</v>
      </c>
      <c r="G76" s="114">
        <v>218</v>
      </c>
      <c r="H76" s="114">
        <v>218</v>
      </c>
      <c r="I76" s="140">
        <v>217</v>
      </c>
      <c r="J76" s="115">
        <v>-9</v>
      </c>
      <c r="K76" s="116">
        <v>-4.1474654377880187</v>
      </c>
    </row>
    <row r="77" spans="1:11" ht="14.1" customHeight="1" x14ac:dyDescent="0.2">
      <c r="A77" s="306">
        <v>92</v>
      </c>
      <c r="B77" s="307" t="s">
        <v>316</v>
      </c>
      <c r="C77" s="308"/>
      <c r="D77" s="113">
        <v>1.0854914797342832</v>
      </c>
      <c r="E77" s="115">
        <v>451</v>
      </c>
      <c r="F77" s="114">
        <v>425</v>
      </c>
      <c r="G77" s="114">
        <v>413</v>
      </c>
      <c r="H77" s="114">
        <v>435</v>
      </c>
      <c r="I77" s="140">
        <v>368</v>
      </c>
      <c r="J77" s="115">
        <v>83</v>
      </c>
      <c r="K77" s="116">
        <v>22.554347826086957</v>
      </c>
    </row>
    <row r="78" spans="1:11" ht="14.1" customHeight="1" x14ac:dyDescent="0.2">
      <c r="A78" s="306">
        <v>93</v>
      </c>
      <c r="B78" s="307" t="s">
        <v>317</v>
      </c>
      <c r="C78" s="308"/>
      <c r="D78" s="113">
        <v>8.4239915278713773E-2</v>
      </c>
      <c r="E78" s="115">
        <v>35</v>
      </c>
      <c r="F78" s="114">
        <v>33</v>
      </c>
      <c r="G78" s="114">
        <v>33</v>
      </c>
      <c r="H78" s="114">
        <v>29</v>
      </c>
      <c r="I78" s="140">
        <v>30</v>
      </c>
      <c r="J78" s="115">
        <v>5</v>
      </c>
      <c r="K78" s="116">
        <v>16.666666666666668</v>
      </c>
    </row>
    <row r="79" spans="1:11" ht="14.1" customHeight="1" x14ac:dyDescent="0.2">
      <c r="A79" s="306">
        <v>94</v>
      </c>
      <c r="B79" s="307" t="s">
        <v>318</v>
      </c>
      <c r="C79" s="308"/>
      <c r="D79" s="113">
        <v>9.3867334167709635E-2</v>
      </c>
      <c r="E79" s="115">
        <v>39</v>
      </c>
      <c r="F79" s="114">
        <v>47</v>
      </c>
      <c r="G79" s="114">
        <v>46</v>
      </c>
      <c r="H79" s="114">
        <v>46</v>
      </c>
      <c r="I79" s="140">
        <v>43</v>
      </c>
      <c r="J79" s="115">
        <v>-4</v>
      </c>
      <c r="K79" s="116">
        <v>-9.3023255813953494</v>
      </c>
    </row>
    <row r="80" spans="1:11" ht="14.1" customHeight="1" x14ac:dyDescent="0.2">
      <c r="A80" s="306" t="s">
        <v>319</v>
      </c>
      <c r="B80" s="307" t="s">
        <v>320</v>
      </c>
      <c r="C80" s="308"/>
      <c r="D80" s="113">
        <v>2.1661692500240685E-2</v>
      </c>
      <c r="E80" s="115">
        <v>9</v>
      </c>
      <c r="F80" s="114">
        <v>10</v>
      </c>
      <c r="G80" s="114">
        <v>3</v>
      </c>
      <c r="H80" s="114" t="s">
        <v>513</v>
      </c>
      <c r="I80" s="140" t="s">
        <v>513</v>
      </c>
      <c r="J80" s="115" t="s">
        <v>513</v>
      </c>
      <c r="K80" s="116" t="s">
        <v>513</v>
      </c>
    </row>
    <row r="81" spans="1:11" ht="14.1" customHeight="1" x14ac:dyDescent="0.2">
      <c r="A81" s="310" t="s">
        <v>321</v>
      </c>
      <c r="B81" s="311" t="s">
        <v>224</v>
      </c>
      <c r="C81" s="312"/>
      <c r="D81" s="125">
        <v>4.8137094444979302E-2</v>
      </c>
      <c r="E81" s="143">
        <v>20</v>
      </c>
      <c r="F81" s="144">
        <v>21</v>
      </c>
      <c r="G81" s="144">
        <v>21</v>
      </c>
      <c r="H81" s="144">
        <v>21</v>
      </c>
      <c r="I81" s="145">
        <v>22</v>
      </c>
      <c r="J81" s="143">
        <v>-2</v>
      </c>
      <c r="K81" s="146">
        <v>-9.0909090909090917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7897</v>
      </c>
      <c r="E12" s="114">
        <v>8225</v>
      </c>
      <c r="F12" s="114">
        <v>8225</v>
      </c>
      <c r="G12" s="114">
        <v>8166</v>
      </c>
      <c r="H12" s="140">
        <v>8164</v>
      </c>
      <c r="I12" s="115">
        <v>-267</v>
      </c>
      <c r="J12" s="116">
        <v>-3.270455658990691</v>
      </c>
      <c r="K12"/>
      <c r="L12"/>
      <c r="M12"/>
      <c r="N12"/>
      <c r="O12"/>
      <c r="P12"/>
    </row>
    <row r="13" spans="1:16" s="110" customFormat="1" ht="14.45" customHeight="1" x14ac:dyDescent="0.2">
      <c r="A13" s="120" t="s">
        <v>105</v>
      </c>
      <c r="B13" s="119" t="s">
        <v>106</v>
      </c>
      <c r="C13" s="113">
        <v>43.459541598075219</v>
      </c>
      <c r="D13" s="115">
        <v>3432</v>
      </c>
      <c r="E13" s="114">
        <v>3510</v>
      </c>
      <c r="F13" s="114">
        <v>3523</v>
      </c>
      <c r="G13" s="114">
        <v>3472</v>
      </c>
      <c r="H13" s="140">
        <v>3492</v>
      </c>
      <c r="I13" s="115">
        <v>-60</v>
      </c>
      <c r="J13" s="116">
        <v>-1.7182130584192439</v>
      </c>
      <c r="K13"/>
      <c r="L13"/>
      <c r="M13"/>
      <c r="N13"/>
      <c r="O13"/>
      <c r="P13"/>
    </row>
    <row r="14" spans="1:16" s="110" customFormat="1" ht="14.45" customHeight="1" x14ac:dyDescent="0.2">
      <c r="A14" s="120"/>
      <c r="B14" s="119" t="s">
        <v>107</v>
      </c>
      <c r="C14" s="113">
        <v>56.540458401924781</v>
      </c>
      <c r="D14" s="115">
        <v>4465</v>
      </c>
      <c r="E14" s="114">
        <v>4715</v>
      </c>
      <c r="F14" s="114">
        <v>4702</v>
      </c>
      <c r="G14" s="114">
        <v>4694</v>
      </c>
      <c r="H14" s="140">
        <v>4672</v>
      </c>
      <c r="I14" s="115">
        <v>-207</v>
      </c>
      <c r="J14" s="116">
        <v>-4.430650684931507</v>
      </c>
      <c r="K14"/>
      <c r="L14"/>
      <c r="M14"/>
      <c r="N14"/>
      <c r="O14"/>
      <c r="P14"/>
    </row>
    <row r="15" spans="1:16" s="110" customFormat="1" ht="14.45" customHeight="1" x14ac:dyDescent="0.2">
      <c r="A15" s="118" t="s">
        <v>105</v>
      </c>
      <c r="B15" s="121" t="s">
        <v>108</v>
      </c>
      <c r="C15" s="113">
        <v>18.918576674686591</v>
      </c>
      <c r="D15" s="115">
        <v>1494</v>
      </c>
      <c r="E15" s="114">
        <v>1577</v>
      </c>
      <c r="F15" s="114">
        <v>1563</v>
      </c>
      <c r="G15" s="114">
        <v>1599</v>
      </c>
      <c r="H15" s="140">
        <v>1630</v>
      </c>
      <c r="I15" s="115">
        <v>-136</v>
      </c>
      <c r="J15" s="116">
        <v>-8.3435582822085887</v>
      </c>
      <c r="K15"/>
      <c r="L15"/>
      <c r="M15"/>
      <c r="N15"/>
      <c r="O15"/>
      <c r="P15"/>
    </row>
    <row r="16" spans="1:16" s="110" customFormat="1" ht="14.45" customHeight="1" x14ac:dyDescent="0.2">
      <c r="A16" s="118"/>
      <c r="B16" s="121" t="s">
        <v>109</v>
      </c>
      <c r="C16" s="113">
        <v>45.11839939217424</v>
      </c>
      <c r="D16" s="115">
        <v>3563</v>
      </c>
      <c r="E16" s="114">
        <v>3779</v>
      </c>
      <c r="F16" s="114">
        <v>3801</v>
      </c>
      <c r="G16" s="114">
        <v>3747</v>
      </c>
      <c r="H16" s="140">
        <v>3751</v>
      </c>
      <c r="I16" s="115">
        <v>-188</v>
      </c>
      <c r="J16" s="116">
        <v>-5.0119968008531055</v>
      </c>
      <c r="K16"/>
      <c r="L16"/>
      <c r="M16"/>
      <c r="N16"/>
      <c r="O16"/>
      <c r="P16"/>
    </row>
    <row r="17" spans="1:16" s="110" customFormat="1" ht="14.45" customHeight="1" x14ac:dyDescent="0.2">
      <c r="A17" s="118"/>
      <c r="B17" s="121" t="s">
        <v>110</v>
      </c>
      <c r="C17" s="113">
        <v>18.272761808281626</v>
      </c>
      <c r="D17" s="115">
        <v>1443</v>
      </c>
      <c r="E17" s="114">
        <v>1466</v>
      </c>
      <c r="F17" s="114">
        <v>1442</v>
      </c>
      <c r="G17" s="114">
        <v>1444</v>
      </c>
      <c r="H17" s="140">
        <v>1440</v>
      </c>
      <c r="I17" s="115">
        <v>3</v>
      </c>
      <c r="J17" s="116">
        <v>0.20833333333333334</v>
      </c>
      <c r="K17"/>
      <c r="L17"/>
      <c r="M17"/>
      <c r="N17"/>
      <c r="O17"/>
      <c r="P17"/>
    </row>
    <row r="18" spans="1:16" s="110" customFormat="1" ht="14.45" customHeight="1" x14ac:dyDescent="0.2">
      <c r="A18" s="120"/>
      <c r="B18" s="121" t="s">
        <v>111</v>
      </c>
      <c r="C18" s="113">
        <v>17.69026212485754</v>
      </c>
      <c r="D18" s="115">
        <v>1397</v>
      </c>
      <c r="E18" s="114">
        <v>1403</v>
      </c>
      <c r="F18" s="114">
        <v>1419</v>
      </c>
      <c r="G18" s="114">
        <v>1376</v>
      </c>
      <c r="H18" s="140">
        <v>1343</v>
      </c>
      <c r="I18" s="115">
        <v>54</v>
      </c>
      <c r="J18" s="116">
        <v>4.0208488458674605</v>
      </c>
      <c r="K18"/>
      <c r="L18"/>
      <c r="M18"/>
      <c r="N18"/>
      <c r="O18"/>
      <c r="P18"/>
    </row>
    <row r="19" spans="1:16" s="110" customFormat="1" ht="14.45" customHeight="1" x14ac:dyDescent="0.2">
      <c r="A19" s="120"/>
      <c r="B19" s="121" t="s">
        <v>112</v>
      </c>
      <c r="C19" s="113">
        <v>1.709509940483728</v>
      </c>
      <c r="D19" s="115">
        <v>135</v>
      </c>
      <c r="E19" s="114">
        <v>139</v>
      </c>
      <c r="F19" s="114">
        <v>153</v>
      </c>
      <c r="G19" s="114">
        <v>124</v>
      </c>
      <c r="H19" s="140">
        <v>119</v>
      </c>
      <c r="I19" s="115">
        <v>16</v>
      </c>
      <c r="J19" s="116">
        <v>13.445378151260504</v>
      </c>
      <c r="K19"/>
      <c r="L19"/>
      <c r="M19"/>
      <c r="N19"/>
      <c r="O19"/>
      <c r="P19"/>
    </row>
    <row r="20" spans="1:16" s="110" customFormat="1" ht="14.45" customHeight="1" x14ac:dyDescent="0.2">
      <c r="A20" s="120" t="s">
        <v>113</v>
      </c>
      <c r="B20" s="119" t="s">
        <v>116</v>
      </c>
      <c r="C20" s="113">
        <v>93.301253640623017</v>
      </c>
      <c r="D20" s="115">
        <v>7368</v>
      </c>
      <c r="E20" s="114">
        <v>7654</v>
      </c>
      <c r="F20" s="114">
        <v>7674</v>
      </c>
      <c r="G20" s="114">
        <v>7645</v>
      </c>
      <c r="H20" s="140">
        <v>7608</v>
      </c>
      <c r="I20" s="115">
        <v>-240</v>
      </c>
      <c r="J20" s="116">
        <v>-3.1545741324921135</v>
      </c>
      <c r="K20"/>
      <c r="L20"/>
      <c r="M20"/>
      <c r="N20"/>
      <c r="O20"/>
      <c r="P20"/>
    </row>
    <row r="21" spans="1:16" s="110" customFormat="1" ht="14.45" customHeight="1" x14ac:dyDescent="0.2">
      <c r="A21" s="123"/>
      <c r="B21" s="124" t="s">
        <v>117</v>
      </c>
      <c r="C21" s="125">
        <v>6.5974420666075728</v>
      </c>
      <c r="D21" s="143">
        <v>521</v>
      </c>
      <c r="E21" s="144">
        <v>564</v>
      </c>
      <c r="F21" s="144">
        <v>545</v>
      </c>
      <c r="G21" s="144">
        <v>515</v>
      </c>
      <c r="H21" s="145">
        <v>551</v>
      </c>
      <c r="I21" s="143">
        <v>-30</v>
      </c>
      <c r="J21" s="146">
        <v>-5.4446460980036298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7061</v>
      </c>
      <c r="E56" s="114">
        <v>7338</v>
      </c>
      <c r="F56" s="114">
        <v>7334</v>
      </c>
      <c r="G56" s="114">
        <v>7299</v>
      </c>
      <c r="H56" s="140">
        <v>7297</v>
      </c>
      <c r="I56" s="115">
        <v>-236</v>
      </c>
      <c r="J56" s="116">
        <v>-3.2342058380156229</v>
      </c>
      <c r="K56"/>
      <c r="L56"/>
      <c r="M56"/>
      <c r="N56"/>
      <c r="O56"/>
      <c r="P56"/>
    </row>
    <row r="57" spans="1:16" s="110" customFormat="1" ht="14.45" customHeight="1" x14ac:dyDescent="0.2">
      <c r="A57" s="120" t="s">
        <v>105</v>
      </c>
      <c r="B57" s="119" t="s">
        <v>106</v>
      </c>
      <c r="C57" s="113">
        <v>42.571873672284376</v>
      </c>
      <c r="D57" s="115">
        <v>3006</v>
      </c>
      <c r="E57" s="114">
        <v>3069</v>
      </c>
      <c r="F57" s="114">
        <v>3075</v>
      </c>
      <c r="G57" s="114">
        <v>3062</v>
      </c>
      <c r="H57" s="140">
        <v>3081</v>
      </c>
      <c r="I57" s="115">
        <v>-75</v>
      </c>
      <c r="J57" s="116">
        <v>-2.4342745861733204</v>
      </c>
    </row>
    <row r="58" spans="1:16" s="110" customFormat="1" ht="14.45" customHeight="1" x14ac:dyDescent="0.2">
      <c r="A58" s="120"/>
      <c r="B58" s="119" t="s">
        <v>107</v>
      </c>
      <c r="C58" s="113">
        <v>57.428126327715624</v>
      </c>
      <c r="D58" s="115">
        <v>4055</v>
      </c>
      <c r="E58" s="114">
        <v>4269</v>
      </c>
      <c r="F58" s="114">
        <v>4259</v>
      </c>
      <c r="G58" s="114">
        <v>4237</v>
      </c>
      <c r="H58" s="140">
        <v>4216</v>
      </c>
      <c r="I58" s="115">
        <v>-161</v>
      </c>
      <c r="J58" s="116">
        <v>-3.8187855787476281</v>
      </c>
    </row>
    <row r="59" spans="1:16" s="110" customFormat="1" ht="14.45" customHeight="1" x14ac:dyDescent="0.2">
      <c r="A59" s="118" t="s">
        <v>105</v>
      </c>
      <c r="B59" s="121" t="s">
        <v>108</v>
      </c>
      <c r="C59" s="113">
        <v>17.221356748335928</v>
      </c>
      <c r="D59" s="115">
        <v>1216</v>
      </c>
      <c r="E59" s="114">
        <v>1303</v>
      </c>
      <c r="F59" s="114">
        <v>1278</v>
      </c>
      <c r="G59" s="114">
        <v>1282</v>
      </c>
      <c r="H59" s="140">
        <v>1317</v>
      </c>
      <c r="I59" s="115">
        <v>-101</v>
      </c>
      <c r="J59" s="116">
        <v>-7.6689445709946851</v>
      </c>
    </row>
    <row r="60" spans="1:16" s="110" customFormat="1" ht="14.45" customHeight="1" x14ac:dyDescent="0.2">
      <c r="A60" s="118"/>
      <c r="B60" s="121" t="s">
        <v>109</v>
      </c>
      <c r="C60" s="113">
        <v>47.755275456734175</v>
      </c>
      <c r="D60" s="115">
        <v>3372</v>
      </c>
      <c r="E60" s="114">
        <v>3516</v>
      </c>
      <c r="F60" s="114">
        <v>3546</v>
      </c>
      <c r="G60" s="114">
        <v>3541</v>
      </c>
      <c r="H60" s="140">
        <v>3533</v>
      </c>
      <c r="I60" s="115">
        <v>-161</v>
      </c>
      <c r="J60" s="116">
        <v>-4.5570336824228699</v>
      </c>
    </row>
    <row r="61" spans="1:16" s="110" customFormat="1" ht="14.45" customHeight="1" x14ac:dyDescent="0.2">
      <c r="A61" s="118"/>
      <c r="B61" s="121" t="s">
        <v>110</v>
      </c>
      <c r="C61" s="113">
        <v>18.113581645659256</v>
      </c>
      <c r="D61" s="115">
        <v>1279</v>
      </c>
      <c r="E61" s="114">
        <v>1323</v>
      </c>
      <c r="F61" s="114">
        <v>1297</v>
      </c>
      <c r="G61" s="114">
        <v>1301</v>
      </c>
      <c r="H61" s="140">
        <v>1292</v>
      </c>
      <c r="I61" s="115">
        <v>-13</v>
      </c>
      <c r="J61" s="116">
        <v>-1.0061919504643964</v>
      </c>
    </row>
    <row r="62" spans="1:16" s="110" customFormat="1" ht="14.45" customHeight="1" x14ac:dyDescent="0.2">
      <c r="A62" s="120"/>
      <c r="B62" s="121" t="s">
        <v>111</v>
      </c>
      <c r="C62" s="113">
        <v>16.909786149270641</v>
      </c>
      <c r="D62" s="115">
        <v>1194</v>
      </c>
      <c r="E62" s="114">
        <v>1196</v>
      </c>
      <c r="F62" s="114">
        <v>1213</v>
      </c>
      <c r="G62" s="114">
        <v>1175</v>
      </c>
      <c r="H62" s="140">
        <v>1155</v>
      </c>
      <c r="I62" s="115">
        <v>39</v>
      </c>
      <c r="J62" s="116">
        <v>3.3766233766233764</v>
      </c>
    </row>
    <row r="63" spans="1:16" s="110" customFormat="1" ht="14.45" customHeight="1" x14ac:dyDescent="0.2">
      <c r="A63" s="120"/>
      <c r="B63" s="121" t="s">
        <v>112</v>
      </c>
      <c r="C63" s="113">
        <v>1.4728791955813625</v>
      </c>
      <c r="D63" s="115">
        <v>104</v>
      </c>
      <c r="E63" s="114">
        <v>107</v>
      </c>
      <c r="F63" s="114">
        <v>127</v>
      </c>
      <c r="G63" s="114">
        <v>100</v>
      </c>
      <c r="H63" s="140">
        <v>96</v>
      </c>
      <c r="I63" s="115">
        <v>8</v>
      </c>
      <c r="J63" s="116">
        <v>8.3333333333333339</v>
      </c>
    </row>
    <row r="64" spans="1:16" s="110" customFormat="1" ht="14.45" customHeight="1" x14ac:dyDescent="0.2">
      <c r="A64" s="120" t="s">
        <v>113</v>
      </c>
      <c r="B64" s="119" t="s">
        <v>116</v>
      </c>
      <c r="C64" s="113">
        <v>90.978614927064157</v>
      </c>
      <c r="D64" s="115">
        <v>6424</v>
      </c>
      <c r="E64" s="114">
        <v>6660</v>
      </c>
      <c r="F64" s="114">
        <v>6673</v>
      </c>
      <c r="G64" s="114">
        <v>6661</v>
      </c>
      <c r="H64" s="140">
        <v>6651</v>
      </c>
      <c r="I64" s="115">
        <v>-227</v>
      </c>
      <c r="J64" s="116">
        <v>-3.4130205984062547</v>
      </c>
    </row>
    <row r="65" spans="1:10" s="110" customFormat="1" ht="14.45" customHeight="1" x14ac:dyDescent="0.2">
      <c r="A65" s="123"/>
      <c r="B65" s="124" t="s">
        <v>117</v>
      </c>
      <c r="C65" s="125">
        <v>8.8939243733182263</v>
      </c>
      <c r="D65" s="143">
        <v>628</v>
      </c>
      <c r="E65" s="144">
        <v>668</v>
      </c>
      <c r="F65" s="144">
        <v>651</v>
      </c>
      <c r="G65" s="144">
        <v>627</v>
      </c>
      <c r="H65" s="145">
        <v>635</v>
      </c>
      <c r="I65" s="143">
        <v>-7</v>
      </c>
      <c r="J65" s="146">
        <v>-1.1023622047244095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7897</v>
      </c>
      <c r="G11" s="114">
        <v>8225</v>
      </c>
      <c r="H11" s="114">
        <v>8225</v>
      </c>
      <c r="I11" s="114">
        <v>8166</v>
      </c>
      <c r="J11" s="140">
        <v>8164</v>
      </c>
      <c r="K11" s="114">
        <v>-267</v>
      </c>
      <c r="L11" s="116">
        <v>-3.270455658990691</v>
      </c>
    </row>
    <row r="12" spans="1:17" s="110" customFormat="1" ht="24" customHeight="1" x14ac:dyDescent="0.2">
      <c r="A12" s="604" t="s">
        <v>185</v>
      </c>
      <c r="B12" s="605"/>
      <c r="C12" s="605"/>
      <c r="D12" s="606"/>
      <c r="E12" s="113">
        <v>43.459541598075219</v>
      </c>
      <c r="F12" s="115">
        <v>3432</v>
      </c>
      <c r="G12" s="114">
        <v>3510</v>
      </c>
      <c r="H12" s="114">
        <v>3523</v>
      </c>
      <c r="I12" s="114">
        <v>3472</v>
      </c>
      <c r="J12" s="140">
        <v>3492</v>
      </c>
      <c r="K12" s="114">
        <v>-60</v>
      </c>
      <c r="L12" s="116">
        <v>-1.7182130584192439</v>
      </c>
    </row>
    <row r="13" spans="1:17" s="110" customFormat="1" ht="15" customHeight="1" x14ac:dyDescent="0.2">
      <c r="A13" s="120"/>
      <c r="B13" s="612" t="s">
        <v>107</v>
      </c>
      <c r="C13" s="612"/>
      <c r="E13" s="113">
        <v>56.540458401924781</v>
      </c>
      <c r="F13" s="115">
        <v>4465</v>
      </c>
      <c r="G13" s="114">
        <v>4715</v>
      </c>
      <c r="H13" s="114">
        <v>4702</v>
      </c>
      <c r="I13" s="114">
        <v>4694</v>
      </c>
      <c r="J13" s="140">
        <v>4672</v>
      </c>
      <c r="K13" s="114">
        <v>-207</v>
      </c>
      <c r="L13" s="116">
        <v>-4.430650684931507</v>
      </c>
    </row>
    <row r="14" spans="1:17" s="110" customFormat="1" ht="22.5" customHeight="1" x14ac:dyDescent="0.2">
      <c r="A14" s="604" t="s">
        <v>186</v>
      </c>
      <c r="B14" s="605"/>
      <c r="C14" s="605"/>
      <c r="D14" s="606"/>
      <c r="E14" s="113">
        <v>18.918576674686591</v>
      </c>
      <c r="F14" s="115">
        <v>1494</v>
      </c>
      <c r="G14" s="114">
        <v>1577</v>
      </c>
      <c r="H14" s="114">
        <v>1563</v>
      </c>
      <c r="I14" s="114">
        <v>1599</v>
      </c>
      <c r="J14" s="140">
        <v>1630</v>
      </c>
      <c r="K14" s="114">
        <v>-136</v>
      </c>
      <c r="L14" s="116">
        <v>-8.3435582822085887</v>
      </c>
    </row>
    <row r="15" spans="1:17" s="110" customFormat="1" ht="15" customHeight="1" x14ac:dyDescent="0.2">
      <c r="A15" s="120"/>
      <c r="B15" s="119"/>
      <c r="C15" s="258" t="s">
        <v>106</v>
      </c>
      <c r="E15" s="113">
        <v>51.070950468540829</v>
      </c>
      <c r="F15" s="115">
        <v>763</v>
      </c>
      <c r="G15" s="114">
        <v>785</v>
      </c>
      <c r="H15" s="114">
        <v>768</v>
      </c>
      <c r="I15" s="114">
        <v>772</v>
      </c>
      <c r="J15" s="140">
        <v>797</v>
      </c>
      <c r="K15" s="114">
        <v>-34</v>
      </c>
      <c r="L15" s="116">
        <v>-4.2659974905897116</v>
      </c>
    </row>
    <row r="16" spans="1:17" s="110" customFormat="1" ht="15" customHeight="1" x14ac:dyDescent="0.2">
      <c r="A16" s="120"/>
      <c r="B16" s="119"/>
      <c r="C16" s="258" t="s">
        <v>107</v>
      </c>
      <c r="E16" s="113">
        <v>48.929049531459171</v>
      </c>
      <c r="F16" s="115">
        <v>731</v>
      </c>
      <c r="G16" s="114">
        <v>792</v>
      </c>
      <c r="H16" s="114">
        <v>795</v>
      </c>
      <c r="I16" s="114">
        <v>827</v>
      </c>
      <c r="J16" s="140">
        <v>833</v>
      </c>
      <c r="K16" s="114">
        <v>-102</v>
      </c>
      <c r="L16" s="116">
        <v>-12.244897959183673</v>
      </c>
    </row>
    <row r="17" spans="1:12" s="110" customFormat="1" ht="15" customHeight="1" x14ac:dyDescent="0.2">
      <c r="A17" s="120"/>
      <c r="B17" s="121" t="s">
        <v>109</v>
      </c>
      <c r="C17" s="258"/>
      <c r="E17" s="113">
        <v>45.11839939217424</v>
      </c>
      <c r="F17" s="115">
        <v>3563</v>
      </c>
      <c r="G17" s="114">
        <v>3779</v>
      </c>
      <c r="H17" s="114">
        <v>3801</v>
      </c>
      <c r="I17" s="114">
        <v>3747</v>
      </c>
      <c r="J17" s="140">
        <v>3751</v>
      </c>
      <c r="K17" s="114">
        <v>-188</v>
      </c>
      <c r="L17" s="116">
        <v>-5.0119968008531055</v>
      </c>
    </row>
    <row r="18" spans="1:12" s="110" customFormat="1" ht="15" customHeight="1" x14ac:dyDescent="0.2">
      <c r="A18" s="120"/>
      <c r="B18" s="119"/>
      <c r="C18" s="258" t="s">
        <v>106</v>
      </c>
      <c r="E18" s="113">
        <v>36.570305921975866</v>
      </c>
      <c r="F18" s="115">
        <v>1303</v>
      </c>
      <c r="G18" s="114">
        <v>1358</v>
      </c>
      <c r="H18" s="114">
        <v>1375</v>
      </c>
      <c r="I18" s="114">
        <v>1336</v>
      </c>
      <c r="J18" s="140">
        <v>1338</v>
      </c>
      <c r="K18" s="114">
        <v>-35</v>
      </c>
      <c r="L18" s="116">
        <v>-2.615844544095665</v>
      </c>
    </row>
    <row r="19" spans="1:12" s="110" customFormat="1" ht="15" customHeight="1" x14ac:dyDescent="0.2">
      <c r="A19" s="120"/>
      <c r="B19" s="119"/>
      <c r="C19" s="258" t="s">
        <v>107</v>
      </c>
      <c r="E19" s="113">
        <v>63.429694078024134</v>
      </c>
      <c r="F19" s="115">
        <v>2260</v>
      </c>
      <c r="G19" s="114">
        <v>2421</v>
      </c>
      <c r="H19" s="114">
        <v>2426</v>
      </c>
      <c r="I19" s="114">
        <v>2411</v>
      </c>
      <c r="J19" s="140">
        <v>2413</v>
      </c>
      <c r="K19" s="114">
        <v>-153</v>
      </c>
      <c r="L19" s="116">
        <v>-6.3406547865727312</v>
      </c>
    </row>
    <row r="20" spans="1:12" s="110" customFormat="1" ht="15" customHeight="1" x14ac:dyDescent="0.2">
      <c r="A20" s="120"/>
      <c r="B20" s="121" t="s">
        <v>110</v>
      </c>
      <c r="C20" s="258"/>
      <c r="E20" s="113">
        <v>18.272761808281626</v>
      </c>
      <c r="F20" s="115">
        <v>1443</v>
      </c>
      <c r="G20" s="114">
        <v>1466</v>
      </c>
      <c r="H20" s="114">
        <v>1442</v>
      </c>
      <c r="I20" s="114">
        <v>1444</v>
      </c>
      <c r="J20" s="140">
        <v>1440</v>
      </c>
      <c r="K20" s="114">
        <v>3</v>
      </c>
      <c r="L20" s="116">
        <v>0.20833333333333334</v>
      </c>
    </row>
    <row r="21" spans="1:12" s="110" customFormat="1" ht="15" customHeight="1" x14ac:dyDescent="0.2">
      <c r="A21" s="120"/>
      <c r="B21" s="119"/>
      <c r="C21" s="258" t="s">
        <v>106</v>
      </c>
      <c r="E21" s="113">
        <v>37.976437976437978</v>
      </c>
      <c r="F21" s="115">
        <v>548</v>
      </c>
      <c r="G21" s="114">
        <v>556</v>
      </c>
      <c r="H21" s="114">
        <v>548</v>
      </c>
      <c r="I21" s="114">
        <v>567</v>
      </c>
      <c r="J21" s="140">
        <v>569</v>
      </c>
      <c r="K21" s="114">
        <v>-21</v>
      </c>
      <c r="L21" s="116">
        <v>-3.6906854130052724</v>
      </c>
    </row>
    <row r="22" spans="1:12" s="110" customFormat="1" ht="15" customHeight="1" x14ac:dyDescent="0.2">
      <c r="A22" s="120"/>
      <c r="B22" s="119"/>
      <c r="C22" s="258" t="s">
        <v>107</v>
      </c>
      <c r="E22" s="113">
        <v>62.023562023562022</v>
      </c>
      <c r="F22" s="115">
        <v>895</v>
      </c>
      <c r="G22" s="114">
        <v>910</v>
      </c>
      <c r="H22" s="114">
        <v>894</v>
      </c>
      <c r="I22" s="114">
        <v>877</v>
      </c>
      <c r="J22" s="140">
        <v>871</v>
      </c>
      <c r="K22" s="114">
        <v>24</v>
      </c>
      <c r="L22" s="116">
        <v>2.7554535017221586</v>
      </c>
    </row>
    <row r="23" spans="1:12" s="110" customFormat="1" ht="15" customHeight="1" x14ac:dyDescent="0.2">
      <c r="A23" s="120"/>
      <c r="B23" s="121" t="s">
        <v>111</v>
      </c>
      <c r="C23" s="258"/>
      <c r="E23" s="113">
        <v>17.69026212485754</v>
      </c>
      <c r="F23" s="115">
        <v>1397</v>
      </c>
      <c r="G23" s="114">
        <v>1403</v>
      </c>
      <c r="H23" s="114">
        <v>1419</v>
      </c>
      <c r="I23" s="114">
        <v>1376</v>
      </c>
      <c r="J23" s="140">
        <v>1343</v>
      </c>
      <c r="K23" s="114">
        <v>54</v>
      </c>
      <c r="L23" s="116">
        <v>4.0208488458674605</v>
      </c>
    </row>
    <row r="24" spans="1:12" s="110" customFormat="1" ht="15" customHeight="1" x14ac:dyDescent="0.2">
      <c r="A24" s="120"/>
      <c r="B24" s="119"/>
      <c r="C24" s="258" t="s">
        <v>106</v>
      </c>
      <c r="E24" s="113">
        <v>58.554044380816038</v>
      </c>
      <c r="F24" s="115">
        <v>818</v>
      </c>
      <c r="G24" s="114">
        <v>811</v>
      </c>
      <c r="H24" s="114">
        <v>832</v>
      </c>
      <c r="I24" s="114">
        <v>797</v>
      </c>
      <c r="J24" s="140">
        <v>788</v>
      </c>
      <c r="K24" s="114">
        <v>30</v>
      </c>
      <c r="L24" s="116">
        <v>3.8071065989847717</v>
      </c>
    </row>
    <row r="25" spans="1:12" s="110" customFormat="1" ht="15" customHeight="1" x14ac:dyDescent="0.2">
      <c r="A25" s="120"/>
      <c r="B25" s="119"/>
      <c r="C25" s="258" t="s">
        <v>107</v>
      </c>
      <c r="E25" s="113">
        <v>41.445955619183962</v>
      </c>
      <c r="F25" s="115">
        <v>579</v>
      </c>
      <c r="G25" s="114">
        <v>592</v>
      </c>
      <c r="H25" s="114">
        <v>587</v>
      </c>
      <c r="I25" s="114">
        <v>579</v>
      </c>
      <c r="J25" s="140">
        <v>555</v>
      </c>
      <c r="K25" s="114">
        <v>24</v>
      </c>
      <c r="L25" s="116">
        <v>4.3243243243243246</v>
      </c>
    </row>
    <row r="26" spans="1:12" s="110" customFormat="1" ht="15" customHeight="1" x14ac:dyDescent="0.2">
      <c r="A26" s="120"/>
      <c r="C26" s="121" t="s">
        <v>187</v>
      </c>
      <c r="D26" s="110" t="s">
        <v>188</v>
      </c>
      <c r="E26" s="113">
        <v>1.709509940483728</v>
      </c>
      <c r="F26" s="115">
        <v>135</v>
      </c>
      <c r="G26" s="114">
        <v>139</v>
      </c>
      <c r="H26" s="114">
        <v>153</v>
      </c>
      <c r="I26" s="114">
        <v>124</v>
      </c>
      <c r="J26" s="140">
        <v>119</v>
      </c>
      <c r="K26" s="114">
        <v>16</v>
      </c>
      <c r="L26" s="116">
        <v>13.445378151260504</v>
      </c>
    </row>
    <row r="27" spans="1:12" s="110" customFormat="1" ht="15" customHeight="1" x14ac:dyDescent="0.2">
      <c r="A27" s="120"/>
      <c r="B27" s="119"/>
      <c r="D27" s="259" t="s">
        <v>106</v>
      </c>
      <c r="E27" s="113">
        <v>51.111111111111114</v>
      </c>
      <c r="F27" s="115">
        <v>69</v>
      </c>
      <c r="G27" s="114">
        <v>73</v>
      </c>
      <c r="H27" s="114">
        <v>79</v>
      </c>
      <c r="I27" s="114">
        <v>61</v>
      </c>
      <c r="J27" s="140">
        <v>65</v>
      </c>
      <c r="K27" s="114">
        <v>4</v>
      </c>
      <c r="L27" s="116">
        <v>6.1538461538461542</v>
      </c>
    </row>
    <row r="28" spans="1:12" s="110" customFormat="1" ht="15" customHeight="1" x14ac:dyDescent="0.2">
      <c r="A28" s="120"/>
      <c r="B28" s="119"/>
      <c r="D28" s="259" t="s">
        <v>107</v>
      </c>
      <c r="E28" s="113">
        <v>48.888888888888886</v>
      </c>
      <c r="F28" s="115">
        <v>66</v>
      </c>
      <c r="G28" s="114">
        <v>66</v>
      </c>
      <c r="H28" s="114">
        <v>74</v>
      </c>
      <c r="I28" s="114">
        <v>63</v>
      </c>
      <c r="J28" s="140">
        <v>54</v>
      </c>
      <c r="K28" s="114">
        <v>12</v>
      </c>
      <c r="L28" s="116">
        <v>22.222222222222221</v>
      </c>
    </row>
    <row r="29" spans="1:12" s="110" customFormat="1" ht="24" customHeight="1" x14ac:dyDescent="0.2">
      <c r="A29" s="604" t="s">
        <v>189</v>
      </c>
      <c r="B29" s="605"/>
      <c r="C29" s="605"/>
      <c r="D29" s="606"/>
      <c r="E29" s="113">
        <v>93.301253640623017</v>
      </c>
      <c r="F29" s="115">
        <v>7368</v>
      </c>
      <c r="G29" s="114">
        <v>7654</v>
      </c>
      <c r="H29" s="114">
        <v>7674</v>
      </c>
      <c r="I29" s="114">
        <v>7645</v>
      </c>
      <c r="J29" s="140">
        <v>7608</v>
      </c>
      <c r="K29" s="114">
        <v>-240</v>
      </c>
      <c r="L29" s="116">
        <v>-3.1545741324921135</v>
      </c>
    </row>
    <row r="30" spans="1:12" s="110" customFormat="1" ht="15" customHeight="1" x14ac:dyDescent="0.2">
      <c r="A30" s="120"/>
      <c r="B30" s="119"/>
      <c r="C30" s="258" t="s">
        <v>106</v>
      </c>
      <c r="E30" s="113">
        <v>43.105320304017376</v>
      </c>
      <c r="F30" s="115">
        <v>3176</v>
      </c>
      <c r="G30" s="114">
        <v>3227</v>
      </c>
      <c r="H30" s="114">
        <v>3244</v>
      </c>
      <c r="I30" s="114">
        <v>3207</v>
      </c>
      <c r="J30" s="140">
        <v>3212</v>
      </c>
      <c r="K30" s="114">
        <v>-36</v>
      </c>
      <c r="L30" s="116">
        <v>-1.1207970112079702</v>
      </c>
    </row>
    <row r="31" spans="1:12" s="110" customFormat="1" ht="15" customHeight="1" x14ac:dyDescent="0.2">
      <c r="A31" s="120"/>
      <c r="B31" s="119"/>
      <c r="C31" s="258" t="s">
        <v>107</v>
      </c>
      <c r="E31" s="113">
        <v>56.894679695982624</v>
      </c>
      <c r="F31" s="115">
        <v>4192</v>
      </c>
      <c r="G31" s="114">
        <v>4427</v>
      </c>
      <c r="H31" s="114">
        <v>4430</v>
      </c>
      <c r="I31" s="114">
        <v>4438</v>
      </c>
      <c r="J31" s="140">
        <v>4396</v>
      </c>
      <c r="K31" s="114">
        <v>-204</v>
      </c>
      <c r="L31" s="116">
        <v>-4.6405823475887171</v>
      </c>
    </row>
    <row r="32" spans="1:12" s="110" customFormat="1" ht="15" customHeight="1" x14ac:dyDescent="0.2">
      <c r="A32" s="120"/>
      <c r="B32" s="119" t="s">
        <v>117</v>
      </c>
      <c r="C32" s="258"/>
      <c r="E32" s="113">
        <v>6.5974420666075728</v>
      </c>
      <c r="F32" s="114">
        <v>521</v>
      </c>
      <c r="G32" s="114">
        <v>564</v>
      </c>
      <c r="H32" s="114">
        <v>545</v>
      </c>
      <c r="I32" s="114">
        <v>515</v>
      </c>
      <c r="J32" s="140">
        <v>551</v>
      </c>
      <c r="K32" s="114">
        <v>-30</v>
      </c>
      <c r="L32" s="116">
        <v>-5.4446460980036298</v>
      </c>
    </row>
    <row r="33" spans="1:12" s="110" customFormat="1" ht="15" customHeight="1" x14ac:dyDescent="0.2">
      <c r="A33" s="120"/>
      <c r="B33" s="119"/>
      <c r="C33" s="258" t="s">
        <v>106</v>
      </c>
      <c r="E33" s="113">
        <v>48.560460652591168</v>
      </c>
      <c r="F33" s="114">
        <v>253</v>
      </c>
      <c r="G33" s="114">
        <v>279</v>
      </c>
      <c r="H33" s="114">
        <v>276</v>
      </c>
      <c r="I33" s="114">
        <v>263</v>
      </c>
      <c r="J33" s="140">
        <v>279</v>
      </c>
      <c r="K33" s="114">
        <v>-26</v>
      </c>
      <c r="L33" s="116">
        <v>-9.3189964157706093</v>
      </c>
    </row>
    <row r="34" spans="1:12" s="110" customFormat="1" ht="15" customHeight="1" x14ac:dyDescent="0.2">
      <c r="A34" s="120"/>
      <c r="B34" s="119"/>
      <c r="C34" s="258" t="s">
        <v>107</v>
      </c>
      <c r="E34" s="113">
        <v>51.439539347408832</v>
      </c>
      <c r="F34" s="114">
        <v>268</v>
      </c>
      <c r="G34" s="114">
        <v>285</v>
      </c>
      <c r="H34" s="114">
        <v>269</v>
      </c>
      <c r="I34" s="114">
        <v>252</v>
      </c>
      <c r="J34" s="140">
        <v>272</v>
      </c>
      <c r="K34" s="114">
        <v>-4</v>
      </c>
      <c r="L34" s="116">
        <v>-1.4705882352941178</v>
      </c>
    </row>
    <row r="35" spans="1:12" s="110" customFormat="1" ht="24" customHeight="1" x14ac:dyDescent="0.2">
      <c r="A35" s="604" t="s">
        <v>192</v>
      </c>
      <c r="B35" s="605"/>
      <c r="C35" s="605"/>
      <c r="D35" s="606"/>
      <c r="E35" s="113">
        <v>22.096998860326707</v>
      </c>
      <c r="F35" s="114">
        <v>1745</v>
      </c>
      <c r="G35" s="114">
        <v>1826</v>
      </c>
      <c r="H35" s="114">
        <v>1827</v>
      </c>
      <c r="I35" s="114">
        <v>1858</v>
      </c>
      <c r="J35" s="114">
        <v>1817</v>
      </c>
      <c r="K35" s="318">
        <v>-72</v>
      </c>
      <c r="L35" s="319">
        <v>-3.9625756741882223</v>
      </c>
    </row>
    <row r="36" spans="1:12" s="110" customFormat="1" ht="15" customHeight="1" x14ac:dyDescent="0.2">
      <c r="A36" s="120"/>
      <c r="B36" s="119"/>
      <c r="C36" s="258" t="s">
        <v>106</v>
      </c>
      <c r="E36" s="113">
        <v>44.469914040114617</v>
      </c>
      <c r="F36" s="114">
        <v>776</v>
      </c>
      <c r="G36" s="114">
        <v>809</v>
      </c>
      <c r="H36" s="114">
        <v>816</v>
      </c>
      <c r="I36" s="114">
        <v>812</v>
      </c>
      <c r="J36" s="114">
        <v>797</v>
      </c>
      <c r="K36" s="318">
        <v>-21</v>
      </c>
      <c r="L36" s="116">
        <v>-2.6348808030112925</v>
      </c>
    </row>
    <row r="37" spans="1:12" s="110" customFormat="1" ht="15" customHeight="1" x14ac:dyDescent="0.2">
      <c r="A37" s="120"/>
      <c r="B37" s="119"/>
      <c r="C37" s="258" t="s">
        <v>107</v>
      </c>
      <c r="E37" s="113">
        <v>55.530085959885383</v>
      </c>
      <c r="F37" s="114">
        <v>969</v>
      </c>
      <c r="G37" s="114">
        <v>1017</v>
      </c>
      <c r="H37" s="114">
        <v>1011</v>
      </c>
      <c r="I37" s="114">
        <v>1046</v>
      </c>
      <c r="J37" s="140">
        <v>1020</v>
      </c>
      <c r="K37" s="114">
        <v>-51</v>
      </c>
      <c r="L37" s="116">
        <v>-5</v>
      </c>
    </row>
    <row r="38" spans="1:12" s="110" customFormat="1" ht="15" customHeight="1" x14ac:dyDescent="0.2">
      <c r="A38" s="120"/>
      <c r="B38" s="119" t="s">
        <v>328</v>
      </c>
      <c r="C38" s="258"/>
      <c r="E38" s="113">
        <v>54.704318095479294</v>
      </c>
      <c r="F38" s="114">
        <v>4320</v>
      </c>
      <c r="G38" s="114">
        <v>4448</v>
      </c>
      <c r="H38" s="114">
        <v>4486</v>
      </c>
      <c r="I38" s="114">
        <v>4408</v>
      </c>
      <c r="J38" s="140">
        <v>4391</v>
      </c>
      <c r="K38" s="114">
        <v>-71</v>
      </c>
      <c r="L38" s="116">
        <v>-1.616943748576634</v>
      </c>
    </row>
    <row r="39" spans="1:12" s="110" customFormat="1" ht="15" customHeight="1" x14ac:dyDescent="0.2">
      <c r="A39" s="120"/>
      <c r="B39" s="119"/>
      <c r="C39" s="258" t="s">
        <v>106</v>
      </c>
      <c r="E39" s="113">
        <v>41.458333333333336</v>
      </c>
      <c r="F39" s="115">
        <v>1791</v>
      </c>
      <c r="G39" s="114">
        <v>1821</v>
      </c>
      <c r="H39" s="114">
        <v>1830</v>
      </c>
      <c r="I39" s="114">
        <v>1811</v>
      </c>
      <c r="J39" s="140">
        <v>1809</v>
      </c>
      <c r="K39" s="114">
        <v>-18</v>
      </c>
      <c r="L39" s="116">
        <v>-0.99502487562189057</v>
      </c>
    </row>
    <row r="40" spans="1:12" s="110" customFormat="1" ht="15" customHeight="1" x14ac:dyDescent="0.2">
      <c r="A40" s="120"/>
      <c r="B40" s="119"/>
      <c r="C40" s="258" t="s">
        <v>107</v>
      </c>
      <c r="E40" s="113">
        <v>58.541666666666664</v>
      </c>
      <c r="F40" s="115">
        <v>2529</v>
      </c>
      <c r="G40" s="114">
        <v>2627</v>
      </c>
      <c r="H40" s="114">
        <v>2656</v>
      </c>
      <c r="I40" s="114">
        <v>2597</v>
      </c>
      <c r="J40" s="140">
        <v>2582</v>
      </c>
      <c r="K40" s="114">
        <v>-53</v>
      </c>
      <c r="L40" s="116">
        <v>-2.0526723470178156</v>
      </c>
    </row>
    <row r="41" spans="1:12" s="110" customFormat="1" ht="15" customHeight="1" x14ac:dyDescent="0.2">
      <c r="A41" s="120"/>
      <c r="B41" s="320" t="s">
        <v>517</v>
      </c>
      <c r="C41" s="258"/>
      <c r="E41" s="113">
        <v>4.8499430163353168</v>
      </c>
      <c r="F41" s="115">
        <v>383</v>
      </c>
      <c r="G41" s="114">
        <v>402</v>
      </c>
      <c r="H41" s="114">
        <v>410</v>
      </c>
      <c r="I41" s="114">
        <v>408</v>
      </c>
      <c r="J41" s="140">
        <v>398</v>
      </c>
      <c r="K41" s="114">
        <v>-15</v>
      </c>
      <c r="L41" s="116">
        <v>-3.7688442211055277</v>
      </c>
    </row>
    <row r="42" spans="1:12" s="110" customFormat="1" ht="15" customHeight="1" x14ac:dyDescent="0.2">
      <c r="A42" s="120"/>
      <c r="B42" s="119"/>
      <c r="C42" s="268" t="s">
        <v>106</v>
      </c>
      <c r="D42" s="182"/>
      <c r="E42" s="113">
        <v>48.041775456919062</v>
      </c>
      <c r="F42" s="115">
        <v>184</v>
      </c>
      <c r="G42" s="114">
        <v>184</v>
      </c>
      <c r="H42" s="114">
        <v>190</v>
      </c>
      <c r="I42" s="114">
        <v>179</v>
      </c>
      <c r="J42" s="140">
        <v>180</v>
      </c>
      <c r="K42" s="114">
        <v>4</v>
      </c>
      <c r="L42" s="116">
        <v>2.2222222222222223</v>
      </c>
    </row>
    <row r="43" spans="1:12" s="110" customFormat="1" ht="15" customHeight="1" x14ac:dyDescent="0.2">
      <c r="A43" s="120"/>
      <c r="B43" s="119"/>
      <c r="C43" s="268" t="s">
        <v>107</v>
      </c>
      <c r="D43" s="182"/>
      <c r="E43" s="113">
        <v>51.958224543080938</v>
      </c>
      <c r="F43" s="115">
        <v>199</v>
      </c>
      <c r="G43" s="114">
        <v>218</v>
      </c>
      <c r="H43" s="114">
        <v>220</v>
      </c>
      <c r="I43" s="114">
        <v>229</v>
      </c>
      <c r="J43" s="140">
        <v>218</v>
      </c>
      <c r="K43" s="114">
        <v>-19</v>
      </c>
      <c r="L43" s="116">
        <v>-8.7155963302752291</v>
      </c>
    </row>
    <row r="44" spans="1:12" s="110" customFormat="1" ht="15" customHeight="1" x14ac:dyDescent="0.2">
      <c r="A44" s="120"/>
      <c r="B44" s="119" t="s">
        <v>205</v>
      </c>
      <c r="C44" s="268"/>
      <c r="D44" s="182"/>
      <c r="E44" s="113">
        <v>18.348740027858682</v>
      </c>
      <c r="F44" s="115">
        <v>1449</v>
      </c>
      <c r="G44" s="114">
        <v>1549</v>
      </c>
      <c r="H44" s="114">
        <v>1502</v>
      </c>
      <c r="I44" s="114">
        <v>1492</v>
      </c>
      <c r="J44" s="140">
        <v>1558</v>
      </c>
      <c r="K44" s="114">
        <v>-109</v>
      </c>
      <c r="L44" s="116">
        <v>-6.99614890885751</v>
      </c>
    </row>
    <row r="45" spans="1:12" s="110" customFormat="1" ht="15" customHeight="1" x14ac:dyDescent="0.2">
      <c r="A45" s="120"/>
      <c r="B45" s="119"/>
      <c r="C45" s="268" t="s">
        <v>106</v>
      </c>
      <c r="D45" s="182"/>
      <c r="E45" s="113">
        <v>46.997929606625256</v>
      </c>
      <c r="F45" s="115">
        <v>681</v>
      </c>
      <c r="G45" s="114">
        <v>696</v>
      </c>
      <c r="H45" s="114">
        <v>687</v>
      </c>
      <c r="I45" s="114">
        <v>670</v>
      </c>
      <c r="J45" s="140">
        <v>706</v>
      </c>
      <c r="K45" s="114">
        <v>-25</v>
      </c>
      <c r="L45" s="116">
        <v>-3.5410764872521248</v>
      </c>
    </row>
    <row r="46" spans="1:12" s="110" customFormat="1" ht="15" customHeight="1" x14ac:dyDescent="0.2">
      <c r="A46" s="123"/>
      <c r="B46" s="124"/>
      <c r="C46" s="260" t="s">
        <v>107</v>
      </c>
      <c r="D46" s="261"/>
      <c r="E46" s="125">
        <v>53.002070393374744</v>
      </c>
      <c r="F46" s="143">
        <v>768</v>
      </c>
      <c r="G46" s="144">
        <v>853</v>
      </c>
      <c r="H46" s="144">
        <v>815</v>
      </c>
      <c r="I46" s="144">
        <v>822</v>
      </c>
      <c r="J46" s="145">
        <v>852</v>
      </c>
      <c r="K46" s="144">
        <v>-84</v>
      </c>
      <c r="L46" s="146">
        <v>-9.8591549295774641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7897</v>
      </c>
      <c r="E11" s="114">
        <v>8225</v>
      </c>
      <c r="F11" s="114">
        <v>8225</v>
      </c>
      <c r="G11" s="114">
        <v>8166</v>
      </c>
      <c r="H11" s="140">
        <v>8164</v>
      </c>
      <c r="I11" s="115">
        <v>-267</v>
      </c>
      <c r="J11" s="116">
        <v>-3.270455658990691</v>
      </c>
    </row>
    <row r="12" spans="1:15" s="110" customFormat="1" ht="24.95" customHeight="1" x14ac:dyDescent="0.2">
      <c r="A12" s="193" t="s">
        <v>132</v>
      </c>
      <c r="B12" s="194" t="s">
        <v>133</v>
      </c>
      <c r="C12" s="113">
        <v>0.64581486640496388</v>
      </c>
      <c r="D12" s="115">
        <v>51</v>
      </c>
      <c r="E12" s="114">
        <v>44</v>
      </c>
      <c r="F12" s="114">
        <v>48</v>
      </c>
      <c r="G12" s="114">
        <v>53</v>
      </c>
      <c r="H12" s="140">
        <v>49</v>
      </c>
      <c r="I12" s="115">
        <v>2</v>
      </c>
      <c r="J12" s="116">
        <v>4.0816326530612246</v>
      </c>
    </row>
    <row r="13" spans="1:15" s="110" customFormat="1" ht="24.95" customHeight="1" x14ac:dyDescent="0.2">
      <c r="A13" s="193" t="s">
        <v>134</v>
      </c>
      <c r="B13" s="199" t="s">
        <v>214</v>
      </c>
      <c r="C13" s="113">
        <v>0.48119539065467898</v>
      </c>
      <c r="D13" s="115">
        <v>38</v>
      </c>
      <c r="E13" s="114">
        <v>36</v>
      </c>
      <c r="F13" s="114">
        <v>39</v>
      </c>
      <c r="G13" s="114">
        <v>40</v>
      </c>
      <c r="H13" s="140">
        <v>38</v>
      </c>
      <c r="I13" s="115">
        <v>0</v>
      </c>
      <c r="J13" s="116">
        <v>0</v>
      </c>
    </row>
    <row r="14" spans="1:15" s="287" customFormat="1" ht="24.95" customHeight="1" x14ac:dyDescent="0.2">
      <c r="A14" s="193" t="s">
        <v>215</v>
      </c>
      <c r="B14" s="199" t="s">
        <v>137</v>
      </c>
      <c r="C14" s="113">
        <v>4.8499430163353168</v>
      </c>
      <c r="D14" s="115">
        <v>383</v>
      </c>
      <c r="E14" s="114">
        <v>406</v>
      </c>
      <c r="F14" s="114">
        <v>399</v>
      </c>
      <c r="G14" s="114">
        <v>408</v>
      </c>
      <c r="H14" s="140">
        <v>420</v>
      </c>
      <c r="I14" s="115">
        <v>-37</v>
      </c>
      <c r="J14" s="116">
        <v>-8.8095238095238102</v>
      </c>
      <c r="K14" s="110"/>
      <c r="L14" s="110"/>
      <c r="M14" s="110"/>
      <c r="N14" s="110"/>
      <c r="O14" s="110"/>
    </row>
    <row r="15" spans="1:15" s="110" customFormat="1" ht="24.95" customHeight="1" x14ac:dyDescent="0.2">
      <c r="A15" s="193" t="s">
        <v>216</v>
      </c>
      <c r="B15" s="199" t="s">
        <v>217</v>
      </c>
      <c r="C15" s="113">
        <v>1.8614663796378372</v>
      </c>
      <c r="D15" s="115">
        <v>147</v>
      </c>
      <c r="E15" s="114">
        <v>168</v>
      </c>
      <c r="F15" s="114">
        <v>158</v>
      </c>
      <c r="G15" s="114">
        <v>157</v>
      </c>
      <c r="H15" s="140">
        <v>162</v>
      </c>
      <c r="I15" s="115">
        <v>-15</v>
      </c>
      <c r="J15" s="116">
        <v>-9.2592592592592595</v>
      </c>
    </row>
    <row r="16" spans="1:15" s="287" customFormat="1" ht="24.95" customHeight="1" x14ac:dyDescent="0.2">
      <c r="A16" s="193" t="s">
        <v>218</v>
      </c>
      <c r="B16" s="199" t="s">
        <v>141</v>
      </c>
      <c r="C16" s="113">
        <v>2.4186399898695705</v>
      </c>
      <c r="D16" s="115">
        <v>191</v>
      </c>
      <c r="E16" s="114">
        <v>187</v>
      </c>
      <c r="F16" s="114">
        <v>188</v>
      </c>
      <c r="G16" s="114">
        <v>195</v>
      </c>
      <c r="H16" s="140">
        <v>203</v>
      </c>
      <c r="I16" s="115">
        <v>-12</v>
      </c>
      <c r="J16" s="116">
        <v>-5.9113300492610836</v>
      </c>
      <c r="K16" s="110"/>
      <c r="L16" s="110"/>
      <c r="M16" s="110"/>
      <c r="N16" s="110"/>
      <c r="O16" s="110"/>
    </row>
    <row r="17" spans="1:15" s="110" customFormat="1" ht="24.95" customHeight="1" x14ac:dyDescent="0.2">
      <c r="A17" s="193" t="s">
        <v>142</v>
      </c>
      <c r="B17" s="199" t="s">
        <v>220</v>
      </c>
      <c r="C17" s="113">
        <v>0.56983664682790935</v>
      </c>
      <c r="D17" s="115">
        <v>45</v>
      </c>
      <c r="E17" s="114">
        <v>51</v>
      </c>
      <c r="F17" s="114">
        <v>53</v>
      </c>
      <c r="G17" s="114">
        <v>56</v>
      </c>
      <c r="H17" s="140">
        <v>55</v>
      </c>
      <c r="I17" s="115">
        <v>-10</v>
      </c>
      <c r="J17" s="116">
        <v>-18.181818181818183</v>
      </c>
    </row>
    <row r="18" spans="1:15" s="287" customFormat="1" ht="24.95" customHeight="1" x14ac:dyDescent="0.2">
      <c r="A18" s="201" t="s">
        <v>144</v>
      </c>
      <c r="B18" s="202" t="s">
        <v>145</v>
      </c>
      <c r="C18" s="113">
        <v>4.318095479295935</v>
      </c>
      <c r="D18" s="115">
        <v>341</v>
      </c>
      <c r="E18" s="114">
        <v>352</v>
      </c>
      <c r="F18" s="114">
        <v>378</v>
      </c>
      <c r="G18" s="114">
        <v>361</v>
      </c>
      <c r="H18" s="140">
        <v>364</v>
      </c>
      <c r="I18" s="115">
        <v>-23</v>
      </c>
      <c r="J18" s="116">
        <v>-6.3186813186813184</v>
      </c>
      <c r="K18" s="110"/>
      <c r="L18" s="110"/>
      <c r="M18" s="110"/>
      <c r="N18" s="110"/>
      <c r="O18" s="110"/>
    </row>
    <row r="19" spans="1:15" s="110" customFormat="1" ht="24.95" customHeight="1" x14ac:dyDescent="0.2">
      <c r="A19" s="193" t="s">
        <v>146</v>
      </c>
      <c r="B19" s="199" t="s">
        <v>147</v>
      </c>
      <c r="C19" s="113">
        <v>22.603520324173736</v>
      </c>
      <c r="D19" s="115">
        <v>1785</v>
      </c>
      <c r="E19" s="114">
        <v>1822</v>
      </c>
      <c r="F19" s="114">
        <v>1802</v>
      </c>
      <c r="G19" s="114">
        <v>1814</v>
      </c>
      <c r="H19" s="140">
        <v>1794</v>
      </c>
      <c r="I19" s="115">
        <v>-9</v>
      </c>
      <c r="J19" s="116">
        <v>-0.50167224080267558</v>
      </c>
    </row>
    <row r="20" spans="1:15" s="287" customFormat="1" ht="24.95" customHeight="1" x14ac:dyDescent="0.2">
      <c r="A20" s="193" t="s">
        <v>148</v>
      </c>
      <c r="B20" s="199" t="s">
        <v>149</v>
      </c>
      <c r="C20" s="113">
        <v>10.434342155248828</v>
      </c>
      <c r="D20" s="115">
        <v>824</v>
      </c>
      <c r="E20" s="114">
        <v>851</v>
      </c>
      <c r="F20" s="114">
        <v>827</v>
      </c>
      <c r="G20" s="114">
        <v>828</v>
      </c>
      <c r="H20" s="140">
        <v>842</v>
      </c>
      <c r="I20" s="115">
        <v>-18</v>
      </c>
      <c r="J20" s="116">
        <v>-2.1377672209026128</v>
      </c>
      <c r="K20" s="110"/>
      <c r="L20" s="110"/>
      <c r="M20" s="110"/>
      <c r="N20" s="110"/>
      <c r="O20" s="110"/>
    </row>
    <row r="21" spans="1:15" s="110" customFormat="1" ht="24.95" customHeight="1" x14ac:dyDescent="0.2">
      <c r="A21" s="201" t="s">
        <v>150</v>
      </c>
      <c r="B21" s="202" t="s">
        <v>151</v>
      </c>
      <c r="C21" s="113">
        <v>10.78890717994175</v>
      </c>
      <c r="D21" s="115">
        <v>852</v>
      </c>
      <c r="E21" s="114">
        <v>1000</v>
      </c>
      <c r="F21" s="114">
        <v>1007</v>
      </c>
      <c r="G21" s="114">
        <v>1027</v>
      </c>
      <c r="H21" s="140">
        <v>1018</v>
      </c>
      <c r="I21" s="115">
        <v>-166</v>
      </c>
      <c r="J21" s="116">
        <v>-16.306483300589392</v>
      </c>
    </row>
    <row r="22" spans="1:15" s="110" customFormat="1" ht="24.95" customHeight="1" x14ac:dyDescent="0.2">
      <c r="A22" s="201" t="s">
        <v>152</v>
      </c>
      <c r="B22" s="199" t="s">
        <v>153</v>
      </c>
      <c r="C22" s="113">
        <v>2.9251614537166013</v>
      </c>
      <c r="D22" s="115">
        <v>231</v>
      </c>
      <c r="E22" s="114">
        <v>228</v>
      </c>
      <c r="F22" s="114">
        <v>234</v>
      </c>
      <c r="G22" s="114">
        <v>223</v>
      </c>
      <c r="H22" s="140">
        <v>230</v>
      </c>
      <c r="I22" s="115">
        <v>1</v>
      </c>
      <c r="J22" s="116">
        <v>0.43478260869565216</v>
      </c>
    </row>
    <row r="23" spans="1:15" s="110" customFormat="1" ht="24.95" customHeight="1" x14ac:dyDescent="0.2">
      <c r="A23" s="193" t="s">
        <v>154</v>
      </c>
      <c r="B23" s="199" t="s">
        <v>155</v>
      </c>
      <c r="C23" s="113">
        <v>0.75978219577054573</v>
      </c>
      <c r="D23" s="115">
        <v>60</v>
      </c>
      <c r="E23" s="114">
        <v>59</v>
      </c>
      <c r="F23" s="114">
        <v>58</v>
      </c>
      <c r="G23" s="114">
        <v>57</v>
      </c>
      <c r="H23" s="140">
        <v>54</v>
      </c>
      <c r="I23" s="115">
        <v>6</v>
      </c>
      <c r="J23" s="116">
        <v>11.111111111111111</v>
      </c>
    </row>
    <row r="24" spans="1:15" s="110" customFormat="1" ht="24.95" customHeight="1" x14ac:dyDescent="0.2">
      <c r="A24" s="193" t="s">
        <v>156</v>
      </c>
      <c r="B24" s="199" t="s">
        <v>221</v>
      </c>
      <c r="C24" s="113">
        <v>7.635811067493985</v>
      </c>
      <c r="D24" s="115">
        <v>603</v>
      </c>
      <c r="E24" s="114">
        <v>599</v>
      </c>
      <c r="F24" s="114">
        <v>593</v>
      </c>
      <c r="G24" s="114">
        <v>589</v>
      </c>
      <c r="H24" s="140">
        <v>593</v>
      </c>
      <c r="I24" s="115">
        <v>10</v>
      </c>
      <c r="J24" s="116">
        <v>1.6863406408094435</v>
      </c>
    </row>
    <row r="25" spans="1:15" s="110" customFormat="1" ht="24.95" customHeight="1" x14ac:dyDescent="0.2">
      <c r="A25" s="193" t="s">
        <v>222</v>
      </c>
      <c r="B25" s="204" t="s">
        <v>159</v>
      </c>
      <c r="C25" s="113">
        <v>8.9780929466886157</v>
      </c>
      <c r="D25" s="115">
        <v>709</v>
      </c>
      <c r="E25" s="114">
        <v>718</v>
      </c>
      <c r="F25" s="114">
        <v>740</v>
      </c>
      <c r="G25" s="114">
        <v>666</v>
      </c>
      <c r="H25" s="140">
        <v>674</v>
      </c>
      <c r="I25" s="115">
        <v>35</v>
      </c>
      <c r="J25" s="116">
        <v>5.1928783382789314</v>
      </c>
    </row>
    <row r="26" spans="1:15" s="110" customFormat="1" ht="24.95" customHeight="1" x14ac:dyDescent="0.2">
      <c r="A26" s="201">
        <v>782.78300000000002</v>
      </c>
      <c r="B26" s="203" t="s">
        <v>160</v>
      </c>
      <c r="C26" s="113">
        <v>0.73445612257819426</v>
      </c>
      <c r="D26" s="115">
        <v>58</v>
      </c>
      <c r="E26" s="114">
        <v>65</v>
      </c>
      <c r="F26" s="114">
        <v>65</v>
      </c>
      <c r="G26" s="114">
        <v>56</v>
      </c>
      <c r="H26" s="140">
        <v>59</v>
      </c>
      <c r="I26" s="115">
        <v>-1</v>
      </c>
      <c r="J26" s="116">
        <v>-1.6949152542372881</v>
      </c>
    </row>
    <row r="27" spans="1:15" s="110" customFormat="1" ht="24.95" customHeight="1" x14ac:dyDescent="0.2">
      <c r="A27" s="193" t="s">
        <v>161</v>
      </c>
      <c r="B27" s="199" t="s">
        <v>162</v>
      </c>
      <c r="C27" s="113">
        <v>1.4815752817525643</v>
      </c>
      <c r="D27" s="115">
        <v>117</v>
      </c>
      <c r="E27" s="114">
        <v>111</v>
      </c>
      <c r="F27" s="114">
        <v>114</v>
      </c>
      <c r="G27" s="114">
        <v>119</v>
      </c>
      <c r="H27" s="140">
        <v>119</v>
      </c>
      <c r="I27" s="115">
        <v>-2</v>
      </c>
      <c r="J27" s="116">
        <v>-1.680672268907563</v>
      </c>
    </row>
    <row r="28" spans="1:15" s="110" customFormat="1" ht="24.95" customHeight="1" x14ac:dyDescent="0.2">
      <c r="A28" s="193" t="s">
        <v>163</v>
      </c>
      <c r="B28" s="199" t="s">
        <v>164</v>
      </c>
      <c r="C28" s="113">
        <v>1.4309231353678613</v>
      </c>
      <c r="D28" s="115">
        <v>113</v>
      </c>
      <c r="E28" s="114">
        <v>125</v>
      </c>
      <c r="F28" s="114">
        <v>119</v>
      </c>
      <c r="G28" s="114">
        <v>120</v>
      </c>
      <c r="H28" s="140">
        <v>131</v>
      </c>
      <c r="I28" s="115">
        <v>-18</v>
      </c>
      <c r="J28" s="116">
        <v>-13.740458015267176</v>
      </c>
    </row>
    <row r="29" spans="1:15" s="110" customFormat="1" ht="24.95" customHeight="1" x14ac:dyDescent="0.2">
      <c r="A29" s="193">
        <v>86</v>
      </c>
      <c r="B29" s="199" t="s">
        <v>165</v>
      </c>
      <c r="C29" s="113">
        <v>4.5207040648347476</v>
      </c>
      <c r="D29" s="115">
        <v>357</v>
      </c>
      <c r="E29" s="114">
        <v>371</v>
      </c>
      <c r="F29" s="114">
        <v>361</v>
      </c>
      <c r="G29" s="114">
        <v>364</v>
      </c>
      <c r="H29" s="140">
        <v>358</v>
      </c>
      <c r="I29" s="115">
        <v>-1</v>
      </c>
      <c r="J29" s="116">
        <v>-0.27932960893854747</v>
      </c>
    </row>
    <row r="30" spans="1:15" s="110" customFormat="1" ht="24.95" customHeight="1" x14ac:dyDescent="0.2">
      <c r="A30" s="193">
        <v>87.88</v>
      </c>
      <c r="B30" s="204" t="s">
        <v>166</v>
      </c>
      <c r="C30" s="113">
        <v>4.8499430163353168</v>
      </c>
      <c r="D30" s="115">
        <v>383</v>
      </c>
      <c r="E30" s="114">
        <v>401</v>
      </c>
      <c r="F30" s="114">
        <v>392</v>
      </c>
      <c r="G30" s="114">
        <v>403</v>
      </c>
      <c r="H30" s="140">
        <v>407</v>
      </c>
      <c r="I30" s="115">
        <v>-24</v>
      </c>
      <c r="J30" s="116">
        <v>-5.8968058968058967</v>
      </c>
    </row>
    <row r="31" spans="1:15" s="110" customFormat="1" ht="24.95" customHeight="1" x14ac:dyDescent="0.2">
      <c r="A31" s="193" t="s">
        <v>167</v>
      </c>
      <c r="B31" s="199" t="s">
        <v>168</v>
      </c>
      <c r="C31" s="113">
        <v>12.561732303406357</v>
      </c>
      <c r="D31" s="115">
        <v>992</v>
      </c>
      <c r="E31" s="114">
        <v>1035</v>
      </c>
      <c r="F31" s="114">
        <v>1048</v>
      </c>
      <c r="G31" s="114">
        <v>1038</v>
      </c>
      <c r="H31" s="140">
        <v>1013</v>
      </c>
      <c r="I31" s="115">
        <v>-21</v>
      </c>
      <c r="J31" s="116">
        <v>-2.0730503455083911</v>
      </c>
    </row>
    <row r="32" spans="1:15" s="110" customFormat="1" ht="24.95" customHeight="1" x14ac:dyDescent="0.2">
      <c r="A32" s="193"/>
      <c r="B32" s="204" t="s">
        <v>169</v>
      </c>
      <c r="C32" s="113">
        <v>0</v>
      </c>
      <c r="D32" s="115">
        <v>0</v>
      </c>
      <c r="E32" s="114" t="s">
        <v>513</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0.64581486640496388</v>
      </c>
      <c r="D34" s="115">
        <v>51</v>
      </c>
      <c r="E34" s="114">
        <v>44</v>
      </c>
      <c r="F34" s="114">
        <v>48</v>
      </c>
      <c r="G34" s="114">
        <v>53</v>
      </c>
      <c r="H34" s="140">
        <v>49</v>
      </c>
      <c r="I34" s="115">
        <v>2</v>
      </c>
      <c r="J34" s="116">
        <v>4.0816326530612246</v>
      </c>
    </row>
    <row r="35" spans="1:10" s="110" customFormat="1" ht="24.95" customHeight="1" x14ac:dyDescent="0.2">
      <c r="A35" s="292" t="s">
        <v>171</v>
      </c>
      <c r="B35" s="293" t="s">
        <v>172</v>
      </c>
      <c r="C35" s="113">
        <v>9.6492338862859306</v>
      </c>
      <c r="D35" s="115">
        <v>762</v>
      </c>
      <c r="E35" s="114">
        <v>794</v>
      </c>
      <c r="F35" s="114">
        <v>816</v>
      </c>
      <c r="G35" s="114">
        <v>809</v>
      </c>
      <c r="H35" s="140">
        <v>822</v>
      </c>
      <c r="I35" s="115">
        <v>-60</v>
      </c>
      <c r="J35" s="116">
        <v>-7.2992700729927007</v>
      </c>
    </row>
    <row r="36" spans="1:10" s="110" customFormat="1" ht="24.95" customHeight="1" x14ac:dyDescent="0.2">
      <c r="A36" s="294" t="s">
        <v>173</v>
      </c>
      <c r="B36" s="295" t="s">
        <v>174</v>
      </c>
      <c r="C36" s="125">
        <v>89.704951247309111</v>
      </c>
      <c r="D36" s="143">
        <v>7084</v>
      </c>
      <c r="E36" s="144">
        <v>7385</v>
      </c>
      <c r="F36" s="144">
        <v>7360</v>
      </c>
      <c r="G36" s="144">
        <v>7304</v>
      </c>
      <c r="H36" s="145">
        <v>7292</v>
      </c>
      <c r="I36" s="143">
        <v>-208</v>
      </c>
      <c r="J36" s="146">
        <v>-2.852441031267142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7897</v>
      </c>
      <c r="F11" s="264">
        <v>8225</v>
      </c>
      <c r="G11" s="264">
        <v>8225</v>
      </c>
      <c r="H11" s="264">
        <v>8166</v>
      </c>
      <c r="I11" s="265">
        <v>8164</v>
      </c>
      <c r="J11" s="263">
        <v>-267</v>
      </c>
      <c r="K11" s="266">
        <v>-3.270455658990691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45.143725465366593</v>
      </c>
      <c r="E13" s="115">
        <v>3565</v>
      </c>
      <c r="F13" s="114">
        <v>3738</v>
      </c>
      <c r="G13" s="114">
        <v>3750</v>
      </c>
      <c r="H13" s="114">
        <v>3669</v>
      </c>
      <c r="I13" s="140">
        <v>3712</v>
      </c>
      <c r="J13" s="115">
        <v>-147</v>
      </c>
      <c r="K13" s="116">
        <v>-3.9601293103448274</v>
      </c>
    </row>
    <row r="14" spans="1:15" ht="15.95" customHeight="1" x14ac:dyDescent="0.2">
      <c r="A14" s="306" t="s">
        <v>230</v>
      </c>
      <c r="B14" s="307"/>
      <c r="C14" s="308"/>
      <c r="D14" s="113">
        <v>43.801443586171963</v>
      </c>
      <c r="E14" s="115">
        <v>3459</v>
      </c>
      <c r="F14" s="114">
        <v>3606</v>
      </c>
      <c r="G14" s="114">
        <v>3573</v>
      </c>
      <c r="H14" s="114">
        <v>3630</v>
      </c>
      <c r="I14" s="140">
        <v>3611</v>
      </c>
      <c r="J14" s="115">
        <v>-152</v>
      </c>
      <c r="K14" s="116">
        <v>-4.2093602880088614</v>
      </c>
    </row>
    <row r="15" spans="1:15" ht="15.95" customHeight="1" x14ac:dyDescent="0.2">
      <c r="A15" s="306" t="s">
        <v>231</v>
      </c>
      <c r="B15" s="307"/>
      <c r="C15" s="308"/>
      <c r="D15" s="113">
        <v>5.1158667848550081</v>
      </c>
      <c r="E15" s="115">
        <v>404</v>
      </c>
      <c r="F15" s="114">
        <v>407</v>
      </c>
      <c r="G15" s="114">
        <v>408</v>
      </c>
      <c r="H15" s="114">
        <v>378</v>
      </c>
      <c r="I15" s="140">
        <v>371</v>
      </c>
      <c r="J15" s="115">
        <v>33</v>
      </c>
      <c r="K15" s="116">
        <v>8.8948787061994601</v>
      </c>
    </row>
    <row r="16" spans="1:15" ht="15.95" customHeight="1" x14ac:dyDescent="0.2">
      <c r="A16" s="306" t="s">
        <v>232</v>
      </c>
      <c r="B16" s="307"/>
      <c r="C16" s="308"/>
      <c r="D16" s="113">
        <v>2.6592376851969104</v>
      </c>
      <c r="E16" s="115">
        <v>210</v>
      </c>
      <c r="F16" s="114">
        <v>216</v>
      </c>
      <c r="G16" s="114">
        <v>236</v>
      </c>
      <c r="H16" s="114">
        <v>226</v>
      </c>
      <c r="I16" s="140">
        <v>221</v>
      </c>
      <c r="J16" s="115">
        <v>-11</v>
      </c>
      <c r="K16" s="116">
        <v>-4.9773755656108598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0.44320628086615171</v>
      </c>
      <c r="E18" s="115">
        <v>35</v>
      </c>
      <c r="F18" s="114">
        <v>31</v>
      </c>
      <c r="G18" s="114">
        <v>33</v>
      </c>
      <c r="H18" s="114">
        <v>37</v>
      </c>
      <c r="I18" s="140">
        <v>36</v>
      </c>
      <c r="J18" s="115">
        <v>-1</v>
      </c>
      <c r="K18" s="116">
        <v>-2.7777777777777777</v>
      </c>
    </row>
    <row r="19" spans="1:11" ht="14.1" customHeight="1" x14ac:dyDescent="0.2">
      <c r="A19" s="306" t="s">
        <v>235</v>
      </c>
      <c r="B19" s="307" t="s">
        <v>236</v>
      </c>
      <c r="C19" s="308"/>
      <c r="D19" s="113">
        <v>0.1392934025579334</v>
      </c>
      <c r="E19" s="115">
        <v>11</v>
      </c>
      <c r="F19" s="114">
        <v>12</v>
      </c>
      <c r="G19" s="114">
        <v>10</v>
      </c>
      <c r="H19" s="114">
        <v>12</v>
      </c>
      <c r="I19" s="140">
        <v>11</v>
      </c>
      <c r="J19" s="115">
        <v>0</v>
      </c>
      <c r="K19" s="116">
        <v>0</v>
      </c>
    </row>
    <row r="20" spans="1:11" ht="14.1" customHeight="1" x14ac:dyDescent="0.2">
      <c r="A20" s="306">
        <v>12</v>
      </c>
      <c r="B20" s="307" t="s">
        <v>237</v>
      </c>
      <c r="C20" s="308"/>
      <c r="D20" s="113">
        <v>0.78510826896289732</v>
      </c>
      <c r="E20" s="115">
        <v>62</v>
      </c>
      <c r="F20" s="114">
        <v>75</v>
      </c>
      <c r="G20" s="114">
        <v>73</v>
      </c>
      <c r="H20" s="114">
        <v>77</v>
      </c>
      <c r="I20" s="140">
        <v>66</v>
      </c>
      <c r="J20" s="115">
        <v>-4</v>
      </c>
      <c r="K20" s="116">
        <v>-6.0606060606060606</v>
      </c>
    </row>
    <row r="21" spans="1:11" ht="14.1" customHeight="1" x14ac:dyDescent="0.2">
      <c r="A21" s="306">
        <v>21</v>
      </c>
      <c r="B21" s="307" t="s">
        <v>238</v>
      </c>
      <c r="C21" s="308"/>
      <c r="D21" s="113">
        <v>0.31657591490439407</v>
      </c>
      <c r="E21" s="115">
        <v>25</v>
      </c>
      <c r="F21" s="114">
        <v>25</v>
      </c>
      <c r="G21" s="114">
        <v>25</v>
      </c>
      <c r="H21" s="114">
        <v>27</v>
      </c>
      <c r="I21" s="140">
        <v>30</v>
      </c>
      <c r="J21" s="115">
        <v>-5</v>
      </c>
      <c r="K21" s="116">
        <v>-16.666666666666668</v>
      </c>
    </row>
    <row r="22" spans="1:11" ht="14.1" customHeight="1" x14ac:dyDescent="0.2">
      <c r="A22" s="306">
        <v>22</v>
      </c>
      <c r="B22" s="307" t="s">
        <v>239</v>
      </c>
      <c r="C22" s="308"/>
      <c r="D22" s="113">
        <v>0.39255413448144866</v>
      </c>
      <c r="E22" s="115">
        <v>31</v>
      </c>
      <c r="F22" s="114">
        <v>32</v>
      </c>
      <c r="G22" s="114">
        <v>31</v>
      </c>
      <c r="H22" s="114">
        <v>34</v>
      </c>
      <c r="I22" s="140">
        <v>34</v>
      </c>
      <c r="J22" s="115">
        <v>-3</v>
      </c>
      <c r="K22" s="116">
        <v>-8.8235294117647065</v>
      </c>
    </row>
    <row r="23" spans="1:11" ht="14.1" customHeight="1" x14ac:dyDescent="0.2">
      <c r="A23" s="306">
        <v>23</v>
      </c>
      <c r="B23" s="307" t="s">
        <v>240</v>
      </c>
      <c r="C23" s="308"/>
      <c r="D23" s="113">
        <v>0.22793465873116373</v>
      </c>
      <c r="E23" s="115">
        <v>18</v>
      </c>
      <c r="F23" s="114">
        <v>27</v>
      </c>
      <c r="G23" s="114">
        <v>24</v>
      </c>
      <c r="H23" s="114">
        <v>25</v>
      </c>
      <c r="I23" s="140">
        <v>30</v>
      </c>
      <c r="J23" s="115">
        <v>-12</v>
      </c>
      <c r="K23" s="116">
        <v>-40</v>
      </c>
    </row>
    <row r="24" spans="1:11" ht="14.1" customHeight="1" x14ac:dyDescent="0.2">
      <c r="A24" s="306">
        <v>24</v>
      </c>
      <c r="B24" s="307" t="s">
        <v>241</v>
      </c>
      <c r="C24" s="308"/>
      <c r="D24" s="113">
        <v>0.3419019880967456</v>
      </c>
      <c r="E24" s="115">
        <v>27</v>
      </c>
      <c r="F24" s="114">
        <v>34</v>
      </c>
      <c r="G24" s="114">
        <v>33</v>
      </c>
      <c r="H24" s="114">
        <v>35</v>
      </c>
      <c r="I24" s="140">
        <v>37</v>
      </c>
      <c r="J24" s="115">
        <v>-10</v>
      </c>
      <c r="K24" s="116">
        <v>-27.027027027027028</v>
      </c>
    </row>
    <row r="25" spans="1:11" ht="14.1" customHeight="1" x14ac:dyDescent="0.2">
      <c r="A25" s="306">
        <v>25</v>
      </c>
      <c r="B25" s="307" t="s">
        <v>242</v>
      </c>
      <c r="C25" s="308"/>
      <c r="D25" s="113">
        <v>0.93706470811700648</v>
      </c>
      <c r="E25" s="115">
        <v>74</v>
      </c>
      <c r="F25" s="114">
        <v>68</v>
      </c>
      <c r="G25" s="114">
        <v>74</v>
      </c>
      <c r="H25" s="114">
        <v>77</v>
      </c>
      <c r="I25" s="140">
        <v>77</v>
      </c>
      <c r="J25" s="115">
        <v>-3</v>
      </c>
      <c r="K25" s="116">
        <v>-3.8961038961038961</v>
      </c>
    </row>
    <row r="26" spans="1:11" ht="14.1" customHeight="1" x14ac:dyDescent="0.2">
      <c r="A26" s="306">
        <v>26</v>
      </c>
      <c r="B26" s="307" t="s">
        <v>243</v>
      </c>
      <c r="C26" s="308"/>
      <c r="D26" s="113">
        <v>0.69646701278966694</v>
      </c>
      <c r="E26" s="115">
        <v>55</v>
      </c>
      <c r="F26" s="114">
        <v>54</v>
      </c>
      <c r="G26" s="114">
        <v>55</v>
      </c>
      <c r="H26" s="114">
        <v>58</v>
      </c>
      <c r="I26" s="140">
        <v>66</v>
      </c>
      <c r="J26" s="115">
        <v>-11</v>
      </c>
      <c r="K26" s="116">
        <v>-16.666666666666668</v>
      </c>
    </row>
    <row r="27" spans="1:11" ht="14.1" customHeight="1" x14ac:dyDescent="0.2">
      <c r="A27" s="306">
        <v>27</v>
      </c>
      <c r="B27" s="307" t="s">
        <v>244</v>
      </c>
      <c r="C27" s="308"/>
      <c r="D27" s="113">
        <v>0.29124984171204255</v>
      </c>
      <c r="E27" s="115">
        <v>23</v>
      </c>
      <c r="F27" s="114">
        <v>21</v>
      </c>
      <c r="G27" s="114">
        <v>21</v>
      </c>
      <c r="H27" s="114">
        <v>21</v>
      </c>
      <c r="I27" s="140">
        <v>20</v>
      </c>
      <c r="J27" s="115">
        <v>3</v>
      </c>
      <c r="K27" s="116">
        <v>15</v>
      </c>
    </row>
    <row r="28" spans="1:11" ht="14.1" customHeight="1" x14ac:dyDescent="0.2">
      <c r="A28" s="306">
        <v>28</v>
      </c>
      <c r="B28" s="307" t="s">
        <v>245</v>
      </c>
      <c r="C28" s="308"/>
      <c r="D28" s="113">
        <v>0.3419019880967456</v>
      </c>
      <c r="E28" s="115">
        <v>27</v>
      </c>
      <c r="F28" s="114">
        <v>23</v>
      </c>
      <c r="G28" s="114">
        <v>23</v>
      </c>
      <c r="H28" s="114">
        <v>26</v>
      </c>
      <c r="I28" s="140">
        <v>26</v>
      </c>
      <c r="J28" s="115">
        <v>1</v>
      </c>
      <c r="K28" s="116">
        <v>3.8461538461538463</v>
      </c>
    </row>
    <row r="29" spans="1:11" ht="14.1" customHeight="1" x14ac:dyDescent="0.2">
      <c r="A29" s="306">
        <v>29</v>
      </c>
      <c r="B29" s="307" t="s">
        <v>246</v>
      </c>
      <c r="C29" s="308"/>
      <c r="D29" s="113">
        <v>3.0011396732936557</v>
      </c>
      <c r="E29" s="115">
        <v>237</v>
      </c>
      <c r="F29" s="114">
        <v>268</v>
      </c>
      <c r="G29" s="114">
        <v>285</v>
      </c>
      <c r="H29" s="114">
        <v>276</v>
      </c>
      <c r="I29" s="140">
        <v>290</v>
      </c>
      <c r="J29" s="115">
        <v>-53</v>
      </c>
      <c r="K29" s="116">
        <v>-18.275862068965516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2.7352159047739648</v>
      </c>
      <c r="E31" s="115">
        <v>216</v>
      </c>
      <c r="F31" s="114">
        <v>246</v>
      </c>
      <c r="G31" s="114">
        <v>259</v>
      </c>
      <c r="H31" s="114">
        <v>252</v>
      </c>
      <c r="I31" s="140">
        <v>268</v>
      </c>
      <c r="J31" s="115">
        <v>-52</v>
      </c>
      <c r="K31" s="116">
        <v>-19.402985074626866</v>
      </c>
    </row>
    <row r="32" spans="1:11" ht="14.1" customHeight="1" x14ac:dyDescent="0.2">
      <c r="A32" s="306">
        <v>31</v>
      </c>
      <c r="B32" s="307" t="s">
        <v>251</v>
      </c>
      <c r="C32" s="308"/>
      <c r="D32" s="113">
        <v>0.29124984171204255</v>
      </c>
      <c r="E32" s="115">
        <v>23</v>
      </c>
      <c r="F32" s="114">
        <v>20</v>
      </c>
      <c r="G32" s="114">
        <v>18</v>
      </c>
      <c r="H32" s="114">
        <v>20</v>
      </c>
      <c r="I32" s="140">
        <v>18</v>
      </c>
      <c r="J32" s="115">
        <v>5</v>
      </c>
      <c r="K32" s="116">
        <v>27.777777777777779</v>
      </c>
    </row>
    <row r="33" spans="1:11" ht="14.1" customHeight="1" x14ac:dyDescent="0.2">
      <c r="A33" s="306">
        <v>32</v>
      </c>
      <c r="B33" s="307" t="s">
        <v>252</v>
      </c>
      <c r="C33" s="308"/>
      <c r="D33" s="113">
        <v>1.0763581106749398</v>
      </c>
      <c r="E33" s="115">
        <v>85</v>
      </c>
      <c r="F33" s="114">
        <v>93</v>
      </c>
      <c r="G33" s="114">
        <v>103</v>
      </c>
      <c r="H33" s="114">
        <v>98</v>
      </c>
      <c r="I33" s="140">
        <v>92</v>
      </c>
      <c r="J33" s="115">
        <v>-7</v>
      </c>
      <c r="K33" s="116">
        <v>-7.6086956521739131</v>
      </c>
    </row>
    <row r="34" spans="1:11" ht="14.1" customHeight="1" x14ac:dyDescent="0.2">
      <c r="A34" s="306">
        <v>33</v>
      </c>
      <c r="B34" s="307" t="s">
        <v>253</v>
      </c>
      <c r="C34" s="308"/>
      <c r="D34" s="113">
        <v>0.41788020767380019</v>
      </c>
      <c r="E34" s="115">
        <v>33</v>
      </c>
      <c r="F34" s="114">
        <v>36</v>
      </c>
      <c r="G34" s="114">
        <v>43</v>
      </c>
      <c r="H34" s="114">
        <v>35</v>
      </c>
      <c r="I34" s="140">
        <v>50</v>
      </c>
      <c r="J34" s="115">
        <v>-17</v>
      </c>
      <c r="K34" s="116">
        <v>-34</v>
      </c>
    </row>
    <row r="35" spans="1:11" ht="14.1" customHeight="1" x14ac:dyDescent="0.2">
      <c r="A35" s="306">
        <v>34</v>
      </c>
      <c r="B35" s="307" t="s">
        <v>254</v>
      </c>
      <c r="C35" s="308"/>
      <c r="D35" s="113">
        <v>4.5586931746232748</v>
      </c>
      <c r="E35" s="115">
        <v>360</v>
      </c>
      <c r="F35" s="114">
        <v>368</v>
      </c>
      <c r="G35" s="114">
        <v>364</v>
      </c>
      <c r="H35" s="114">
        <v>362</v>
      </c>
      <c r="I35" s="140">
        <v>357</v>
      </c>
      <c r="J35" s="115">
        <v>3</v>
      </c>
      <c r="K35" s="116">
        <v>0.84033613445378152</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0.25326073192351528</v>
      </c>
      <c r="E38" s="115">
        <v>20</v>
      </c>
      <c r="F38" s="114">
        <v>20</v>
      </c>
      <c r="G38" s="114">
        <v>22</v>
      </c>
      <c r="H38" s="114">
        <v>20</v>
      </c>
      <c r="I38" s="140">
        <v>21</v>
      </c>
      <c r="J38" s="115">
        <v>-1</v>
      </c>
      <c r="K38" s="116">
        <v>-4.7619047619047619</v>
      </c>
    </row>
    <row r="39" spans="1:11" ht="14.1" customHeight="1" x14ac:dyDescent="0.2">
      <c r="A39" s="306">
        <v>51</v>
      </c>
      <c r="B39" s="307" t="s">
        <v>258</v>
      </c>
      <c r="C39" s="308"/>
      <c r="D39" s="113">
        <v>14.828415854121818</v>
      </c>
      <c r="E39" s="115">
        <v>1171</v>
      </c>
      <c r="F39" s="114">
        <v>1199</v>
      </c>
      <c r="G39" s="114">
        <v>1193</v>
      </c>
      <c r="H39" s="114">
        <v>1129</v>
      </c>
      <c r="I39" s="140">
        <v>1136</v>
      </c>
      <c r="J39" s="115">
        <v>35</v>
      </c>
      <c r="K39" s="116">
        <v>3.0809859154929575</v>
      </c>
    </row>
    <row r="40" spans="1:11" ht="14.1" customHeight="1" x14ac:dyDescent="0.2">
      <c r="A40" s="306" t="s">
        <v>259</v>
      </c>
      <c r="B40" s="307" t="s">
        <v>260</v>
      </c>
      <c r="C40" s="308"/>
      <c r="D40" s="113">
        <v>14.600481195390655</v>
      </c>
      <c r="E40" s="115">
        <v>1153</v>
      </c>
      <c r="F40" s="114">
        <v>1182</v>
      </c>
      <c r="G40" s="114">
        <v>1178</v>
      </c>
      <c r="H40" s="114">
        <v>1114</v>
      </c>
      <c r="I40" s="140">
        <v>1121</v>
      </c>
      <c r="J40" s="115">
        <v>32</v>
      </c>
      <c r="K40" s="116">
        <v>2.854594112399643</v>
      </c>
    </row>
    <row r="41" spans="1:11" ht="14.1" customHeight="1" x14ac:dyDescent="0.2">
      <c r="A41" s="306"/>
      <c r="B41" s="307" t="s">
        <v>261</v>
      </c>
      <c r="C41" s="308"/>
      <c r="D41" s="113">
        <v>5.97695327339496</v>
      </c>
      <c r="E41" s="115">
        <v>472</v>
      </c>
      <c r="F41" s="114">
        <v>482</v>
      </c>
      <c r="G41" s="114">
        <v>479</v>
      </c>
      <c r="H41" s="114">
        <v>433</v>
      </c>
      <c r="I41" s="140">
        <v>436</v>
      </c>
      <c r="J41" s="115">
        <v>36</v>
      </c>
      <c r="K41" s="116">
        <v>8.2568807339449535</v>
      </c>
    </row>
    <row r="42" spans="1:11" ht="14.1" customHeight="1" x14ac:dyDescent="0.2">
      <c r="A42" s="306">
        <v>52</v>
      </c>
      <c r="B42" s="307" t="s">
        <v>262</v>
      </c>
      <c r="C42" s="308"/>
      <c r="D42" s="113">
        <v>6.30619222489553</v>
      </c>
      <c r="E42" s="115">
        <v>498</v>
      </c>
      <c r="F42" s="114">
        <v>490</v>
      </c>
      <c r="G42" s="114">
        <v>488</v>
      </c>
      <c r="H42" s="114">
        <v>501</v>
      </c>
      <c r="I42" s="140">
        <v>502</v>
      </c>
      <c r="J42" s="115">
        <v>-4</v>
      </c>
      <c r="K42" s="116">
        <v>-0.79681274900398402</v>
      </c>
    </row>
    <row r="43" spans="1:11" ht="14.1" customHeight="1" x14ac:dyDescent="0.2">
      <c r="A43" s="306" t="s">
        <v>263</v>
      </c>
      <c r="B43" s="307" t="s">
        <v>264</v>
      </c>
      <c r="C43" s="308"/>
      <c r="D43" s="113">
        <v>6.2048879321261241</v>
      </c>
      <c r="E43" s="115">
        <v>490</v>
      </c>
      <c r="F43" s="114">
        <v>484</v>
      </c>
      <c r="G43" s="114">
        <v>482</v>
      </c>
      <c r="H43" s="114">
        <v>495</v>
      </c>
      <c r="I43" s="140">
        <v>496</v>
      </c>
      <c r="J43" s="115">
        <v>-6</v>
      </c>
      <c r="K43" s="116">
        <v>-1.2096774193548387</v>
      </c>
    </row>
    <row r="44" spans="1:11" ht="14.1" customHeight="1" x14ac:dyDescent="0.2">
      <c r="A44" s="306">
        <v>53</v>
      </c>
      <c r="B44" s="307" t="s">
        <v>265</v>
      </c>
      <c r="C44" s="308"/>
      <c r="D44" s="113">
        <v>4.3054324426997592</v>
      </c>
      <c r="E44" s="115">
        <v>340</v>
      </c>
      <c r="F44" s="114">
        <v>336</v>
      </c>
      <c r="G44" s="114">
        <v>333</v>
      </c>
      <c r="H44" s="114">
        <v>315</v>
      </c>
      <c r="I44" s="140">
        <v>298</v>
      </c>
      <c r="J44" s="115">
        <v>42</v>
      </c>
      <c r="K44" s="116">
        <v>14.093959731543624</v>
      </c>
    </row>
    <row r="45" spans="1:11" ht="14.1" customHeight="1" x14ac:dyDescent="0.2">
      <c r="A45" s="306" t="s">
        <v>266</v>
      </c>
      <c r="B45" s="307" t="s">
        <v>267</v>
      </c>
      <c r="C45" s="308"/>
      <c r="D45" s="113">
        <v>4.2167911865265291</v>
      </c>
      <c r="E45" s="115">
        <v>333</v>
      </c>
      <c r="F45" s="114">
        <v>325</v>
      </c>
      <c r="G45" s="114">
        <v>323</v>
      </c>
      <c r="H45" s="114">
        <v>305</v>
      </c>
      <c r="I45" s="140">
        <v>290</v>
      </c>
      <c r="J45" s="115">
        <v>43</v>
      </c>
      <c r="K45" s="116">
        <v>14.827586206896552</v>
      </c>
    </row>
    <row r="46" spans="1:11" ht="14.1" customHeight="1" x14ac:dyDescent="0.2">
      <c r="A46" s="306">
        <v>54</v>
      </c>
      <c r="B46" s="307" t="s">
        <v>268</v>
      </c>
      <c r="C46" s="308"/>
      <c r="D46" s="113">
        <v>11.890591363809042</v>
      </c>
      <c r="E46" s="115">
        <v>939</v>
      </c>
      <c r="F46" s="114">
        <v>948</v>
      </c>
      <c r="G46" s="114">
        <v>936</v>
      </c>
      <c r="H46" s="114">
        <v>931</v>
      </c>
      <c r="I46" s="140">
        <v>942</v>
      </c>
      <c r="J46" s="115">
        <v>-3</v>
      </c>
      <c r="K46" s="116">
        <v>-0.31847133757961782</v>
      </c>
    </row>
    <row r="47" spans="1:11" ht="14.1" customHeight="1" x14ac:dyDescent="0.2">
      <c r="A47" s="306">
        <v>61</v>
      </c>
      <c r="B47" s="307" t="s">
        <v>269</v>
      </c>
      <c r="C47" s="308"/>
      <c r="D47" s="113">
        <v>1.127010257059643</v>
      </c>
      <c r="E47" s="115">
        <v>89</v>
      </c>
      <c r="F47" s="114">
        <v>81</v>
      </c>
      <c r="G47" s="114">
        <v>81</v>
      </c>
      <c r="H47" s="114">
        <v>74</v>
      </c>
      <c r="I47" s="140">
        <v>69</v>
      </c>
      <c r="J47" s="115">
        <v>20</v>
      </c>
      <c r="K47" s="116">
        <v>28.985507246376812</v>
      </c>
    </row>
    <row r="48" spans="1:11" ht="14.1" customHeight="1" x14ac:dyDescent="0.2">
      <c r="A48" s="306">
        <v>62</v>
      </c>
      <c r="B48" s="307" t="s">
        <v>270</v>
      </c>
      <c r="C48" s="308"/>
      <c r="D48" s="113">
        <v>12.878308218310751</v>
      </c>
      <c r="E48" s="115">
        <v>1017</v>
      </c>
      <c r="F48" s="114">
        <v>1060</v>
      </c>
      <c r="G48" s="114">
        <v>1043</v>
      </c>
      <c r="H48" s="114">
        <v>1095</v>
      </c>
      <c r="I48" s="140">
        <v>1103</v>
      </c>
      <c r="J48" s="115">
        <v>-86</v>
      </c>
      <c r="K48" s="116">
        <v>-7.7969174977334541</v>
      </c>
    </row>
    <row r="49" spans="1:11" ht="14.1" customHeight="1" x14ac:dyDescent="0.2">
      <c r="A49" s="306">
        <v>63</v>
      </c>
      <c r="B49" s="307" t="s">
        <v>271</v>
      </c>
      <c r="C49" s="308"/>
      <c r="D49" s="113">
        <v>7.6864632138786879</v>
      </c>
      <c r="E49" s="115">
        <v>607</v>
      </c>
      <c r="F49" s="114">
        <v>737</v>
      </c>
      <c r="G49" s="114">
        <v>752</v>
      </c>
      <c r="H49" s="114">
        <v>749</v>
      </c>
      <c r="I49" s="140">
        <v>733</v>
      </c>
      <c r="J49" s="115">
        <v>-126</v>
      </c>
      <c r="K49" s="116">
        <v>-17.189631650750343</v>
      </c>
    </row>
    <row r="50" spans="1:11" ht="14.1" customHeight="1" x14ac:dyDescent="0.2">
      <c r="A50" s="306" t="s">
        <v>272</v>
      </c>
      <c r="B50" s="307" t="s">
        <v>273</v>
      </c>
      <c r="C50" s="308"/>
      <c r="D50" s="113">
        <v>0.35456502469292134</v>
      </c>
      <c r="E50" s="115">
        <v>28</v>
      </c>
      <c r="F50" s="114">
        <v>30</v>
      </c>
      <c r="G50" s="114">
        <v>38</v>
      </c>
      <c r="H50" s="114">
        <v>43</v>
      </c>
      <c r="I50" s="140">
        <v>39</v>
      </c>
      <c r="J50" s="115">
        <v>-11</v>
      </c>
      <c r="K50" s="116">
        <v>-28.205128205128204</v>
      </c>
    </row>
    <row r="51" spans="1:11" ht="14.1" customHeight="1" x14ac:dyDescent="0.2">
      <c r="A51" s="306" t="s">
        <v>274</v>
      </c>
      <c r="B51" s="307" t="s">
        <v>275</v>
      </c>
      <c r="C51" s="308"/>
      <c r="D51" s="113">
        <v>7.0533113840699002</v>
      </c>
      <c r="E51" s="115">
        <v>557</v>
      </c>
      <c r="F51" s="114">
        <v>682</v>
      </c>
      <c r="G51" s="114">
        <v>690</v>
      </c>
      <c r="H51" s="114">
        <v>681</v>
      </c>
      <c r="I51" s="140">
        <v>673</v>
      </c>
      <c r="J51" s="115">
        <v>-116</v>
      </c>
      <c r="K51" s="116">
        <v>-17.236255572065378</v>
      </c>
    </row>
    <row r="52" spans="1:11" ht="14.1" customHeight="1" x14ac:dyDescent="0.2">
      <c r="A52" s="306">
        <v>71</v>
      </c>
      <c r="B52" s="307" t="s">
        <v>276</v>
      </c>
      <c r="C52" s="308"/>
      <c r="D52" s="113">
        <v>9.9784728377865015</v>
      </c>
      <c r="E52" s="115">
        <v>788</v>
      </c>
      <c r="F52" s="114">
        <v>798</v>
      </c>
      <c r="G52" s="114">
        <v>775</v>
      </c>
      <c r="H52" s="114">
        <v>765</v>
      </c>
      <c r="I52" s="140">
        <v>768</v>
      </c>
      <c r="J52" s="115">
        <v>20</v>
      </c>
      <c r="K52" s="116">
        <v>2.6041666666666665</v>
      </c>
    </row>
    <row r="53" spans="1:11" ht="14.1" customHeight="1" x14ac:dyDescent="0.2">
      <c r="A53" s="306" t="s">
        <v>277</v>
      </c>
      <c r="B53" s="307" t="s">
        <v>278</v>
      </c>
      <c r="C53" s="308"/>
      <c r="D53" s="113">
        <v>0.73445612257819426</v>
      </c>
      <c r="E53" s="115">
        <v>58</v>
      </c>
      <c r="F53" s="114">
        <v>62</v>
      </c>
      <c r="G53" s="114">
        <v>64</v>
      </c>
      <c r="H53" s="114">
        <v>60</v>
      </c>
      <c r="I53" s="140">
        <v>63</v>
      </c>
      <c r="J53" s="115">
        <v>-5</v>
      </c>
      <c r="K53" s="116">
        <v>-7.9365079365079367</v>
      </c>
    </row>
    <row r="54" spans="1:11" ht="14.1" customHeight="1" x14ac:dyDescent="0.2">
      <c r="A54" s="306" t="s">
        <v>279</v>
      </c>
      <c r="B54" s="307" t="s">
        <v>280</v>
      </c>
      <c r="C54" s="308"/>
      <c r="D54" s="113">
        <v>8.9401038369000894</v>
      </c>
      <c r="E54" s="115">
        <v>706</v>
      </c>
      <c r="F54" s="114">
        <v>713</v>
      </c>
      <c r="G54" s="114">
        <v>688</v>
      </c>
      <c r="H54" s="114">
        <v>679</v>
      </c>
      <c r="I54" s="140">
        <v>678</v>
      </c>
      <c r="J54" s="115">
        <v>28</v>
      </c>
      <c r="K54" s="116">
        <v>4.1297935103244834</v>
      </c>
    </row>
    <row r="55" spans="1:11" ht="14.1" customHeight="1" x14ac:dyDescent="0.2">
      <c r="A55" s="306">
        <v>72</v>
      </c>
      <c r="B55" s="307" t="s">
        <v>281</v>
      </c>
      <c r="C55" s="308"/>
      <c r="D55" s="113">
        <v>1.1016841838672913</v>
      </c>
      <c r="E55" s="115">
        <v>87</v>
      </c>
      <c r="F55" s="114">
        <v>94</v>
      </c>
      <c r="G55" s="114">
        <v>98</v>
      </c>
      <c r="H55" s="114">
        <v>96</v>
      </c>
      <c r="I55" s="140">
        <v>98</v>
      </c>
      <c r="J55" s="115">
        <v>-11</v>
      </c>
      <c r="K55" s="116">
        <v>-11.224489795918368</v>
      </c>
    </row>
    <row r="56" spans="1:11" ht="14.1" customHeight="1" x14ac:dyDescent="0.2">
      <c r="A56" s="306" t="s">
        <v>282</v>
      </c>
      <c r="B56" s="307" t="s">
        <v>283</v>
      </c>
      <c r="C56" s="308"/>
      <c r="D56" s="113">
        <v>0.1392934025579334</v>
      </c>
      <c r="E56" s="115">
        <v>11</v>
      </c>
      <c r="F56" s="114">
        <v>12</v>
      </c>
      <c r="G56" s="114">
        <v>12</v>
      </c>
      <c r="H56" s="114">
        <v>11</v>
      </c>
      <c r="I56" s="140">
        <v>14</v>
      </c>
      <c r="J56" s="115">
        <v>-3</v>
      </c>
      <c r="K56" s="116">
        <v>-21.428571428571427</v>
      </c>
    </row>
    <row r="57" spans="1:11" ht="14.1" customHeight="1" x14ac:dyDescent="0.2">
      <c r="A57" s="306" t="s">
        <v>284</v>
      </c>
      <c r="B57" s="307" t="s">
        <v>285</v>
      </c>
      <c r="C57" s="308"/>
      <c r="D57" s="113">
        <v>0.70913004938584268</v>
      </c>
      <c r="E57" s="115">
        <v>56</v>
      </c>
      <c r="F57" s="114">
        <v>62</v>
      </c>
      <c r="G57" s="114">
        <v>67</v>
      </c>
      <c r="H57" s="114">
        <v>65</v>
      </c>
      <c r="I57" s="140">
        <v>66</v>
      </c>
      <c r="J57" s="115">
        <v>-10</v>
      </c>
      <c r="K57" s="116">
        <v>-15.151515151515152</v>
      </c>
    </row>
    <row r="58" spans="1:11" ht="14.1" customHeight="1" x14ac:dyDescent="0.2">
      <c r="A58" s="306">
        <v>73</v>
      </c>
      <c r="B58" s="307" t="s">
        <v>286</v>
      </c>
      <c r="C58" s="308"/>
      <c r="D58" s="113">
        <v>0.55717361023173362</v>
      </c>
      <c r="E58" s="115">
        <v>44</v>
      </c>
      <c r="F58" s="114">
        <v>42</v>
      </c>
      <c r="G58" s="114">
        <v>36</v>
      </c>
      <c r="H58" s="114">
        <v>46</v>
      </c>
      <c r="I58" s="140">
        <v>47</v>
      </c>
      <c r="J58" s="115">
        <v>-3</v>
      </c>
      <c r="K58" s="116">
        <v>-6.3829787234042552</v>
      </c>
    </row>
    <row r="59" spans="1:11" ht="14.1" customHeight="1" x14ac:dyDescent="0.2">
      <c r="A59" s="306" t="s">
        <v>287</v>
      </c>
      <c r="B59" s="307" t="s">
        <v>288</v>
      </c>
      <c r="C59" s="308"/>
      <c r="D59" s="113">
        <v>0.35456502469292134</v>
      </c>
      <c r="E59" s="115">
        <v>28</v>
      </c>
      <c r="F59" s="114">
        <v>27</v>
      </c>
      <c r="G59" s="114">
        <v>24</v>
      </c>
      <c r="H59" s="114">
        <v>31</v>
      </c>
      <c r="I59" s="140">
        <v>31</v>
      </c>
      <c r="J59" s="115">
        <v>-3</v>
      </c>
      <c r="K59" s="116">
        <v>-9.67741935483871</v>
      </c>
    </row>
    <row r="60" spans="1:11" ht="14.1" customHeight="1" x14ac:dyDescent="0.2">
      <c r="A60" s="306">
        <v>81</v>
      </c>
      <c r="B60" s="307" t="s">
        <v>289</v>
      </c>
      <c r="C60" s="308"/>
      <c r="D60" s="113">
        <v>3.4063568443712802</v>
      </c>
      <c r="E60" s="115">
        <v>269</v>
      </c>
      <c r="F60" s="114">
        <v>277</v>
      </c>
      <c r="G60" s="114">
        <v>277</v>
      </c>
      <c r="H60" s="114">
        <v>256</v>
      </c>
      <c r="I60" s="140">
        <v>251</v>
      </c>
      <c r="J60" s="115">
        <v>18</v>
      </c>
      <c r="K60" s="116">
        <v>7.1713147410358564</v>
      </c>
    </row>
    <row r="61" spans="1:11" ht="14.1" customHeight="1" x14ac:dyDescent="0.2">
      <c r="A61" s="306" t="s">
        <v>290</v>
      </c>
      <c r="B61" s="307" t="s">
        <v>291</v>
      </c>
      <c r="C61" s="308"/>
      <c r="D61" s="113">
        <v>1.1776624034443459</v>
      </c>
      <c r="E61" s="115">
        <v>93</v>
      </c>
      <c r="F61" s="114">
        <v>91</v>
      </c>
      <c r="G61" s="114">
        <v>91</v>
      </c>
      <c r="H61" s="114">
        <v>80</v>
      </c>
      <c r="I61" s="140">
        <v>80</v>
      </c>
      <c r="J61" s="115">
        <v>13</v>
      </c>
      <c r="K61" s="116">
        <v>16.25</v>
      </c>
    </row>
    <row r="62" spans="1:11" ht="14.1" customHeight="1" x14ac:dyDescent="0.2">
      <c r="A62" s="306" t="s">
        <v>292</v>
      </c>
      <c r="B62" s="307" t="s">
        <v>293</v>
      </c>
      <c r="C62" s="308"/>
      <c r="D62" s="113">
        <v>1.5955426111181461</v>
      </c>
      <c r="E62" s="115">
        <v>126</v>
      </c>
      <c r="F62" s="114">
        <v>123</v>
      </c>
      <c r="G62" s="114">
        <v>123</v>
      </c>
      <c r="H62" s="114">
        <v>116</v>
      </c>
      <c r="I62" s="140">
        <v>112</v>
      </c>
      <c r="J62" s="115">
        <v>14</v>
      </c>
      <c r="K62" s="116">
        <v>12.5</v>
      </c>
    </row>
    <row r="63" spans="1:11" ht="14.1" customHeight="1" x14ac:dyDescent="0.2">
      <c r="A63" s="306"/>
      <c r="B63" s="307" t="s">
        <v>294</v>
      </c>
      <c r="C63" s="308"/>
      <c r="D63" s="113">
        <v>1.278966696213752</v>
      </c>
      <c r="E63" s="115">
        <v>101</v>
      </c>
      <c r="F63" s="114">
        <v>99</v>
      </c>
      <c r="G63" s="114">
        <v>98</v>
      </c>
      <c r="H63" s="114">
        <v>95</v>
      </c>
      <c r="I63" s="140">
        <v>95</v>
      </c>
      <c r="J63" s="115">
        <v>6</v>
      </c>
      <c r="K63" s="116">
        <v>6.3157894736842106</v>
      </c>
    </row>
    <row r="64" spans="1:11" ht="14.1" customHeight="1" x14ac:dyDescent="0.2">
      <c r="A64" s="306" t="s">
        <v>295</v>
      </c>
      <c r="B64" s="307" t="s">
        <v>296</v>
      </c>
      <c r="C64" s="308"/>
      <c r="D64" s="113">
        <v>0.1013042927694061</v>
      </c>
      <c r="E64" s="115">
        <v>8</v>
      </c>
      <c r="F64" s="114">
        <v>7</v>
      </c>
      <c r="G64" s="114">
        <v>8</v>
      </c>
      <c r="H64" s="114">
        <v>8</v>
      </c>
      <c r="I64" s="140">
        <v>7</v>
      </c>
      <c r="J64" s="115">
        <v>1</v>
      </c>
      <c r="K64" s="116">
        <v>14.285714285714286</v>
      </c>
    </row>
    <row r="65" spans="1:11" ht="14.1" customHeight="1" x14ac:dyDescent="0.2">
      <c r="A65" s="306" t="s">
        <v>297</v>
      </c>
      <c r="B65" s="307" t="s">
        <v>298</v>
      </c>
      <c r="C65" s="308"/>
      <c r="D65" s="113">
        <v>0.25326073192351528</v>
      </c>
      <c r="E65" s="115">
        <v>20</v>
      </c>
      <c r="F65" s="114">
        <v>30</v>
      </c>
      <c r="G65" s="114">
        <v>28</v>
      </c>
      <c r="H65" s="114">
        <v>26</v>
      </c>
      <c r="I65" s="140">
        <v>28</v>
      </c>
      <c r="J65" s="115">
        <v>-8</v>
      </c>
      <c r="K65" s="116">
        <v>-28.571428571428573</v>
      </c>
    </row>
    <row r="66" spans="1:11" ht="14.1" customHeight="1" x14ac:dyDescent="0.2">
      <c r="A66" s="306">
        <v>82</v>
      </c>
      <c r="B66" s="307" t="s">
        <v>299</v>
      </c>
      <c r="C66" s="308"/>
      <c r="D66" s="113">
        <v>2.2033683677345826</v>
      </c>
      <c r="E66" s="115">
        <v>174</v>
      </c>
      <c r="F66" s="114">
        <v>177</v>
      </c>
      <c r="G66" s="114">
        <v>176</v>
      </c>
      <c r="H66" s="114">
        <v>176</v>
      </c>
      <c r="I66" s="140">
        <v>178</v>
      </c>
      <c r="J66" s="115">
        <v>-4</v>
      </c>
      <c r="K66" s="116">
        <v>-2.2471910112359552</v>
      </c>
    </row>
    <row r="67" spans="1:11" ht="14.1" customHeight="1" x14ac:dyDescent="0.2">
      <c r="A67" s="306" t="s">
        <v>300</v>
      </c>
      <c r="B67" s="307" t="s">
        <v>301</v>
      </c>
      <c r="C67" s="308"/>
      <c r="D67" s="113">
        <v>0.93706470811700648</v>
      </c>
      <c r="E67" s="115">
        <v>74</v>
      </c>
      <c r="F67" s="114">
        <v>79</v>
      </c>
      <c r="G67" s="114">
        <v>75</v>
      </c>
      <c r="H67" s="114">
        <v>76</v>
      </c>
      <c r="I67" s="140">
        <v>80</v>
      </c>
      <c r="J67" s="115">
        <v>-6</v>
      </c>
      <c r="K67" s="116">
        <v>-7.5</v>
      </c>
    </row>
    <row r="68" spans="1:11" ht="14.1" customHeight="1" x14ac:dyDescent="0.2">
      <c r="A68" s="306" t="s">
        <v>302</v>
      </c>
      <c r="B68" s="307" t="s">
        <v>303</v>
      </c>
      <c r="C68" s="308"/>
      <c r="D68" s="113">
        <v>0.75978219577054573</v>
      </c>
      <c r="E68" s="115">
        <v>60</v>
      </c>
      <c r="F68" s="114">
        <v>55</v>
      </c>
      <c r="G68" s="114">
        <v>57</v>
      </c>
      <c r="H68" s="114">
        <v>58</v>
      </c>
      <c r="I68" s="140">
        <v>59</v>
      </c>
      <c r="J68" s="115">
        <v>1</v>
      </c>
      <c r="K68" s="116">
        <v>1.6949152542372881</v>
      </c>
    </row>
    <row r="69" spans="1:11" ht="14.1" customHeight="1" x14ac:dyDescent="0.2">
      <c r="A69" s="306">
        <v>83</v>
      </c>
      <c r="B69" s="307" t="s">
        <v>304</v>
      </c>
      <c r="C69" s="308"/>
      <c r="D69" s="113">
        <v>3.7355957958718502</v>
      </c>
      <c r="E69" s="115">
        <v>295</v>
      </c>
      <c r="F69" s="114">
        <v>322</v>
      </c>
      <c r="G69" s="114">
        <v>318</v>
      </c>
      <c r="H69" s="114">
        <v>317</v>
      </c>
      <c r="I69" s="140">
        <v>324</v>
      </c>
      <c r="J69" s="115">
        <v>-29</v>
      </c>
      <c r="K69" s="116">
        <v>-8.9506172839506171</v>
      </c>
    </row>
    <row r="70" spans="1:11" ht="14.1" customHeight="1" x14ac:dyDescent="0.2">
      <c r="A70" s="306" t="s">
        <v>305</v>
      </c>
      <c r="B70" s="307" t="s">
        <v>306</v>
      </c>
      <c r="C70" s="308"/>
      <c r="D70" s="113">
        <v>2.8745093073318984</v>
      </c>
      <c r="E70" s="115">
        <v>227</v>
      </c>
      <c r="F70" s="114">
        <v>248</v>
      </c>
      <c r="G70" s="114">
        <v>249</v>
      </c>
      <c r="H70" s="114">
        <v>246</v>
      </c>
      <c r="I70" s="140">
        <v>250</v>
      </c>
      <c r="J70" s="115">
        <v>-23</v>
      </c>
      <c r="K70" s="116">
        <v>-9.1999999999999993</v>
      </c>
    </row>
    <row r="71" spans="1:11" ht="14.1" customHeight="1" x14ac:dyDescent="0.2">
      <c r="A71" s="306"/>
      <c r="B71" s="307" t="s">
        <v>307</v>
      </c>
      <c r="C71" s="308"/>
      <c r="D71" s="113">
        <v>1.8994554894263644</v>
      </c>
      <c r="E71" s="115">
        <v>150</v>
      </c>
      <c r="F71" s="114">
        <v>167</v>
      </c>
      <c r="G71" s="114">
        <v>163</v>
      </c>
      <c r="H71" s="114">
        <v>161</v>
      </c>
      <c r="I71" s="140">
        <v>167</v>
      </c>
      <c r="J71" s="115">
        <v>-17</v>
      </c>
      <c r="K71" s="116">
        <v>-10.179640718562874</v>
      </c>
    </row>
    <row r="72" spans="1:11" ht="14.1" customHeight="1" x14ac:dyDescent="0.2">
      <c r="A72" s="306">
        <v>84</v>
      </c>
      <c r="B72" s="307" t="s">
        <v>308</v>
      </c>
      <c r="C72" s="308"/>
      <c r="D72" s="113">
        <v>1.1903254400405217</v>
      </c>
      <c r="E72" s="115">
        <v>94</v>
      </c>
      <c r="F72" s="114">
        <v>98</v>
      </c>
      <c r="G72" s="114">
        <v>101</v>
      </c>
      <c r="H72" s="114">
        <v>108</v>
      </c>
      <c r="I72" s="140">
        <v>112</v>
      </c>
      <c r="J72" s="115">
        <v>-18</v>
      </c>
      <c r="K72" s="116">
        <v>-16.071428571428573</v>
      </c>
    </row>
    <row r="73" spans="1:11" ht="14.1" customHeight="1" x14ac:dyDescent="0.2">
      <c r="A73" s="306" t="s">
        <v>309</v>
      </c>
      <c r="B73" s="307" t="s">
        <v>310</v>
      </c>
      <c r="C73" s="308"/>
      <c r="D73" s="113">
        <v>0.1013042927694061</v>
      </c>
      <c r="E73" s="115">
        <v>8</v>
      </c>
      <c r="F73" s="114">
        <v>7</v>
      </c>
      <c r="G73" s="114">
        <v>6</v>
      </c>
      <c r="H73" s="114">
        <v>10</v>
      </c>
      <c r="I73" s="140">
        <v>12</v>
      </c>
      <c r="J73" s="115">
        <v>-4</v>
      </c>
      <c r="K73" s="116">
        <v>-33.333333333333336</v>
      </c>
    </row>
    <row r="74" spans="1:11" ht="14.1" customHeight="1" x14ac:dyDescent="0.2">
      <c r="A74" s="306" t="s">
        <v>311</v>
      </c>
      <c r="B74" s="307" t="s">
        <v>312</v>
      </c>
      <c r="C74" s="308"/>
      <c r="D74" s="113" t="s">
        <v>513</v>
      </c>
      <c r="E74" s="115" t="s">
        <v>513</v>
      </c>
      <c r="F74" s="114" t="s">
        <v>513</v>
      </c>
      <c r="G74" s="114" t="s">
        <v>513</v>
      </c>
      <c r="H74" s="114">
        <v>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0.31657591490439407</v>
      </c>
      <c r="E76" s="115">
        <v>25</v>
      </c>
      <c r="F76" s="114">
        <v>25</v>
      </c>
      <c r="G76" s="114">
        <v>21</v>
      </c>
      <c r="H76" s="114">
        <v>23</v>
      </c>
      <c r="I76" s="140">
        <v>23</v>
      </c>
      <c r="J76" s="115">
        <v>2</v>
      </c>
      <c r="K76" s="116">
        <v>8.695652173913043</v>
      </c>
    </row>
    <row r="77" spans="1:11" ht="14.1" customHeight="1" x14ac:dyDescent="0.2">
      <c r="A77" s="306">
        <v>92</v>
      </c>
      <c r="B77" s="307" t="s">
        <v>316</v>
      </c>
      <c r="C77" s="308"/>
      <c r="D77" s="113">
        <v>0.2026085855388122</v>
      </c>
      <c r="E77" s="115">
        <v>16</v>
      </c>
      <c r="F77" s="114">
        <v>14</v>
      </c>
      <c r="G77" s="114">
        <v>21</v>
      </c>
      <c r="H77" s="114">
        <v>20</v>
      </c>
      <c r="I77" s="140">
        <v>15</v>
      </c>
      <c r="J77" s="115">
        <v>1</v>
      </c>
      <c r="K77" s="116">
        <v>6.666666666666667</v>
      </c>
    </row>
    <row r="78" spans="1:11" ht="14.1" customHeight="1" x14ac:dyDescent="0.2">
      <c r="A78" s="306">
        <v>93</v>
      </c>
      <c r="B78" s="307" t="s">
        <v>317</v>
      </c>
      <c r="C78" s="308"/>
      <c r="D78" s="113">
        <v>7.5978219577054584E-2</v>
      </c>
      <c r="E78" s="115">
        <v>6</v>
      </c>
      <c r="F78" s="114">
        <v>7</v>
      </c>
      <c r="G78" s="114">
        <v>7</v>
      </c>
      <c r="H78" s="114">
        <v>8</v>
      </c>
      <c r="I78" s="140">
        <v>9</v>
      </c>
      <c r="J78" s="115">
        <v>-3</v>
      </c>
      <c r="K78" s="116">
        <v>-33.333333333333336</v>
      </c>
    </row>
    <row r="79" spans="1:11" ht="14.1" customHeight="1" x14ac:dyDescent="0.2">
      <c r="A79" s="306">
        <v>94</v>
      </c>
      <c r="B79" s="307" t="s">
        <v>318</v>
      </c>
      <c r="C79" s="308"/>
      <c r="D79" s="113">
        <v>0.48119539065467898</v>
      </c>
      <c r="E79" s="115">
        <v>38</v>
      </c>
      <c r="F79" s="114">
        <v>62</v>
      </c>
      <c r="G79" s="114">
        <v>77</v>
      </c>
      <c r="H79" s="114">
        <v>58</v>
      </c>
      <c r="I79" s="140">
        <v>48</v>
      </c>
      <c r="J79" s="115">
        <v>-10</v>
      </c>
      <c r="K79" s="116">
        <v>-20.833333333333332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3.2797264784095228</v>
      </c>
      <c r="E81" s="143">
        <v>259</v>
      </c>
      <c r="F81" s="144">
        <v>258</v>
      </c>
      <c r="G81" s="144">
        <v>258</v>
      </c>
      <c r="H81" s="144">
        <v>263</v>
      </c>
      <c r="I81" s="145">
        <v>249</v>
      </c>
      <c r="J81" s="143">
        <v>10</v>
      </c>
      <c r="K81" s="146">
        <v>4.0160642570281126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3138</v>
      </c>
      <c r="G12" s="536">
        <v>2722</v>
      </c>
      <c r="H12" s="536">
        <v>4494</v>
      </c>
      <c r="I12" s="536">
        <v>2995</v>
      </c>
      <c r="J12" s="537">
        <v>3289</v>
      </c>
      <c r="K12" s="538">
        <v>-151</v>
      </c>
      <c r="L12" s="349">
        <v>-4.5910611128002436</v>
      </c>
    </row>
    <row r="13" spans="1:17" s="110" customFormat="1" ht="15" customHeight="1" x14ac:dyDescent="0.2">
      <c r="A13" s="350" t="s">
        <v>344</v>
      </c>
      <c r="B13" s="351" t="s">
        <v>345</v>
      </c>
      <c r="C13" s="347"/>
      <c r="D13" s="347"/>
      <c r="E13" s="348"/>
      <c r="F13" s="536">
        <v>1827</v>
      </c>
      <c r="G13" s="536">
        <v>1439</v>
      </c>
      <c r="H13" s="536">
        <v>2640</v>
      </c>
      <c r="I13" s="536">
        <v>1813</v>
      </c>
      <c r="J13" s="537">
        <v>1883</v>
      </c>
      <c r="K13" s="538">
        <v>-56</v>
      </c>
      <c r="L13" s="349">
        <v>-2.9739776951672861</v>
      </c>
    </row>
    <row r="14" spans="1:17" s="110" customFormat="1" ht="22.5" customHeight="1" x14ac:dyDescent="0.2">
      <c r="A14" s="350"/>
      <c r="B14" s="351" t="s">
        <v>346</v>
      </c>
      <c r="C14" s="347"/>
      <c r="D14" s="347"/>
      <c r="E14" s="348"/>
      <c r="F14" s="536">
        <v>1311</v>
      </c>
      <c r="G14" s="536">
        <v>1283</v>
      </c>
      <c r="H14" s="536">
        <v>1854</v>
      </c>
      <c r="I14" s="536">
        <v>1182</v>
      </c>
      <c r="J14" s="537">
        <v>1406</v>
      </c>
      <c r="K14" s="538">
        <v>-95</v>
      </c>
      <c r="L14" s="349">
        <v>-6.756756756756757</v>
      </c>
    </row>
    <row r="15" spans="1:17" s="110" customFormat="1" ht="15" customHeight="1" x14ac:dyDescent="0.2">
      <c r="A15" s="350" t="s">
        <v>347</v>
      </c>
      <c r="B15" s="351" t="s">
        <v>108</v>
      </c>
      <c r="C15" s="347"/>
      <c r="D15" s="347"/>
      <c r="E15" s="348"/>
      <c r="F15" s="536">
        <v>756</v>
      </c>
      <c r="G15" s="536">
        <v>746</v>
      </c>
      <c r="H15" s="536">
        <v>1742</v>
      </c>
      <c r="I15" s="536">
        <v>779</v>
      </c>
      <c r="J15" s="537">
        <v>695</v>
      </c>
      <c r="K15" s="538">
        <v>61</v>
      </c>
      <c r="L15" s="349">
        <v>8.7769784172661875</v>
      </c>
    </row>
    <row r="16" spans="1:17" s="110" customFormat="1" ht="15" customHeight="1" x14ac:dyDescent="0.2">
      <c r="A16" s="350"/>
      <c r="B16" s="351" t="s">
        <v>109</v>
      </c>
      <c r="C16" s="347"/>
      <c r="D16" s="347"/>
      <c r="E16" s="348"/>
      <c r="F16" s="536">
        <v>2025</v>
      </c>
      <c r="G16" s="536">
        <v>1702</v>
      </c>
      <c r="H16" s="536">
        <v>2360</v>
      </c>
      <c r="I16" s="536">
        <v>1918</v>
      </c>
      <c r="J16" s="537">
        <v>2237</v>
      </c>
      <c r="K16" s="538">
        <v>-212</v>
      </c>
      <c r="L16" s="349">
        <v>-9.476978095663835</v>
      </c>
    </row>
    <row r="17" spans="1:12" s="110" customFormat="1" ht="15" customHeight="1" x14ac:dyDescent="0.2">
      <c r="A17" s="350"/>
      <c r="B17" s="351" t="s">
        <v>110</v>
      </c>
      <c r="C17" s="347"/>
      <c r="D17" s="347"/>
      <c r="E17" s="348"/>
      <c r="F17" s="536">
        <v>308</v>
      </c>
      <c r="G17" s="536">
        <v>230</v>
      </c>
      <c r="H17" s="536">
        <v>356</v>
      </c>
      <c r="I17" s="536">
        <v>264</v>
      </c>
      <c r="J17" s="537">
        <v>326</v>
      </c>
      <c r="K17" s="538">
        <v>-18</v>
      </c>
      <c r="L17" s="349">
        <v>-5.5214723926380369</v>
      </c>
    </row>
    <row r="18" spans="1:12" s="110" customFormat="1" ht="15" customHeight="1" x14ac:dyDescent="0.2">
      <c r="A18" s="350"/>
      <c r="B18" s="351" t="s">
        <v>111</v>
      </c>
      <c r="C18" s="347"/>
      <c r="D18" s="347"/>
      <c r="E18" s="348"/>
      <c r="F18" s="536">
        <v>49</v>
      </c>
      <c r="G18" s="536">
        <v>44</v>
      </c>
      <c r="H18" s="536">
        <v>36</v>
      </c>
      <c r="I18" s="536">
        <v>34</v>
      </c>
      <c r="J18" s="537">
        <v>31</v>
      </c>
      <c r="K18" s="538">
        <v>18</v>
      </c>
      <c r="L18" s="349">
        <v>58.064516129032256</v>
      </c>
    </row>
    <row r="19" spans="1:12" s="110" customFormat="1" ht="15" customHeight="1" x14ac:dyDescent="0.2">
      <c r="A19" s="118" t="s">
        <v>113</v>
      </c>
      <c r="B19" s="119" t="s">
        <v>181</v>
      </c>
      <c r="C19" s="347"/>
      <c r="D19" s="347"/>
      <c r="E19" s="348"/>
      <c r="F19" s="536">
        <v>2060</v>
      </c>
      <c r="G19" s="536">
        <v>1662</v>
      </c>
      <c r="H19" s="536">
        <v>3155</v>
      </c>
      <c r="I19" s="536">
        <v>1898</v>
      </c>
      <c r="J19" s="537">
        <v>2083</v>
      </c>
      <c r="K19" s="538">
        <v>-23</v>
      </c>
      <c r="L19" s="349">
        <v>-1.1041766682669227</v>
      </c>
    </row>
    <row r="20" spans="1:12" s="110" customFormat="1" ht="15" customHeight="1" x14ac:dyDescent="0.2">
      <c r="A20" s="118"/>
      <c r="B20" s="119" t="s">
        <v>182</v>
      </c>
      <c r="C20" s="347"/>
      <c r="D20" s="347"/>
      <c r="E20" s="348"/>
      <c r="F20" s="536">
        <v>1078</v>
      </c>
      <c r="G20" s="536">
        <v>1060</v>
      </c>
      <c r="H20" s="536">
        <v>1339</v>
      </c>
      <c r="I20" s="536">
        <v>1097</v>
      </c>
      <c r="J20" s="537">
        <v>1206</v>
      </c>
      <c r="K20" s="538">
        <v>-128</v>
      </c>
      <c r="L20" s="349">
        <v>-10.613598673300165</v>
      </c>
    </row>
    <row r="21" spans="1:12" s="110" customFormat="1" ht="15" customHeight="1" x14ac:dyDescent="0.2">
      <c r="A21" s="118" t="s">
        <v>113</v>
      </c>
      <c r="B21" s="119" t="s">
        <v>116</v>
      </c>
      <c r="C21" s="347"/>
      <c r="D21" s="347"/>
      <c r="E21" s="348"/>
      <c r="F21" s="536">
        <v>2664</v>
      </c>
      <c r="G21" s="536">
        <v>2249</v>
      </c>
      <c r="H21" s="536">
        <v>3809</v>
      </c>
      <c r="I21" s="536">
        <v>2515</v>
      </c>
      <c r="J21" s="537">
        <v>2804</v>
      </c>
      <c r="K21" s="538">
        <v>-140</v>
      </c>
      <c r="L21" s="349">
        <v>-4.9928673323823114</v>
      </c>
    </row>
    <row r="22" spans="1:12" s="110" customFormat="1" ht="15" customHeight="1" x14ac:dyDescent="0.2">
      <c r="A22" s="118"/>
      <c r="B22" s="119" t="s">
        <v>117</v>
      </c>
      <c r="C22" s="347"/>
      <c r="D22" s="347"/>
      <c r="E22" s="348"/>
      <c r="F22" s="536">
        <v>470</v>
      </c>
      <c r="G22" s="536">
        <v>471</v>
      </c>
      <c r="H22" s="536">
        <v>682</v>
      </c>
      <c r="I22" s="536">
        <v>479</v>
      </c>
      <c r="J22" s="537">
        <v>483</v>
      </c>
      <c r="K22" s="538">
        <v>-13</v>
      </c>
      <c r="L22" s="349">
        <v>-2.691511387163561</v>
      </c>
    </row>
    <row r="23" spans="1:12" s="110" customFormat="1" ht="15" customHeight="1" x14ac:dyDescent="0.2">
      <c r="A23" s="352" t="s">
        <v>347</v>
      </c>
      <c r="B23" s="353" t="s">
        <v>193</v>
      </c>
      <c r="C23" s="354"/>
      <c r="D23" s="354"/>
      <c r="E23" s="355"/>
      <c r="F23" s="539">
        <v>80</v>
      </c>
      <c r="G23" s="539">
        <v>165</v>
      </c>
      <c r="H23" s="539">
        <v>840</v>
      </c>
      <c r="I23" s="539">
        <v>50</v>
      </c>
      <c r="J23" s="540">
        <v>64</v>
      </c>
      <c r="K23" s="541">
        <v>16</v>
      </c>
      <c r="L23" s="356">
        <v>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37.6</v>
      </c>
      <c r="G25" s="542">
        <v>42.6</v>
      </c>
      <c r="H25" s="542">
        <v>45.2</v>
      </c>
      <c r="I25" s="542">
        <v>42</v>
      </c>
      <c r="J25" s="542">
        <v>40.4</v>
      </c>
      <c r="K25" s="543" t="s">
        <v>349</v>
      </c>
      <c r="L25" s="364">
        <v>-2.7999999999999972</v>
      </c>
    </row>
    <row r="26" spans="1:12" s="110" customFormat="1" ht="15" customHeight="1" x14ac:dyDescent="0.2">
      <c r="A26" s="365" t="s">
        <v>105</v>
      </c>
      <c r="B26" s="366" t="s">
        <v>345</v>
      </c>
      <c r="C26" s="362"/>
      <c r="D26" s="362"/>
      <c r="E26" s="363"/>
      <c r="F26" s="542">
        <v>35.6</v>
      </c>
      <c r="G26" s="542">
        <v>42.2</v>
      </c>
      <c r="H26" s="542">
        <v>43.6</v>
      </c>
      <c r="I26" s="542">
        <v>42.7</v>
      </c>
      <c r="J26" s="544">
        <v>40.700000000000003</v>
      </c>
      <c r="K26" s="543" t="s">
        <v>349</v>
      </c>
      <c r="L26" s="364">
        <v>-5.1000000000000014</v>
      </c>
    </row>
    <row r="27" spans="1:12" s="110" customFormat="1" ht="15" customHeight="1" x14ac:dyDescent="0.2">
      <c r="A27" s="365"/>
      <c r="B27" s="366" t="s">
        <v>346</v>
      </c>
      <c r="C27" s="362"/>
      <c r="D27" s="362"/>
      <c r="E27" s="363"/>
      <c r="F27" s="542">
        <v>40.299999999999997</v>
      </c>
      <c r="G27" s="542">
        <v>43</v>
      </c>
      <c r="H27" s="542">
        <v>47.4</v>
      </c>
      <c r="I27" s="542">
        <v>41</v>
      </c>
      <c r="J27" s="542">
        <v>39.9</v>
      </c>
      <c r="K27" s="543" t="s">
        <v>349</v>
      </c>
      <c r="L27" s="364">
        <v>0.39999999999999858</v>
      </c>
    </row>
    <row r="28" spans="1:12" s="110" customFormat="1" ht="15" customHeight="1" x14ac:dyDescent="0.2">
      <c r="A28" s="365" t="s">
        <v>113</v>
      </c>
      <c r="B28" s="366" t="s">
        <v>108</v>
      </c>
      <c r="C28" s="362"/>
      <c r="D28" s="362"/>
      <c r="E28" s="363"/>
      <c r="F28" s="542">
        <v>46.8</v>
      </c>
      <c r="G28" s="542">
        <v>48.8</v>
      </c>
      <c r="H28" s="542">
        <v>50.8</v>
      </c>
      <c r="I28" s="542">
        <v>47.5</v>
      </c>
      <c r="J28" s="542">
        <v>49.8</v>
      </c>
      <c r="K28" s="543" t="s">
        <v>349</v>
      </c>
      <c r="L28" s="364">
        <v>-3</v>
      </c>
    </row>
    <row r="29" spans="1:12" s="110" customFormat="1" ht="11.25" x14ac:dyDescent="0.2">
      <c r="A29" s="365"/>
      <c r="B29" s="366" t="s">
        <v>109</v>
      </c>
      <c r="C29" s="362"/>
      <c r="D29" s="362"/>
      <c r="E29" s="363"/>
      <c r="F29" s="542">
        <v>35.799999999999997</v>
      </c>
      <c r="G29" s="542">
        <v>39.799999999999997</v>
      </c>
      <c r="H29" s="542">
        <v>43</v>
      </c>
      <c r="I29" s="542">
        <v>39.6</v>
      </c>
      <c r="J29" s="544">
        <v>38.299999999999997</v>
      </c>
      <c r="K29" s="543" t="s">
        <v>349</v>
      </c>
      <c r="L29" s="364">
        <v>-2.5</v>
      </c>
    </row>
    <row r="30" spans="1:12" s="110" customFormat="1" ht="15" customHeight="1" x14ac:dyDescent="0.2">
      <c r="A30" s="365"/>
      <c r="B30" s="366" t="s">
        <v>110</v>
      </c>
      <c r="C30" s="362"/>
      <c r="D30" s="362"/>
      <c r="E30" s="363"/>
      <c r="F30" s="542">
        <v>30.2</v>
      </c>
      <c r="G30" s="542">
        <v>46.1</v>
      </c>
      <c r="H30" s="542">
        <v>45.8</v>
      </c>
      <c r="I30" s="542">
        <v>45.1</v>
      </c>
      <c r="J30" s="542">
        <v>35.200000000000003</v>
      </c>
      <c r="K30" s="543" t="s">
        <v>349</v>
      </c>
      <c r="L30" s="364">
        <v>-5.0000000000000036</v>
      </c>
    </row>
    <row r="31" spans="1:12" s="110" customFormat="1" ht="15" customHeight="1" x14ac:dyDescent="0.2">
      <c r="A31" s="365"/>
      <c r="B31" s="366" t="s">
        <v>111</v>
      </c>
      <c r="C31" s="362"/>
      <c r="D31" s="362"/>
      <c r="E31" s="363"/>
      <c r="F31" s="542">
        <v>30.6</v>
      </c>
      <c r="G31" s="542">
        <v>45.5</v>
      </c>
      <c r="H31" s="542">
        <v>52.8</v>
      </c>
      <c r="I31" s="542">
        <v>38.200000000000003</v>
      </c>
      <c r="J31" s="542">
        <v>51.6</v>
      </c>
      <c r="K31" s="543" t="s">
        <v>349</v>
      </c>
      <c r="L31" s="364">
        <v>-21</v>
      </c>
    </row>
    <row r="32" spans="1:12" s="110" customFormat="1" ht="15" customHeight="1" x14ac:dyDescent="0.2">
      <c r="A32" s="367" t="s">
        <v>113</v>
      </c>
      <c r="B32" s="368" t="s">
        <v>181</v>
      </c>
      <c r="C32" s="362"/>
      <c r="D32" s="362"/>
      <c r="E32" s="363"/>
      <c r="F32" s="542">
        <v>34.9</v>
      </c>
      <c r="G32" s="542">
        <v>41.4</v>
      </c>
      <c r="H32" s="542">
        <v>44.1</v>
      </c>
      <c r="I32" s="542">
        <v>41.5</v>
      </c>
      <c r="J32" s="544">
        <v>39.299999999999997</v>
      </c>
      <c r="K32" s="543" t="s">
        <v>349</v>
      </c>
      <c r="L32" s="364">
        <v>-4.3999999999999986</v>
      </c>
    </row>
    <row r="33" spans="1:12" s="110" customFormat="1" ht="15" customHeight="1" x14ac:dyDescent="0.2">
      <c r="A33" s="367"/>
      <c r="B33" s="368" t="s">
        <v>182</v>
      </c>
      <c r="C33" s="362"/>
      <c r="D33" s="362"/>
      <c r="E33" s="363"/>
      <c r="F33" s="542">
        <v>42.3</v>
      </c>
      <c r="G33" s="542">
        <v>44.3</v>
      </c>
      <c r="H33" s="542">
        <v>47</v>
      </c>
      <c r="I33" s="542">
        <v>42.9</v>
      </c>
      <c r="J33" s="542">
        <v>42.2</v>
      </c>
      <c r="K33" s="543" t="s">
        <v>349</v>
      </c>
      <c r="L33" s="364">
        <v>9.9999999999994316E-2</v>
      </c>
    </row>
    <row r="34" spans="1:12" s="369" customFormat="1" ht="15" customHeight="1" x14ac:dyDescent="0.2">
      <c r="A34" s="367" t="s">
        <v>113</v>
      </c>
      <c r="B34" s="368" t="s">
        <v>116</v>
      </c>
      <c r="C34" s="362"/>
      <c r="D34" s="362"/>
      <c r="E34" s="363"/>
      <c r="F34" s="542">
        <v>37.799999999999997</v>
      </c>
      <c r="G34" s="542">
        <v>43.4</v>
      </c>
      <c r="H34" s="542">
        <v>45.8</v>
      </c>
      <c r="I34" s="542">
        <v>43.2</v>
      </c>
      <c r="J34" s="542">
        <v>40.200000000000003</v>
      </c>
      <c r="K34" s="543" t="s">
        <v>349</v>
      </c>
      <c r="L34" s="364">
        <v>-2.4000000000000057</v>
      </c>
    </row>
    <row r="35" spans="1:12" s="369" customFormat="1" ht="11.25" x14ac:dyDescent="0.2">
      <c r="A35" s="370"/>
      <c r="B35" s="371" t="s">
        <v>117</v>
      </c>
      <c r="C35" s="372"/>
      <c r="D35" s="372"/>
      <c r="E35" s="373"/>
      <c r="F35" s="545">
        <v>35.700000000000003</v>
      </c>
      <c r="G35" s="545">
        <v>39.1</v>
      </c>
      <c r="H35" s="545">
        <v>42.2</v>
      </c>
      <c r="I35" s="545">
        <v>36</v>
      </c>
      <c r="J35" s="546">
        <v>40.799999999999997</v>
      </c>
      <c r="K35" s="547" t="s">
        <v>349</v>
      </c>
      <c r="L35" s="374">
        <v>-5.0999999999999943</v>
      </c>
    </row>
    <row r="36" spans="1:12" s="369" customFormat="1" ht="15.95" customHeight="1" x14ac:dyDescent="0.2">
      <c r="A36" s="375" t="s">
        <v>350</v>
      </c>
      <c r="B36" s="376"/>
      <c r="C36" s="377"/>
      <c r="D36" s="376"/>
      <c r="E36" s="378"/>
      <c r="F36" s="548">
        <v>3033</v>
      </c>
      <c r="G36" s="548">
        <v>2519</v>
      </c>
      <c r="H36" s="548">
        <v>3478</v>
      </c>
      <c r="I36" s="548">
        <v>2913</v>
      </c>
      <c r="J36" s="548">
        <v>3201</v>
      </c>
      <c r="K36" s="549">
        <v>-168</v>
      </c>
      <c r="L36" s="380">
        <v>-5.2483598875351456</v>
      </c>
    </row>
    <row r="37" spans="1:12" s="369" customFormat="1" ht="15.95" customHeight="1" x14ac:dyDescent="0.2">
      <c r="A37" s="381"/>
      <c r="B37" s="382" t="s">
        <v>113</v>
      </c>
      <c r="C37" s="382" t="s">
        <v>351</v>
      </c>
      <c r="D37" s="382"/>
      <c r="E37" s="383"/>
      <c r="F37" s="548">
        <v>1139</v>
      </c>
      <c r="G37" s="548">
        <v>1073</v>
      </c>
      <c r="H37" s="548">
        <v>1573</v>
      </c>
      <c r="I37" s="548">
        <v>1224</v>
      </c>
      <c r="J37" s="548">
        <v>1292</v>
      </c>
      <c r="K37" s="549">
        <v>-153</v>
      </c>
      <c r="L37" s="380">
        <v>-11.842105263157896</v>
      </c>
    </row>
    <row r="38" spans="1:12" s="369" customFormat="1" ht="15.95" customHeight="1" x14ac:dyDescent="0.2">
      <c r="A38" s="381"/>
      <c r="B38" s="384" t="s">
        <v>105</v>
      </c>
      <c r="C38" s="384" t="s">
        <v>106</v>
      </c>
      <c r="D38" s="385"/>
      <c r="E38" s="383"/>
      <c r="F38" s="548">
        <v>1762</v>
      </c>
      <c r="G38" s="548">
        <v>1369</v>
      </c>
      <c r="H38" s="548">
        <v>2021</v>
      </c>
      <c r="I38" s="548">
        <v>1772</v>
      </c>
      <c r="J38" s="550">
        <v>1838</v>
      </c>
      <c r="K38" s="549">
        <v>-76</v>
      </c>
      <c r="L38" s="380">
        <v>-4.1349292709466816</v>
      </c>
    </row>
    <row r="39" spans="1:12" s="369" customFormat="1" ht="15.95" customHeight="1" x14ac:dyDescent="0.2">
      <c r="A39" s="381"/>
      <c r="B39" s="385"/>
      <c r="C39" s="382" t="s">
        <v>352</v>
      </c>
      <c r="D39" s="385"/>
      <c r="E39" s="383"/>
      <c r="F39" s="548">
        <v>627</v>
      </c>
      <c r="G39" s="548">
        <v>578</v>
      </c>
      <c r="H39" s="548">
        <v>882</v>
      </c>
      <c r="I39" s="548">
        <v>756</v>
      </c>
      <c r="J39" s="548">
        <v>748</v>
      </c>
      <c r="K39" s="549">
        <v>-121</v>
      </c>
      <c r="L39" s="380">
        <v>-16.176470588235293</v>
      </c>
    </row>
    <row r="40" spans="1:12" s="369" customFormat="1" ht="15.95" customHeight="1" x14ac:dyDescent="0.2">
      <c r="A40" s="381"/>
      <c r="B40" s="384"/>
      <c r="C40" s="384" t="s">
        <v>107</v>
      </c>
      <c r="D40" s="385"/>
      <c r="E40" s="383"/>
      <c r="F40" s="548">
        <v>1271</v>
      </c>
      <c r="G40" s="548">
        <v>1150</v>
      </c>
      <c r="H40" s="548">
        <v>1457</v>
      </c>
      <c r="I40" s="548">
        <v>1141</v>
      </c>
      <c r="J40" s="548">
        <v>1363</v>
      </c>
      <c r="K40" s="549">
        <v>-92</v>
      </c>
      <c r="L40" s="380">
        <v>-6.7498165810711663</v>
      </c>
    </row>
    <row r="41" spans="1:12" s="369" customFormat="1" ht="24" customHeight="1" x14ac:dyDescent="0.2">
      <c r="A41" s="381"/>
      <c r="B41" s="385"/>
      <c r="C41" s="382" t="s">
        <v>352</v>
      </c>
      <c r="D41" s="385"/>
      <c r="E41" s="383"/>
      <c r="F41" s="548">
        <v>512</v>
      </c>
      <c r="G41" s="548">
        <v>495</v>
      </c>
      <c r="H41" s="548">
        <v>691</v>
      </c>
      <c r="I41" s="548">
        <v>468</v>
      </c>
      <c r="J41" s="550">
        <v>544</v>
      </c>
      <c r="K41" s="549">
        <v>-32</v>
      </c>
      <c r="L41" s="380">
        <v>-5.882352941176471</v>
      </c>
    </row>
    <row r="42" spans="1:12" s="110" customFormat="1" ht="15" customHeight="1" x14ac:dyDescent="0.2">
      <c r="A42" s="381"/>
      <c r="B42" s="384" t="s">
        <v>113</v>
      </c>
      <c r="C42" s="384" t="s">
        <v>353</v>
      </c>
      <c r="D42" s="385"/>
      <c r="E42" s="383"/>
      <c r="F42" s="548">
        <v>666</v>
      </c>
      <c r="G42" s="548">
        <v>586</v>
      </c>
      <c r="H42" s="548">
        <v>815</v>
      </c>
      <c r="I42" s="548">
        <v>710</v>
      </c>
      <c r="J42" s="548">
        <v>624</v>
      </c>
      <c r="K42" s="549">
        <v>42</v>
      </c>
      <c r="L42" s="380">
        <v>6.7307692307692308</v>
      </c>
    </row>
    <row r="43" spans="1:12" s="110" customFormat="1" ht="15" customHeight="1" x14ac:dyDescent="0.2">
      <c r="A43" s="381"/>
      <c r="B43" s="385"/>
      <c r="C43" s="382" t="s">
        <v>352</v>
      </c>
      <c r="D43" s="385"/>
      <c r="E43" s="383"/>
      <c r="F43" s="548">
        <v>312</v>
      </c>
      <c r="G43" s="548">
        <v>286</v>
      </c>
      <c r="H43" s="548">
        <v>414</v>
      </c>
      <c r="I43" s="548">
        <v>337</v>
      </c>
      <c r="J43" s="548">
        <v>311</v>
      </c>
      <c r="K43" s="549">
        <v>1</v>
      </c>
      <c r="L43" s="380">
        <v>0.32154340836012862</v>
      </c>
    </row>
    <row r="44" spans="1:12" s="110" customFormat="1" ht="15" customHeight="1" x14ac:dyDescent="0.2">
      <c r="A44" s="381"/>
      <c r="B44" s="384"/>
      <c r="C44" s="366" t="s">
        <v>109</v>
      </c>
      <c r="D44" s="385"/>
      <c r="E44" s="383"/>
      <c r="F44" s="548">
        <v>2010</v>
      </c>
      <c r="G44" s="548">
        <v>1659</v>
      </c>
      <c r="H44" s="548">
        <v>2273</v>
      </c>
      <c r="I44" s="548">
        <v>1905</v>
      </c>
      <c r="J44" s="550">
        <v>2222</v>
      </c>
      <c r="K44" s="549">
        <v>-212</v>
      </c>
      <c r="L44" s="380">
        <v>-9.5409540954095409</v>
      </c>
    </row>
    <row r="45" spans="1:12" s="110" customFormat="1" ht="15" customHeight="1" x14ac:dyDescent="0.2">
      <c r="A45" s="381"/>
      <c r="B45" s="385"/>
      <c r="C45" s="382" t="s">
        <v>352</v>
      </c>
      <c r="D45" s="385"/>
      <c r="E45" s="383"/>
      <c r="F45" s="548">
        <v>719</v>
      </c>
      <c r="G45" s="548">
        <v>661</v>
      </c>
      <c r="H45" s="548">
        <v>978</v>
      </c>
      <c r="I45" s="548">
        <v>755</v>
      </c>
      <c r="J45" s="548">
        <v>851</v>
      </c>
      <c r="K45" s="549">
        <v>-132</v>
      </c>
      <c r="L45" s="380">
        <v>-15.511163337250293</v>
      </c>
    </row>
    <row r="46" spans="1:12" s="110" customFormat="1" ht="15" customHeight="1" x14ac:dyDescent="0.2">
      <c r="A46" s="381"/>
      <c r="B46" s="384"/>
      <c r="C46" s="366" t="s">
        <v>110</v>
      </c>
      <c r="D46" s="385"/>
      <c r="E46" s="383"/>
      <c r="F46" s="548">
        <v>308</v>
      </c>
      <c r="G46" s="548">
        <v>230</v>
      </c>
      <c r="H46" s="548">
        <v>354</v>
      </c>
      <c r="I46" s="548">
        <v>264</v>
      </c>
      <c r="J46" s="548">
        <v>324</v>
      </c>
      <c r="K46" s="549">
        <v>-16</v>
      </c>
      <c r="L46" s="380">
        <v>-4.9382716049382713</v>
      </c>
    </row>
    <row r="47" spans="1:12" s="110" customFormat="1" ht="15" customHeight="1" x14ac:dyDescent="0.2">
      <c r="A47" s="381"/>
      <c r="B47" s="385"/>
      <c r="C47" s="382" t="s">
        <v>352</v>
      </c>
      <c r="D47" s="385"/>
      <c r="E47" s="383"/>
      <c r="F47" s="548">
        <v>93</v>
      </c>
      <c r="G47" s="548">
        <v>106</v>
      </c>
      <c r="H47" s="548">
        <v>162</v>
      </c>
      <c r="I47" s="548">
        <v>119</v>
      </c>
      <c r="J47" s="550">
        <v>114</v>
      </c>
      <c r="K47" s="549">
        <v>-21</v>
      </c>
      <c r="L47" s="380">
        <v>-18.421052631578949</v>
      </c>
    </row>
    <row r="48" spans="1:12" s="110" customFormat="1" ht="15" customHeight="1" x14ac:dyDescent="0.2">
      <c r="A48" s="381"/>
      <c r="B48" s="385"/>
      <c r="C48" s="366" t="s">
        <v>111</v>
      </c>
      <c r="D48" s="386"/>
      <c r="E48" s="387"/>
      <c r="F48" s="548">
        <v>49</v>
      </c>
      <c r="G48" s="548">
        <v>44</v>
      </c>
      <c r="H48" s="548">
        <v>36</v>
      </c>
      <c r="I48" s="548">
        <v>34</v>
      </c>
      <c r="J48" s="548">
        <v>31</v>
      </c>
      <c r="K48" s="549">
        <v>18</v>
      </c>
      <c r="L48" s="380">
        <v>58.064516129032256</v>
      </c>
    </row>
    <row r="49" spans="1:12" s="110" customFormat="1" ht="15" customHeight="1" x14ac:dyDescent="0.2">
      <c r="A49" s="381"/>
      <c r="B49" s="385"/>
      <c r="C49" s="382" t="s">
        <v>352</v>
      </c>
      <c r="D49" s="385"/>
      <c r="E49" s="383"/>
      <c r="F49" s="548">
        <v>15</v>
      </c>
      <c r="G49" s="548">
        <v>20</v>
      </c>
      <c r="H49" s="548">
        <v>19</v>
      </c>
      <c r="I49" s="548">
        <v>13</v>
      </c>
      <c r="J49" s="548">
        <v>16</v>
      </c>
      <c r="K49" s="549">
        <v>-1</v>
      </c>
      <c r="L49" s="380">
        <v>-6.25</v>
      </c>
    </row>
    <row r="50" spans="1:12" s="110" customFormat="1" ht="15" customHeight="1" x14ac:dyDescent="0.2">
      <c r="A50" s="381"/>
      <c r="B50" s="384" t="s">
        <v>113</v>
      </c>
      <c r="C50" s="382" t="s">
        <v>181</v>
      </c>
      <c r="D50" s="385"/>
      <c r="E50" s="383"/>
      <c r="F50" s="548">
        <v>1958</v>
      </c>
      <c r="G50" s="548">
        <v>1470</v>
      </c>
      <c r="H50" s="548">
        <v>2164</v>
      </c>
      <c r="I50" s="548">
        <v>1827</v>
      </c>
      <c r="J50" s="550">
        <v>2003</v>
      </c>
      <c r="K50" s="549">
        <v>-45</v>
      </c>
      <c r="L50" s="380">
        <v>-2.2466300549176235</v>
      </c>
    </row>
    <row r="51" spans="1:12" s="110" customFormat="1" ht="15" customHeight="1" x14ac:dyDescent="0.2">
      <c r="A51" s="381"/>
      <c r="B51" s="385"/>
      <c r="C51" s="382" t="s">
        <v>352</v>
      </c>
      <c r="D51" s="385"/>
      <c r="E51" s="383"/>
      <c r="F51" s="548">
        <v>684</v>
      </c>
      <c r="G51" s="548">
        <v>608</v>
      </c>
      <c r="H51" s="548">
        <v>955</v>
      </c>
      <c r="I51" s="548">
        <v>758</v>
      </c>
      <c r="J51" s="548">
        <v>787</v>
      </c>
      <c r="K51" s="549">
        <v>-103</v>
      </c>
      <c r="L51" s="380">
        <v>-13.087674714104192</v>
      </c>
    </row>
    <row r="52" spans="1:12" s="110" customFormat="1" ht="15" customHeight="1" x14ac:dyDescent="0.2">
      <c r="A52" s="381"/>
      <c r="B52" s="384"/>
      <c r="C52" s="382" t="s">
        <v>182</v>
      </c>
      <c r="D52" s="385"/>
      <c r="E52" s="383"/>
      <c r="F52" s="548">
        <v>1075</v>
      </c>
      <c r="G52" s="548">
        <v>1049</v>
      </c>
      <c r="H52" s="548">
        <v>1314</v>
      </c>
      <c r="I52" s="548">
        <v>1086</v>
      </c>
      <c r="J52" s="548">
        <v>1198</v>
      </c>
      <c r="K52" s="549">
        <v>-123</v>
      </c>
      <c r="L52" s="380">
        <v>-10.267111853088482</v>
      </c>
    </row>
    <row r="53" spans="1:12" s="269" customFormat="1" ht="11.25" customHeight="1" x14ac:dyDescent="0.2">
      <c r="A53" s="381"/>
      <c r="B53" s="385"/>
      <c r="C53" s="382" t="s">
        <v>352</v>
      </c>
      <c r="D53" s="385"/>
      <c r="E53" s="383"/>
      <c r="F53" s="548">
        <v>455</v>
      </c>
      <c r="G53" s="548">
        <v>465</v>
      </c>
      <c r="H53" s="548">
        <v>618</v>
      </c>
      <c r="I53" s="548">
        <v>466</v>
      </c>
      <c r="J53" s="550">
        <v>505</v>
      </c>
      <c r="K53" s="549">
        <v>-50</v>
      </c>
      <c r="L53" s="380">
        <v>-9.9009900990099009</v>
      </c>
    </row>
    <row r="54" spans="1:12" s="151" customFormat="1" ht="12.75" customHeight="1" x14ac:dyDescent="0.2">
      <c r="A54" s="381"/>
      <c r="B54" s="384" t="s">
        <v>113</v>
      </c>
      <c r="C54" s="384" t="s">
        <v>116</v>
      </c>
      <c r="D54" s="385"/>
      <c r="E54" s="383"/>
      <c r="F54" s="548">
        <v>2572</v>
      </c>
      <c r="G54" s="548">
        <v>2069</v>
      </c>
      <c r="H54" s="548">
        <v>2889</v>
      </c>
      <c r="I54" s="548">
        <v>2442</v>
      </c>
      <c r="J54" s="548">
        <v>2726</v>
      </c>
      <c r="K54" s="549">
        <v>-154</v>
      </c>
      <c r="L54" s="380">
        <v>-5.649303008070433</v>
      </c>
    </row>
    <row r="55" spans="1:12" ht="11.25" x14ac:dyDescent="0.2">
      <c r="A55" s="381"/>
      <c r="B55" s="385"/>
      <c r="C55" s="382" t="s">
        <v>352</v>
      </c>
      <c r="D55" s="385"/>
      <c r="E55" s="383"/>
      <c r="F55" s="548">
        <v>972</v>
      </c>
      <c r="G55" s="548">
        <v>897</v>
      </c>
      <c r="H55" s="548">
        <v>1324</v>
      </c>
      <c r="I55" s="548">
        <v>1054</v>
      </c>
      <c r="J55" s="548">
        <v>1097</v>
      </c>
      <c r="K55" s="549">
        <v>-125</v>
      </c>
      <c r="L55" s="380">
        <v>-11.394712853236099</v>
      </c>
    </row>
    <row r="56" spans="1:12" ht="14.25" customHeight="1" x14ac:dyDescent="0.2">
      <c r="A56" s="381"/>
      <c r="B56" s="385"/>
      <c r="C56" s="384" t="s">
        <v>117</v>
      </c>
      <c r="D56" s="385"/>
      <c r="E56" s="383"/>
      <c r="F56" s="548">
        <v>457</v>
      </c>
      <c r="G56" s="548">
        <v>448</v>
      </c>
      <c r="H56" s="548">
        <v>588</v>
      </c>
      <c r="I56" s="548">
        <v>470</v>
      </c>
      <c r="J56" s="548">
        <v>473</v>
      </c>
      <c r="K56" s="549">
        <v>-16</v>
      </c>
      <c r="L56" s="380">
        <v>-3.382663847780127</v>
      </c>
    </row>
    <row r="57" spans="1:12" ht="18.75" customHeight="1" x14ac:dyDescent="0.2">
      <c r="A57" s="388"/>
      <c r="B57" s="389"/>
      <c r="C57" s="390" t="s">
        <v>352</v>
      </c>
      <c r="D57" s="389"/>
      <c r="E57" s="391"/>
      <c r="F57" s="551">
        <v>163</v>
      </c>
      <c r="G57" s="552">
        <v>175</v>
      </c>
      <c r="H57" s="552">
        <v>248</v>
      </c>
      <c r="I57" s="552">
        <v>169</v>
      </c>
      <c r="J57" s="552">
        <v>193</v>
      </c>
      <c r="K57" s="553">
        <f t="shared" ref="K57" si="0">IF(OR(F57=".",J57=".")=TRUE,".",IF(OR(F57="*",J57="*")=TRUE,"*",IF(AND(F57="-",J57="-")=TRUE,"-",IF(AND(ISNUMBER(J57),ISNUMBER(F57))=TRUE,IF(F57-J57=0,0,F57-J57),IF(ISNUMBER(F57)=TRUE,F57,-J57)))))</f>
        <v>-30</v>
      </c>
      <c r="L57" s="392">
        <f t="shared" ref="L57" si="1">IF(K57 =".",".",IF(K57 ="*","*",IF(K57="-","-",IF(K57=0,0,IF(OR(J57="-",J57=".",F57="-",F57=".")=TRUE,"X",IF(J57=0,"0,0",IF(ABS(K57*100/J57)&gt;250,".X",(K57*100/J57))))))))</f>
        <v>-15.544041450777202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3138</v>
      </c>
      <c r="E11" s="114">
        <v>2722</v>
      </c>
      <c r="F11" s="114">
        <v>4494</v>
      </c>
      <c r="G11" s="114">
        <v>2995</v>
      </c>
      <c r="H11" s="140">
        <v>3289</v>
      </c>
      <c r="I11" s="115">
        <v>-151</v>
      </c>
      <c r="J11" s="116">
        <v>-4.5910611128002436</v>
      </c>
    </row>
    <row r="12" spans="1:15" s="110" customFormat="1" ht="24.95" customHeight="1" x14ac:dyDescent="0.2">
      <c r="A12" s="193" t="s">
        <v>132</v>
      </c>
      <c r="B12" s="194" t="s">
        <v>133</v>
      </c>
      <c r="C12" s="113">
        <v>0.28680688336520077</v>
      </c>
      <c r="D12" s="115">
        <v>9</v>
      </c>
      <c r="E12" s="114">
        <v>3</v>
      </c>
      <c r="F12" s="114">
        <v>11</v>
      </c>
      <c r="G12" s="114">
        <v>5</v>
      </c>
      <c r="H12" s="140">
        <v>14</v>
      </c>
      <c r="I12" s="115">
        <v>-5</v>
      </c>
      <c r="J12" s="116">
        <v>-35.714285714285715</v>
      </c>
    </row>
    <row r="13" spans="1:15" s="110" customFormat="1" ht="24.95" customHeight="1" x14ac:dyDescent="0.2">
      <c r="A13" s="193" t="s">
        <v>134</v>
      </c>
      <c r="B13" s="199" t="s">
        <v>214</v>
      </c>
      <c r="C13" s="113">
        <v>1.4659018483110262</v>
      </c>
      <c r="D13" s="115">
        <v>46</v>
      </c>
      <c r="E13" s="114">
        <v>15</v>
      </c>
      <c r="F13" s="114">
        <v>40</v>
      </c>
      <c r="G13" s="114">
        <v>23</v>
      </c>
      <c r="H13" s="140">
        <v>48</v>
      </c>
      <c r="I13" s="115">
        <v>-2</v>
      </c>
      <c r="J13" s="116">
        <v>-4.166666666666667</v>
      </c>
    </row>
    <row r="14" spans="1:15" s="287" customFormat="1" ht="24.95" customHeight="1" x14ac:dyDescent="0.2">
      <c r="A14" s="193" t="s">
        <v>215</v>
      </c>
      <c r="B14" s="199" t="s">
        <v>137</v>
      </c>
      <c r="C14" s="113">
        <v>6.8514977692797965</v>
      </c>
      <c r="D14" s="115">
        <v>215</v>
      </c>
      <c r="E14" s="114">
        <v>132</v>
      </c>
      <c r="F14" s="114">
        <v>299</v>
      </c>
      <c r="G14" s="114">
        <v>188</v>
      </c>
      <c r="H14" s="140">
        <v>302</v>
      </c>
      <c r="I14" s="115">
        <v>-87</v>
      </c>
      <c r="J14" s="116">
        <v>-28.807947019867548</v>
      </c>
      <c r="K14" s="110"/>
      <c r="L14" s="110"/>
      <c r="M14" s="110"/>
      <c r="N14" s="110"/>
      <c r="O14" s="110"/>
    </row>
    <row r="15" spans="1:15" s="110" customFormat="1" ht="24.95" customHeight="1" x14ac:dyDescent="0.2">
      <c r="A15" s="193" t="s">
        <v>216</v>
      </c>
      <c r="B15" s="199" t="s">
        <v>217</v>
      </c>
      <c r="C15" s="113">
        <v>1.4340344168260037</v>
      </c>
      <c r="D15" s="115">
        <v>45</v>
      </c>
      <c r="E15" s="114">
        <v>45</v>
      </c>
      <c r="F15" s="114">
        <v>64</v>
      </c>
      <c r="G15" s="114">
        <v>44</v>
      </c>
      <c r="H15" s="140">
        <v>48</v>
      </c>
      <c r="I15" s="115">
        <v>-3</v>
      </c>
      <c r="J15" s="116">
        <v>-6.25</v>
      </c>
    </row>
    <row r="16" spans="1:15" s="287" customFormat="1" ht="24.95" customHeight="1" x14ac:dyDescent="0.2">
      <c r="A16" s="193" t="s">
        <v>218</v>
      </c>
      <c r="B16" s="199" t="s">
        <v>141</v>
      </c>
      <c r="C16" s="113">
        <v>4.6845124282982793</v>
      </c>
      <c r="D16" s="115">
        <v>147</v>
      </c>
      <c r="E16" s="114">
        <v>72</v>
      </c>
      <c r="F16" s="114">
        <v>201</v>
      </c>
      <c r="G16" s="114">
        <v>122</v>
      </c>
      <c r="H16" s="140">
        <v>223</v>
      </c>
      <c r="I16" s="115">
        <v>-76</v>
      </c>
      <c r="J16" s="116">
        <v>-34.08071748878924</v>
      </c>
      <c r="K16" s="110"/>
      <c r="L16" s="110"/>
      <c r="M16" s="110"/>
      <c r="N16" s="110"/>
      <c r="O16" s="110"/>
    </row>
    <row r="17" spans="1:15" s="110" customFormat="1" ht="24.95" customHeight="1" x14ac:dyDescent="0.2">
      <c r="A17" s="193" t="s">
        <v>142</v>
      </c>
      <c r="B17" s="199" t="s">
        <v>220</v>
      </c>
      <c r="C17" s="113">
        <v>0.73295092415551311</v>
      </c>
      <c r="D17" s="115">
        <v>23</v>
      </c>
      <c r="E17" s="114">
        <v>15</v>
      </c>
      <c r="F17" s="114">
        <v>34</v>
      </c>
      <c r="G17" s="114">
        <v>22</v>
      </c>
      <c r="H17" s="140">
        <v>31</v>
      </c>
      <c r="I17" s="115">
        <v>-8</v>
      </c>
      <c r="J17" s="116">
        <v>-25.806451612903224</v>
      </c>
    </row>
    <row r="18" spans="1:15" s="287" customFormat="1" ht="24.95" customHeight="1" x14ac:dyDescent="0.2">
      <c r="A18" s="201" t="s">
        <v>144</v>
      </c>
      <c r="B18" s="202" t="s">
        <v>145</v>
      </c>
      <c r="C18" s="113">
        <v>7.5844486934353093</v>
      </c>
      <c r="D18" s="115">
        <v>238</v>
      </c>
      <c r="E18" s="114">
        <v>144</v>
      </c>
      <c r="F18" s="114">
        <v>382</v>
      </c>
      <c r="G18" s="114">
        <v>298</v>
      </c>
      <c r="H18" s="140">
        <v>242</v>
      </c>
      <c r="I18" s="115">
        <v>-4</v>
      </c>
      <c r="J18" s="116">
        <v>-1.6528925619834711</v>
      </c>
      <c r="K18" s="110"/>
      <c r="L18" s="110"/>
      <c r="M18" s="110"/>
      <c r="N18" s="110"/>
      <c r="O18" s="110"/>
    </row>
    <row r="19" spans="1:15" s="110" customFormat="1" ht="24.95" customHeight="1" x14ac:dyDescent="0.2">
      <c r="A19" s="193" t="s">
        <v>146</v>
      </c>
      <c r="B19" s="199" t="s">
        <v>147</v>
      </c>
      <c r="C19" s="113">
        <v>23.741236456341618</v>
      </c>
      <c r="D19" s="115">
        <v>745</v>
      </c>
      <c r="E19" s="114">
        <v>527</v>
      </c>
      <c r="F19" s="114">
        <v>959</v>
      </c>
      <c r="G19" s="114">
        <v>557</v>
      </c>
      <c r="H19" s="140">
        <v>615</v>
      </c>
      <c r="I19" s="115">
        <v>130</v>
      </c>
      <c r="J19" s="116">
        <v>21.13821138211382</v>
      </c>
    </row>
    <row r="20" spans="1:15" s="287" customFormat="1" ht="24.95" customHeight="1" x14ac:dyDescent="0.2">
      <c r="A20" s="193" t="s">
        <v>148</v>
      </c>
      <c r="B20" s="199" t="s">
        <v>149</v>
      </c>
      <c r="C20" s="113">
        <v>6.1185468451242828</v>
      </c>
      <c r="D20" s="115">
        <v>192</v>
      </c>
      <c r="E20" s="114">
        <v>178</v>
      </c>
      <c r="F20" s="114">
        <v>281</v>
      </c>
      <c r="G20" s="114">
        <v>213</v>
      </c>
      <c r="H20" s="140">
        <v>240</v>
      </c>
      <c r="I20" s="115">
        <v>-48</v>
      </c>
      <c r="J20" s="116">
        <v>-20</v>
      </c>
      <c r="K20" s="110"/>
      <c r="L20" s="110"/>
      <c r="M20" s="110"/>
      <c r="N20" s="110"/>
      <c r="O20" s="110"/>
    </row>
    <row r="21" spans="1:15" s="110" customFormat="1" ht="24.95" customHeight="1" x14ac:dyDescent="0.2">
      <c r="A21" s="201" t="s">
        <v>150</v>
      </c>
      <c r="B21" s="202" t="s">
        <v>151</v>
      </c>
      <c r="C21" s="113">
        <v>4.6845124282982793</v>
      </c>
      <c r="D21" s="115">
        <v>147</v>
      </c>
      <c r="E21" s="114">
        <v>179</v>
      </c>
      <c r="F21" s="114">
        <v>261</v>
      </c>
      <c r="G21" s="114">
        <v>152</v>
      </c>
      <c r="H21" s="140">
        <v>273</v>
      </c>
      <c r="I21" s="115">
        <v>-126</v>
      </c>
      <c r="J21" s="116">
        <v>-46.153846153846153</v>
      </c>
    </row>
    <row r="22" spans="1:15" s="110" customFormat="1" ht="24.95" customHeight="1" x14ac:dyDescent="0.2">
      <c r="A22" s="201" t="s">
        <v>152</v>
      </c>
      <c r="B22" s="199" t="s">
        <v>153</v>
      </c>
      <c r="C22" s="113">
        <v>0.82855321861057996</v>
      </c>
      <c r="D22" s="115">
        <v>26</v>
      </c>
      <c r="E22" s="114">
        <v>13</v>
      </c>
      <c r="F22" s="114">
        <v>29</v>
      </c>
      <c r="G22" s="114">
        <v>18</v>
      </c>
      <c r="H22" s="140">
        <v>23</v>
      </c>
      <c r="I22" s="115">
        <v>3</v>
      </c>
      <c r="J22" s="116">
        <v>13.043478260869565</v>
      </c>
    </row>
    <row r="23" spans="1:15" s="110" customFormat="1" ht="24.95" customHeight="1" x14ac:dyDescent="0.2">
      <c r="A23" s="193" t="s">
        <v>154</v>
      </c>
      <c r="B23" s="199" t="s">
        <v>155</v>
      </c>
      <c r="C23" s="113">
        <v>1.4659018483110262</v>
      </c>
      <c r="D23" s="115">
        <v>46</v>
      </c>
      <c r="E23" s="114">
        <v>23</v>
      </c>
      <c r="F23" s="114">
        <v>56</v>
      </c>
      <c r="G23" s="114">
        <v>24</v>
      </c>
      <c r="H23" s="140">
        <v>28</v>
      </c>
      <c r="I23" s="115">
        <v>18</v>
      </c>
      <c r="J23" s="116">
        <v>64.285714285714292</v>
      </c>
    </row>
    <row r="24" spans="1:15" s="110" customFormat="1" ht="24.95" customHeight="1" x14ac:dyDescent="0.2">
      <c r="A24" s="193" t="s">
        <v>156</v>
      </c>
      <c r="B24" s="199" t="s">
        <v>221</v>
      </c>
      <c r="C24" s="113">
        <v>3.6647546207775652</v>
      </c>
      <c r="D24" s="115">
        <v>115</v>
      </c>
      <c r="E24" s="114">
        <v>84</v>
      </c>
      <c r="F24" s="114">
        <v>157</v>
      </c>
      <c r="G24" s="114">
        <v>84</v>
      </c>
      <c r="H24" s="140">
        <v>124</v>
      </c>
      <c r="I24" s="115">
        <v>-9</v>
      </c>
      <c r="J24" s="116">
        <v>-7.258064516129032</v>
      </c>
    </row>
    <row r="25" spans="1:15" s="110" customFormat="1" ht="24.95" customHeight="1" x14ac:dyDescent="0.2">
      <c r="A25" s="193" t="s">
        <v>222</v>
      </c>
      <c r="B25" s="204" t="s">
        <v>159</v>
      </c>
      <c r="C25" s="113">
        <v>14.117272147864883</v>
      </c>
      <c r="D25" s="115">
        <v>443</v>
      </c>
      <c r="E25" s="114">
        <v>458</v>
      </c>
      <c r="F25" s="114">
        <v>653</v>
      </c>
      <c r="G25" s="114">
        <v>460</v>
      </c>
      <c r="H25" s="140">
        <v>419</v>
      </c>
      <c r="I25" s="115">
        <v>24</v>
      </c>
      <c r="J25" s="116">
        <v>5.7279236276849641</v>
      </c>
    </row>
    <row r="26" spans="1:15" s="110" customFormat="1" ht="24.95" customHeight="1" x14ac:dyDescent="0.2">
      <c r="A26" s="201">
        <v>782.78300000000002</v>
      </c>
      <c r="B26" s="203" t="s">
        <v>160</v>
      </c>
      <c r="C26" s="113">
        <v>7.7119184193753982</v>
      </c>
      <c r="D26" s="115">
        <v>242</v>
      </c>
      <c r="E26" s="114">
        <v>224</v>
      </c>
      <c r="F26" s="114">
        <v>366</v>
      </c>
      <c r="G26" s="114">
        <v>302</v>
      </c>
      <c r="H26" s="140">
        <v>216</v>
      </c>
      <c r="I26" s="115">
        <v>26</v>
      </c>
      <c r="J26" s="116">
        <v>12.037037037037036</v>
      </c>
    </row>
    <row r="27" spans="1:15" s="110" customFormat="1" ht="24.95" customHeight="1" x14ac:dyDescent="0.2">
      <c r="A27" s="193" t="s">
        <v>161</v>
      </c>
      <c r="B27" s="199" t="s">
        <v>162</v>
      </c>
      <c r="C27" s="113">
        <v>2.7724665391969405</v>
      </c>
      <c r="D27" s="115">
        <v>87</v>
      </c>
      <c r="E27" s="114">
        <v>92</v>
      </c>
      <c r="F27" s="114">
        <v>166</v>
      </c>
      <c r="G27" s="114">
        <v>123</v>
      </c>
      <c r="H27" s="140">
        <v>107</v>
      </c>
      <c r="I27" s="115">
        <v>-20</v>
      </c>
      <c r="J27" s="116">
        <v>-18.691588785046729</v>
      </c>
    </row>
    <row r="28" spans="1:15" s="110" customFormat="1" ht="24.95" customHeight="1" x14ac:dyDescent="0.2">
      <c r="A28" s="193" t="s">
        <v>163</v>
      </c>
      <c r="B28" s="199" t="s">
        <v>164</v>
      </c>
      <c r="C28" s="113">
        <v>2.8680688336520075</v>
      </c>
      <c r="D28" s="115">
        <v>90</v>
      </c>
      <c r="E28" s="114">
        <v>47</v>
      </c>
      <c r="F28" s="114">
        <v>116</v>
      </c>
      <c r="G28" s="114">
        <v>37</v>
      </c>
      <c r="H28" s="140">
        <v>125</v>
      </c>
      <c r="I28" s="115">
        <v>-35</v>
      </c>
      <c r="J28" s="116">
        <v>-28</v>
      </c>
    </row>
    <row r="29" spans="1:15" s="110" customFormat="1" ht="24.95" customHeight="1" x14ac:dyDescent="0.2">
      <c r="A29" s="193">
        <v>86</v>
      </c>
      <c r="B29" s="199" t="s">
        <v>165</v>
      </c>
      <c r="C29" s="113">
        <v>5.608667941363926</v>
      </c>
      <c r="D29" s="115">
        <v>176</v>
      </c>
      <c r="E29" s="114">
        <v>164</v>
      </c>
      <c r="F29" s="114">
        <v>192</v>
      </c>
      <c r="G29" s="114">
        <v>143</v>
      </c>
      <c r="H29" s="140">
        <v>152</v>
      </c>
      <c r="I29" s="115">
        <v>24</v>
      </c>
      <c r="J29" s="116">
        <v>15.789473684210526</v>
      </c>
    </row>
    <row r="30" spans="1:15" s="110" customFormat="1" ht="24.95" customHeight="1" x14ac:dyDescent="0.2">
      <c r="A30" s="193">
        <v>87.88</v>
      </c>
      <c r="B30" s="204" t="s">
        <v>166</v>
      </c>
      <c r="C30" s="113">
        <v>6.0548119821542388</v>
      </c>
      <c r="D30" s="115">
        <v>190</v>
      </c>
      <c r="E30" s="114">
        <v>216</v>
      </c>
      <c r="F30" s="114">
        <v>330</v>
      </c>
      <c r="G30" s="114">
        <v>242</v>
      </c>
      <c r="H30" s="140">
        <v>203</v>
      </c>
      <c r="I30" s="115">
        <v>-13</v>
      </c>
      <c r="J30" s="116">
        <v>-6.4039408866995071</v>
      </c>
    </row>
    <row r="31" spans="1:15" s="110" customFormat="1" ht="24.95" customHeight="1" x14ac:dyDescent="0.2">
      <c r="A31" s="193" t="s">
        <v>167</v>
      </c>
      <c r="B31" s="199" t="s">
        <v>168</v>
      </c>
      <c r="C31" s="113">
        <v>4.1746335245379225</v>
      </c>
      <c r="D31" s="115">
        <v>131</v>
      </c>
      <c r="E31" s="114">
        <v>223</v>
      </c>
      <c r="F31" s="114">
        <v>196</v>
      </c>
      <c r="G31" s="114">
        <v>126</v>
      </c>
      <c r="H31" s="140">
        <v>158</v>
      </c>
      <c r="I31" s="115">
        <v>-27</v>
      </c>
      <c r="J31" s="116">
        <v>-17.088607594936708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0.28680688336520077</v>
      </c>
      <c r="D34" s="115">
        <v>9</v>
      </c>
      <c r="E34" s="114">
        <v>3</v>
      </c>
      <c r="F34" s="114">
        <v>11</v>
      </c>
      <c r="G34" s="114">
        <v>5</v>
      </c>
      <c r="H34" s="140">
        <v>14</v>
      </c>
      <c r="I34" s="115">
        <v>-5</v>
      </c>
      <c r="J34" s="116">
        <v>-35.714285714285715</v>
      </c>
    </row>
    <row r="35" spans="1:10" s="110" customFormat="1" ht="24.95" customHeight="1" x14ac:dyDescent="0.2">
      <c r="A35" s="292" t="s">
        <v>171</v>
      </c>
      <c r="B35" s="293" t="s">
        <v>172</v>
      </c>
      <c r="C35" s="113">
        <v>15.901848311026132</v>
      </c>
      <c r="D35" s="115">
        <v>499</v>
      </c>
      <c r="E35" s="114">
        <v>291</v>
      </c>
      <c r="F35" s="114">
        <v>721</v>
      </c>
      <c r="G35" s="114">
        <v>509</v>
      </c>
      <c r="H35" s="140">
        <v>592</v>
      </c>
      <c r="I35" s="115">
        <v>-93</v>
      </c>
      <c r="J35" s="116">
        <v>-15.70945945945946</v>
      </c>
    </row>
    <row r="36" spans="1:10" s="110" customFormat="1" ht="24.95" customHeight="1" x14ac:dyDescent="0.2">
      <c r="A36" s="294" t="s">
        <v>173</v>
      </c>
      <c r="B36" s="295" t="s">
        <v>174</v>
      </c>
      <c r="C36" s="125">
        <v>83.81134480560867</v>
      </c>
      <c r="D36" s="143">
        <v>2630</v>
      </c>
      <c r="E36" s="144">
        <v>2428</v>
      </c>
      <c r="F36" s="144">
        <v>3762</v>
      </c>
      <c r="G36" s="144">
        <v>2481</v>
      </c>
      <c r="H36" s="145">
        <v>2683</v>
      </c>
      <c r="I36" s="143">
        <v>-53</v>
      </c>
      <c r="J36" s="146">
        <v>-1.9754006708907939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3138</v>
      </c>
      <c r="F11" s="264">
        <v>2722</v>
      </c>
      <c r="G11" s="264">
        <v>4494</v>
      </c>
      <c r="H11" s="264">
        <v>2995</v>
      </c>
      <c r="I11" s="265">
        <v>3289</v>
      </c>
      <c r="J11" s="263">
        <v>-151</v>
      </c>
      <c r="K11" s="266">
        <v>-4.5910611128002436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23.35882727852135</v>
      </c>
      <c r="E13" s="115">
        <v>733</v>
      </c>
      <c r="F13" s="114">
        <v>832</v>
      </c>
      <c r="G13" s="114">
        <v>1023</v>
      </c>
      <c r="H13" s="114">
        <v>874</v>
      </c>
      <c r="I13" s="140">
        <v>809</v>
      </c>
      <c r="J13" s="115">
        <v>-76</v>
      </c>
      <c r="K13" s="116">
        <v>-9.3943139678615566</v>
      </c>
    </row>
    <row r="14" spans="1:15" ht="15.95" customHeight="1" x14ac:dyDescent="0.2">
      <c r="A14" s="306" t="s">
        <v>230</v>
      </c>
      <c r="B14" s="307"/>
      <c r="C14" s="308"/>
      <c r="D14" s="113">
        <v>60.452517527087316</v>
      </c>
      <c r="E14" s="115">
        <v>1897</v>
      </c>
      <c r="F14" s="114">
        <v>1567</v>
      </c>
      <c r="G14" s="114">
        <v>2939</v>
      </c>
      <c r="H14" s="114">
        <v>1822</v>
      </c>
      <c r="I14" s="140">
        <v>1990</v>
      </c>
      <c r="J14" s="115">
        <v>-93</v>
      </c>
      <c r="K14" s="116">
        <v>-4.6733668341708539</v>
      </c>
    </row>
    <row r="15" spans="1:15" ht="15.95" customHeight="1" x14ac:dyDescent="0.2">
      <c r="A15" s="306" t="s">
        <v>231</v>
      </c>
      <c r="B15" s="307"/>
      <c r="C15" s="308"/>
      <c r="D15" s="113">
        <v>7.8075207138304652</v>
      </c>
      <c r="E15" s="115">
        <v>245</v>
      </c>
      <c r="F15" s="114">
        <v>154</v>
      </c>
      <c r="G15" s="114">
        <v>203</v>
      </c>
      <c r="H15" s="114">
        <v>153</v>
      </c>
      <c r="I15" s="140">
        <v>215</v>
      </c>
      <c r="J15" s="115">
        <v>30</v>
      </c>
      <c r="K15" s="116">
        <v>13.953488372093023</v>
      </c>
    </row>
    <row r="16" spans="1:15" ht="15.95" customHeight="1" x14ac:dyDescent="0.2">
      <c r="A16" s="306" t="s">
        <v>232</v>
      </c>
      <c r="B16" s="307"/>
      <c r="C16" s="308"/>
      <c r="D16" s="113">
        <v>8.2855321861057991</v>
      </c>
      <c r="E16" s="115">
        <v>260</v>
      </c>
      <c r="F16" s="114">
        <v>167</v>
      </c>
      <c r="G16" s="114">
        <v>326</v>
      </c>
      <c r="H16" s="114">
        <v>141</v>
      </c>
      <c r="I16" s="140">
        <v>272</v>
      </c>
      <c r="J16" s="115">
        <v>-12</v>
      </c>
      <c r="K16" s="116">
        <v>-4.4117647058823533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0.28680688336520077</v>
      </c>
      <c r="E18" s="115">
        <v>9</v>
      </c>
      <c r="F18" s="114">
        <v>6</v>
      </c>
      <c r="G18" s="114">
        <v>34</v>
      </c>
      <c r="H18" s="114">
        <v>14</v>
      </c>
      <c r="I18" s="140">
        <v>23</v>
      </c>
      <c r="J18" s="115">
        <v>-14</v>
      </c>
      <c r="K18" s="116">
        <v>-60.869565217391305</v>
      </c>
    </row>
    <row r="19" spans="1:11" ht="14.1" customHeight="1" x14ac:dyDescent="0.2">
      <c r="A19" s="306" t="s">
        <v>235</v>
      </c>
      <c r="B19" s="307" t="s">
        <v>236</v>
      </c>
      <c r="C19" s="308"/>
      <c r="D19" s="113">
        <v>9.5602294455066919E-2</v>
      </c>
      <c r="E19" s="115">
        <v>3</v>
      </c>
      <c r="F19" s="114" t="s">
        <v>513</v>
      </c>
      <c r="G19" s="114">
        <v>5</v>
      </c>
      <c r="H19" s="114">
        <v>4</v>
      </c>
      <c r="I19" s="140" t="s">
        <v>513</v>
      </c>
      <c r="J19" s="115" t="s">
        <v>513</v>
      </c>
      <c r="K19" s="116" t="s">
        <v>513</v>
      </c>
    </row>
    <row r="20" spans="1:11" ht="14.1" customHeight="1" x14ac:dyDescent="0.2">
      <c r="A20" s="306">
        <v>12</v>
      </c>
      <c r="B20" s="307" t="s">
        <v>237</v>
      </c>
      <c r="C20" s="308"/>
      <c r="D20" s="113">
        <v>0.79668578712555771</v>
      </c>
      <c r="E20" s="115">
        <v>25</v>
      </c>
      <c r="F20" s="114">
        <v>14</v>
      </c>
      <c r="G20" s="114">
        <v>31</v>
      </c>
      <c r="H20" s="114">
        <v>29</v>
      </c>
      <c r="I20" s="140">
        <v>27</v>
      </c>
      <c r="J20" s="115">
        <v>-2</v>
      </c>
      <c r="K20" s="116">
        <v>-7.4074074074074074</v>
      </c>
    </row>
    <row r="21" spans="1:11" ht="14.1" customHeight="1" x14ac:dyDescent="0.2">
      <c r="A21" s="306">
        <v>21</v>
      </c>
      <c r="B21" s="307" t="s">
        <v>238</v>
      </c>
      <c r="C21" s="308"/>
      <c r="D21" s="113">
        <v>0.19120458891013384</v>
      </c>
      <c r="E21" s="115">
        <v>6</v>
      </c>
      <c r="F21" s="114">
        <v>3</v>
      </c>
      <c r="G21" s="114">
        <v>5</v>
      </c>
      <c r="H21" s="114">
        <v>17</v>
      </c>
      <c r="I21" s="140">
        <v>5</v>
      </c>
      <c r="J21" s="115">
        <v>1</v>
      </c>
      <c r="K21" s="116">
        <v>20</v>
      </c>
    </row>
    <row r="22" spans="1:11" ht="14.1" customHeight="1" x14ac:dyDescent="0.2">
      <c r="A22" s="306">
        <v>22</v>
      </c>
      <c r="B22" s="307" t="s">
        <v>239</v>
      </c>
      <c r="C22" s="308"/>
      <c r="D22" s="113">
        <v>1.7208413001912046</v>
      </c>
      <c r="E22" s="115">
        <v>54</v>
      </c>
      <c r="F22" s="114">
        <v>53</v>
      </c>
      <c r="G22" s="114">
        <v>103</v>
      </c>
      <c r="H22" s="114">
        <v>61</v>
      </c>
      <c r="I22" s="140">
        <v>64</v>
      </c>
      <c r="J22" s="115">
        <v>-10</v>
      </c>
      <c r="K22" s="116">
        <v>-15.625</v>
      </c>
    </row>
    <row r="23" spans="1:11" ht="14.1" customHeight="1" x14ac:dyDescent="0.2">
      <c r="A23" s="306">
        <v>23</v>
      </c>
      <c r="B23" s="307" t="s">
        <v>240</v>
      </c>
      <c r="C23" s="308"/>
      <c r="D23" s="113">
        <v>1.1790949649458253</v>
      </c>
      <c r="E23" s="115">
        <v>37</v>
      </c>
      <c r="F23" s="114">
        <v>23</v>
      </c>
      <c r="G23" s="114">
        <v>29</v>
      </c>
      <c r="H23" s="114">
        <v>22</v>
      </c>
      <c r="I23" s="140">
        <v>24</v>
      </c>
      <c r="J23" s="115">
        <v>13</v>
      </c>
      <c r="K23" s="116">
        <v>54.166666666666664</v>
      </c>
    </row>
    <row r="24" spans="1:11" ht="14.1" customHeight="1" x14ac:dyDescent="0.2">
      <c r="A24" s="306">
        <v>24</v>
      </c>
      <c r="B24" s="307" t="s">
        <v>241</v>
      </c>
      <c r="C24" s="308"/>
      <c r="D24" s="113">
        <v>1.7208413001912046</v>
      </c>
      <c r="E24" s="115">
        <v>54</v>
      </c>
      <c r="F24" s="114">
        <v>23</v>
      </c>
      <c r="G24" s="114">
        <v>78</v>
      </c>
      <c r="H24" s="114">
        <v>46</v>
      </c>
      <c r="I24" s="140">
        <v>57</v>
      </c>
      <c r="J24" s="115">
        <v>-3</v>
      </c>
      <c r="K24" s="116">
        <v>-5.2631578947368425</v>
      </c>
    </row>
    <row r="25" spans="1:11" ht="14.1" customHeight="1" x14ac:dyDescent="0.2">
      <c r="A25" s="306">
        <v>25</v>
      </c>
      <c r="B25" s="307" t="s">
        <v>242</v>
      </c>
      <c r="C25" s="308"/>
      <c r="D25" s="113">
        <v>5.0987890376035692</v>
      </c>
      <c r="E25" s="115">
        <v>160</v>
      </c>
      <c r="F25" s="114">
        <v>69</v>
      </c>
      <c r="G25" s="114">
        <v>149</v>
      </c>
      <c r="H25" s="114">
        <v>91</v>
      </c>
      <c r="I25" s="140">
        <v>146</v>
      </c>
      <c r="J25" s="115">
        <v>14</v>
      </c>
      <c r="K25" s="116">
        <v>9.5890410958904102</v>
      </c>
    </row>
    <row r="26" spans="1:11" ht="14.1" customHeight="1" x14ac:dyDescent="0.2">
      <c r="A26" s="306">
        <v>26</v>
      </c>
      <c r="B26" s="307" t="s">
        <v>243</v>
      </c>
      <c r="C26" s="308"/>
      <c r="D26" s="113">
        <v>2.5175270873167621</v>
      </c>
      <c r="E26" s="115">
        <v>79</v>
      </c>
      <c r="F26" s="114">
        <v>33</v>
      </c>
      <c r="G26" s="114">
        <v>90</v>
      </c>
      <c r="H26" s="114">
        <v>38</v>
      </c>
      <c r="I26" s="140">
        <v>53</v>
      </c>
      <c r="J26" s="115">
        <v>26</v>
      </c>
      <c r="K26" s="116">
        <v>49.056603773584904</v>
      </c>
    </row>
    <row r="27" spans="1:11" ht="14.1" customHeight="1" x14ac:dyDescent="0.2">
      <c r="A27" s="306">
        <v>27</v>
      </c>
      <c r="B27" s="307" t="s">
        <v>244</v>
      </c>
      <c r="C27" s="308"/>
      <c r="D27" s="113">
        <v>1.1153601019757808</v>
      </c>
      <c r="E27" s="115">
        <v>35</v>
      </c>
      <c r="F27" s="114">
        <v>23</v>
      </c>
      <c r="G27" s="114">
        <v>53</v>
      </c>
      <c r="H27" s="114">
        <v>21</v>
      </c>
      <c r="I27" s="140">
        <v>35</v>
      </c>
      <c r="J27" s="115">
        <v>0</v>
      </c>
      <c r="K27" s="116">
        <v>0</v>
      </c>
    </row>
    <row r="28" spans="1:11" ht="14.1" customHeight="1" x14ac:dyDescent="0.2">
      <c r="A28" s="306">
        <v>28</v>
      </c>
      <c r="B28" s="307" t="s">
        <v>245</v>
      </c>
      <c r="C28" s="308"/>
      <c r="D28" s="113">
        <v>0.19120458891013384</v>
      </c>
      <c r="E28" s="115">
        <v>6</v>
      </c>
      <c r="F28" s="114" t="s">
        <v>513</v>
      </c>
      <c r="G28" s="114">
        <v>18</v>
      </c>
      <c r="H28" s="114">
        <v>9</v>
      </c>
      <c r="I28" s="140">
        <v>8</v>
      </c>
      <c r="J28" s="115">
        <v>-2</v>
      </c>
      <c r="K28" s="116">
        <v>-25</v>
      </c>
    </row>
    <row r="29" spans="1:11" ht="14.1" customHeight="1" x14ac:dyDescent="0.2">
      <c r="A29" s="306">
        <v>29</v>
      </c>
      <c r="B29" s="307" t="s">
        <v>246</v>
      </c>
      <c r="C29" s="308"/>
      <c r="D29" s="113">
        <v>2.0395156150414278</v>
      </c>
      <c r="E29" s="115">
        <v>64</v>
      </c>
      <c r="F29" s="114">
        <v>78</v>
      </c>
      <c r="G29" s="114">
        <v>124</v>
      </c>
      <c r="H29" s="114">
        <v>71</v>
      </c>
      <c r="I29" s="140">
        <v>145</v>
      </c>
      <c r="J29" s="115">
        <v>-81</v>
      </c>
      <c r="K29" s="116">
        <v>-55.862068965517238</v>
      </c>
    </row>
    <row r="30" spans="1:11" ht="14.1" customHeight="1" x14ac:dyDescent="0.2">
      <c r="A30" s="306" t="s">
        <v>247</v>
      </c>
      <c r="B30" s="307" t="s">
        <v>248</v>
      </c>
      <c r="C30" s="308"/>
      <c r="D30" s="113">
        <v>0.38240917782026768</v>
      </c>
      <c r="E30" s="115">
        <v>12</v>
      </c>
      <c r="F30" s="114">
        <v>16</v>
      </c>
      <c r="G30" s="114">
        <v>24</v>
      </c>
      <c r="H30" s="114">
        <v>18</v>
      </c>
      <c r="I30" s="140">
        <v>22</v>
      </c>
      <c r="J30" s="115">
        <v>-10</v>
      </c>
      <c r="K30" s="116">
        <v>-45.454545454545453</v>
      </c>
    </row>
    <row r="31" spans="1:11" ht="14.1" customHeight="1" x14ac:dyDescent="0.2">
      <c r="A31" s="306" t="s">
        <v>249</v>
      </c>
      <c r="B31" s="307" t="s">
        <v>250</v>
      </c>
      <c r="C31" s="308"/>
      <c r="D31" s="113">
        <v>1.6571064372211599</v>
      </c>
      <c r="E31" s="115">
        <v>52</v>
      </c>
      <c r="F31" s="114">
        <v>62</v>
      </c>
      <c r="G31" s="114">
        <v>100</v>
      </c>
      <c r="H31" s="114">
        <v>53</v>
      </c>
      <c r="I31" s="140">
        <v>123</v>
      </c>
      <c r="J31" s="115">
        <v>-71</v>
      </c>
      <c r="K31" s="116">
        <v>-57.72357723577236</v>
      </c>
    </row>
    <row r="32" spans="1:11" ht="14.1" customHeight="1" x14ac:dyDescent="0.2">
      <c r="A32" s="306">
        <v>31</v>
      </c>
      <c r="B32" s="307" t="s">
        <v>251</v>
      </c>
      <c r="C32" s="308"/>
      <c r="D32" s="113">
        <v>0.57361376673040154</v>
      </c>
      <c r="E32" s="115">
        <v>18</v>
      </c>
      <c r="F32" s="114">
        <v>18</v>
      </c>
      <c r="G32" s="114">
        <v>19</v>
      </c>
      <c r="H32" s="114">
        <v>6</v>
      </c>
      <c r="I32" s="140">
        <v>14</v>
      </c>
      <c r="J32" s="115">
        <v>4</v>
      </c>
      <c r="K32" s="116">
        <v>28.571428571428573</v>
      </c>
    </row>
    <row r="33" spans="1:11" ht="14.1" customHeight="1" x14ac:dyDescent="0.2">
      <c r="A33" s="306">
        <v>32</v>
      </c>
      <c r="B33" s="307" t="s">
        <v>252</v>
      </c>
      <c r="C33" s="308"/>
      <c r="D33" s="113">
        <v>3.8878266411727216</v>
      </c>
      <c r="E33" s="115">
        <v>122</v>
      </c>
      <c r="F33" s="114">
        <v>79</v>
      </c>
      <c r="G33" s="114">
        <v>182</v>
      </c>
      <c r="H33" s="114">
        <v>178</v>
      </c>
      <c r="I33" s="140">
        <v>130</v>
      </c>
      <c r="J33" s="115">
        <v>-8</v>
      </c>
      <c r="K33" s="116">
        <v>-6.1538461538461542</v>
      </c>
    </row>
    <row r="34" spans="1:11" ht="14.1" customHeight="1" x14ac:dyDescent="0.2">
      <c r="A34" s="306">
        <v>33</v>
      </c>
      <c r="B34" s="307" t="s">
        <v>253</v>
      </c>
      <c r="C34" s="308"/>
      <c r="D34" s="113">
        <v>1.3065646908859145</v>
      </c>
      <c r="E34" s="115">
        <v>41</v>
      </c>
      <c r="F34" s="114">
        <v>31</v>
      </c>
      <c r="G34" s="114">
        <v>81</v>
      </c>
      <c r="H34" s="114">
        <v>33</v>
      </c>
      <c r="I34" s="140">
        <v>53</v>
      </c>
      <c r="J34" s="115">
        <v>-12</v>
      </c>
      <c r="K34" s="116">
        <v>-22.641509433962263</v>
      </c>
    </row>
    <row r="35" spans="1:11" ht="14.1" customHeight="1" x14ac:dyDescent="0.2">
      <c r="A35" s="306">
        <v>34</v>
      </c>
      <c r="B35" s="307" t="s">
        <v>254</v>
      </c>
      <c r="C35" s="308"/>
      <c r="D35" s="113">
        <v>1.24282982791587</v>
      </c>
      <c r="E35" s="115">
        <v>39</v>
      </c>
      <c r="F35" s="114">
        <v>26</v>
      </c>
      <c r="G35" s="114">
        <v>74</v>
      </c>
      <c r="H35" s="114">
        <v>52</v>
      </c>
      <c r="I35" s="140">
        <v>50</v>
      </c>
      <c r="J35" s="115">
        <v>-11</v>
      </c>
      <c r="K35" s="116">
        <v>-22</v>
      </c>
    </row>
    <row r="36" spans="1:11" ht="14.1" customHeight="1" x14ac:dyDescent="0.2">
      <c r="A36" s="306">
        <v>41</v>
      </c>
      <c r="B36" s="307" t="s">
        <v>255</v>
      </c>
      <c r="C36" s="308"/>
      <c r="D36" s="113">
        <v>0.44614404079031228</v>
      </c>
      <c r="E36" s="115">
        <v>14</v>
      </c>
      <c r="F36" s="114">
        <v>3</v>
      </c>
      <c r="G36" s="114">
        <v>15</v>
      </c>
      <c r="H36" s="114">
        <v>15</v>
      </c>
      <c r="I36" s="140">
        <v>17</v>
      </c>
      <c r="J36" s="115">
        <v>-3</v>
      </c>
      <c r="K36" s="116">
        <v>-17.647058823529413</v>
      </c>
    </row>
    <row r="37" spans="1:11" ht="14.1" customHeight="1" x14ac:dyDescent="0.2">
      <c r="A37" s="306">
        <v>42</v>
      </c>
      <c r="B37" s="307" t="s">
        <v>256</v>
      </c>
      <c r="C37" s="308"/>
      <c r="D37" s="113" t="s">
        <v>513</v>
      </c>
      <c r="E37" s="115" t="s">
        <v>513</v>
      </c>
      <c r="F37" s="114" t="s">
        <v>513</v>
      </c>
      <c r="G37" s="114">
        <v>4</v>
      </c>
      <c r="H37" s="114">
        <v>0</v>
      </c>
      <c r="I37" s="140">
        <v>0</v>
      </c>
      <c r="J37" s="115" t="s">
        <v>513</v>
      </c>
      <c r="K37" s="116" t="s">
        <v>513</v>
      </c>
    </row>
    <row r="38" spans="1:11" ht="14.1" customHeight="1" x14ac:dyDescent="0.2">
      <c r="A38" s="306">
        <v>43</v>
      </c>
      <c r="B38" s="307" t="s">
        <v>257</v>
      </c>
      <c r="C38" s="308"/>
      <c r="D38" s="113">
        <v>0.98789037603569152</v>
      </c>
      <c r="E38" s="115">
        <v>31</v>
      </c>
      <c r="F38" s="114">
        <v>13</v>
      </c>
      <c r="G38" s="114">
        <v>39</v>
      </c>
      <c r="H38" s="114">
        <v>20</v>
      </c>
      <c r="I38" s="140">
        <v>29</v>
      </c>
      <c r="J38" s="115">
        <v>2</v>
      </c>
      <c r="K38" s="116">
        <v>6.8965517241379306</v>
      </c>
    </row>
    <row r="39" spans="1:11" ht="14.1" customHeight="1" x14ac:dyDescent="0.2">
      <c r="A39" s="306">
        <v>51</v>
      </c>
      <c r="B39" s="307" t="s">
        <v>258</v>
      </c>
      <c r="C39" s="308"/>
      <c r="D39" s="113">
        <v>10.994263862332696</v>
      </c>
      <c r="E39" s="115">
        <v>345</v>
      </c>
      <c r="F39" s="114">
        <v>384</v>
      </c>
      <c r="G39" s="114">
        <v>510</v>
      </c>
      <c r="H39" s="114">
        <v>376</v>
      </c>
      <c r="I39" s="140">
        <v>313</v>
      </c>
      <c r="J39" s="115">
        <v>32</v>
      </c>
      <c r="K39" s="116">
        <v>10.223642172523961</v>
      </c>
    </row>
    <row r="40" spans="1:11" ht="14.1" customHeight="1" x14ac:dyDescent="0.2">
      <c r="A40" s="306" t="s">
        <v>259</v>
      </c>
      <c r="B40" s="307" t="s">
        <v>260</v>
      </c>
      <c r="C40" s="308"/>
      <c r="D40" s="113">
        <v>10.35691523263225</v>
      </c>
      <c r="E40" s="115">
        <v>325</v>
      </c>
      <c r="F40" s="114">
        <v>380</v>
      </c>
      <c r="G40" s="114">
        <v>492</v>
      </c>
      <c r="H40" s="114">
        <v>367</v>
      </c>
      <c r="I40" s="140">
        <v>301</v>
      </c>
      <c r="J40" s="115">
        <v>24</v>
      </c>
      <c r="K40" s="116">
        <v>7.9734219269102988</v>
      </c>
    </row>
    <row r="41" spans="1:11" ht="14.1" customHeight="1" x14ac:dyDescent="0.2">
      <c r="A41" s="306"/>
      <c r="B41" s="307" t="s">
        <v>261</v>
      </c>
      <c r="C41" s="308"/>
      <c r="D41" s="113">
        <v>8.667941363926067</v>
      </c>
      <c r="E41" s="115">
        <v>272</v>
      </c>
      <c r="F41" s="114">
        <v>337</v>
      </c>
      <c r="G41" s="114">
        <v>416</v>
      </c>
      <c r="H41" s="114">
        <v>335</v>
      </c>
      <c r="I41" s="140">
        <v>239</v>
      </c>
      <c r="J41" s="115">
        <v>33</v>
      </c>
      <c r="K41" s="116">
        <v>13.807531380753138</v>
      </c>
    </row>
    <row r="42" spans="1:11" ht="14.1" customHeight="1" x14ac:dyDescent="0.2">
      <c r="A42" s="306">
        <v>52</v>
      </c>
      <c r="B42" s="307" t="s">
        <v>262</v>
      </c>
      <c r="C42" s="308"/>
      <c r="D42" s="113">
        <v>4.6526449968132573</v>
      </c>
      <c r="E42" s="115">
        <v>146</v>
      </c>
      <c r="F42" s="114">
        <v>117</v>
      </c>
      <c r="G42" s="114">
        <v>173</v>
      </c>
      <c r="H42" s="114">
        <v>152</v>
      </c>
      <c r="I42" s="140">
        <v>156</v>
      </c>
      <c r="J42" s="115">
        <v>-10</v>
      </c>
      <c r="K42" s="116">
        <v>-6.4102564102564106</v>
      </c>
    </row>
    <row r="43" spans="1:11" ht="14.1" customHeight="1" x14ac:dyDescent="0.2">
      <c r="A43" s="306" t="s">
        <v>263</v>
      </c>
      <c r="B43" s="307" t="s">
        <v>264</v>
      </c>
      <c r="C43" s="308"/>
      <c r="D43" s="113">
        <v>4.2702358189929894</v>
      </c>
      <c r="E43" s="115">
        <v>134</v>
      </c>
      <c r="F43" s="114">
        <v>107</v>
      </c>
      <c r="G43" s="114">
        <v>161</v>
      </c>
      <c r="H43" s="114">
        <v>137</v>
      </c>
      <c r="I43" s="140">
        <v>145</v>
      </c>
      <c r="J43" s="115">
        <v>-11</v>
      </c>
      <c r="K43" s="116">
        <v>-7.5862068965517242</v>
      </c>
    </row>
    <row r="44" spans="1:11" ht="14.1" customHeight="1" x14ac:dyDescent="0.2">
      <c r="A44" s="306">
        <v>53</v>
      </c>
      <c r="B44" s="307" t="s">
        <v>265</v>
      </c>
      <c r="C44" s="308"/>
      <c r="D44" s="113">
        <v>10.962396430847674</v>
      </c>
      <c r="E44" s="115">
        <v>344</v>
      </c>
      <c r="F44" s="114">
        <v>316</v>
      </c>
      <c r="G44" s="114">
        <v>561</v>
      </c>
      <c r="H44" s="114">
        <v>339</v>
      </c>
      <c r="I44" s="140">
        <v>340</v>
      </c>
      <c r="J44" s="115">
        <v>4</v>
      </c>
      <c r="K44" s="116">
        <v>1.1764705882352942</v>
      </c>
    </row>
    <row r="45" spans="1:11" ht="14.1" customHeight="1" x14ac:dyDescent="0.2">
      <c r="A45" s="306" t="s">
        <v>266</v>
      </c>
      <c r="B45" s="307" t="s">
        <v>267</v>
      </c>
      <c r="C45" s="308"/>
      <c r="D45" s="113">
        <v>10.675589547482472</v>
      </c>
      <c r="E45" s="115">
        <v>335</v>
      </c>
      <c r="F45" s="114">
        <v>305</v>
      </c>
      <c r="G45" s="114">
        <v>552</v>
      </c>
      <c r="H45" s="114">
        <v>333</v>
      </c>
      <c r="I45" s="140">
        <v>333</v>
      </c>
      <c r="J45" s="115">
        <v>2</v>
      </c>
      <c r="K45" s="116">
        <v>0.60060060060060061</v>
      </c>
    </row>
    <row r="46" spans="1:11" ht="14.1" customHeight="1" x14ac:dyDescent="0.2">
      <c r="A46" s="306">
        <v>54</v>
      </c>
      <c r="B46" s="307" t="s">
        <v>268</v>
      </c>
      <c r="C46" s="308"/>
      <c r="D46" s="113">
        <v>2.3581899298916507</v>
      </c>
      <c r="E46" s="115">
        <v>74</v>
      </c>
      <c r="F46" s="114">
        <v>90</v>
      </c>
      <c r="G46" s="114">
        <v>121</v>
      </c>
      <c r="H46" s="114">
        <v>111</v>
      </c>
      <c r="I46" s="140">
        <v>122</v>
      </c>
      <c r="J46" s="115">
        <v>-48</v>
      </c>
      <c r="K46" s="116">
        <v>-39.344262295081968</v>
      </c>
    </row>
    <row r="47" spans="1:11" ht="14.1" customHeight="1" x14ac:dyDescent="0.2">
      <c r="A47" s="306">
        <v>61</v>
      </c>
      <c r="B47" s="307" t="s">
        <v>269</v>
      </c>
      <c r="C47" s="308"/>
      <c r="D47" s="113">
        <v>3.5054174633524537</v>
      </c>
      <c r="E47" s="115">
        <v>110</v>
      </c>
      <c r="F47" s="114">
        <v>44</v>
      </c>
      <c r="G47" s="114">
        <v>101</v>
      </c>
      <c r="H47" s="114">
        <v>62</v>
      </c>
      <c r="I47" s="140">
        <v>78</v>
      </c>
      <c r="J47" s="115">
        <v>32</v>
      </c>
      <c r="K47" s="116">
        <v>41.025641025641029</v>
      </c>
    </row>
    <row r="48" spans="1:11" ht="14.1" customHeight="1" x14ac:dyDescent="0.2">
      <c r="A48" s="306">
        <v>62</v>
      </c>
      <c r="B48" s="307" t="s">
        <v>270</v>
      </c>
      <c r="C48" s="308"/>
      <c r="D48" s="113">
        <v>10.484384958572338</v>
      </c>
      <c r="E48" s="115">
        <v>329</v>
      </c>
      <c r="F48" s="114">
        <v>342</v>
      </c>
      <c r="G48" s="114">
        <v>528</v>
      </c>
      <c r="H48" s="114">
        <v>271</v>
      </c>
      <c r="I48" s="140">
        <v>313</v>
      </c>
      <c r="J48" s="115">
        <v>16</v>
      </c>
      <c r="K48" s="116">
        <v>5.1118210862619806</v>
      </c>
    </row>
    <row r="49" spans="1:11" ht="14.1" customHeight="1" x14ac:dyDescent="0.2">
      <c r="A49" s="306">
        <v>63</v>
      </c>
      <c r="B49" s="307" t="s">
        <v>271</v>
      </c>
      <c r="C49" s="308"/>
      <c r="D49" s="113">
        <v>2.4856596558317401</v>
      </c>
      <c r="E49" s="115">
        <v>78</v>
      </c>
      <c r="F49" s="114">
        <v>78</v>
      </c>
      <c r="G49" s="114">
        <v>138</v>
      </c>
      <c r="H49" s="114">
        <v>98</v>
      </c>
      <c r="I49" s="140">
        <v>155</v>
      </c>
      <c r="J49" s="115">
        <v>-77</v>
      </c>
      <c r="K49" s="116">
        <v>-49.677419354838712</v>
      </c>
    </row>
    <row r="50" spans="1:11" ht="14.1" customHeight="1" x14ac:dyDescent="0.2">
      <c r="A50" s="306" t="s">
        <v>272</v>
      </c>
      <c r="B50" s="307" t="s">
        <v>273</v>
      </c>
      <c r="C50" s="308"/>
      <c r="D50" s="113">
        <v>0.22307202039515614</v>
      </c>
      <c r="E50" s="115">
        <v>7</v>
      </c>
      <c r="F50" s="114">
        <v>9</v>
      </c>
      <c r="G50" s="114">
        <v>31</v>
      </c>
      <c r="H50" s="114">
        <v>17</v>
      </c>
      <c r="I50" s="140">
        <v>22</v>
      </c>
      <c r="J50" s="115">
        <v>-15</v>
      </c>
      <c r="K50" s="116">
        <v>-68.181818181818187</v>
      </c>
    </row>
    <row r="51" spans="1:11" ht="14.1" customHeight="1" x14ac:dyDescent="0.2">
      <c r="A51" s="306" t="s">
        <v>274</v>
      </c>
      <c r="B51" s="307" t="s">
        <v>275</v>
      </c>
      <c r="C51" s="308"/>
      <c r="D51" s="113">
        <v>2.1351179094964947</v>
      </c>
      <c r="E51" s="115">
        <v>67</v>
      </c>
      <c r="F51" s="114">
        <v>60</v>
      </c>
      <c r="G51" s="114">
        <v>85</v>
      </c>
      <c r="H51" s="114">
        <v>72</v>
      </c>
      <c r="I51" s="140">
        <v>116</v>
      </c>
      <c r="J51" s="115">
        <v>-49</v>
      </c>
      <c r="K51" s="116">
        <v>-42.241379310344826</v>
      </c>
    </row>
    <row r="52" spans="1:11" ht="14.1" customHeight="1" x14ac:dyDescent="0.2">
      <c r="A52" s="306">
        <v>71</v>
      </c>
      <c r="B52" s="307" t="s">
        <v>276</v>
      </c>
      <c r="C52" s="308"/>
      <c r="D52" s="113">
        <v>6.6284257488846396</v>
      </c>
      <c r="E52" s="115">
        <v>208</v>
      </c>
      <c r="F52" s="114">
        <v>160</v>
      </c>
      <c r="G52" s="114">
        <v>269</v>
      </c>
      <c r="H52" s="114">
        <v>207</v>
      </c>
      <c r="I52" s="140">
        <v>238</v>
      </c>
      <c r="J52" s="115">
        <v>-30</v>
      </c>
      <c r="K52" s="116">
        <v>-12.605042016806722</v>
      </c>
    </row>
    <row r="53" spans="1:11" ht="14.1" customHeight="1" x14ac:dyDescent="0.2">
      <c r="A53" s="306" t="s">
        <v>277</v>
      </c>
      <c r="B53" s="307" t="s">
        <v>278</v>
      </c>
      <c r="C53" s="308"/>
      <c r="D53" s="113">
        <v>3.0592734225621414</v>
      </c>
      <c r="E53" s="115">
        <v>96</v>
      </c>
      <c r="F53" s="114">
        <v>71</v>
      </c>
      <c r="G53" s="114">
        <v>108</v>
      </c>
      <c r="H53" s="114">
        <v>104</v>
      </c>
      <c r="I53" s="140">
        <v>109</v>
      </c>
      <c r="J53" s="115">
        <v>-13</v>
      </c>
      <c r="K53" s="116">
        <v>-11.926605504587156</v>
      </c>
    </row>
    <row r="54" spans="1:11" ht="14.1" customHeight="1" x14ac:dyDescent="0.2">
      <c r="A54" s="306" t="s">
        <v>279</v>
      </c>
      <c r="B54" s="307" t="s">
        <v>280</v>
      </c>
      <c r="C54" s="308"/>
      <c r="D54" s="113">
        <v>3.1867431485022308</v>
      </c>
      <c r="E54" s="115">
        <v>100</v>
      </c>
      <c r="F54" s="114">
        <v>76</v>
      </c>
      <c r="G54" s="114">
        <v>137</v>
      </c>
      <c r="H54" s="114">
        <v>92</v>
      </c>
      <c r="I54" s="140">
        <v>117</v>
      </c>
      <c r="J54" s="115">
        <v>-17</v>
      </c>
      <c r="K54" s="116">
        <v>-14.52991452991453</v>
      </c>
    </row>
    <row r="55" spans="1:11" ht="14.1" customHeight="1" x14ac:dyDescent="0.2">
      <c r="A55" s="306">
        <v>72</v>
      </c>
      <c r="B55" s="307" t="s">
        <v>281</v>
      </c>
      <c r="C55" s="308"/>
      <c r="D55" s="113">
        <v>1.7845761631612491</v>
      </c>
      <c r="E55" s="115">
        <v>56</v>
      </c>
      <c r="F55" s="114">
        <v>42</v>
      </c>
      <c r="G55" s="114">
        <v>84</v>
      </c>
      <c r="H55" s="114">
        <v>45</v>
      </c>
      <c r="I55" s="140">
        <v>50</v>
      </c>
      <c r="J55" s="115">
        <v>6</v>
      </c>
      <c r="K55" s="116">
        <v>12</v>
      </c>
    </row>
    <row r="56" spans="1:11" ht="14.1" customHeight="1" x14ac:dyDescent="0.2">
      <c r="A56" s="306" t="s">
        <v>282</v>
      </c>
      <c r="B56" s="307" t="s">
        <v>283</v>
      </c>
      <c r="C56" s="308"/>
      <c r="D56" s="113">
        <v>0.79668578712555771</v>
      </c>
      <c r="E56" s="115">
        <v>25</v>
      </c>
      <c r="F56" s="114">
        <v>15</v>
      </c>
      <c r="G56" s="114">
        <v>49</v>
      </c>
      <c r="H56" s="114">
        <v>17</v>
      </c>
      <c r="I56" s="140">
        <v>17</v>
      </c>
      <c r="J56" s="115">
        <v>8</v>
      </c>
      <c r="K56" s="116">
        <v>47.058823529411768</v>
      </c>
    </row>
    <row r="57" spans="1:11" ht="14.1" customHeight="1" x14ac:dyDescent="0.2">
      <c r="A57" s="306" t="s">
        <v>284</v>
      </c>
      <c r="B57" s="307" t="s">
        <v>285</v>
      </c>
      <c r="C57" s="308"/>
      <c r="D57" s="113">
        <v>0.47801147227533458</v>
      </c>
      <c r="E57" s="115">
        <v>15</v>
      </c>
      <c r="F57" s="114">
        <v>19</v>
      </c>
      <c r="G57" s="114">
        <v>13</v>
      </c>
      <c r="H57" s="114">
        <v>17</v>
      </c>
      <c r="I57" s="140">
        <v>24</v>
      </c>
      <c r="J57" s="115">
        <v>-9</v>
      </c>
      <c r="K57" s="116">
        <v>-37.5</v>
      </c>
    </row>
    <row r="58" spans="1:11" ht="14.1" customHeight="1" x14ac:dyDescent="0.2">
      <c r="A58" s="306">
        <v>73</v>
      </c>
      <c r="B58" s="307" t="s">
        <v>286</v>
      </c>
      <c r="C58" s="308"/>
      <c r="D58" s="113">
        <v>1.6889738687061824</v>
      </c>
      <c r="E58" s="115">
        <v>53</v>
      </c>
      <c r="F58" s="114">
        <v>28</v>
      </c>
      <c r="G58" s="114">
        <v>59</v>
      </c>
      <c r="H58" s="114">
        <v>53</v>
      </c>
      <c r="I58" s="140">
        <v>54</v>
      </c>
      <c r="J58" s="115">
        <v>-1</v>
      </c>
      <c r="K58" s="116">
        <v>-1.8518518518518519</v>
      </c>
    </row>
    <row r="59" spans="1:11" ht="14.1" customHeight="1" x14ac:dyDescent="0.2">
      <c r="A59" s="306" t="s">
        <v>287</v>
      </c>
      <c r="B59" s="307" t="s">
        <v>288</v>
      </c>
      <c r="C59" s="308"/>
      <c r="D59" s="113">
        <v>1.1472275334608031</v>
      </c>
      <c r="E59" s="115">
        <v>36</v>
      </c>
      <c r="F59" s="114">
        <v>20</v>
      </c>
      <c r="G59" s="114">
        <v>39</v>
      </c>
      <c r="H59" s="114">
        <v>41</v>
      </c>
      <c r="I59" s="140">
        <v>42</v>
      </c>
      <c r="J59" s="115">
        <v>-6</v>
      </c>
      <c r="K59" s="116">
        <v>-14.285714285714286</v>
      </c>
    </row>
    <row r="60" spans="1:11" ht="14.1" customHeight="1" x14ac:dyDescent="0.2">
      <c r="A60" s="306">
        <v>81</v>
      </c>
      <c r="B60" s="307" t="s">
        <v>289</v>
      </c>
      <c r="C60" s="308"/>
      <c r="D60" s="113">
        <v>5.608667941363926</v>
      </c>
      <c r="E60" s="115">
        <v>176</v>
      </c>
      <c r="F60" s="114">
        <v>243</v>
      </c>
      <c r="G60" s="114">
        <v>209</v>
      </c>
      <c r="H60" s="114">
        <v>174</v>
      </c>
      <c r="I60" s="140">
        <v>176</v>
      </c>
      <c r="J60" s="115">
        <v>0</v>
      </c>
      <c r="K60" s="116">
        <v>0</v>
      </c>
    </row>
    <row r="61" spans="1:11" ht="14.1" customHeight="1" x14ac:dyDescent="0.2">
      <c r="A61" s="306" t="s">
        <v>290</v>
      </c>
      <c r="B61" s="307" t="s">
        <v>291</v>
      </c>
      <c r="C61" s="308"/>
      <c r="D61" s="113">
        <v>1.4340344168260037</v>
      </c>
      <c r="E61" s="115">
        <v>45</v>
      </c>
      <c r="F61" s="114">
        <v>41</v>
      </c>
      <c r="G61" s="114">
        <v>77</v>
      </c>
      <c r="H61" s="114">
        <v>52</v>
      </c>
      <c r="I61" s="140">
        <v>52</v>
      </c>
      <c r="J61" s="115">
        <v>-7</v>
      </c>
      <c r="K61" s="116">
        <v>-13.461538461538462</v>
      </c>
    </row>
    <row r="62" spans="1:11" ht="14.1" customHeight="1" x14ac:dyDescent="0.2">
      <c r="A62" s="306" t="s">
        <v>292</v>
      </c>
      <c r="B62" s="307" t="s">
        <v>293</v>
      </c>
      <c r="C62" s="308"/>
      <c r="D62" s="113">
        <v>1.9120458891013383</v>
      </c>
      <c r="E62" s="115">
        <v>60</v>
      </c>
      <c r="F62" s="114">
        <v>164</v>
      </c>
      <c r="G62" s="114">
        <v>85</v>
      </c>
      <c r="H62" s="114">
        <v>88</v>
      </c>
      <c r="I62" s="140">
        <v>62</v>
      </c>
      <c r="J62" s="115">
        <v>-2</v>
      </c>
      <c r="K62" s="116">
        <v>-3.225806451612903</v>
      </c>
    </row>
    <row r="63" spans="1:11" ht="14.1" customHeight="1" x14ac:dyDescent="0.2">
      <c r="A63" s="306"/>
      <c r="B63" s="307" t="s">
        <v>294</v>
      </c>
      <c r="C63" s="308"/>
      <c r="D63" s="113">
        <v>1.6889738687061824</v>
      </c>
      <c r="E63" s="115">
        <v>53</v>
      </c>
      <c r="F63" s="114">
        <v>140</v>
      </c>
      <c r="G63" s="114">
        <v>70</v>
      </c>
      <c r="H63" s="114">
        <v>76</v>
      </c>
      <c r="I63" s="140">
        <v>51</v>
      </c>
      <c r="J63" s="115">
        <v>2</v>
      </c>
      <c r="K63" s="116">
        <v>3.9215686274509802</v>
      </c>
    </row>
    <row r="64" spans="1:11" ht="14.1" customHeight="1" x14ac:dyDescent="0.2">
      <c r="A64" s="306" t="s">
        <v>295</v>
      </c>
      <c r="B64" s="307" t="s">
        <v>296</v>
      </c>
      <c r="C64" s="308"/>
      <c r="D64" s="113">
        <v>1.1153601019757808</v>
      </c>
      <c r="E64" s="115">
        <v>35</v>
      </c>
      <c r="F64" s="114">
        <v>15</v>
      </c>
      <c r="G64" s="114">
        <v>19</v>
      </c>
      <c r="H64" s="114">
        <v>13</v>
      </c>
      <c r="I64" s="140">
        <v>33</v>
      </c>
      <c r="J64" s="115">
        <v>2</v>
      </c>
      <c r="K64" s="116">
        <v>6.0606060606060606</v>
      </c>
    </row>
    <row r="65" spans="1:11" ht="14.1" customHeight="1" x14ac:dyDescent="0.2">
      <c r="A65" s="306" t="s">
        <v>297</v>
      </c>
      <c r="B65" s="307" t="s">
        <v>298</v>
      </c>
      <c r="C65" s="308"/>
      <c r="D65" s="113">
        <v>0.57361376673040154</v>
      </c>
      <c r="E65" s="115">
        <v>18</v>
      </c>
      <c r="F65" s="114">
        <v>9</v>
      </c>
      <c r="G65" s="114">
        <v>12</v>
      </c>
      <c r="H65" s="114">
        <v>12</v>
      </c>
      <c r="I65" s="140">
        <v>8</v>
      </c>
      <c r="J65" s="115">
        <v>10</v>
      </c>
      <c r="K65" s="116">
        <v>125</v>
      </c>
    </row>
    <row r="66" spans="1:11" ht="14.1" customHeight="1" x14ac:dyDescent="0.2">
      <c r="A66" s="306">
        <v>82</v>
      </c>
      <c r="B66" s="307" t="s">
        <v>299</v>
      </c>
      <c r="C66" s="308"/>
      <c r="D66" s="113">
        <v>4.3339706819630335</v>
      </c>
      <c r="E66" s="115">
        <v>136</v>
      </c>
      <c r="F66" s="114">
        <v>141</v>
      </c>
      <c r="G66" s="114">
        <v>164</v>
      </c>
      <c r="H66" s="114">
        <v>122</v>
      </c>
      <c r="I66" s="140">
        <v>137</v>
      </c>
      <c r="J66" s="115">
        <v>-1</v>
      </c>
      <c r="K66" s="116">
        <v>-0.72992700729927007</v>
      </c>
    </row>
    <row r="67" spans="1:11" ht="14.1" customHeight="1" x14ac:dyDescent="0.2">
      <c r="A67" s="306" t="s">
        <v>300</v>
      </c>
      <c r="B67" s="307" t="s">
        <v>301</v>
      </c>
      <c r="C67" s="308"/>
      <c r="D67" s="113">
        <v>2.9318036966220524</v>
      </c>
      <c r="E67" s="115">
        <v>92</v>
      </c>
      <c r="F67" s="114">
        <v>109</v>
      </c>
      <c r="G67" s="114">
        <v>88</v>
      </c>
      <c r="H67" s="114">
        <v>92</v>
      </c>
      <c r="I67" s="140">
        <v>77</v>
      </c>
      <c r="J67" s="115">
        <v>15</v>
      </c>
      <c r="K67" s="116">
        <v>19.480519480519479</v>
      </c>
    </row>
    <row r="68" spans="1:11" ht="14.1" customHeight="1" x14ac:dyDescent="0.2">
      <c r="A68" s="306" t="s">
        <v>302</v>
      </c>
      <c r="B68" s="307" t="s">
        <v>303</v>
      </c>
      <c r="C68" s="308"/>
      <c r="D68" s="113">
        <v>0.98789037603569152</v>
      </c>
      <c r="E68" s="115">
        <v>31</v>
      </c>
      <c r="F68" s="114">
        <v>21</v>
      </c>
      <c r="G68" s="114">
        <v>51</v>
      </c>
      <c r="H68" s="114">
        <v>18</v>
      </c>
      <c r="I68" s="140">
        <v>43</v>
      </c>
      <c r="J68" s="115">
        <v>-12</v>
      </c>
      <c r="K68" s="116">
        <v>-27.906976744186046</v>
      </c>
    </row>
    <row r="69" spans="1:11" ht="14.1" customHeight="1" x14ac:dyDescent="0.2">
      <c r="A69" s="306">
        <v>83</v>
      </c>
      <c r="B69" s="307" t="s">
        <v>304</v>
      </c>
      <c r="C69" s="308"/>
      <c r="D69" s="113">
        <v>3.8559592096876991</v>
      </c>
      <c r="E69" s="115">
        <v>121</v>
      </c>
      <c r="F69" s="114">
        <v>134</v>
      </c>
      <c r="G69" s="114">
        <v>254</v>
      </c>
      <c r="H69" s="114">
        <v>129</v>
      </c>
      <c r="I69" s="140">
        <v>162</v>
      </c>
      <c r="J69" s="115">
        <v>-41</v>
      </c>
      <c r="K69" s="116">
        <v>-25.308641975308642</v>
      </c>
    </row>
    <row r="70" spans="1:11" ht="14.1" customHeight="1" x14ac:dyDescent="0.2">
      <c r="A70" s="306" t="s">
        <v>305</v>
      </c>
      <c r="B70" s="307" t="s">
        <v>306</v>
      </c>
      <c r="C70" s="308"/>
      <c r="D70" s="113">
        <v>3.1230082855321859</v>
      </c>
      <c r="E70" s="115">
        <v>98</v>
      </c>
      <c r="F70" s="114">
        <v>105</v>
      </c>
      <c r="G70" s="114">
        <v>205</v>
      </c>
      <c r="H70" s="114">
        <v>95</v>
      </c>
      <c r="I70" s="140">
        <v>134</v>
      </c>
      <c r="J70" s="115">
        <v>-36</v>
      </c>
      <c r="K70" s="116">
        <v>-26.865671641791046</v>
      </c>
    </row>
    <row r="71" spans="1:11" ht="14.1" customHeight="1" x14ac:dyDescent="0.2">
      <c r="A71" s="306"/>
      <c r="B71" s="307" t="s">
        <v>307</v>
      </c>
      <c r="C71" s="308"/>
      <c r="D71" s="113">
        <v>1.7208413001912046</v>
      </c>
      <c r="E71" s="115">
        <v>54</v>
      </c>
      <c r="F71" s="114">
        <v>54</v>
      </c>
      <c r="G71" s="114">
        <v>141</v>
      </c>
      <c r="H71" s="114">
        <v>56</v>
      </c>
      <c r="I71" s="140">
        <v>83</v>
      </c>
      <c r="J71" s="115">
        <v>-29</v>
      </c>
      <c r="K71" s="116">
        <v>-34.939759036144579</v>
      </c>
    </row>
    <row r="72" spans="1:11" ht="14.1" customHeight="1" x14ac:dyDescent="0.2">
      <c r="A72" s="306">
        <v>84</v>
      </c>
      <c r="B72" s="307" t="s">
        <v>308</v>
      </c>
      <c r="C72" s="308"/>
      <c r="D72" s="113">
        <v>1.8801784576163161</v>
      </c>
      <c r="E72" s="115">
        <v>59</v>
      </c>
      <c r="F72" s="114">
        <v>28</v>
      </c>
      <c r="G72" s="114">
        <v>78</v>
      </c>
      <c r="H72" s="114">
        <v>18</v>
      </c>
      <c r="I72" s="140">
        <v>58</v>
      </c>
      <c r="J72" s="115">
        <v>1</v>
      </c>
      <c r="K72" s="116">
        <v>1.7241379310344827</v>
      </c>
    </row>
    <row r="73" spans="1:11" ht="14.1" customHeight="1" x14ac:dyDescent="0.2">
      <c r="A73" s="306" t="s">
        <v>309</v>
      </c>
      <c r="B73" s="307" t="s">
        <v>310</v>
      </c>
      <c r="C73" s="308"/>
      <c r="D73" s="113">
        <v>1.338432122370937</v>
      </c>
      <c r="E73" s="115">
        <v>42</v>
      </c>
      <c r="F73" s="114">
        <v>12</v>
      </c>
      <c r="G73" s="114">
        <v>42</v>
      </c>
      <c r="H73" s="114">
        <v>8</v>
      </c>
      <c r="I73" s="140">
        <v>37</v>
      </c>
      <c r="J73" s="115">
        <v>5</v>
      </c>
      <c r="K73" s="116">
        <v>13.513513513513514</v>
      </c>
    </row>
    <row r="74" spans="1:11" ht="14.1" customHeight="1" x14ac:dyDescent="0.2">
      <c r="A74" s="306" t="s">
        <v>311</v>
      </c>
      <c r="B74" s="307" t="s">
        <v>312</v>
      </c>
      <c r="C74" s="308"/>
      <c r="D74" s="113" t="s">
        <v>513</v>
      </c>
      <c r="E74" s="115" t="s">
        <v>513</v>
      </c>
      <c r="F74" s="114">
        <v>4</v>
      </c>
      <c r="G74" s="114">
        <v>10</v>
      </c>
      <c r="H74" s="114">
        <v>5</v>
      </c>
      <c r="I74" s="140">
        <v>17</v>
      </c>
      <c r="J74" s="115" t="s">
        <v>513</v>
      </c>
      <c r="K74" s="116" t="s">
        <v>513</v>
      </c>
    </row>
    <row r="75" spans="1:11" ht="14.1" customHeight="1" x14ac:dyDescent="0.2">
      <c r="A75" s="306" t="s">
        <v>313</v>
      </c>
      <c r="B75" s="307" t="s">
        <v>314</v>
      </c>
      <c r="C75" s="308"/>
      <c r="D75" s="113">
        <v>0.12746972594008923</v>
      </c>
      <c r="E75" s="115">
        <v>4</v>
      </c>
      <c r="F75" s="114" t="s">
        <v>513</v>
      </c>
      <c r="G75" s="114" t="s">
        <v>513</v>
      </c>
      <c r="H75" s="114">
        <v>0</v>
      </c>
      <c r="I75" s="140">
        <v>0</v>
      </c>
      <c r="J75" s="115">
        <v>4</v>
      </c>
      <c r="K75" s="116" t="s">
        <v>514</v>
      </c>
    </row>
    <row r="76" spans="1:11" ht="14.1" customHeight="1" x14ac:dyDescent="0.2">
      <c r="A76" s="306">
        <v>91</v>
      </c>
      <c r="B76" s="307" t="s">
        <v>315</v>
      </c>
      <c r="C76" s="308"/>
      <c r="D76" s="113">
        <v>1.0197578075207139</v>
      </c>
      <c r="E76" s="115">
        <v>32</v>
      </c>
      <c r="F76" s="114">
        <v>13</v>
      </c>
      <c r="G76" s="114">
        <v>72</v>
      </c>
      <c r="H76" s="114">
        <v>20</v>
      </c>
      <c r="I76" s="140">
        <v>24</v>
      </c>
      <c r="J76" s="115">
        <v>8</v>
      </c>
      <c r="K76" s="116">
        <v>33.333333333333336</v>
      </c>
    </row>
    <row r="77" spans="1:11" ht="14.1" customHeight="1" x14ac:dyDescent="0.2">
      <c r="A77" s="306">
        <v>92</v>
      </c>
      <c r="B77" s="307" t="s">
        <v>316</v>
      </c>
      <c r="C77" s="308"/>
      <c r="D77" s="113">
        <v>2.1669853409815167</v>
      </c>
      <c r="E77" s="115">
        <v>68</v>
      </c>
      <c r="F77" s="114">
        <v>27</v>
      </c>
      <c r="G77" s="114">
        <v>28</v>
      </c>
      <c r="H77" s="114">
        <v>81</v>
      </c>
      <c r="I77" s="140">
        <v>19</v>
      </c>
      <c r="J77" s="115">
        <v>49</v>
      </c>
      <c r="K77" s="116" t="s">
        <v>515</v>
      </c>
    </row>
    <row r="78" spans="1:11" ht="14.1" customHeight="1" x14ac:dyDescent="0.2">
      <c r="A78" s="306">
        <v>93</v>
      </c>
      <c r="B78" s="307" t="s">
        <v>317</v>
      </c>
      <c r="C78" s="308"/>
      <c r="D78" s="113">
        <v>9.5602294455066919E-2</v>
      </c>
      <c r="E78" s="115">
        <v>3</v>
      </c>
      <c r="F78" s="114" t="s">
        <v>513</v>
      </c>
      <c r="G78" s="114">
        <v>6</v>
      </c>
      <c r="H78" s="114">
        <v>3</v>
      </c>
      <c r="I78" s="140" t="s">
        <v>513</v>
      </c>
      <c r="J78" s="115" t="s">
        <v>513</v>
      </c>
      <c r="K78" s="116" t="s">
        <v>513</v>
      </c>
    </row>
    <row r="79" spans="1:11" ht="14.1" customHeight="1" x14ac:dyDescent="0.2">
      <c r="A79" s="306">
        <v>94</v>
      </c>
      <c r="B79" s="307" t="s">
        <v>318</v>
      </c>
      <c r="C79" s="308"/>
      <c r="D79" s="113" t="s">
        <v>513</v>
      </c>
      <c r="E79" s="115" t="s">
        <v>513</v>
      </c>
      <c r="F79" s="114">
        <v>27</v>
      </c>
      <c r="G79" s="114">
        <v>7</v>
      </c>
      <c r="H79" s="114">
        <v>6</v>
      </c>
      <c r="I79" s="140">
        <v>9</v>
      </c>
      <c r="J79" s="115" t="s">
        <v>513</v>
      </c>
      <c r="K79" s="116" t="s">
        <v>513</v>
      </c>
    </row>
    <row r="80" spans="1:11" ht="14.1" customHeight="1" x14ac:dyDescent="0.2">
      <c r="A80" s="306" t="s">
        <v>319</v>
      </c>
      <c r="B80" s="307" t="s">
        <v>320</v>
      </c>
      <c r="C80" s="308"/>
      <c r="D80" s="113">
        <v>0</v>
      </c>
      <c r="E80" s="115">
        <v>0</v>
      </c>
      <c r="F80" s="114">
        <v>7</v>
      </c>
      <c r="G80" s="114" t="s">
        <v>513</v>
      </c>
      <c r="H80" s="114">
        <v>0</v>
      </c>
      <c r="I80" s="140">
        <v>0</v>
      </c>
      <c r="J80" s="115">
        <v>0</v>
      </c>
      <c r="K80" s="116">
        <v>0</v>
      </c>
    </row>
    <row r="81" spans="1:11" ht="14.1" customHeight="1" x14ac:dyDescent="0.2">
      <c r="A81" s="310" t="s">
        <v>321</v>
      </c>
      <c r="B81" s="311" t="s">
        <v>333</v>
      </c>
      <c r="C81" s="312"/>
      <c r="D81" s="125">
        <v>9.5602294455066919E-2</v>
      </c>
      <c r="E81" s="143">
        <v>3</v>
      </c>
      <c r="F81" s="144" t="s">
        <v>513</v>
      </c>
      <c r="G81" s="144" t="s">
        <v>513</v>
      </c>
      <c r="H81" s="144">
        <v>5</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3383</v>
      </c>
      <c r="E11" s="114">
        <v>2863</v>
      </c>
      <c r="F11" s="114">
        <v>3520</v>
      </c>
      <c r="G11" s="114">
        <v>2748</v>
      </c>
      <c r="H11" s="140">
        <v>3347</v>
      </c>
      <c r="I11" s="115">
        <v>36</v>
      </c>
      <c r="J11" s="116">
        <v>1.075590080669256</v>
      </c>
    </row>
    <row r="12" spans="1:15" s="110" customFormat="1" ht="24.95" customHeight="1" x14ac:dyDescent="0.2">
      <c r="A12" s="193" t="s">
        <v>132</v>
      </c>
      <c r="B12" s="194" t="s">
        <v>133</v>
      </c>
      <c r="C12" s="113">
        <v>0.17735737511084837</v>
      </c>
      <c r="D12" s="115">
        <v>6</v>
      </c>
      <c r="E12" s="114">
        <v>5</v>
      </c>
      <c r="F12" s="114">
        <v>10</v>
      </c>
      <c r="G12" s="114">
        <v>8</v>
      </c>
      <c r="H12" s="140">
        <v>13</v>
      </c>
      <c r="I12" s="115">
        <v>-7</v>
      </c>
      <c r="J12" s="116">
        <v>-53.846153846153847</v>
      </c>
    </row>
    <row r="13" spans="1:15" s="110" customFormat="1" ht="24.95" customHeight="1" x14ac:dyDescent="0.2">
      <c r="A13" s="193" t="s">
        <v>134</v>
      </c>
      <c r="B13" s="199" t="s">
        <v>214</v>
      </c>
      <c r="C13" s="113">
        <v>1.8031333136269583</v>
      </c>
      <c r="D13" s="115">
        <v>61</v>
      </c>
      <c r="E13" s="114">
        <v>26</v>
      </c>
      <c r="F13" s="114">
        <v>38</v>
      </c>
      <c r="G13" s="114">
        <v>29</v>
      </c>
      <c r="H13" s="140">
        <v>49</v>
      </c>
      <c r="I13" s="115">
        <v>12</v>
      </c>
      <c r="J13" s="116">
        <v>24.489795918367346</v>
      </c>
    </row>
    <row r="14" spans="1:15" s="287" customFormat="1" ht="24.95" customHeight="1" x14ac:dyDescent="0.2">
      <c r="A14" s="193" t="s">
        <v>215</v>
      </c>
      <c r="B14" s="199" t="s">
        <v>137</v>
      </c>
      <c r="C14" s="113">
        <v>6.9760567543600356</v>
      </c>
      <c r="D14" s="115">
        <v>236</v>
      </c>
      <c r="E14" s="114">
        <v>185</v>
      </c>
      <c r="F14" s="114">
        <v>265</v>
      </c>
      <c r="G14" s="114">
        <v>191</v>
      </c>
      <c r="H14" s="140">
        <v>266</v>
      </c>
      <c r="I14" s="115">
        <v>-30</v>
      </c>
      <c r="J14" s="116">
        <v>-11.278195488721805</v>
      </c>
      <c r="K14" s="110"/>
      <c r="L14" s="110"/>
      <c r="M14" s="110"/>
      <c r="N14" s="110"/>
      <c r="O14" s="110"/>
    </row>
    <row r="15" spans="1:15" s="110" customFormat="1" ht="24.95" customHeight="1" x14ac:dyDescent="0.2">
      <c r="A15" s="193" t="s">
        <v>216</v>
      </c>
      <c r="B15" s="199" t="s">
        <v>217</v>
      </c>
      <c r="C15" s="113">
        <v>1.2415016257759386</v>
      </c>
      <c r="D15" s="115">
        <v>42</v>
      </c>
      <c r="E15" s="114">
        <v>43</v>
      </c>
      <c r="F15" s="114">
        <v>56</v>
      </c>
      <c r="G15" s="114">
        <v>49</v>
      </c>
      <c r="H15" s="140">
        <v>67</v>
      </c>
      <c r="I15" s="115">
        <v>-25</v>
      </c>
      <c r="J15" s="116">
        <v>-37.313432835820898</v>
      </c>
    </row>
    <row r="16" spans="1:15" s="287" customFormat="1" ht="24.95" customHeight="1" x14ac:dyDescent="0.2">
      <c r="A16" s="193" t="s">
        <v>218</v>
      </c>
      <c r="B16" s="199" t="s">
        <v>141</v>
      </c>
      <c r="C16" s="113">
        <v>5.0546851906591783</v>
      </c>
      <c r="D16" s="115">
        <v>171</v>
      </c>
      <c r="E16" s="114">
        <v>117</v>
      </c>
      <c r="F16" s="114">
        <v>181</v>
      </c>
      <c r="G16" s="114">
        <v>119</v>
      </c>
      <c r="H16" s="140">
        <v>174</v>
      </c>
      <c r="I16" s="115">
        <v>-3</v>
      </c>
      <c r="J16" s="116">
        <v>-1.7241379310344827</v>
      </c>
      <c r="K16" s="110"/>
      <c r="L16" s="110"/>
      <c r="M16" s="110"/>
      <c r="N16" s="110"/>
      <c r="O16" s="110"/>
    </row>
    <row r="17" spans="1:15" s="110" customFormat="1" ht="24.95" customHeight="1" x14ac:dyDescent="0.2">
      <c r="A17" s="193" t="s">
        <v>142</v>
      </c>
      <c r="B17" s="199" t="s">
        <v>220</v>
      </c>
      <c r="C17" s="113">
        <v>0.67986993792491868</v>
      </c>
      <c r="D17" s="115">
        <v>23</v>
      </c>
      <c r="E17" s="114">
        <v>25</v>
      </c>
      <c r="F17" s="114">
        <v>28</v>
      </c>
      <c r="G17" s="114">
        <v>23</v>
      </c>
      <c r="H17" s="140">
        <v>25</v>
      </c>
      <c r="I17" s="115">
        <v>-2</v>
      </c>
      <c r="J17" s="116">
        <v>-8</v>
      </c>
    </row>
    <row r="18" spans="1:15" s="287" customFormat="1" ht="24.95" customHeight="1" x14ac:dyDescent="0.2">
      <c r="A18" s="201" t="s">
        <v>144</v>
      </c>
      <c r="B18" s="202" t="s">
        <v>145</v>
      </c>
      <c r="C18" s="113">
        <v>7.4785693171741059</v>
      </c>
      <c r="D18" s="115">
        <v>253</v>
      </c>
      <c r="E18" s="114">
        <v>246</v>
      </c>
      <c r="F18" s="114">
        <v>288</v>
      </c>
      <c r="G18" s="114">
        <v>225</v>
      </c>
      <c r="H18" s="140">
        <v>237</v>
      </c>
      <c r="I18" s="115">
        <v>16</v>
      </c>
      <c r="J18" s="116">
        <v>6.7510548523206753</v>
      </c>
      <c r="K18" s="110"/>
      <c r="L18" s="110"/>
      <c r="M18" s="110"/>
      <c r="N18" s="110"/>
      <c r="O18" s="110"/>
    </row>
    <row r="19" spans="1:15" s="110" customFormat="1" ht="24.95" customHeight="1" x14ac:dyDescent="0.2">
      <c r="A19" s="193" t="s">
        <v>146</v>
      </c>
      <c r="B19" s="199" t="s">
        <v>147</v>
      </c>
      <c r="C19" s="113">
        <v>24.623115577889447</v>
      </c>
      <c r="D19" s="115">
        <v>833</v>
      </c>
      <c r="E19" s="114">
        <v>623</v>
      </c>
      <c r="F19" s="114">
        <v>754</v>
      </c>
      <c r="G19" s="114">
        <v>549</v>
      </c>
      <c r="H19" s="140">
        <v>752</v>
      </c>
      <c r="I19" s="115">
        <v>81</v>
      </c>
      <c r="J19" s="116">
        <v>10.771276595744681</v>
      </c>
    </row>
    <row r="20" spans="1:15" s="287" customFormat="1" ht="24.95" customHeight="1" x14ac:dyDescent="0.2">
      <c r="A20" s="193" t="s">
        <v>148</v>
      </c>
      <c r="B20" s="199" t="s">
        <v>149</v>
      </c>
      <c r="C20" s="113">
        <v>6.9464971918415603</v>
      </c>
      <c r="D20" s="115">
        <v>235</v>
      </c>
      <c r="E20" s="114">
        <v>177</v>
      </c>
      <c r="F20" s="114">
        <v>229</v>
      </c>
      <c r="G20" s="114">
        <v>207</v>
      </c>
      <c r="H20" s="140">
        <v>208</v>
      </c>
      <c r="I20" s="115">
        <v>27</v>
      </c>
      <c r="J20" s="116">
        <v>12.98076923076923</v>
      </c>
      <c r="K20" s="110"/>
      <c r="L20" s="110"/>
      <c r="M20" s="110"/>
      <c r="N20" s="110"/>
      <c r="O20" s="110"/>
    </row>
    <row r="21" spans="1:15" s="110" customFormat="1" ht="24.95" customHeight="1" x14ac:dyDescent="0.2">
      <c r="A21" s="201" t="s">
        <v>150</v>
      </c>
      <c r="B21" s="202" t="s">
        <v>151</v>
      </c>
      <c r="C21" s="113">
        <v>6.1779485663612181</v>
      </c>
      <c r="D21" s="115">
        <v>209</v>
      </c>
      <c r="E21" s="114">
        <v>163</v>
      </c>
      <c r="F21" s="114">
        <v>252</v>
      </c>
      <c r="G21" s="114">
        <v>143</v>
      </c>
      <c r="H21" s="140">
        <v>252</v>
      </c>
      <c r="I21" s="115">
        <v>-43</v>
      </c>
      <c r="J21" s="116">
        <v>-17.063492063492063</v>
      </c>
    </row>
    <row r="22" spans="1:15" s="110" customFormat="1" ht="24.95" customHeight="1" x14ac:dyDescent="0.2">
      <c r="A22" s="201" t="s">
        <v>152</v>
      </c>
      <c r="B22" s="199" t="s">
        <v>153</v>
      </c>
      <c r="C22" s="113">
        <v>0.94590600059119123</v>
      </c>
      <c r="D22" s="115">
        <v>32</v>
      </c>
      <c r="E22" s="114">
        <v>13</v>
      </c>
      <c r="F22" s="114">
        <v>23</v>
      </c>
      <c r="G22" s="114">
        <v>25</v>
      </c>
      <c r="H22" s="140">
        <v>19</v>
      </c>
      <c r="I22" s="115">
        <v>13</v>
      </c>
      <c r="J22" s="116">
        <v>68.421052631578945</v>
      </c>
    </row>
    <row r="23" spans="1:15" s="110" customFormat="1" ht="24.95" customHeight="1" x14ac:dyDescent="0.2">
      <c r="A23" s="193" t="s">
        <v>154</v>
      </c>
      <c r="B23" s="199" t="s">
        <v>155</v>
      </c>
      <c r="C23" s="113">
        <v>1.7144546260715341</v>
      </c>
      <c r="D23" s="115">
        <v>58</v>
      </c>
      <c r="E23" s="114">
        <v>31</v>
      </c>
      <c r="F23" s="114">
        <v>37</v>
      </c>
      <c r="G23" s="114">
        <v>34</v>
      </c>
      <c r="H23" s="140">
        <v>81</v>
      </c>
      <c r="I23" s="115">
        <v>-23</v>
      </c>
      <c r="J23" s="116">
        <v>-28.395061728395063</v>
      </c>
    </row>
    <row r="24" spans="1:15" s="110" customFormat="1" ht="24.95" customHeight="1" x14ac:dyDescent="0.2">
      <c r="A24" s="193" t="s">
        <v>156</v>
      </c>
      <c r="B24" s="199" t="s">
        <v>221</v>
      </c>
      <c r="C24" s="113">
        <v>3.6062666272539166</v>
      </c>
      <c r="D24" s="115">
        <v>122</v>
      </c>
      <c r="E24" s="114">
        <v>93</v>
      </c>
      <c r="F24" s="114">
        <v>106</v>
      </c>
      <c r="G24" s="114">
        <v>95</v>
      </c>
      <c r="H24" s="140">
        <v>124</v>
      </c>
      <c r="I24" s="115">
        <v>-2</v>
      </c>
      <c r="J24" s="116">
        <v>-1.6129032258064515</v>
      </c>
    </row>
    <row r="25" spans="1:15" s="110" customFormat="1" ht="24.95" customHeight="1" x14ac:dyDescent="0.2">
      <c r="A25" s="193" t="s">
        <v>222</v>
      </c>
      <c r="B25" s="204" t="s">
        <v>159</v>
      </c>
      <c r="C25" s="113">
        <v>12.621933195388708</v>
      </c>
      <c r="D25" s="115">
        <v>427</v>
      </c>
      <c r="E25" s="114">
        <v>385</v>
      </c>
      <c r="F25" s="114">
        <v>413</v>
      </c>
      <c r="G25" s="114">
        <v>359</v>
      </c>
      <c r="H25" s="140">
        <v>375</v>
      </c>
      <c r="I25" s="115">
        <v>52</v>
      </c>
      <c r="J25" s="116">
        <v>13.866666666666667</v>
      </c>
    </row>
    <row r="26" spans="1:15" s="110" customFormat="1" ht="24.95" customHeight="1" x14ac:dyDescent="0.2">
      <c r="A26" s="201">
        <v>782.78300000000002</v>
      </c>
      <c r="B26" s="203" t="s">
        <v>160</v>
      </c>
      <c r="C26" s="113">
        <v>7.0647354419154595</v>
      </c>
      <c r="D26" s="115">
        <v>239</v>
      </c>
      <c r="E26" s="114">
        <v>281</v>
      </c>
      <c r="F26" s="114">
        <v>296</v>
      </c>
      <c r="G26" s="114">
        <v>274</v>
      </c>
      <c r="H26" s="140">
        <v>240</v>
      </c>
      <c r="I26" s="115">
        <v>-1</v>
      </c>
      <c r="J26" s="116">
        <v>-0.41666666666666669</v>
      </c>
    </row>
    <row r="27" spans="1:15" s="110" customFormat="1" ht="24.95" customHeight="1" x14ac:dyDescent="0.2">
      <c r="A27" s="193" t="s">
        <v>161</v>
      </c>
      <c r="B27" s="199" t="s">
        <v>162</v>
      </c>
      <c r="C27" s="113">
        <v>2.5716819391073011</v>
      </c>
      <c r="D27" s="115">
        <v>87</v>
      </c>
      <c r="E27" s="114">
        <v>80</v>
      </c>
      <c r="F27" s="114">
        <v>84</v>
      </c>
      <c r="G27" s="114">
        <v>81</v>
      </c>
      <c r="H27" s="140">
        <v>103</v>
      </c>
      <c r="I27" s="115">
        <v>-16</v>
      </c>
      <c r="J27" s="116">
        <v>-15.533980582524272</v>
      </c>
    </row>
    <row r="28" spans="1:15" s="110" customFormat="1" ht="24.95" customHeight="1" x14ac:dyDescent="0.2">
      <c r="A28" s="193" t="s">
        <v>163</v>
      </c>
      <c r="B28" s="199" t="s">
        <v>164</v>
      </c>
      <c r="C28" s="113">
        <v>2.4534436890334024</v>
      </c>
      <c r="D28" s="115">
        <v>83</v>
      </c>
      <c r="E28" s="114">
        <v>46</v>
      </c>
      <c r="F28" s="114">
        <v>116</v>
      </c>
      <c r="G28" s="114">
        <v>40</v>
      </c>
      <c r="H28" s="140">
        <v>107</v>
      </c>
      <c r="I28" s="115">
        <v>-24</v>
      </c>
      <c r="J28" s="116">
        <v>-22.429906542056074</v>
      </c>
    </row>
    <row r="29" spans="1:15" s="110" customFormat="1" ht="24.95" customHeight="1" x14ac:dyDescent="0.2">
      <c r="A29" s="193">
        <v>86</v>
      </c>
      <c r="B29" s="199" t="s">
        <v>165</v>
      </c>
      <c r="C29" s="113">
        <v>4.4043748152527344</v>
      </c>
      <c r="D29" s="115">
        <v>149</v>
      </c>
      <c r="E29" s="114">
        <v>143</v>
      </c>
      <c r="F29" s="114">
        <v>165</v>
      </c>
      <c r="G29" s="114">
        <v>142</v>
      </c>
      <c r="H29" s="140">
        <v>130</v>
      </c>
      <c r="I29" s="115">
        <v>19</v>
      </c>
      <c r="J29" s="116">
        <v>14.615384615384615</v>
      </c>
    </row>
    <row r="30" spans="1:15" s="110" customFormat="1" ht="24.95" customHeight="1" x14ac:dyDescent="0.2">
      <c r="A30" s="193">
        <v>87.88</v>
      </c>
      <c r="B30" s="204" t="s">
        <v>166</v>
      </c>
      <c r="C30" s="113">
        <v>5.3798403783623998</v>
      </c>
      <c r="D30" s="115">
        <v>182</v>
      </c>
      <c r="E30" s="114">
        <v>179</v>
      </c>
      <c r="F30" s="114">
        <v>271</v>
      </c>
      <c r="G30" s="114">
        <v>209</v>
      </c>
      <c r="H30" s="140">
        <v>234</v>
      </c>
      <c r="I30" s="115">
        <v>-52</v>
      </c>
      <c r="J30" s="116">
        <v>-22.222222222222221</v>
      </c>
    </row>
    <row r="31" spans="1:15" s="110" customFormat="1" ht="24.95" customHeight="1" x14ac:dyDescent="0.2">
      <c r="A31" s="193" t="s">
        <v>167</v>
      </c>
      <c r="B31" s="199" t="s">
        <v>168</v>
      </c>
      <c r="C31" s="113">
        <v>5.0546851906591783</v>
      </c>
      <c r="D31" s="115">
        <v>171</v>
      </c>
      <c r="E31" s="114">
        <v>187</v>
      </c>
      <c r="F31" s="114">
        <v>173</v>
      </c>
      <c r="G31" s="114">
        <v>137</v>
      </c>
      <c r="H31" s="140">
        <v>157</v>
      </c>
      <c r="I31" s="115">
        <v>14</v>
      </c>
      <c r="J31" s="116">
        <v>8.9171974522292992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0.17735737511084837</v>
      </c>
      <c r="D34" s="115">
        <v>6</v>
      </c>
      <c r="E34" s="114">
        <v>5</v>
      </c>
      <c r="F34" s="114">
        <v>10</v>
      </c>
      <c r="G34" s="114">
        <v>8</v>
      </c>
      <c r="H34" s="140">
        <v>13</v>
      </c>
      <c r="I34" s="115">
        <v>-7</v>
      </c>
      <c r="J34" s="116">
        <v>-53.846153846153847</v>
      </c>
    </row>
    <row r="35" spans="1:10" s="110" customFormat="1" ht="24.95" customHeight="1" x14ac:dyDescent="0.2">
      <c r="A35" s="292" t="s">
        <v>171</v>
      </c>
      <c r="B35" s="293" t="s">
        <v>172</v>
      </c>
      <c r="C35" s="113">
        <v>16.257759385161101</v>
      </c>
      <c r="D35" s="115">
        <v>550</v>
      </c>
      <c r="E35" s="114">
        <v>457</v>
      </c>
      <c r="F35" s="114">
        <v>591</v>
      </c>
      <c r="G35" s="114">
        <v>445</v>
      </c>
      <c r="H35" s="140">
        <v>552</v>
      </c>
      <c r="I35" s="115">
        <v>-2</v>
      </c>
      <c r="J35" s="116">
        <v>-0.36231884057971014</v>
      </c>
    </row>
    <row r="36" spans="1:10" s="110" customFormat="1" ht="24.95" customHeight="1" x14ac:dyDescent="0.2">
      <c r="A36" s="294" t="s">
        <v>173</v>
      </c>
      <c r="B36" s="295" t="s">
        <v>174</v>
      </c>
      <c r="C36" s="125">
        <v>83.564883239728047</v>
      </c>
      <c r="D36" s="143">
        <v>2827</v>
      </c>
      <c r="E36" s="144">
        <v>2401</v>
      </c>
      <c r="F36" s="144">
        <v>2919</v>
      </c>
      <c r="G36" s="144">
        <v>2295</v>
      </c>
      <c r="H36" s="145">
        <v>2782</v>
      </c>
      <c r="I36" s="143">
        <v>45</v>
      </c>
      <c r="J36" s="146">
        <v>1.6175413371675054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3383</v>
      </c>
      <c r="F11" s="264">
        <v>2863</v>
      </c>
      <c r="G11" s="264">
        <v>3520</v>
      </c>
      <c r="H11" s="264">
        <v>2748</v>
      </c>
      <c r="I11" s="265">
        <v>3347</v>
      </c>
      <c r="J11" s="263">
        <v>36</v>
      </c>
      <c r="K11" s="266">
        <v>1.075590080669256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20.721253325450782</v>
      </c>
      <c r="E13" s="115">
        <v>701</v>
      </c>
      <c r="F13" s="114">
        <v>801</v>
      </c>
      <c r="G13" s="114">
        <v>997</v>
      </c>
      <c r="H13" s="114">
        <v>698</v>
      </c>
      <c r="I13" s="140">
        <v>791</v>
      </c>
      <c r="J13" s="115">
        <v>-90</v>
      </c>
      <c r="K13" s="116">
        <v>-11.378002528445005</v>
      </c>
    </row>
    <row r="14" spans="1:17" ht="15.95" customHeight="1" x14ac:dyDescent="0.2">
      <c r="A14" s="306" t="s">
        <v>230</v>
      </c>
      <c r="B14" s="307"/>
      <c r="C14" s="308"/>
      <c r="D14" s="113">
        <v>64.853680165533547</v>
      </c>
      <c r="E14" s="115">
        <v>2194</v>
      </c>
      <c r="F14" s="114">
        <v>1746</v>
      </c>
      <c r="G14" s="114">
        <v>2116</v>
      </c>
      <c r="H14" s="114">
        <v>1757</v>
      </c>
      <c r="I14" s="140">
        <v>2118</v>
      </c>
      <c r="J14" s="115">
        <v>76</v>
      </c>
      <c r="K14" s="116">
        <v>3.5882908404154863</v>
      </c>
    </row>
    <row r="15" spans="1:17" ht="15.95" customHeight="1" x14ac:dyDescent="0.2">
      <c r="A15" s="306" t="s">
        <v>231</v>
      </c>
      <c r="B15" s="307"/>
      <c r="C15" s="308"/>
      <c r="D15" s="113">
        <v>6.9760567543600356</v>
      </c>
      <c r="E15" s="115">
        <v>236</v>
      </c>
      <c r="F15" s="114">
        <v>142</v>
      </c>
      <c r="G15" s="114">
        <v>172</v>
      </c>
      <c r="H15" s="114">
        <v>150</v>
      </c>
      <c r="I15" s="140">
        <v>203</v>
      </c>
      <c r="J15" s="115">
        <v>33</v>
      </c>
      <c r="K15" s="116">
        <v>16.256157635467979</v>
      </c>
    </row>
    <row r="16" spans="1:17" ht="15.95" customHeight="1" x14ac:dyDescent="0.2">
      <c r="A16" s="306" t="s">
        <v>232</v>
      </c>
      <c r="B16" s="307"/>
      <c r="C16" s="308"/>
      <c r="D16" s="113">
        <v>7.3603310671002067</v>
      </c>
      <c r="E16" s="115">
        <v>249</v>
      </c>
      <c r="F16" s="114">
        <v>174</v>
      </c>
      <c r="G16" s="114">
        <v>232</v>
      </c>
      <c r="H16" s="114">
        <v>141</v>
      </c>
      <c r="I16" s="140">
        <v>232</v>
      </c>
      <c r="J16" s="115">
        <v>17</v>
      </c>
      <c r="K16" s="116">
        <v>7.3275862068965516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0.17735737511084837</v>
      </c>
      <c r="E18" s="115">
        <v>6</v>
      </c>
      <c r="F18" s="114">
        <v>7</v>
      </c>
      <c r="G18" s="114">
        <v>30</v>
      </c>
      <c r="H18" s="114">
        <v>18</v>
      </c>
      <c r="I18" s="140">
        <v>16</v>
      </c>
      <c r="J18" s="115">
        <v>-10</v>
      </c>
      <c r="K18" s="116">
        <v>-62.5</v>
      </c>
    </row>
    <row r="19" spans="1:11" ht="14.1" customHeight="1" x14ac:dyDescent="0.2">
      <c r="A19" s="306" t="s">
        <v>235</v>
      </c>
      <c r="B19" s="307" t="s">
        <v>236</v>
      </c>
      <c r="C19" s="308"/>
      <c r="D19" s="113">
        <v>0</v>
      </c>
      <c r="E19" s="115">
        <v>0</v>
      </c>
      <c r="F19" s="114" t="s">
        <v>513</v>
      </c>
      <c r="G19" s="114">
        <v>3</v>
      </c>
      <c r="H19" s="114" t="s">
        <v>513</v>
      </c>
      <c r="I19" s="140">
        <v>3</v>
      </c>
      <c r="J19" s="115">
        <v>-3</v>
      </c>
      <c r="K19" s="116">
        <v>-100</v>
      </c>
    </row>
    <row r="20" spans="1:11" ht="14.1" customHeight="1" x14ac:dyDescent="0.2">
      <c r="A20" s="306">
        <v>12</v>
      </c>
      <c r="B20" s="307" t="s">
        <v>237</v>
      </c>
      <c r="C20" s="308"/>
      <c r="D20" s="113">
        <v>0.67986993792491868</v>
      </c>
      <c r="E20" s="115">
        <v>23</v>
      </c>
      <c r="F20" s="114">
        <v>38</v>
      </c>
      <c r="G20" s="114">
        <v>25</v>
      </c>
      <c r="H20" s="114">
        <v>10</v>
      </c>
      <c r="I20" s="140">
        <v>29</v>
      </c>
      <c r="J20" s="115">
        <v>-6</v>
      </c>
      <c r="K20" s="116">
        <v>-20.689655172413794</v>
      </c>
    </row>
    <row r="21" spans="1:11" ht="14.1" customHeight="1" x14ac:dyDescent="0.2">
      <c r="A21" s="306">
        <v>21</v>
      </c>
      <c r="B21" s="307" t="s">
        <v>238</v>
      </c>
      <c r="C21" s="308"/>
      <c r="D21" s="113">
        <v>0.1182382500738989</v>
      </c>
      <c r="E21" s="115">
        <v>4</v>
      </c>
      <c r="F21" s="114">
        <v>17</v>
      </c>
      <c r="G21" s="114">
        <v>15</v>
      </c>
      <c r="H21" s="114">
        <v>6</v>
      </c>
      <c r="I21" s="140">
        <v>6</v>
      </c>
      <c r="J21" s="115">
        <v>-2</v>
      </c>
      <c r="K21" s="116">
        <v>-33.333333333333336</v>
      </c>
    </row>
    <row r="22" spans="1:11" ht="14.1" customHeight="1" x14ac:dyDescent="0.2">
      <c r="A22" s="306">
        <v>22</v>
      </c>
      <c r="B22" s="307" t="s">
        <v>239</v>
      </c>
      <c r="C22" s="308"/>
      <c r="D22" s="113">
        <v>1.5666568134791605</v>
      </c>
      <c r="E22" s="115">
        <v>53</v>
      </c>
      <c r="F22" s="114">
        <v>32</v>
      </c>
      <c r="G22" s="114">
        <v>61</v>
      </c>
      <c r="H22" s="114">
        <v>60</v>
      </c>
      <c r="I22" s="140">
        <v>56</v>
      </c>
      <c r="J22" s="115">
        <v>-3</v>
      </c>
      <c r="K22" s="116">
        <v>-5.3571428571428568</v>
      </c>
    </row>
    <row r="23" spans="1:11" ht="14.1" customHeight="1" x14ac:dyDescent="0.2">
      <c r="A23" s="306">
        <v>23</v>
      </c>
      <c r="B23" s="307" t="s">
        <v>240</v>
      </c>
      <c r="C23" s="308"/>
      <c r="D23" s="113">
        <v>0.67986993792491868</v>
      </c>
      <c r="E23" s="115">
        <v>23</v>
      </c>
      <c r="F23" s="114">
        <v>26</v>
      </c>
      <c r="G23" s="114">
        <v>31</v>
      </c>
      <c r="H23" s="114">
        <v>31</v>
      </c>
      <c r="I23" s="140">
        <v>31</v>
      </c>
      <c r="J23" s="115">
        <v>-8</v>
      </c>
      <c r="K23" s="116">
        <v>-25.806451612903224</v>
      </c>
    </row>
    <row r="24" spans="1:11" ht="14.1" customHeight="1" x14ac:dyDescent="0.2">
      <c r="A24" s="306">
        <v>24</v>
      </c>
      <c r="B24" s="307" t="s">
        <v>241</v>
      </c>
      <c r="C24" s="308"/>
      <c r="D24" s="113">
        <v>2.1282885013301804</v>
      </c>
      <c r="E24" s="115">
        <v>72</v>
      </c>
      <c r="F24" s="114">
        <v>57</v>
      </c>
      <c r="G24" s="114">
        <v>68</v>
      </c>
      <c r="H24" s="114">
        <v>36</v>
      </c>
      <c r="I24" s="140">
        <v>52</v>
      </c>
      <c r="J24" s="115">
        <v>20</v>
      </c>
      <c r="K24" s="116">
        <v>38.46153846153846</v>
      </c>
    </row>
    <row r="25" spans="1:11" ht="14.1" customHeight="1" x14ac:dyDescent="0.2">
      <c r="A25" s="306">
        <v>25</v>
      </c>
      <c r="B25" s="307" t="s">
        <v>242</v>
      </c>
      <c r="C25" s="308"/>
      <c r="D25" s="113">
        <v>5.2616021282885015</v>
      </c>
      <c r="E25" s="115">
        <v>178</v>
      </c>
      <c r="F25" s="114">
        <v>97</v>
      </c>
      <c r="G25" s="114">
        <v>103</v>
      </c>
      <c r="H25" s="114">
        <v>79</v>
      </c>
      <c r="I25" s="140">
        <v>112</v>
      </c>
      <c r="J25" s="115">
        <v>66</v>
      </c>
      <c r="K25" s="116">
        <v>58.928571428571431</v>
      </c>
    </row>
    <row r="26" spans="1:11" ht="14.1" customHeight="1" x14ac:dyDescent="0.2">
      <c r="A26" s="306">
        <v>26</v>
      </c>
      <c r="B26" s="307" t="s">
        <v>243</v>
      </c>
      <c r="C26" s="308"/>
      <c r="D26" s="113">
        <v>2.364765001477978</v>
      </c>
      <c r="E26" s="115">
        <v>80</v>
      </c>
      <c r="F26" s="114">
        <v>29</v>
      </c>
      <c r="G26" s="114">
        <v>43</v>
      </c>
      <c r="H26" s="114">
        <v>40</v>
      </c>
      <c r="I26" s="140">
        <v>62</v>
      </c>
      <c r="J26" s="115">
        <v>18</v>
      </c>
      <c r="K26" s="116">
        <v>29.032258064516128</v>
      </c>
    </row>
    <row r="27" spans="1:11" ht="14.1" customHeight="1" x14ac:dyDescent="0.2">
      <c r="A27" s="306">
        <v>27</v>
      </c>
      <c r="B27" s="307" t="s">
        <v>244</v>
      </c>
      <c r="C27" s="308"/>
      <c r="D27" s="113">
        <v>0.70942950044339348</v>
      </c>
      <c r="E27" s="115">
        <v>24</v>
      </c>
      <c r="F27" s="114">
        <v>20</v>
      </c>
      <c r="G27" s="114">
        <v>31</v>
      </c>
      <c r="H27" s="114">
        <v>24</v>
      </c>
      <c r="I27" s="140">
        <v>40</v>
      </c>
      <c r="J27" s="115">
        <v>-16</v>
      </c>
      <c r="K27" s="116">
        <v>-40</v>
      </c>
    </row>
    <row r="28" spans="1:11" ht="14.1" customHeight="1" x14ac:dyDescent="0.2">
      <c r="A28" s="306">
        <v>28</v>
      </c>
      <c r="B28" s="307" t="s">
        <v>245</v>
      </c>
      <c r="C28" s="308"/>
      <c r="D28" s="113">
        <v>0.32515518770322199</v>
      </c>
      <c r="E28" s="115">
        <v>11</v>
      </c>
      <c r="F28" s="114">
        <v>6</v>
      </c>
      <c r="G28" s="114">
        <v>9</v>
      </c>
      <c r="H28" s="114">
        <v>9</v>
      </c>
      <c r="I28" s="140">
        <v>13</v>
      </c>
      <c r="J28" s="115">
        <v>-2</v>
      </c>
      <c r="K28" s="116">
        <v>-15.384615384615385</v>
      </c>
    </row>
    <row r="29" spans="1:11" ht="14.1" customHeight="1" x14ac:dyDescent="0.2">
      <c r="A29" s="306">
        <v>29</v>
      </c>
      <c r="B29" s="307" t="s">
        <v>246</v>
      </c>
      <c r="C29" s="308"/>
      <c r="D29" s="113">
        <v>2.6308010641442507</v>
      </c>
      <c r="E29" s="115">
        <v>89</v>
      </c>
      <c r="F29" s="114">
        <v>76</v>
      </c>
      <c r="G29" s="114">
        <v>111</v>
      </c>
      <c r="H29" s="114">
        <v>71</v>
      </c>
      <c r="I29" s="140">
        <v>142</v>
      </c>
      <c r="J29" s="115">
        <v>-53</v>
      </c>
      <c r="K29" s="116">
        <v>-37.323943661971832</v>
      </c>
    </row>
    <row r="30" spans="1:11" ht="14.1" customHeight="1" x14ac:dyDescent="0.2">
      <c r="A30" s="306" t="s">
        <v>247</v>
      </c>
      <c r="B30" s="307" t="s">
        <v>248</v>
      </c>
      <c r="C30" s="308"/>
      <c r="D30" s="113">
        <v>0.67986993792491868</v>
      </c>
      <c r="E30" s="115">
        <v>23</v>
      </c>
      <c r="F30" s="114">
        <v>19</v>
      </c>
      <c r="G30" s="114">
        <v>24</v>
      </c>
      <c r="H30" s="114">
        <v>14</v>
      </c>
      <c r="I30" s="140">
        <v>23</v>
      </c>
      <c r="J30" s="115">
        <v>0</v>
      </c>
      <c r="K30" s="116">
        <v>0</v>
      </c>
    </row>
    <row r="31" spans="1:11" ht="14.1" customHeight="1" x14ac:dyDescent="0.2">
      <c r="A31" s="306" t="s">
        <v>249</v>
      </c>
      <c r="B31" s="307" t="s">
        <v>250</v>
      </c>
      <c r="C31" s="308"/>
      <c r="D31" s="113">
        <v>1.9509311262193318</v>
      </c>
      <c r="E31" s="115">
        <v>66</v>
      </c>
      <c r="F31" s="114">
        <v>57</v>
      </c>
      <c r="G31" s="114">
        <v>87</v>
      </c>
      <c r="H31" s="114">
        <v>57</v>
      </c>
      <c r="I31" s="140">
        <v>119</v>
      </c>
      <c r="J31" s="115">
        <v>-53</v>
      </c>
      <c r="K31" s="116">
        <v>-44.537815126050418</v>
      </c>
    </row>
    <row r="32" spans="1:11" ht="14.1" customHeight="1" x14ac:dyDescent="0.2">
      <c r="A32" s="306">
        <v>31</v>
      </c>
      <c r="B32" s="307" t="s">
        <v>251</v>
      </c>
      <c r="C32" s="308"/>
      <c r="D32" s="113">
        <v>0.32515518770322199</v>
      </c>
      <c r="E32" s="115">
        <v>11</v>
      </c>
      <c r="F32" s="114">
        <v>17</v>
      </c>
      <c r="G32" s="114">
        <v>12</v>
      </c>
      <c r="H32" s="114">
        <v>7</v>
      </c>
      <c r="I32" s="140">
        <v>11</v>
      </c>
      <c r="J32" s="115">
        <v>0</v>
      </c>
      <c r="K32" s="116">
        <v>0</v>
      </c>
    </row>
    <row r="33" spans="1:11" ht="14.1" customHeight="1" x14ac:dyDescent="0.2">
      <c r="A33" s="306">
        <v>32</v>
      </c>
      <c r="B33" s="307" t="s">
        <v>252</v>
      </c>
      <c r="C33" s="308"/>
      <c r="D33" s="113">
        <v>3.6062666272539166</v>
      </c>
      <c r="E33" s="115">
        <v>122</v>
      </c>
      <c r="F33" s="114">
        <v>135</v>
      </c>
      <c r="G33" s="114">
        <v>165</v>
      </c>
      <c r="H33" s="114">
        <v>108</v>
      </c>
      <c r="I33" s="140">
        <v>117</v>
      </c>
      <c r="J33" s="115">
        <v>5</v>
      </c>
      <c r="K33" s="116">
        <v>4.2735042735042734</v>
      </c>
    </row>
    <row r="34" spans="1:11" ht="14.1" customHeight="1" x14ac:dyDescent="0.2">
      <c r="A34" s="306">
        <v>33</v>
      </c>
      <c r="B34" s="307" t="s">
        <v>253</v>
      </c>
      <c r="C34" s="308"/>
      <c r="D34" s="113">
        <v>1.5075376884422111</v>
      </c>
      <c r="E34" s="115">
        <v>51</v>
      </c>
      <c r="F34" s="114">
        <v>51</v>
      </c>
      <c r="G34" s="114">
        <v>60</v>
      </c>
      <c r="H34" s="114">
        <v>44</v>
      </c>
      <c r="I34" s="140">
        <v>52</v>
      </c>
      <c r="J34" s="115">
        <v>-1</v>
      </c>
      <c r="K34" s="116">
        <v>-1.9230769230769231</v>
      </c>
    </row>
    <row r="35" spans="1:11" ht="14.1" customHeight="1" x14ac:dyDescent="0.2">
      <c r="A35" s="306">
        <v>34</v>
      </c>
      <c r="B35" s="307" t="s">
        <v>254</v>
      </c>
      <c r="C35" s="308"/>
      <c r="D35" s="113">
        <v>1.418859000886787</v>
      </c>
      <c r="E35" s="115">
        <v>48</v>
      </c>
      <c r="F35" s="114">
        <v>28</v>
      </c>
      <c r="G35" s="114">
        <v>46</v>
      </c>
      <c r="H35" s="114">
        <v>45</v>
      </c>
      <c r="I35" s="140">
        <v>55</v>
      </c>
      <c r="J35" s="115">
        <v>-7</v>
      </c>
      <c r="K35" s="116">
        <v>-12.727272727272727</v>
      </c>
    </row>
    <row r="36" spans="1:11" ht="14.1" customHeight="1" x14ac:dyDescent="0.2">
      <c r="A36" s="306">
        <v>41</v>
      </c>
      <c r="B36" s="307" t="s">
        <v>255</v>
      </c>
      <c r="C36" s="308"/>
      <c r="D36" s="113">
        <v>0.38427431274017143</v>
      </c>
      <c r="E36" s="115">
        <v>13</v>
      </c>
      <c r="F36" s="114">
        <v>4</v>
      </c>
      <c r="G36" s="114">
        <v>12</v>
      </c>
      <c r="H36" s="114">
        <v>15</v>
      </c>
      <c r="I36" s="140">
        <v>14</v>
      </c>
      <c r="J36" s="115">
        <v>-1</v>
      </c>
      <c r="K36" s="116">
        <v>-7.1428571428571432</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0.88678687555424185</v>
      </c>
      <c r="E38" s="115">
        <v>30</v>
      </c>
      <c r="F38" s="114">
        <v>11</v>
      </c>
      <c r="G38" s="114">
        <v>21</v>
      </c>
      <c r="H38" s="114">
        <v>22</v>
      </c>
      <c r="I38" s="140">
        <v>25</v>
      </c>
      <c r="J38" s="115">
        <v>5</v>
      </c>
      <c r="K38" s="116">
        <v>20</v>
      </c>
    </row>
    <row r="39" spans="1:11" ht="14.1" customHeight="1" x14ac:dyDescent="0.2">
      <c r="A39" s="306">
        <v>51</v>
      </c>
      <c r="B39" s="307" t="s">
        <v>258</v>
      </c>
      <c r="C39" s="308"/>
      <c r="D39" s="113">
        <v>10.552763819095478</v>
      </c>
      <c r="E39" s="115">
        <v>357</v>
      </c>
      <c r="F39" s="114">
        <v>374</v>
      </c>
      <c r="G39" s="114">
        <v>449</v>
      </c>
      <c r="H39" s="114">
        <v>353</v>
      </c>
      <c r="I39" s="140">
        <v>354</v>
      </c>
      <c r="J39" s="115">
        <v>3</v>
      </c>
      <c r="K39" s="116">
        <v>0.84745762711864403</v>
      </c>
    </row>
    <row r="40" spans="1:11" ht="14.1" customHeight="1" x14ac:dyDescent="0.2">
      <c r="A40" s="306" t="s">
        <v>259</v>
      </c>
      <c r="B40" s="307" t="s">
        <v>260</v>
      </c>
      <c r="C40" s="308"/>
      <c r="D40" s="113">
        <v>9.6955365060597103</v>
      </c>
      <c r="E40" s="115">
        <v>328</v>
      </c>
      <c r="F40" s="114">
        <v>363</v>
      </c>
      <c r="G40" s="114">
        <v>442</v>
      </c>
      <c r="H40" s="114">
        <v>332</v>
      </c>
      <c r="I40" s="140">
        <v>338</v>
      </c>
      <c r="J40" s="115">
        <v>-10</v>
      </c>
      <c r="K40" s="116">
        <v>-2.9585798816568047</v>
      </c>
    </row>
    <row r="41" spans="1:11" ht="14.1" customHeight="1" x14ac:dyDescent="0.2">
      <c r="A41" s="306"/>
      <c r="B41" s="307" t="s">
        <v>261</v>
      </c>
      <c r="C41" s="308"/>
      <c r="D41" s="113">
        <v>7.8924031924327522</v>
      </c>
      <c r="E41" s="115">
        <v>267</v>
      </c>
      <c r="F41" s="114">
        <v>322</v>
      </c>
      <c r="G41" s="114">
        <v>377</v>
      </c>
      <c r="H41" s="114">
        <v>292</v>
      </c>
      <c r="I41" s="140">
        <v>294</v>
      </c>
      <c r="J41" s="115">
        <v>-27</v>
      </c>
      <c r="K41" s="116">
        <v>-9.183673469387756</v>
      </c>
    </row>
    <row r="42" spans="1:11" ht="14.1" customHeight="1" x14ac:dyDescent="0.2">
      <c r="A42" s="306">
        <v>52</v>
      </c>
      <c r="B42" s="307" t="s">
        <v>262</v>
      </c>
      <c r="C42" s="308"/>
      <c r="D42" s="113">
        <v>5.2616021282885015</v>
      </c>
      <c r="E42" s="115">
        <v>178</v>
      </c>
      <c r="F42" s="114">
        <v>131</v>
      </c>
      <c r="G42" s="114">
        <v>176</v>
      </c>
      <c r="H42" s="114">
        <v>156</v>
      </c>
      <c r="I42" s="140">
        <v>183</v>
      </c>
      <c r="J42" s="115">
        <v>-5</v>
      </c>
      <c r="K42" s="116">
        <v>-2.7322404371584699</v>
      </c>
    </row>
    <row r="43" spans="1:11" ht="14.1" customHeight="1" x14ac:dyDescent="0.2">
      <c r="A43" s="306" t="s">
        <v>263</v>
      </c>
      <c r="B43" s="307" t="s">
        <v>264</v>
      </c>
      <c r="C43" s="308"/>
      <c r="D43" s="113">
        <v>4.8182086905113808</v>
      </c>
      <c r="E43" s="115">
        <v>163</v>
      </c>
      <c r="F43" s="114">
        <v>122</v>
      </c>
      <c r="G43" s="114">
        <v>160</v>
      </c>
      <c r="H43" s="114">
        <v>142</v>
      </c>
      <c r="I43" s="140">
        <v>162</v>
      </c>
      <c r="J43" s="115">
        <v>1</v>
      </c>
      <c r="K43" s="116">
        <v>0.61728395061728392</v>
      </c>
    </row>
    <row r="44" spans="1:11" ht="14.1" customHeight="1" x14ac:dyDescent="0.2">
      <c r="A44" s="306">
        <v>53</v>
      </c>
      <c r="B44" s="307" t="s">
        <v>265</v>
      </c>
      <c r="C44" s="308"/>
      <c r="D44" s="113">
        <v>10.31628731894768</v>
      </c>
      <c r="E44" s="115">
        <v>349</v>
      </c>
      <c r="F44" s="114">
        <v>316</v>
      </c>
      <c r="G44" s="114">
        <v>312</v>
      </c>
      <c r="H44" s="114">
        <v>302</v>
      </c>
      <c r="I44" s="140">
        <v>305</v>
      </c>
      <c r="J44" s="115">
        <v>44</v>
      </c>
      <c r="K44" s="116">
        <v>14.426229508196721</v>
      </c>
    </row>
    <row r="45" spans="1:11" ht="14.1" customHeight="1" x14ac:dyDescent="0.2">
      <c r="A45" s="306" t="s">
        <v>266</v>
      </c>
      <c r="B45" s="307" t="s">
        <v>267</v>
      </c>
      <c r="C45" s="308"/>
      <c r="D45" s="113">
        <v>10.227608631392256</v>
      </c>
      <c r="E45" s="115">
        <v>346</v>
      </c>
      <c r="F45" s="114">
        <v>308</v>
      </c>
      <c r="G45" s="114">
        <v>309</v>
      </c>
      <c r="H45" s="114">
        <v>296</v>
      </c>
      <c r="I45" s="140">
        <v>304</v>
      </c>
      <c r="J45" s="115">
        <v>42</v>
      </c>
      <c r="K45" s="116">
        <v>13.815789473684211</v>
      </c>
    </row>
    <row r="46" spans="1:11" ht="14.1" customHeight="1" x14ac:dyDescent="0.2">
      <c r="A46" s="306">
        <v>54</v>
      </c>
      <c r="B46" s="307" t="s">
        <v>268</v>
      </c>
      <c r="C46" s="308"/>
      <c r="D46" s="113">
        <v>2.9855158143659475</v>
      </c>
      <c r="E46" s="115">
        <v>101</v>
      </c>
      <c r="F46" s="114">
        <v>97</v>
      </c>
      <c r="G46" s="114">
        <v>112</v>
      </c>
      <c r="H46" s="114">
        <v>107</v>
      </c>
      <c r="I46" s="140">
        <v>82</v>
      </c>
      <c r="J46" s="115">
        <v>19</v>
      </c>
      <c r="K46" s="116">
        <v>23.170731707317074</v>
      </c>
    </row>
    <row r="47" spans="1:11" ht="14.1" customHeight="1" x14ac:dyDescent="0.2">
      <c r="A47" s="306">
        <v>61</v>
      </c>
      <c r="B47" s="307" t="s">
        <v>269</v>
      </c>
      <c r="C47" s="308"/>
      <c r="D47" s="113">
        <v>3.1924327519952707</v>
      </c>
      <c r="E47" s="115">
        <v>108</v>
      </c>
      <c r="F47" s="114">
        <v>46</v>
      </c>
      <c r="G47" s="114">
        <v>64</v>
      </c>
      <c r="H47" s="114">
        <v>77</v>
      </c>
      <c r="I47" s="140">
        <v>76</v>
      </c>
      <c r="J47" s="115">
        <v>32</v>
      </c>
      <c r="K47" s="116">
        <v>42.10526315789474</v>
      </c>
    </row>
    <row r="48" spans="1:11" ht="14.1" customHeight="1" x14ac:dyDescent="0.2">
      <c r="A48" s="306">
        <v>62</v>
      </c>
      <c r="B48" s="307" t="s">
        <v>270</v>
      </c>
      <c r="C48" s="308"/>
      <c r="D48" s="113">
        <v>11.498669819686668</v>
      </c>
      <c r="E48" s="115">
        <v>389</v>
      </c>
      <c r="F48" s="114">
        <v>364</v>
      </c>
      <c r="G48" s="114">
        <v>441</v>
      </c>
      <c r="H48" s="114">
        <v>268</v>
      </c>
      <c r="I48" s="140">
        <v>381</v>
      </c>
      <c r="J48" s="115">
        <v>8</v>
      </c>
      <c r="K48" s="116">
        <v>2.0997375328083989</v>
      </c>
    </row>
    <row r="49" spans="1:11" ht="14.1" customHeight="1" x14ac:dyDescent="0.2">
      <c r="A49" s="306">
        <v>63</v>
      </c>
      <c r="B49" s="307" t="s">
        <v>271</v>
      </c>
      <c r="C49" s="308"/>
      <c r="D49" s="113">
        <v>3.4289092521430682</v>
      </c>
      <c r="E49" s="115">
        <v>116</v>
      </c>
      <c r="F49" s="114">
        <v>80</v>
      </c>
      <c r="G49" s="114">
        <v>141</v>
      </c>
      <c r="H49" s="114">
        <v>98</v>
      </c>
      <c r="I49" s="140">
        <v>136</v>
      </c>
      <c r="J49" s="115">
        <v>-20</v>
      </c>
      <c r="K49" s="116">
        <v>-14.705882352941176</v>
      </c>
    </row>
    <row r="50" spans="1:11" ht="14.1" customHeight="1" x14ac:dyDescent="0.2">
      <c r="A50" s="306" t="s">
        <v>272</v>
      </c>
      <c r="B50" s="307" t="s">
        <v>273</v>
      </c>
      <c r="C50" s="308"/>
      <c r="D50" s="113">
        <v>0.38427431274017143</v>
      </c>
      <c r="E50" s="115">
        <v>13</v>
      </c>
      <c r="F50" s="114">
        <v>13</v>
      </c>
      <c r="G50" s="114">
        <v>28</v>
      </c>
      <c r="H50" s="114">
        <v>13</v>
      </c>
      <c r="I50" s="140">
        <v>18</v>
      </c>
      <c r="J50" s="115">
        <v>-5</v>
      </c>
      <c r="K50" s="116">
        <v>-27.777777777777779</v>
      </c>
    </row>
    <row r="51" spans="1:11" ht="14.1" customHeight="1" x14ac:dyDescent="0.2">
      <c r="A51" s="306" t="s">
        <v>274</v>
      </c>
      <c r="B51" s="307" t="s">
        <v>275</v>
      </c>
      <c r="C51" s="308"/>
      <c r="D51" s="113">
        <v>2.6899201891811999</v>
      </c>
      <c r="E51" s="115">
        <v>91</v>
      </c>
      <c r="F51" s="114">
        <v>59</v>
      </c>
      <c r="G51" s="114">
        <v>98</v>
      </c>
      <c r="H51" s="114">
        <v>69</v>
      </c>
      <c r="I51" s="140">
        <v>107</v>
      </c>
      <c r="J51" s="115">
        <v>-16</v>
      </c>
      <c r="K51" s="116">
        <v>-14.953271028037383</v>
      </c>
    </row>
    <row r="52" spans="1:11" ht="14.1" customHeight="1" x14ac:dyDescent="0.2">
      <c r="A52" s="306">
        <v>71</v>
      </c>
      <c r="B52" s="307" t="s">
        <v>276</v>
      </c>
      <c r="C52" s="308"/>
      <c r="D52" s="113">
        <v>6.3257463789535917</v>
      </c>
      <c r="E52" s="115">
        <v>214</v>
      </c>
      <c r="F52" s="114">
        <v>188</v>
      </c>
      <c r="G52" s="114">
        <v>177</v>
      </c>
      <c r="H52" s="114">
        <v>202</v>
      </c>
      <c r="I52" s="140">
        <v>235</v>
      </c>
      <c r="J52" s="115">
        <v>-21</v>
      </c>
      <c r="K52" s="116">
        <v>-8.9361702127659566</v>
      </c>
    </row>
    <row r="53" spans="1:11" ht="14.1" customHeight="1" x14ac:dyDescent="0.2">
      <c r="A53" s="306" t="s">
        <v>277</v>
      </c>
      <c r="B53" s="307" t="s">
        <v>278</v>
      </c>
      <c r="C53" s="308"/>
      <c r="D53" s="113">
        <v>2.6012415016257759</v>
      </c>
      <c r="E53" s="115">
        <v>88</v>
      </c>
      <c r="F53" s="114">
        <v>83</v>
      </c>
      <c r="G53" s="114">
        <v>59</v>
      </c>
      <c r="H53" s="114">
        <v>93</v>
      </c>
      <c r="I53" s="140">
        <v>88</v>
      </c>
      <c r="J53" s="115">
        <v>0</v>
      </c>
      <c r="K53" s="116">
        <v>0</v>
      </c>
    </row>
    <row r="54" spans="1:11" ht="14.1" customHeight="1" x14ac:dyDescent="0.2">
      <c r="A54" s="306" t="s">
        <v>279</v>
      </c>
      <c r="B54" s="307" t="s">
        <v>280</v>
      </c>
      <c r="C54" s="308"/>
      <c r="D54" s="113">
        <v>3.1628731894767959</v>
      </c>
      <c r="E54" s="115">
        <v>107</v>
      </c>
      <c r="F54" s="114">
        <v>93</v>
      </c>
      <c r="G54" s="114">
        <v>99</v>
      </c>
      <c r="H54" s="114">
        <v>95</v>
      </c>
      <c r="I54" s="140">
        <v>132</v>
      </c>
      <c r="J54" s="115">
        <v>-25</v>
      </c>
      <c r="K54" s="116">
        <v>-18.939393939393938</v>
      </c>
    </row>
    <row r="55" spans="1:11" ht="14.1" customHeight="1" x14ac:dyDescent="0.2">
      <c r="A55" s="306">
        <v>72</v>
      </c>
      <c r="B55" s="307" t="s">
        <v>281</v>
      </c>
      <c r="C55" s="308"/>
      <c r="D55" s="113">
        <v>2.6012415016257759</v>
      </c>
      <c r="E55" s="115">
        <v>88</v>
      </c>
      <c r="F55" s="114">
        <v>44</v>
      </c>
      <c r="G55" s="114">
        <v>60</v>
      </c>
      <c r="H55" s="114">
        <v>53</v>
      </c>
      <c r="I55" s="140">
        <v>103</v>
      </c>
      <c r="J55" s="115">
        <v>-15</v>
      </c>
      <c r="K55" s="116">
        <v>-14.563106796116505</v>
      </c>
    </row>
    <row r="56" spans="1:11" ht="14.1" customHeight="1" x14ac:dyDescent="0.2">
      <c r="A56" s="306" t="s">
        <v>282</v>
      </c>
      <c r="B56" s="307" t="s">
        <v>283</v>
      </c>
      <c r="C56" s="308"/>
      <c r="D56" s="113">
        <v>1.5370972509606857</v>
      </c>
      <c r="E56" s="115">
        <v>52</v>
      </c>
      <c r="F56" s="114">
        <v>20</v>
      </c>
      <c r="G56" s="114">
        <v>29</v>
      </c>
      <c r="H56" s="114">
        <v>28</v>
      </c>
      <c r="I56" s="140">
        <v>59</v>
      </c>
      <c r="J56" s="115">
        <v>-7</v>
      </c>
      <c r="K56" s="116">
        <v>-11.864406779661017</v>
      </c>
    </row>
    <row r="57" spans="1:11" ht="14.1" customHeight="1" x14ac:dyDescent="0.2">
      <c r="A57" s="306" t="s">
        <v>284</v>
      </c>
      <c r="B57" s="307" t="s">
        <v>285</v>
      </c>
      <c r="C57" s="308"/>
      <c r="D57" s="113">
        <v>0.53207212533254511</v>
      </c>
      <c r="E57" s="115">
        <v>18</v>
      </c>
      <c r="F57" s="114">
        <v>15</v>
      </c>
      <c r="G57" s="114">
        <v>13</v>
      </c>
      <c r="H57" s="114">
        <v>13</v>
      </c>
      <c r="I57" s="140">
        <v>29</v>
      </c>
      <c r="J57" s="115">
        <v>-11</v>
      </c>
      <c r="K57" s="116">
        <v>-37.931034482758619</v>
      </c>
    </row>
    <row r="58" spans="1:11" ht="14.1" customHeight="1" x14ac:dyDescent="0.2">
      <c r="A58" s="306">
        <v>73</v>
      </c>
      <c r="B58" s="307" t="s">
        <v>286</v>
      </c>
      <c r="C58" s="308"/>
      <c r="D58" s="113">
        <v>1.300620750812888</v>
      </c>
      <c r="E58" s="115">
        <v>44</v>
      </c>
      <c r="F58" s="114">
        <v>36</v>
      </c>
      <c r="G58" s="114">
        <v>47</v>
      </c>
      <c r="H58" s="114">
        <v>43</v>
      </c>
      <c r="I58" s="140">
        <v>48</v>
      </c>
      <c r="J58" s="115">
        <v>-4</v>
      </c>
      <c r="K58" s="116">
        <v>-8.3333333333333339</v>
      </c>
    </row>
    <row r="59" spans="1:11" ht="14.1" customHeight="1" x14ac:dyDescent="0.2">
      <c r="A59" s="306" t="s">
        <v>287</v>
      </c>
      <c r="B59" s="307" t="s">
        <v>288</v>
      </c>
      <c r="C59" s="308"/>
      <c r="D59" s="113">
        <v>0.88678687555424185</v>
      </c>
      <c r="E59" s="115">
        <v>30</v>
      </c>
      <c r="F59" s="114">
        <v>26</v>
      </c>
      <c r="G59" s="114">
        <v>34</v>
      </c>
      <c r="H59" s="114">
        <v>29</v>
      </c>
      <c r="I59" s="140">
        <v>35</v>
      </c>
      <c r="J59" s="115">
        <v>-5</v>
      </c>
      <c r="K59" s="116">
        <v>-14.285714285714286</v>
      </c>
    </row>
    <row r="60" spans="1:11" ht="14.1" customHeight="1" x14ac:dyDescent="0.2">
      <c r="A60" s="306">
        <v>81</v>
      </c>
      <c r="B60" s="307" t="s">
        <v>289</v>
      </c>
      <c r="C60" s="308"/>
      <c r="D60" s="113">
        <v>5.3502808158439255</v>
      </c>
      <c r="E60" s="115">
        <v>181</v>
      </c>
      <c r="F60" s="114">
        <v>215</v>
      </c>
      <c r="G60" s="114">
        <v>186</v>
      </c>
      <c r="H60" s="114">
        <v>172</v>
      </c>
      <c r="I60" s="140">
        <v>177</v>
      </c>
      <c r="J60" s="115">
        <v>4</v>
      </c>
      <c r="K60" s="116">
        <v>2.2598870056497176</v>
      </c>
    </row>
    <row r="61" spans="1:11" ht="14.1" customHeight="1" x14ac:dyDescent="0.2">
      <c r="A61" s="306" t="s">
        <v>290</v>
      </c>
      <c r="B61" s="307" t="s">
        <v>291</v>
      </c>
      <c r="C61" s="308"/>
      <c r="D61" s="113">
        <v>1.2710611882944132</v>
      </c>
      <c r="E61" s="115">
        <v>43</v>
      </c>
      <c r="F61" s="114">
        <v>57</v>
      </c>
      <c r="G61" s="114">
        <v>57</v>
      </c>
      <c r="H61" s="114">
        <v>66</v>
      </c>
      <c r="I61" s="140">
        <v>52</v>
      </c>
      <c r="J61" s="115">
        <v>-9</v>
      </c>
      <c r="K61" s="116">
        <v>-17.307692307692307</v>
      </c>
    </row>
    <row r="62" spans="1:11" ht="14.1" customHeight="1" x14ac:dyDescent="0.2">
      <c r="A62" s="306" t="s">
        <v>292</v>
      </c>
      <c r="B62" s="307" t="s">
        <v>293</v>
      </c>
      <c r="C62" s="308"/>
      <c r="D62" s="113">
        <v>2.3943245639964528</v>
      </c>
      <c r="E62" s="115">
        <v>81</v>
      </c>
      <c r="F62" s="114">
        <v>118</v>
      </c>
      <c r="G62" s="114">
        <v>93</v>
      </c>
      <c r="H62" s="114">
        <v>69</v>
      </c>
      <c r="I62" s="140">
        <v>72</v>
      </c>
      <c r="J62" s="115">
        <v>9</v>
      </c>
      <c r="K62" s="116">
        <v>12.5</v>
      </c>
    </row>
    <row r="63" spans="1:11" ht="14.1" customHeight="1" x14ac:dyDescent="0.2">
      <c r="A63" s="306"/>
      <c r="B63" s="307" t="s">
        <v>294</v>
      </c>
      <c r="C63" s="308"/>
      <c r="D63" s="113">
        <v>2.0100502512562812</v>
      </c>
      <c r="E63" s="115">
        <v>68</v>
      </c>
      <c r="F63" s="114">
        <v>105</v>
      </c>
      <c r="G63" s="114">
        <v>81</v>
      </c>
      <c r="H63" s="114">
        <v>55</v>
      </c>
      <c r="I63" s="140">
        <v>61</v>
      </c>
      <c r="J63" s="115">
        <v>7</v>
      </c>
      <c r="K63" s="116">
        <v>11.475409836065573</v>
      </c>
    </row>
    <row r="64" spans="1:11" ht="14.1" customHeight="1" x14ac:dyDescent="0.2">
      <c r="A64" s="306" t="s">
        <v>295</v>
      </c>
      <c r="B64" s="307" t="s">
        <v>296</v>
      </c>
      <c r="C64" s="308"/>
      <c r="D64" s="113">
        <v>0.50251256281407031</v>
      </c>
      <c r="E64" s="115">
        <v>17</v>
      </c>
      <c r="F64" s="114">
        <v>20</v>
      </c>
      <c r="G64" s="114">
        <v>13</v>
      </c>
      <c r="H64" s="114">
        <v>14</v>
      </c>
      <c r="I64" s="140">
        <v>27</v>
      </c>
      <c r="J64" s="115">
        <v>-10</v>
      </c>
      <c r="K64" s="116">
        <v>-37.037037037037038</v>
      </c>
    </row>
    <row r="65" spans="1:11" ht="14.1" customHeight="1" x14ac:dyDescent="0.2">
      <c r="A65" s="306" t="s">
        <v>297</v>
      </c>
      <c r="B65" s="307" t="s">
        <v>298</v>
      </c>
      <c r="C65" s="308"/>
      <c r="D65" s="113">
        <v>0.62075081288796929</v>
      </c>
      <c r="E65" s="115">
        <v>21</v>
      </c>
      <c r="F65" s="114">
        <v>10</v>
      </c>
      <c r="G65" s="114">
        <v>11</v>
      </c>
      <c r="H65" s="114">
        <v>15</v>
      </c>
      <c r="I65" s="140">
        <v>9</v>
      </c>
      <c r="J65" s="115">
        <v>12</v>
      </c>
      <c r="K65" s="116">
        <v>133.33333333333334</v>
      </c>
    </row>
    <row r="66" spans="1:11" ht="14.1" customHeight="1" x14ac:dyDescent="0.2">
      <c r="A66" s="306">
        <v>82</v>
      </c>
      <c r="B66" s="307" t="s">
        <v>299</v>
      </c>
      <c r="C66" s="308"/>
      <c r="D66" s="113">
        <v>3.9314218149571385</v>
      </c>
      <c r="E66" s="115">
        <v>133</v>
      </c>
      <c r="F66" s="114">
        <v>129</v>
      </c>
      <c r="G66" s="114">
        <v>135</v>
      </c>
      <c r="H66" s="114">
        <v>128</v>
      </c>
      <c r="I66" s="140">
        <v>174</v>
      </c>
      <c r="J66" s="115">
        <v>-41</v>
      </c>
      <c r="K66" s="116">
        <v>-23.563218390804597</v>
      </c>
    </row>
    <row r="67" spans="1:11" ht="14.1" customHeight="1" x14ac:dyDescent="0.2">
      <c r="A67" s="306" t="s">
        <v>300</v>
      </c>
      <c r="B67" s="307" t="s">
        <v>301</v>
      </c>
      <c r="C67" s="308"/>
      <c r="D67" s="113">
        <v>2.2465267514040792</v>
      </c>
      <c r="E67" s="115">
        <v>76</v>
      </c>
      <c r="F67" s="114">
        <v>97</v>
      </c>
      <c r="G67" s="114">
        <v>83</v>
      </c>
      <c r="H67" s="114">
        <v>85</v>
      </c>
      <c r="I67" s="140">
        <v>101</v>
      </c>
      <c r="J67" s="115">
        <v>-25</v>
      </c>
      <c r="K67" s="116">
        <v>-24.752475247524753</v>
      </c>
    </row>
    <row r="68" spans="1:11" ht="14.1" customHeight="1" x14ac:dyDescent="0.2">
      <c r="A68" s="306" t="s">
        <v>302</v>
      </c>
      <c r="B68" s="307" t="s">
        <v>303</v>
      </c>
      <c r="C68" s="308"/>
      <c r="D68" s="113">
        <v>1.1528229382205144</v>
      </c>
      <c r="E68" s="115">
        <v>39</v>
      </c>
      <c r="F68" s="114">
        <v>23</v>
      </c>
      <c r="G68" s="114">
        <v>33</v>
      </c>
      <c r="H68" s="114">
        <v>27</v>
      </c>
      <c r="I68" s="140">
        <v>53</v>
      </c>
      <c r="J68" s="115">
        <v>-14</v>
      </c>
      <c r="K68" s="116">
        <v>-26.415094339622641</v>
      </c>
    </row>
    <row r="69" spans="1:11" ht="14.1" customHeight="1" x14ac:dyDescent="0.2">
      <c r="A69" s="306">
        <v>83</v>
      </c>
      <c r="B69" s="307" t="s">
        <v>304</v>
      </c>
      <c r="C69" s="308"/>
      <c r="D69" s="113">
        <v>4.1087791900679873</v>
      </c>
      <c r="E69" s="115">
        <v>139</v>
      </c>
      <c r="F69" s="114">
        <v>94</v>
      </c>
      <c r="G69" s="114">
        <v>208</v>
      </c>
      <c r="H69" s="114">
        <v>100</v>
      </c>
      <c r="I69" s="140">
        <v>167</v>
      </c>
      <c r="J69" s="115">
        <v>-28</v>
      </c>
      <c r="K69" s="116">
        <v>-16.766467065868262</v>
      </c>
    </row>
    <row r="70" spans="1:11" ht="14.1" customHeight="1" x14ac:dyDescent="0.2">
      <c r="A70" s="306" t="s">
        <v>305</v>
      </c>
      <c r="B70" s="307" t="s">
        <v>306</v>
      </c>
      <c r="C70" s="308"/>
      <c r="D70" s="113">
        <v>3.5767070647354418</v>
      </c>
      <c r="E70" s="115">
        <v>121</v>
      </c>
      <c r="F70" s="114">
        <v>70</v>
      </c>
      <c r="G70" s="114">
        <v>175</v>
      </c>
      <c r="H70" s="114">
        <v>76</v>
      </c>
      <c r="I70" s="140">
        <v>141</v>
      </c>
      <c r="J70" s="115">
        <v>-20</v>
      </c>
      <c r="K70" s="116">
        <v>-14.184397163120567</v>
      </c>
    </row>
    <row r="71" spans="1:11" ht="14.1" customHeight="1" x14ac:dyDescent="0.2">
      <c r="A71" s="306"/>
      <c r="B71" s="307" t="s">
        <v>307</v>
      </c>
      <c r="C71" s="308"/>
      <c r="D71" s="113">
        <v>2.0987289388117056</v>
      </c>
      <c r="E71" s="115">
        <v>71</v>
      </c>
      <c r="F71" s="114">
        <v>46</v>
      </c>
      <c r="G71" s="114">
        <v>125</v>
      </c>
      <c r="H71" s="114">
        <v>41</v>
      </c>
      <c r="I71" s="140">
        <v>97</v>
      </c>
      <c r="J71" s="115">
        <v>-26</v>
      </c>
      <c r="K71" s="116">
        <v>-26.804123711340207</v>
      </c>
    </row>
    <row r="72" spans="1:11" ht="14.1" customHeight="1" x14ac:dyDescent="0.2">
      <c r="A72" s="306">
        <v>84</v>
      </c>
      <c r="B72" s="307" t="s">
        <v>308</v>
      </c>
      <c r="C72" s="308"/>
      <c r="D72" s="113">
        <v>1.7440141885900089</v>
      </c>
      <c r="E72" s="115">
        <v>59</v>
      </c>
      <c r="F72" s="114">
        <v>30</v>
      </c>
      <c r="G72" s="114">
        <v>73</v>
      </c>
      <c r="H72" s="114">
        <v>21</v>
      </c>
      <c r="I72" s="140">
        <v>42</v>
      </c>
      <c r="J72" s="115">
        <v>17</v>
      </c>
      <c r="K72" s="116">
        <v>40.476190476190474</v>
      </c>
    </row>
    <row r="73" spans="1:11" ht="14.1" customHeight="1" x14ac:dyDescent="0.2">
      <c r="A73" s="306" t="s">
        <v>309</v>
      </c>
      <c r="B73" s="307" t="s">
        <v>310</v>
      </c>
      <c r="C73" s="308"/>
      <c r="D73" s="113">
        <v>1.0050251256281406</v>
      </c>
      <c r="E73" s="115">
        <v>34</v>
      </c>
      <c r="F73" s="114">
        <v>19</v>
      </c>
      <c r="G73" s="114">
        <v>51</v>
      </c>
      <c r="H73" s="114">
        <v>12</v>
      </c>
      <c r="I73" s="140">
        <v>28</v>
      </c>
      <c r="J73" s="115">
        <v>6</v>
      </c>
      <c r="K73" s="116">
        <v>21.428571428571427</v>
      </c>
    </row>
    <row r="74" spans="1:11" ht="14.1" customHeight="1" x14ac:dyDescent="0.2">
      <c r="A74" s="306" t="s">
        <v>311</v>
      </c>
      <c r="B74" s="307" t="s">
        <v>312</v>
      </c>
      <c r="C74" s="308"/>
      <c r="D74" s="113">
        <v>0.38427431274017143</v>
      </c>
      <c r="E74" s="115">
        <v>13</v>
      </c>
      <c r="F74" s="114" t="s">
        <v>513</v>
      </c>
      <c r="G74" s="114">
        <v>15</v>
      </c>
      <c r="H74" s="114">
        <v>6</v>
      </c>
      <c r="I74" s="140">
        <v>9</v>
      </c>
      <c r="J74" s="115">
        <v>4</v>
      </c>
      <c r="K74" s="116">
        <v>44.444444444444443</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v>0.91634643807271654</v>
      </c>
      <c r="E76" s="115">
        <v>31</v>
      </c>
      <c r="F76" s="114">
        <v>23</v>
      </c>
      <c r="G76" s="114">
        <v>44</v>
      </c>
      <c r="H76" s="114">
        <v>17</v>
      </c>
      <c r="I76" s="140">
        <v>15</v>
      </c>
      <c r="J76" s="115">
        <v>16</v>
      </c>
      <c r="K76" s="116">
        <v>106.66666666666667</v>
      </c>
    </row>
    <row r="77" spans="1:11" ht="14.1" customHeight="1" x14ac:dyDescent="0.2">
      <c r="A77" s="306">
        <v>92</v>
      </c>
      <c r="B77" s="307" t="s">
        <v>316</v>
      </c>
      <c r="C77" s="308"/>
      <c r="D77" s="113">
        <v>1.2119420632574638</v>
      </c>
      <c r="E77" s="115">
        <v>41</v>
      </c>
      <c r="F77" s="114">
        <v>17</v>
      </c>
      <c r="G77" s="114">
        <v>38</v>
      </c>
      <c r="H77" s="114">
        <v>14</v>
      </c>
      <c r="I77" s="140">
        <v>24</v>
      </c>
      <c r="J77" s="115">
        <v>17</v>
      </c>
      <c r="K77" s="116">
        <v>70.833333333333329</v>
      </c>
    </row>
    <row r="78" spans="1:11" ht="14.1" customHeight="1" x14ac:dyDescent="0.2">
      <c r="A78" s="306">
        <v>93</v>
      </c>
      <c r="B78" s="307" t="s">
        <v>317</v>
      </c>
      <c r="C78" s="308"/>
      <c r="D78" s="113" t="s">
        <v>513</v>
      </c>
      <c r="E78" s="115" t="s">
        <v>513</v>
      </c>
      <c r="F78" s="114" t="s">
        <v>513</v>
      </c>
      <c r="G78" s="114" t="s">
        <v>513</v>
      </c>
      <c r="H78" s="114">
        <v>3</v>
      </c>
      <c r="I78" s="140" t="s">
        <v>513</v>
      </c>
      <c r="J78" s="115" t="s">
        <v>513</v>
      </c>
      <c r="K78" s="116" t="s">
        <v>513</v>
      </c>
    </row>
    <row r="79" spans="1:11" ht="14.1" customHeight="1" x14ac:dyDescent="0.2">
      <c r="A79" s="306">
        <v>94</v>
      </c>
      <c r="B79" s="307" t="s">
        <v>318</v>
      </c>
      <c r="C79" s="308"/>
      <c r="D79" s="113">
        <v>0.38427431274017143</v>
      </c>
      <c r="E79" s="115">
        <v>13</v>
      </c>
      <c r="F79" s="114">
        <v>25</v>
      </c>
      <c r="G79" s="114">
        <v>6</v>
      </c>
      <c r="H79" s="114">
        <v>5</v>
      </c>
      <c r="I79" s="140">
        <v>7</v>
      </c>
      <c r="J79" s="115">
        <v>6</v>
      </c>
      <c r="K79" s="116">
        <v>85.714285714285708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32258</v>
      </c>
      <c r="C10" s="114">
        <v>17698</v>
      </c>
      <c r="D10" s="114">
        <v>14560</v>
      </c>
      <c r="E10" s="114">
        <v>24608</v>
      </c>
      <c r="F10" s="114">
        <v>7031</v>
      </c>
      <c r="G10" s="114">
        <v>4301</v>
      </c>
      <c r="H10" s="114">
        <v>8299</v>
      </c>
      <c r="I10" s="115">
        <v>8066</v>
      </c>
      <c r="J10" s="114">
        <v>5986</v>
      </c>
      <c r="K10" s="114">
        <v>2080</v>
      </c>
      <c r="L10" s="423">
        <v>2962</v>
      </c>
      <c r="M10" s="424">
        <v>3302</v>
      </c>
    </row>
    <row r="11" spans="1:13" ht="11.1" customHeight="1" x14ac:dyDescent="0.2">
      <c r="A11" s="422" t="s">
        <v>387</v>
      </c>
      <c r="B11" s="115">
        <v>32438</v>
      </c>
      <c r="C11" s="114">
        <v>17964</v>
      </c>
      <c r="D11" s="114">
        <v>14474</v>
      </c>
      <c r="E11" s="114">
        <v>24710</v>
      </c>
      <c r="F11" s="114">
        <v>7123</v>
      </c>
      <c r="G11" s="114">
        <v>4192</v>
      </c>
      <c r="H11" s="114">
        <v>8418</v>
      </c>
      <c r="I11" s="115">
        <v>8098</v>
      </c>
      <c r="J11" s="114">
        <v>5971</v>
      </c>
      <c r="K11" s="114">
        <v>2127</v>
      </c>
      <c r="L11" s="423">
        <v>2893</v>
      </c>
      <c r="M11" s="424">
        <v>2713</v>
      </c>
    </row>
    <row r="12" spans="1:13" ht="11.1" customHeight="1" x14ac:dyDescent="0.2">
      <c r="A12" s="422" t="s">
        <v>388</v>
      </c>
      <c r="B12" s="115">
        <v>33013</v>
      </c>
      <c r="C12" s="114">
        <v>18238</v>
      </c>
      <c r="D12" s="114">
        <v>14775</v>
      </c>
      <c r="E12" s="114">
        <v>25184</v>
      </c>
      <c r="F12" s="114">
        <v>7195</v>
      </c>
      <c r="G12" s="114">
        <v>4646</v>
      </c>
      <c r="H12" s="114">
        <v>8543</v>
      </c>
      <c r="I12" s="115">
        <v>8193</v>
      </c>
      <c r="J12" s="114">
        <v>6028</v>
      </c>
      <c r="K12" s="114">
        <v>2165</v>
      </c>
      <c r="L12" s="423">
        <v>4088</v>
      </c>
      <c r="M12" s="424">
        <v>3658</v>
      </c>
    </row>
    <row r="13" spans="1:13" s="110" customFormat="1" ht="11.1" customHeight="1" x14ac:dyDescent="0.2">
      <c r="A13" s="422" t="s">
        <v>389</v>
      </c>
      <c r="B13" s="115">
        <v>32709</v>
      </c>
      <c r="C13" s="114">
        <v>18005</v>
      </c>
      <c r="D13" s="114">
        <v>14704</v>
      </c>
      <c r="E13" s="114">
        <v>24698</v>
      </c>
      <c r="F13" s="114">
        <v>7374</v>
      </c>
      <c r="G13" s="114">
        <v>4516</v>
      </c>
      <c r="H13" s="114">
        <v>8611</v>
      </c>
      <c r="I13" s="115">
        <v>8256</v>
      </c>
      <c r="J13" s="114">
        <v>6058</v>
      </c>
      <c r="K13" s="114">
        <v>2198</v>
      </c>
      <c r="L13" s="423">
        <v>2730</v>
      </c>
      <c r="M13" s="424">
        <v>3006</v>
      </c>
    </row>
    <row r="14" spans="1:13" ht="15" customHeight="1" x14ac:dyDescent="0.2">
      <c r="A14" s="422" t="s">
        <v>390</v>
      </c>
      <c r="B14" s="115">
        <v>32820</v>
      </c>
      <c r="C14" s="114">
        <v>18200</v>
      </c>
      <c r="D14" s="114">
        <v>14620</v>
      </c>
      <c r="E14" s="114">
        <v>24316</v>
      </c>
      <c r="F14" s="114">
        <v>8076</v>
      </c>
      <c r="G14" s="114">
        <v>4395</v>
      </c>
      <c r="H14" s="114">
        <v>8724</v>
      </c>
      <c r="I14" s="115">
        <v>8118</v>
      </c>
      <c r="J14" s="114">
        <v>6006</v>
      </c>
      <c r="K14" s="114">
        <v>2112</v>
      </c>
      <c r="L14" s="423">
        <v>3542</v>
      </c>
      <c r="M14" s="424">
        <v>3485</v>
      </c>
    </row>
    <row r="15" spans="1:13" ht="11.1" customHeight="1" x14ac:dyDescent="0.2">
      <c r="A15" s="422" t="s">
        <v>387</v>
      </c>
      <c r="B15" s="115">
        <v>33333</v>
      </c>
      <c r="C15" s="114">
        <v>18665</v>
      </c>
      <c r="D15" s="114">
        <v>14668</v>
      </c>
      <c r="E15" s="114">
        <v>24701</v>
      </c>
      <c r="F15" s="114">
        <v>8240</v>
      </c>
      <c r="G15" s="114">
        <v>4279</v>
      </c>
      <c r="H15" s="114">
        <v>8974</v>
      </c>
      <c r="I15" s="115">
        <v>8107</v>
      </c>
      <c r="J15" s="114">
        <v>5969</v>
      </c>
      <c r="K15" s="114">
        <v>2138</v>
      </c>
      <c r="L15" s="423">
        <v>3254</v>
      </c>
      <c r="M15" s="424">
        <v>3009</v>
      </c>
    </row>
    <row r="16" spans="1:13" ht="11.1" customHeight="1" x14ac:dyDescent="0.2">
      <c r="A16" s="422" t="s">
        <v>388</v>
      </c>
      <c r="B16" s="115">
        <v>33945</v>
      </c>
      <c r="C16" s="114">
        <v>19289</v>
      </c>
      <c r="D16" s="114">
        <v>14656</v>
      </c>
      <c r="E16" s="114">
        <v>25656</v>
      </c>
      <c r="F16" s="114">
        <v>8117</v>
      </c>
      <c r="G16" s="114">
        <v>4918</v>
      </c>
      <c r="H16" s="114">
        <v>9009</v>
      </c>
      <c r="I16" s="115">
        <v>7963</v>
      </c>
      <c r="J16" s="114">
        <v>5805</v>
      </c>
      <c r="K16" s="114">
        <v>2158</v>
      </c>
      <c r="L16" s="423">
        <v>4405</v>
      </c>
      <c r="M16" s="424">
        <v>3553</v>
      </c>
    </row>
    <row r="17" spans="1:13" s="110" customFormat="1" ht="11.1" customHeight="1" x14ac:dyDescent="0.2">
      <c r="A17" s="422" t="s">
        <v>389</v>
      </c>
      <c r="B17" s="115">
        <v>33707</v>
      </c>
      <c r="C17" s="114">
        <v>19079</v>
      </c>
      <c r="D17" s="114">
        <v>14628</v>
      </c>
      <c r="E17" s="114">
        <v>25506</v>
      </c>
      <c r="F17" s="114">
        <v>8161</v>
      </c>
      <c r="G17" s="114">
        <v>4752</v>
      </c>
      <c r="H17" s="114">
        <v>9083</v>
      </c>
      <c r="I17" s="115">
        <v>7894</v>
      </c>
      <c r="J17" s="114">
        <v>5765</v>
      </c>
      <c r="K17" s="114">
        <v>2129</v>
      </c>
      <c r="L17" s="423">
        <v>2756</v>
      </c>
      <c r="M17" s="424">
        <v>2976</v>
      </c>
    </row>
    <row r="18" spans="1:13" ht="15" customHeight="1" x14ac:dyDescent="0.2">
      <c r="A18" s="422" t="s">
        <v>391</v>
      </c>
      <c r="B18" s="115">
        <v>33549</v>
      </c>
      <c r="C18" s="114">
        <v>18981</v>
      </c>
      <c r="D18" s="114">
        <v>14568</v>
      </c>
      <c r="E18" s="114">
        <v>25161</v>
      </c>
      <c r="F18" s="114">
        <v>8338</v>
      </c>
      <c r="G18" s="114">
        <v>4465</v>
      </c>
      <c r="H18" s="114">
        <v>9227</v>
      </c>
      <c r="I18" s="115">
        <v>7858</v>
      </c>
      <c r="J18" s="114">
        <v>5730</v>
      </c>
      <c r="K18" s="114">
        <v>2128</v>
      </c>
      <c r="L18" s="423">
        <v>3537</v>
      </c>
      <c r="M18" s="424">
        <v>3699</v>
      </c>
    </row>
    <row r="19" spans="1:13" ht="11.1" customHeight="1" x14ac:dyDescent="0.2">
      <c r="A19" s="422" t="s">
        <v>387</v>
      </c>
      <c r="B19" s="115">
        <v>33584</v>
      </c>
      <c r="C19" s="114">
        <v>19113</v>
      </c>
      <c r="D19" s="114">
        <v>14471</v>
      </c>
      <c r="E19" s="114">
        <v>25132</v>
      </c>
      <c r="F19" s="114">
        <v>8411</v>
      </c>
      <c r="G19" s="114">
        <v>4246</v>
      </c>
      <c r="H19" s="114">
        <v>9386</v>
      </c>
      <c r="I19" s="115">
        <v>8063</v>
      </c>
      <c r="J19" s="114">
        <v>5908</v>
      </c>
      <c r="K19" s="114">
        <v>2155</v>
      </c>
      <c r="L19" s="423">
        <v>3397</v>
      </c>
      <c r="M19" s="424">
        <v>3412</v>
      </c>
    </row>
    <row r="20" spans="1:13" ht="11.1" customHeight="1" x14ac:dyDescent="0.2">
      <c r="A20" s="422" t="s">
        <v>388</v>
      </c>
      <c r="B20" s="115">
        <v>34297</v>
      </c>
      <c r="C20" s="114">
        <v>19445</v>
      </c>
      <c r="D20" s="114">
        <v>14852</v>
      </c>
      <c r="E20" s="114">
        <v>25770</v>
      </c>
      <c r="F20" s="114">
        <v>8498</v>
      </c>
      <c r="G20" s="114">
        <v>4720</v>
      </c>
      <c r="H20" s="114">
        <v>9576</v>
      </c>
      <c r="I20" s="115">
        <v>7957</v>
      </c>
      <c r="J20" s="114">
        <v>5743</v>
      </c>
      <c r="K20" s="114">
        <v>2214</v>
      </c>
      <c r="L20" s="423">
        <v>3910</v>
      </c>
      <c r="M20" s="424">
        <v>3312</v>
      </c>
    </row>
    <row r="21" spans="1:13" s="110" customFormat="1" ht="11.1" customHeight="1" x14ac:dyDescent="0.2">
      <c r="A21" s="422" t="s">
        <v>389</v>
      </c>
      <c r="B21" s="115">
        <v>34284</v>
      </c>
      <c r="C21" s="114">
        <v>19217</v>
      </c>
      <c r="D21" s="114">
        <v>15067</v>
      </c>
      <c r="E21" s="114">
        <v>25720</v>
      </c>
      <c r="F21" s="114">
        <v>8542</v>
      </c>
      <c r="G21" s="114">
        <v>4619</v>
      </c>
      <c r="H21" s="114">
        <v>9689</v>
      </c>
      <c r="I21" s="115">
        <v>7977</v>
      </c>
      <c r="J21" s="114">
        <v>5774</v>
      </c>
      <c r="K21" s="114">
        <v>2203</v>
      </c>
      <c r="L21" s="423">
        <v>2449</v>
      </c>
      <c r="M21" s="424">
        <v>2720</v>
      </c>
    </row>
    <row r="22" spans="1:13" ht="15" customHeight="1" x14ac:dyDescent="0.2">
      <c r="A22" s="422" t="s">
        <v>392</v>
      </c>
      <c r="B22" s="115">
        <v>34284</v>
      </c>
      <c r="C22" s="114">
        <v>19142</v>
      </c>
      <c r="D22" s="114">
        <v>15142</v>
      </c>
      <c r="E22" s="114">
        <v>25602</v>
      </c>
      <c r="F22" s="114">
        <v>8590</v>
      </c>
      <c r="G22" s="114">
        <v>4377</v>
      </c>
      <c r="H22" s="114">
        <v>9892</v>
      </c>
      <c r="I22" s="115">
        <v>7974</v>
      </c>
      <c r="J22" s="114">
        <v>5788</v>
      </c>
      <c r="K22" s="114">
        <v>2186</v>
      </c>
      <c r="L22" s="423">
        <v>2958</v>
      </c>
      <c r="M22" s="424">
        <v>3038</v>
      </c>
    </row>
    <row r="23" spans="1:13" ht="11.1" customHeight="1" x14ac:dyDescent="0.2">
      <c r="A23" s="422" t="s">
        <v>387</v>
      </c>
      <c r="B23" s="115">
        <v>34176</v>
      </c>
      <c r="C23" s="114">
        <v>19167</v>
      </c>
      <c r="D23" s="114">
        <v>15009</v>
      </c>
      <c r="E23" s="114">
        <v>25354</v>
      </c>
      <c r="F23" s="114">
        <v>8734</v>
      </c>
      <c r="G23" s="114">
        <v>4170</v>
      </c>
      <c r="H23" s="114">
        <v>10033</v>
      </c>
      <c r="I23" s="115">
        <v>8098</v>
      </c>
      <c r="J23" s="114">
        <v>5894</v>
      </c>
      <c r="K23" s="114">
        <v>2204</v>
      </c>
      <c r="L23" s="423">
        <v>2574</v>
      </c>
      <c r="M23" s="424">
        <v>2693</v>
      </c>
    </row>
    <row r="24" spans="1:13" ht="11.1" customHeight="1" x14ac:dyDescent="0.2">
      <c r="A24" s="422" t="s">
        <v>388</v>
      </c>
      <c r="B24" s="115">
        <v>35013</v>
      </c>
      <c r="C24" s="114">
        <v>19675</v>
      </c>
      <c r="D24" s="114">
        <v>15338</v>
      </c>
      <c r="E24" s="114">
        <v>25664</v>
      </c>
      <c r="F24" s="114">
        <v>8861</v>
      </c>
      <c r="G24" s="114">
        <v>4659</v>
      </c>
      <c r="H24" s="114">
        <v>10260</v>
      </c>
      <c r="I24" s="115">
        <v>8207</v>
      </c>
      <c r="J24" s="114">
        <v>5855</v>
      </c>
      <c r="K24" s="114">
        <v>2352</v>
      </c>
      <c r="L24" s="423">
        <v>3613</v>
      </c>
      <c r="M24" s="424">
        <v>2931</v>
      </c>
    </row>
    <row r="25" spans="1:13" s="110" customFormat="1" ht="11.1" customHeight="1" x14ac:dyDescent="0.2">
      <c r="A25" s="422" t="s">
        <v>389</v>
      </c>
      <c r="B25" s="115">
        <v>34964</v>
      </c>
      <c r="C25" s="114">
        <v>19580</v>
      </c>
      <c r="D25" s="114">
        <v>15384</v>
      </c>
      <c r="E25" s="114">
        <v>25514</v>
      </c>
      <c r="F25" s="114">
        <v>8958</v>
      </c>
      <c r="G25" s="114">
        <v>4512</v>
      </c>
      <c r="H25" s="114">
        <v>10393</v>
      </c>
      <c r="I25" s="115">
        <v>8164</v>
      </c>
      <c r="J25" s="114">
        <v>5856</v>
      </c>
      <c r="K25" s="114">
        <v>2308</v>
      </c>
      <c r="L25" s="423">
        <v>2414</v>
      </c>
      <c r="M25" s="424">
        <v>2605</v>
      </c>
    </row>
    <row r="26" spans="1:13" ht="15" customHeight="1" x14ac:dyDescent="0.2">
      <c r="A26" s="422" t="s">
        <v>393</v>
      </c>
      <c r="B26" s="115">
        <v>34875</v>
      </c>
      <c r="C26" s="114">
        <v>19537</v>
      </c>
      <c r="D26" s="114">
        <v>15338</v>
      </c>
      <c r="E26" s="114">
        <v>25349</v>
      </c>
      <c r="F26" s="114">
        <v>9026</v>
      </c>
      <c r="G26" s="114">
        <v>4415</v>
      </c>
      <c r="H26" s="114">
        <v>10516</v>
      </c>
      <c r="I26" s="115">
        <v>8179</v>
      </c>
      <c r="J26" s="114">
        <v>5881</v>
      </c>
      <c r="K26" s="114">
        <v>2298</v>
      </c>
      <c r="L26" s="423">
        <v>2659</v>
      </c>
      <c r="M26" s="424">
        <v>2720</v>
      </c>
    </row>
    <row r="27" spans="1:13" ht="11.1" customHeight="1" x14ac:dyDescent="0.2">
      <c r="A27" s="422" t="s">
        <v>387</v>
      </c>
      <c r="B27" s="115">
        <v>34759</v>
      </c>
      <c r="C27" s="114">
        <v>19502</v>
      </c>
      <c r="D27" s="114">
        <v>15257</v>
      </c>
      <c r="E27" s="114">
        <v>25194</v>
      </c>
      <c r="F27" s="114">
        <v>9073</v>
      </c>
      <c r="G27" s="114">
        <v>4172</v>
      </c>
      <c r="H27" s="114">
        <v>10682</v>
      </c>
      <c r="I27" s="115">
        <v>8215</v>
      </c>
      <c r="J27" s="114">
        <v>5960</v>
      </c>
      <c r="K27" s="114">
        <v>2255</v>
      </c>
      <c r="L27" s="423">
        <v>2254</v>
      </c>
      <c r="M27" s="424">
        <v>2413</v>
      </c>
    </row>
    <row r="28" spans="1:13" ht="11.1" customHeight="1" x14ac:dyDescent="0.2">
      <c r="A28" s="422" t="s">
        <v>388</v>
      </c>
      <c r="B28" s="115">
        <v>35402</v>
      </c>
      <c r="C28" s="114">
        <v>19800</v>
      </c>
      <c r="D28" s="114">
        <v>15602</v>
      </c>
      <c r="E28" s="114">
        <v>26231</v>
      </c>
      <c r="F28" s="114">
        <v>9110</v>
      </c>
      <c r="G28" s="114">
        <v>4637</v>
      </c>
      <c r="H28" s="114">
        <v>10807</v>
      </c>
      <c r="I28" s="115">
        <v>8424</v>
      </c>
      <c r="J28" s="114">
        <v>5997</v>
      </c>
      <c r="K28" s="114">
        <v>2427</v>
      </c>
      <c r="L28" s="423">
        <v>3620</v>
      </c>
      <c r="M28" s="424">
        <v>3129</v>
      </c>
    </row>
    <row r="29" spans="1:13" s="110" customFormat="1" ht="11.1" customHeight="1" x14ac:dyDescent="0.2">
      <c r="A29" s="422" t="s">
        <v>389</v>
      </c>
      <c r="B29" s="115">
        <v>34958</v>
      </c>
      <c r="C29" s="114">
        <v>19519</v>
      </c>
      <c r="D29" s="114">
        <v>15439</v>
      </c>
      <c r="E29" s="114">
        <v>25893</v>
      </c>
      <c r="F29" s="114">
        <v>9039</v>
      </c>
      <c r="G29" s="114">
        <v>4424</v>
      </c>
      <c r="H29" s="114">
        <v>10785</v>
      </c>
      <c r="I29" s="115">
        <v>8266</v>
      </c>
      <c r="J29" s="114">
        <v>5907</v>
      </c>
      <c r="K29" s="114">
        <v>2359</v>
      </c>
      <c r="L29" s="423">
        <v>2192</v>
      </c>
      <c r="M29" s="424">
        <v>2507</v>
      </c>
    </row>
    <row r="30" spans="1:13" ht="15" customHeight="1" x14ac:dyDescent="0.2">
      <c r="A30" s="422" t="s">
        <v>394</v>
      </c>
      <c r="B30" s="115">
        <v>35026</v>
      </c>
      <c r="C30" s="114">
        <v>19573</v>
      </c>
      <c r="D30" s="114">
        <v>15453</v>
      </c>
      <c r="E30" s="114">
        <v>25816</v>
      </c>
      <c r="F30" s="114">
        <v>9191</v>
      </c>
      <c r="G30" s="114">
        <v>4209</v>
      </c>
      <c r="H30" s="114">
        <v>10926</v>
      </c>
      <c r="I30" s="115">
        <v>8107</v>
      </c>
      <c r="J30" s="114">
        <v>5806</v>
      </c>
      <c r="K30" s="114">
        <v>2301</v>
      </c>
      <c r="L30" s="423">
        <v>2945</v>
      </c>
      <c r="M30" s="424">
        <v>2735</v>
      </c>
    </row>
    <row r="31" spans="1:13" ht="11.1" customHeight="1" x14ac:dyDescent="0.2">
      <c r="A31" s="422" t="s">
        <v>387</v>
      </c>
      <c r="B31" s="115">
        <v>35290</v>
      </c>
      <c r="C31" s="114">
        <v>19793</v>
      </c>
      <c r="D31" s="114">
        <v>15497</v>
      </c>
      <c r="E31" s="114">
        <v>25913</v>
      </c>
      <c r="F31" s="114">
        <v>9370</v>
      </c>
      <c r="G31" s="114">
        <v>4049</v>
      </c>
      <c r="H31" s="114">
        <v>11103</v>
      </c>
      <c r="I31" s="115">
        <v>8089</v>
      </c>
      <c r="J31" s="114">
        <v>5764</v>
      </c>
      <c r="K31" s="114">
        <v>2325</v>
      </c>
      <c r="L31" s="423">
        <v>2548</v>
      </c>
      <c r="M31" s="424">
        <v>2346</v>
      </c>
    </row>
    <row r="32" spans="1:13" ht="11.1" customHeight="1" x14ac:dyDescent="0.2">
      <c r="A32" s="422" t="s">
        <v>388</v>
      </c>
      <c r="B32" s="115">
        <v>36327</v>
      </c>
      <c r="C32" s="114">
        <v>20370</v>
      </c>
      <c r="D32" s="114">
        <v>15957</v>
      </c>
      <c r="E32" s="114">
        <v>26737</v>
      </c>
      <c r="F32" s="114">
        <v>9586</v>
      </c>
      <c r="G32" s="114">
        <v>4465</v>
      </c>
      <c r="H32" s="114">
        <v>11395</v>
      </c>
      <c r="I32" s="115">
        <v>8298</v>
      </c>
      <c r="J32" s="114">
        <v>5841</v>
      </c>
      <c r="K32" s="114">
        <v>2457</v>
      </c>
      <c r="L32" s="423">
        <v>3960</v>
      </c>
      <c r="M32" s="424">
        <v>3118</v>
      </c>
    </row>
    <row r="33" spans="1:13" s="110" customFormat="1" ht="11.1" customHeight="1" x14ac:dyDescent="0.2">
      <c r="A33" s="422" t="s">
        <v>389</v>
      </c>
      <c r="B33" s="115">
        <v>36746</v>
      </c>
      <c r="C33" s="114">
        <v>20560</v>
      </c>
      <c r="D33" s="114">
        <v>16186</v>
      </c>
      <c r="E33" s="114">
        <v>26922</v>
      </c>
      <c r="F33" s="114">
        <v>9821</v>
      </c>
      <c r="G33" s="114">
        <v>4414</v>
      </c>
      <c r="H33" s="114">
        <v>11577</v>
      </c>
      <c r="I33" s="115">
        <v>8309</v>
      </c>
      <c r="J33" s="114">
        <v>5822</v>
      </c>
      <c r="K33" s="114">
        <v>2487</v>
      </c>
      <c r="L33" s="423">
        <v>2864</v>
      </c>
      <c r="M33" s="424">
        <v>2471</v>
      </c>
    </row>
    <row r="34" spans="1:13" ht="15" customHeight="1" x14ac:dyDescent="0.2">
      <c r="A34" s="422" t="s">
        <v>395</v>
      </c>
      <c r="B34" s="115">
        <v>37037</v>
      </c>
      <c r="C34" s="114">
        <v>20862</v>
      </c>
      <c r="D34" s="114">
        <v>16175</v>
      </c>
      <c r="E34" s="114">
        <v>27148</v>
      </c>
      <c r="F34" s="114">
        <v>9888</v>
      </c>
      <c r="G34" s="114">
        <v>4284</v>
      </c>
      <c r="H34" s="114">
        <v>11847</v>
      </c>
      <c r="I34" s="115">
        <v>8298</v>
      </c>
      <c r="J34" s="114">
        <v>5829</v>
      </c>
      <c r="K34" s="114">
        <v>2469</v>
      </c>
      <c r="L34" s="423">
        <v>3283</v>
      </c>
      <c r="M34" s="424">
        <v>3034</v>
      </c>
    </row>
    <row r="35" spans="1:13" ht="11.1" customHeight="1" x14ac:dyDescent="0.2">
      <c r="A35" s="422" t="s">
        <v>387</v>
      </c>
      <c r="B35" s="115">
        <v>37485</v>
      </c>
      <c r="C35" s="114">
        <v>21194</v>
      </c>
      <c r="D35" s="114">
        <v>16291</v>
      </c>
      <c r="E35" s="114">
        <v>27482</v>
      </c>
      <c r="F35" s="114">
        <v>10003</v>
      </c>
      <c r="G35" s="114">
        <v>4159</v>
      </c>
      <c r="H35" s="114">
        <v>12178</v>
      </c>
      <c r="I35" s="115">
        <v>8374</v>
      </c>
      <c r="J35" s="114">
        <v>5837</v>
      </c>
      <c r="K35" s="114">
        <v>2537</v>
      </c>
      <c r="L35" s="423">
        <v>2785</v>
      </c>
      <c r="M35" s="424">
        <v>2384</v>
      </c>
    </row>
    <row r="36" spans="1:13" ht="11.1" customHeight="1" x14ac:dyDescent="0.2">
      <c r="A36" s="422" t="s">
        <v>388</v>
      </c>
      <c r="B36" s="115">
        <v>38341</v>
      </c>
      <c r="C36" s="114">
        <v>21662</v>
      </c>
      <c r="D36" s="114">
        <v>16679</v>
      </c>
      <c r="E36" s="114">
        <v>28212</v>
      </c>
      <c r="F36" s="114">
        <v>10129</v>
      </c>
      <c r="G36" s="114">
        <v>4652</v>
      </c>
      <c r="H36" s="114">
        <v>12391</v>
      </c>
      <c r="I36" s="115">
        <v>8414</v>
      </c>
      <c r="J36" s="114">
        <v>5798</v>
      </c>
      <c r="K36" s="114">
        <v>2616</v>
      </c>
      <c r="L36" s="423">
        <v>3995</v>
      </c>
      <c r="M36" s="424">
        <v>3350</v>
      </c>
    </row>
    <row r="37" spans="1:13" s="110" customFormat="1" ht="11.1" customHeight="1" x14ac:dyDescent="0.2">
      <c r="A37" s="422" t="s">
        <v>389</v>
      </c>
      <c r="B37" s="115">
        <v>38411</v>
      </c>
      <c r="C37" s="114">
        <v>21683</v>
      </c>
      <c r="D37" s="114">
        <v>16728</v>
      </c>
      <c r="E37" s="114">
        <v>28210</v>
      </c>
      <c r="F37" s="114">
        <v>10201</v>
      </c>
      <c r="G37" s="114">
        <v>4534</v>
      </c>
      <c r="H37" s="114">
        <v>12603</v>
      </c>
      <c r="I37" s="115">
        <v>8289</v>
      </c>
      <c r="J37" s="114">
        <v>5717</v>
      </c>
      <c r="K37" s="114">
        <v>2572</v>
      </c>
      <c r="L37" s="423">
        <v>2511</v>
      </c>
      <c r="M37" s="424">
        <v>2683</v>
      </c>
    </row>
    <row r="38" spans="1:13" ht="15" customHeight="1" x14ac:dyDescent="0.2">
      <c r="A38" s="425" t="s">
        <v>396</v>
      </c>
      <c r="B38" s="115">
        <v>38249</v>
      </c>
      <c r="C38" s="114">
        <v>21513</v>
      </c>
      <c r="D38" s="114">
        <v>16736</v>
      </c>
      <c r="E38" s="114">
        <v>27990</v>
      </c>
      <c r="F38" s="114">
        <v>10259</v>
      </c>
      <c r="G38" s="114">
        <v>4307</v>
      </c>
      <c r="H38" s="114">
        <v>12768</v>
      </c>
      <c r="I38" s="115">
        <v>8292</v>
      </c>
      <c r="J38" s="114">
        <v>5730</v>
      </c>
      <c r="K38" s="114">
        <v>2562</v>
      </c>
      <c r="L38" s="423">
        <v>2799</v>
      </c>
      <c r="M38" s="424">
        <v>3006</v>
      </c>
    </row>
    <row r="39" spans="1:13" ht="11.1" customHeight="1" x14ac:dyDescent="0.2">
      <c r="A39" s="422" t="s">
        <v>387</v>
      </c>
      <c r="B39" s="115">
        <v>38476</v>
      </c>
      <c r="C39" s="114">
        <v>21681</v>
      </c>
      <c r="D39" s="114">
        <v>16795</v>
      </c>
      <c r="E39" s="114">
        <v>27995</v>
      </c>
      <c r="F39" s="114">
        <v>10481</v>
      </c>
      <c r="G39" s="114">
        <v>4156</v>
      </c>
      <c r="H39" s="114">
        <v>13028</v>
      </c>
      <c r="I39" s="115">
        <v>8377</v>
      </c>
      <c r="J39" s="114">
        <v>5763</v>
      </c>
      <c r="K39" s="114">
        <v>2614</v>
      </c>
      <c r="L39" s="423">
        <v>2547</v>
      </c>
      <c r="M39" s="424">
        <v>2303</v>
      </c>
    </row>
    <row r="40" spans="1:13" ht="11.1" customHeight="1" x14ac:dyDescent="0.2">
      <c r="A40" s="425" t="s">
        <v>388</v>
      </c>
      <c r="B40" s="115">
        <v>39404</v>
      </c>
      <c r="C40" s="114">
        <v>22240</v>
      </c>
      <c r="D40" s="114">
        <v>17164</v>
      </c>
      <c r="E40" s="114">
        <v>28719</v>
      </c>
      <c r="F40" s="114">
        <v>10685</v>
      </c>
      <c r="G40" s="114">
        <v>4688</v>
      </c>
      <c r="H40" s="114">
        <v>13264</v>
      </c>
      <c r="I40" s="115">
        <v>8397</v>
      </c>
      <c r="J40" s="114">
        <v>5651</v>
      </c>
      <c r="K40" s="114">
        <v>2746</v>
      </c>
      <c r="L40" s="423">
        <v>4309</v>
      </c>
      <c r="M40" s="424">
        <v>3443</v>
      </c>
    </row>
    <row r="41" spans="1:13" s="110" customFormat="1" ht="11.1" customHeight="1" x14ac:dyDescent="0.2">
      <c r="A41" s="422" t="s">
        <v>389</v>
      </c>
      <c r="B41" s="115">
        <v>39314</v>
      </c>
      <c r="C41" s="114">
        <v>22142</v>
      </c>
      <c r="D41" s="114">
        <v>17172</v>
      </c>
      <c r="E41" s="114">
        <v>28526</v>
      </c>
      <c r="F41" s="114">
        <v>10788</v>
      </c>
      <c r="G41" s="114">
        <v>4594</v>
      </c>
      <c r="H41" s="114">
        <v>13413</v>
      </c>
      <c r="I41" s="115">
        <v>8234</v>
      </c>
      <c r="J41" s="114">
        <v>5566</v>
      </c>
      <c r="K41" s="114">
        <v>2668</v>
      </c>
      <c r="L41" s="423">
        <v>2613</v>
      </c>
      <c r="M41" s="424">
        <v>2785</v>
      </c>
    </row>
    <row r="42" spans="1:13" ht="15" customHeight="1" x14ac:dyDescent="0.2">
      <c r="A42" s="422" t="s">
        <v>397</v>
      </c>
      <c r="B42" s="115">
        <v>39458</v>
      </c>
      <c r="C42" s="114">
        <v>22252</v>
      </c>
      <c r="D42" s="114">
        <v>17206</v>
      </c>
      <c r="E42" s="114">
        <v>28570</v>
      </c>
      <c r="F42" s="114">
        <v>10888</v>
      </c>
      <c r="G42" s="114">
        <v>4433</v>
      </c>
      <c r="H42" s="114">
        <v>13581</v>
      </c>
      <c r="I42" s="115">
        <v>8219</v>
      </c>
      <c r="J42" s="114">
        <v>5525</v>
      </c>
      <c r="K42" s="114">
        <v>2694</v>
      </c>
      <c r="L42" s="423">
        <v>3185</v>
      </c>
      <c r="M42" s="424">
        <v>3105</v>
      </c>
    </row>
    <row r="43" spans="1:13" ht="11.1" customHeight="1" x14ac:dyDescent="0.2">
      <c r="A43" s="422" t="s">
        <v>387</v>
      </c>
      <c r="B43" s="115">
        <v>39625</v>
      </c>
      <c r="C43" s="114">
        <v>22442</v>
      </c>
      <c r="D43" s="114">
        <v>17183</v>
      </c>
      <c r="E43" s="114">
        <v>28589</v>
      </c>
      <c r="F43" s="114">
        <v>11036</v>
      </c>
      <c r="G43" s="114">
        <v>4298</v>
      </c>
      <c r="H43" s="114">
        <v>13791</v>
      </c>
      <c r="I43" s="115">
        <v>8192</v>
      </c>
      <c r="J43" s="114">
        <v>5488</v>
      </c>
      <c r="K43" s="114">
        <v>2704</v>
      </c>
      <c r="L43" s="423">
        <v>3028</v>
      </c>
      <c r="M43" s="424">
        <v>2846</v>
      </c>
    </row>
    <row r="44" spans="1:13" ht="11.1" customHeight="1" x14ac:dyDescent="0.2">
      <c r="A44" s="422" t="s">
        <v>388</v>
      </c>
      <c r="B44" s="115">
        <v>40639</v>
      </c>
      <c r="C44" s="114">
        <v>23069</v>
      </c>
      <c r="D44" s="114">
        <v>17570</v>
      </c>
      <c r="E44" s="114">
        <v>29394</v>
      </c>
      <c r="F44" s="114">
        <v>11245</v>
      </c>
      <c r="G44" s="114">
        <v>4825</v>
      </c>
      <c r="H44" s="114">
        <v>14051</v>
      </c>
      <c r="I44" s="115">
        <v>8275</v>
      </c>
      <c r="J44" s="114">
        <v>5386</v>
      </c>
      <c r="K44" s="114">
        <v>2889</v>
      </c>
      <c r="L44" s="423">
        <v>4604</v>
      </c>
      <c r="M44" s="424">
        <v>3699</v>
      </c>
    </row>
    <row r="45" spans="1:13" s="110" customFormat="1" ht="11.1" customHeight="1" x14ac:dyDescent="0.2">
      <c r="A45" s="422" t="s">
        <v>389</v>
      </c>
      <c r="B45" s="115">
        <v>40360</v>
      </c>
      <c r="C45" s="114">
        <v>22787</v>
      </c>
      <c r="D45" s="114">
        <v>17573</v>
      </c>
      <c r="E45" s="114">
        <v>29077</v>
      </c>
      <c r="F45" s="114">
        <v>11283</v>
      </c>
      <c r="G45" s="114">
        <v>4652</v>
      </c>
      <c r="H45" s="114">
        <v>14152</v>
      </c>
      <c r="I45" s="115">
        <v>8316</v>
      </c>
      <c r="J45" s="114">
        <v>5410</v>
      </c>
      <c r="K45" s="114">
        <v>2906</v>
      </c>
      <c r="L45" s="423">
        <v>2715</v>
      </c>
      <c r="M45" s="424">
        <v>2915</v>
      </c>
    </row>
    <row r="46" spans="1:13" ht="15" customHeight="1" x14ac:dyDescent="0.2">
      <c r="A46" s="422" t="s">
        <v>398</v>
      </c>
      <c r="B46" s="115">
        <v>40411</v>
      </c>
      <c r="C46" s="114">
        <v>22784</v>
      </c>
      <c r="D46" s="114">
        <v>17627</v>
      </c>
      <c r="E46" s="114">
        <v>29043</v>
      </c>
      <c r="F46" s="114">
        <v>11368</v>
      </c>
      <c r="G46" s="114">
        <v>4486</v>
      </c>
      <c r="H46" s="114">
        <v>14250</v>
      </c>
      <c r="I46" s="115">
        <v>8164</v>
      </c>
      <c r="J46" s="114">
        <v>5306</v>
      </c>
      <c r="K46" s="114">
        <v>2858</v>
      </c>
      <c r="L46" s="423">
        <v>3289</v>
      </c>
      <c r="M46" s="424">
        <v>3347</v>
      </c>
    </row>
    <row r="47" spans="1:13" ht="11.1" customHeight="1" x14ac:dyDescent="0.2">
      <c r="A47" s="422" t="s">
        <v>387</v>
      </c>
      <c r="B47" s="115">
        <v>40641</v>
      </c>
      <c r="C47" s="114">
        <v>22964</v>
      </c>
      <c r="D47" s="114">
        <v>17677</v>
      </c>
      <c r="E47" s="114">
        <v>29071</v>
      </c>
      <c r="F47" s="114">
        <v>11570</v>
      </c>
      <c r="G47" s="114">
        <v>4371</v>
      </c>
      <c r="H47" s="114">
        <v>14433</v>
      </c>
      <c r="I47" s="115">
        <v>8166</v>
      </c>
      <c r="J47" s="114">
        <v>5280</v>
      </c>
      <c r="K47" s="114">
        <v>2886</v>
      </c>
      <c r="L47" s="423">
        <v>2995</v>
      </c>
      <c r="M47" s="424">
        <v>2748</v>
      </c>
    </row>
    <row r="48" spans="1:13" ht="11.1" customHeight="1" x14ac:dyDescent="0.2">
      <c r="A48" s="422" t="s">
        <v>388</v>
      </c>
      <c r="B48" s="115">
        <v>41771</v>
      </c>
      <c r="C48" s="114">
        <v>23673</v>
      </c>
      <c r="D48" s="114">
        <v>18098</v>
      </c>
      <c r="E48" s="114">
        <v>30130</v>
      </c>
      <c r="F48" s="114">
        <v>11641</v>
      </c>
      <c r="G48" s="114">
        <v>4858</v>
      </c>
      <c r="H48" s="114">
        <v>14812</v>
      </c>
      <c r="I48" s="115">
        <v>8225</v>
      </c>
      <c r="J48" s="114">
        <v>5206</v>
      </c>
      <c r="K48" s="114">
        <v>3019</v>
      </c>
      <c r="L48" s="423">
        <v>4494</v>
      </c>
      <c r="M48" s="424">
        <v>3520</v>
      </c>
    </row>
    <row r="49" spans="1:17" s="110" customFormat="1" ht="11.1" customHeight="1" x14ac:dyDescent="0.2">
      <c r="A49" s="422" t="s">
        <v>389</v>
      </c>
      <c r="B49" s="115">
        <v>41680</v>
      </c>
      <c r="C49" s="114">
        <v>23526</v>
      </c>
      <c r="D49" s="114">
        <v>18154</v>
      </c>
      <c r="E49" s="114">
        <v>29971</v>
      </c>
      <c r="F49" s="114">
        <v>11709</v>
      </c>
      <c r="G49" s="114">
        <v>4855</v>
      </c>
      <c r="H49" s="114">
        <v>14898</v>
      </c>
      <c r="I49" s="115">
        <v>8225</v>
      </c>
      <c r="J49" s="114">
        <v>5226</v>
      </c>
      <c r="K49" s="114">
        <v>2999</v>
      </c>
      <c r="L49" s="423">
        <v>2722</v>
      </c>
      <c r="M49" s="424">
        <v>2863</v>
      </c>
    </row>
    <row r="50" spans="1:17" ht="15" customHeight="1" x14ac:dyDescent="0.2">
      <c r="A50" s="422" t="s">
        <v>399</v>
      </c>
      <c r="B50" s="143">
        <v>41548</v>
      </c>
      <c r="C50" s="144">
        <v>23403</v>
      </c>
      <c r="D50" s="144">
        <v>18145</v>
      </c>
      <c r="E50" s="144">
        <v>29852</v>
      </c>
      <c r="F50" s="144">
        <v>11696</v>
      </c>
      <c r="G50" s="144">
        <v>4703</v>
      </c>
      <c r="H50" s="144">
        <v>14898</v>
      </c>
      <c r="I50" s="143">
        <v>7897</v>
      </c>
      <c r="J50" s="144">
        <v>5047</v>
      </c>
      <c r="K50" s="144">
        <v>2850</v>
      </c>
      <c r="L50" s="426">
        <v>3138</v>
      </c>
      <c r="M50" s="427">
        <v>3383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2.8135903590606519</v>
      </c>
      <c r="C6" s="480">
        <f>'Tabelle 3.3'!J11</f>
        <v>-3.270455658990691</v>
      </c>
      <c r="D6" s="481">
        <f t="shared" ref="D6:E9" si="0">IF(OR(AND(B6&gt;=-50,B6&lt;=50),ISNUMBER(B6)=FALSE),B6,"")</f>
        <v>2.8135903590606519</v>
      </c>
      <c r="E6" s="481">
        <f t="shared" si="0"/>
        <v>-3.270455658990691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2.8135903590606519</v>
      </c>
      <c r="C14" s="480">
        <f>'Tabelle 3.3'!J11</f>
        <v>-3.270455658990691</v>
      </c>
      <c r="D14" s="481">
        <f>IF(OR(AND(B14&gt;=-50,B14&lt;=50),ISNUMBER(B14)=FALSE),B14,"")</f>
        <v>2.8135903590606519</v>
      </c>
      <c r="E14" s="481">
        <f>IF(OR(AND(C14&gt;=-50,C14&lt;=50),ISNUMBER(C14)=FALSE),C14,"")</f>
        <v>-3.270455658990691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4.0816326530612246</v>
      </c>
      <c r="D15" s="481">
        <f t="shared" ref="D15:E45" si="3">IF(OR(AND(B15&gt;=-50,B15&lt;=50),ISNUMBER(B15)=FALSE),B15,"")</f>
        <v>0</v>
      </c>
      <c r="E15" s="481">
        <f t="shared" si="3"/>
        <v>4.0816326530612246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-4.9079754601226995</v>
      </c>
      <c r="C16" s="480">
        <f>'Tabelle 3.3'!J13</f>
        <v>0</v>
      </c>
      <c r="D16" s="481">
        <f t="shared" si="3"/>
        <v>-4.9079754601226995</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0.1168679392286716</v>
      </c>
      <c r="C17" s="480">
        <f>'Tabelle 3.3'!J14</f>
        <v>-8.8095238095238102</v>
      </c>
      <c r="D17" s="481">
        <f t="shared" si="3"/>
        <v>0.1168679392286716</v>
      </c>
      <c r="E17" s="481">
        <f t="shared" si="3"/>
        <v>-8.8095238095238102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6.3829787234042552</v>
      </c>
      <c r="C18" s="480">
        <f>'Tabelle 3.3'!J15</f>
        <v>-9.2592592592592595</v>
      </c>
      <c r="D18" s="481">
        <f t="shared" si="3"/>
        <v>6.3829787234042552</v>
      </c>
      <c r="E18" s="481">
        <f t="shared" si="3"/>
        <v>-9.2592592592592595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-0.97909499867689864</v>
      </c>
      <c r="C19" s="480">
        <f>'Tabelle 3.3'!J16</f>
        <v>-5.9113300492610836</v>
      </c>
      <c r="D19" s="481">
        <f t="shared" si="3"/>
        <v>-0.97909499867689864</v>
      </c>
      <c r="E19" s="481">
        <f t="shared" si="3"/>
        <v>-5.9113300492610836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-0.30769230769230771</v>
      </c>
      <c r="C20" s="480">
        <f>'Tabelle 3.3'!J17</f>
        <v>-18.181818181818183</v>
      </c>
      <c r="D20" s="481">
        <f t="shared" si="3"/>
        <v>-0.30769230769230771</v>
      </c>
      <c r="E20" s="481">
        <f t="shared" si="3"/>
        <v>-18.181818181818183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3.7820252135014232</v>
      </c>
      <c r="C21" s="480">
        <f>'Tabelle 3.3'!J18</f>
        <v>-6.3186813186813184</v>
      </c>
      <c r="D21" s="481">
        <f t="shared" si="3"/>
        <v>3.7820252135014232</v>
      </c>
      <c r="E21" s="481">
        <f t="shared" si="3"/>
        <v>-6.3186813186813184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1.0063443447823233</v>
      </c>
      <c r="C22" s="480">
        <f>'Tabelle 3.3'!J19</f>
        <v>-0.50167224080267558</v>
      </c>
      <c r="D22" s="481">
        <f t="shared" si="3"/>
        <v>1.0063443447823233</v>
      </c>
      <c r="E22" s="481">
        <f t="shared" si="3"/>
        <v>-0.50167224080267558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1.1967617036254841</v>
      </c>
      <c r="C23" s="480">
        <f>'Tabelle 3.3'!J20</f>
        <v>-2.1377672209026128</v>
      </c>
      <c r="D23" s="481">
        <f t="shared" si="3"/>
        <v>1.1967617036254841</v>
      </c>
      <c r="E23" s="481">
        <f t="shared" si="3"/>
        <v>-2.1377672209026128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-2.2782750203417415</v>
      </c>
      <c r="C24" s="480">
        <f>'Tabelle 3.3'!J21</f>
        <v>-16.306483300589392</v>
      </c>
      <c r="D24" s="481">
        <f t="shared" si="3"/>
        <v>-2.2782750203417415</v>
      </c>
      <c r="E24" s="481">
        <f t="shared" si="3"/>
        <v>-16.306483300589392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-0.91743119266055051</v>
      </c>
      <c r="C25" s="480">
        <f>'Tabelle 3.3'!J22</f>
        <v>0.43478260869565216</v>
      </c>
      <c r="D25" s="481">
        <f t="shared" si="3"/>
        <v>-0.91743119266055051</v>
      </c>
      <c r="E25" s="481">
        <f t="shared" si="3"/>
        <v>0.43478260869565216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4.1965199590583415</v>
      </c>
      <c r="C26" s="480">
        <f>'Tabelle 3.3'!J23</f>
        <v>11.111111111111111</v>
      </c>
      <c r="D26" s="481">
        <f t="shared" si="3"/>
        <v>4.1965199590583415</v>
      </c>
      <c r="E26" s="481">
        <f t="shared" si="3"/>
        <v>11.111111111111111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3.9544235924932978</v>
      </c>
      <c r="C27" s="480">
        <f>'Tabelle 3.3'!J24</f>
        <v>1.6863406408094435</v>
      </c>
      <c r="D27" s="481">
        <f t="shared" si="3"/>
        <v>3.9544235924932978</v>
      </c>
      <c r="E27" s="481">
        <f t="shared" si="3"/>
        <v>1.6863406408094435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10.357727379003975</v>
      </c>
      <c r="C28" s="480">
        <f>'Tabelle 3.3'!J25</f>
        <v>5.1928783382789314</v>
      </c>
      <c r="D28" s="481">
        <f t="shared" si="3"/>
        <v>10.357727379003975</v>
      </c>
      <c r="E28" s="481">
        <f t="shared" si="3"/>
        <v>5.1928783382789314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4.0247678018575854</v>
      </c>
      <c r="C29" s="480">
        <f>'Tabelle 3.3'!J26</f>
        <v>-1.6949152542372881</v>
      </c>
      <c r="D29" s="481">
        <f t="shared" si="3"/>
        <v>4.0247678018575854</v>
      </c>
      <c r="E29" s="481">
        <f t="shared" si="3"/>
        <v>-1.6949152542372881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6.0388513513513518</v>
      </c>
      <c r="C30" s="480">
        <f>'Tabelle 3.3'!J27</f>
        <v>-1.680672268907563</v>
      </c>
      <c r="D30" s="481">
        <f t="shared" si="3"/>
        <v>6.0388513513513518</v>
      </c>
      <c r="E30" s="481">
        <f t="shared" si="3"/>
        <v>-1.680672268907563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-0.24038461538461539</v>
      </c>
      <c r="C31" s="480">
        <f>'Tabelle 3.3'!J28</f>
        <v>-13.740458015267176</v>
      </c>
      <c r="D31" s="481">
        <f t="shared" si="3"/>
        <v>-0.24038461538461539</v>
      </c>
      <c r="E31" s="481">
        <f t="shared" si="3"/>
        <v>-13.740458015267176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3.0531473803241611</v>
      </c>
      <c r="C32" s="480">
        <f>'Tabelle 3.3'!J29</f>
        <v>-0.27932960893854747</v>
      </c>
      <c r="D32" s="481">
        <f t="shared" si="3"/>
        <v>3.0531473803241611</v>
      </c>
      <c r="E32" s="481">
        <f t="shared" si="3"/>
        <v>-0.27932960893854747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5.6537102473498235</v>
      </c>
      <c r="C33" s="480">
        <f>'Tabelle 3.3'!J30</f>
        <v>-5.8968058968058967</v>
      </c>
      <c r="D33" s="481">
        <f t="shared" si="3"/>
        <v>5.6537102473498235</v>
      </c>
      <c r="E33" s="481">
        <f t="shared" si="3"/>
        <v>-5.8968058968058967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1.5701668302257115</v>
      </c>
      <c r="C34" s="480">
        <f>'Tabelle 3.3'!J31</f>
        <v>-2.0730503455083911</v>
      </c>
      <c r="D34" s="481">
        <f t="shared" si="3"/>
        <v>1.5701668302257115</v>
      </c>
      <c r="E34" s="481">
        <f t="shared" si="3"/>
        <v>-2.0730503455083911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4.0816326530612246</v>
      </c>
      <c r="D37" s="481">
        <f t="shared" si="3"/>
        <v>0</v>
      </c>
      <c r="E37" s="481">
        <f t="shared" si="3"/>
        <v>4.0816326530612246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0.70171265461465271</v>
      </c>
      <c r="C38" s="480">
        <f>'Tabelle 3.3'!J35</f>
        <v>-7.2992700729927007</v>
      </c>
      <c r="D38" s="481">
        <f t="shared" si="3"/>
        <v>0.70171265461465271</v>
      </c>
      <c r="E38" s="481">
        <f t="shared" si="3"/>
        <v>-7.2992700729927007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3.4057879438898016</v>
      </c>
      <c r="C39" s="480">
        <f>'Tabelle 3.3'!J36</f>
        <v>-2.852441031267142</v>
      </c>
      <c r="D39" s="481">
        <f t="shared" si="3"/>
        <v>3.4057879438898016</v>
      </c>
      <c r="E39" s="481">
        <f t="shared" si="3"/>
        <v>-2.852441031267142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3.4057879438898016</v>
      </c>
      <c r="C45" s="480">
        <f>'Tabelle 3.3'!J36</f>
        <v>-2.852441031267142</v>
      </c>
      <c r="D45" s="481">
        <f t="shared" si="3"/>
        <v>3.4057879438898016</v>
      </c>
      <c r="E45" s="481">
        <f t="shared" si="3"/>
        <v>-2.852441031267142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34875</v>
      </c>
      <c r="C51" s="487">
        <v>5881</v>
      </c>
      <c r="D51" s="487">
        <v>2298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34759</v>
      </c>
      <c r="C52" s="487">
        <v>5960</v>
      </c>
      <c r="D52" s="487">
        <v>2255</v>
      </c>
      <c r="E52" s="488">
        <f t="shared" ref="E52:G70" si="11">IF($A$51=37802,IF(COUNTBLANK(B$51:B$70)&gt;0,#N/A,B52/B$51*100),IF(COUNTBLANK(B$51:B$75)&gt;0,#N/A,B52/B$51*100))</f>
        <v>99.667383512544802</v>
      </c>
      <c r="F52" s="488">
        <f t="shared" si="11"/>
        <v>101.34330896106106</v>
      </c>
      <c r="G52" s="488">
        <f t="shared" si="11"/>
        <v>98.128807658833779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35402</v>
      </c>
      <c r="C53" s="487">
        <v>5997</v>
      </c>
      <c r="D53" s="487">
        <v>2427</v>
      </c>
      <c r="E53" s="488">
        <f t="shared" si="11"/>
        <v>101.51111111111111</v>
      </c>
      <c r="F53" s="488">
        <f t="shared" si="11"/>
        <v>101.97245366434279</v>
      </c>
      <c r="G53" s="488">
        <f t="shared" si="11"/>
        <v>105.61357702349869</v>
      </c>
      <c r="H53" s="489">
        <f>IF(ISERROR(L53)=TRUE,IF(MONTH(A53)=MONTH(MAX(A$51:A$75)),A53,""),"")</f>
        <v>41883</v>
      </c>
      <c r="I53" s="488">
        <f t="shared" si="12"/>
        <v>101.51111111111111</v>
      </c>
      <c r="J53" s="488">
        <f t="shared" si="10"/>
        <v>101.97245366434279</v>
      </c>
      <c r="K53" s="488">
        <f t="shared" si="10"/>
        <v>105.61357702349869</v>
      </c>
      <c r="L53" s="488" t="e">
        <f t="shared" si="13"/>
        <v>#N/A</v>
      </c>
    </row>
    <row r="54" spans="1:14" ht="15" customHeight="1" x14ac:dyDescent="0.2">
      <c r="A54" s="490" t="s">
        <v>462</v>
      </c>
      <c r="B54" s="487">
        <v>34958</v>
      </c>
      <c r="C54" s="487">
        <v>5907</v>
      </c>
      <c r="D54" s="487">
        <v>2359</v>
      </c>
      <c r="E54" s="488">
        <f t="shared" si="11"/>
        <v>100.23799283154122</v>
      </c>
      <c r="F54" s="488">
        <f t="shared" si="11"/>
        <v>100.44210168338719</v>
      </c>
      <c r="G54" s="488">
        <f t="shared" si="11"/>
        <v>102.65448215839861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35026</v>
      </c>
      <c r="C55" s="487">
        <v>5806</v>
      </c>
      <c r="D55" s="487">
        <v>2301</v>
      </c>
      <c r="E55" s="488">
        <f t="shared" si="11"/>
        <v>100.43297491039426</v>
      </c>
      <c r="F55" s="488">
        <f t="shared" si="11"/>
        <v>98.72470668253699</v>
      </c>
      <c r="G55" s="488">
        <f t="shared" si="11"/>
        <v>100.13054830287207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35290</v>
      </c>
      <c r="C56" s="487">
        <v>5764</v>
      </c>
      <c r="D56" s="487">
        <v>2325</v>
      </c>
      <c r="E56" s="488">
        <f t="shared" si="11"/>
        <v>101.18996415770609</v>
      </c>
      <c r="F56" s="488">
        <f t="shared" si="11"/>
        <v>98.010542424757702</v>
      </c>
      <c r="G56" s="488">
        <f t="shared" si="11"/>
        <v>101.17493472584856</v>
      </c>
      <c r="H56" s="489" t="str">
        <f t="shared" si="14"/>
        <v/>
      </c>
      <c r="I56" s="488" t="str">
        <f t="shared" si="12"/>
        <v/>
      </c>
      <c r="J56" s="488" t="str">
        <f t="shared" si="10"/>
        <v/>
      </c>
      <c r="K56" s="488" t="str">
        <f t="shared" si="10"/>
        <v/>
      </c>
      <c r="L56" s="488" t="e">
        <f t="shared" si="13"/>
        <v>#N/A</v>
      </c>
    </row>
    <row r="57" spans="1:14" ht="15" customHeight="1" x14ac:dyDescent="0.2">
      <c r="A57" s="490">
        <v>42248</v>
      </c>
      <c r="B57" s="487">
        <v>36327</v>
      </c>
      <c r="C57" s="487">
        <v>5841</v>
      </c>
      <c r="D57" s="487">
        <v>2457</v>
      </c>
      <c r="E57" s="488">
        <f t="shared" si="11"/>
        <v>104.16344086021505</v>
      </c>
      <c r="F57" s="488">
        <f t="shared" si="11"/>
        <v>99.31984356401972</v>
      </c>
      <c r="G57" s="488">
        <f t="shared" si="11"/>
        <v>106.91906005221932</v>
      </c>
      <c r="H57" s="489">
        <f t="shared" si="14"/>
        <v>42248</v>
      </c>
      <c r="I57" s="488">
        <f t="shared" si="12"/>
        <v>104.16344086021505</v>
      </c>
      <c r="J57" s="488">
        <f t="shared" si="10"/>
        <v>99.31984356401972</v>
      </c>
      <c r="K57" s="488">
        <f t="shared" si="10"/>
        <v>106.91906005221932</v>
      </c>
      <c r="L57" s="488" t="e">
        <f t="shared" si="13"/>
        <v>#N/A</v>
      </c>
    </row>
    <row r="58" spans="1:14" ht="15" customHeight="1" x14ac:dyDescent="0.2">
      <c r="A58" s="490" t="s">
        <v>465</v>
      </c>
      <c r="B58" s="487">
        <v>36746</v>
      </c>
      <c r="C58" s="487">
        <v>5822</v>
      </c>
      <c r="D58" s="487">
        <v>2487</v>
      </c>
      <c r="E58" s="488">
        <f t="shared" si="11"/>
        <v>105.36487455197133</v>
      </c>
      <c r="F58" s="488">
        <f t="shared" si="11"/>
        <v>98.996769256929099</v>
      </c>
      <c r="G58" s="488">
        <f t="shared" si="11"/>
        <v>108.22454308093994</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37037</v>
      </c>
      <c r="C59" s="487">
        <v>5829</v>
      </c>
      <c r="D59" s="487">
        <v>2469</v>
      </c>
      <c r="E59" s="488">
        <f t="shared" si="11"/>
        <v>106.19928315412186</v>
      </c>
      <c r="F59" s="488">
        <f t="shared" si="11"/>
        <v>99.115796633225642</v>
      </c>
      <c r="G59" s="488">
        <f t="shared" si="11"/>
        <v>107.44125326370757</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37485</v>
      </c>
      <c r="C60" s="487">
        <v>5837</v>
      </c>
      <c r="D60" s="487">
        <v>2537</v>
      </c>
      <c r="E60" s="488">
        <f t="shared" si="11"/>
        <v>107.48387096774195</v>
      </c>
      <c r="F60" s="488">
        <f t="shared" si="11"/>
        <v>99.251827920421704</v>
      </c>
      <c r="G60" s="488">
        <f t="shared" si="11"/>
        <v>110.40034812880765</v>
      </c>
      <c r="H60" s="489" t="str">
        <f t="shared" si="14"/>
        <v/>
      </c>
      <c r="I60" s="488" t="str">
        <f t="shared" si="12"/>
        <v/>
      </c>
      <c r="J60" s="488" t="str">
        <f t="shared" si="10"/>
        <v/>
      </c>
      <c r="K60" s="488" t="str">
        <f t="shared" si="10"/>
        <v/>
      </c>
      <c r="L60" s="488" t="e">
        <f t="shared" si="13"/>
        <v>#N/A</v>
      </c>
    </row>
    <row r="61" spans="1:14" ht="15" customHeight="1" x14ac:dyDescent="0.2">
      <c r="A61" s="490">
        <v>42614</v>
      </c>
      <c r="B61" s="487">
        <v>38341</v>
      </c>
      <c r="C61" s="487">
        <v>5798</v>
      </c>
      <c r="D61" s="487">
        <v>2616</v>
      </c>
      <c r="E61" s="488">
        <f t="shared" si="11"/>
        <v>109.93835125448028</v>
      </c>
      <c r="F61" s="488">
        <f t="shared" si="11"/>
        <v>98.588675395340928</v>
      </c>
      <c r="G61" s="488">
        <f t="shared" si="11"/>
        <v>113.83812010443863</v>
      </c>
      <c r="H61" s="489">
        <f t="shared" si="14"/>
        <v>42614</v>
      </c>
      <c r="I61" s="488">
        <f t="shared" si="12"/>
        <v>109.93835125448028</v>
      </c>
      <c r="J61" s="488">
        <f t="shared" si="10"/>
        <v>98.588675395340928</v>
      </c>
      <c r="K61" s="488">
        <f t="shared" si="10"/>
        <v>113.83812010443863</v>
      </c>
      <c r="L61" s="488" t="e">
        <f t="shared" si="13"/>
        <v>#N/A</v>
      </c>
    </row>
    <row r="62" spans="1:14" ht="15" customHeight="1" x14ac:dyDescent="0.2">
      <c r="A62" s="490" t="s">
        <v>468</v>
      </c>
      <c r="B62" s="487">
        <v>38411</v>
      </c>
      <c r="C62" s="487">
        <v>5717</v>
      </c>
      <c r="D62" s="487">
        <v>2572</v>
      </c>
      <c r="E62" s="488">
        <f t="shared" si="11"/>
        <v>110.13906810035843</v>
      </c>
      <c r="F62" s="488">
        <f t="shared" si="11"/>
        <v>97.211358612480865</v>
      </c>
      <c r="G62" s="488">
        <f t="shared" si="11"/>
        <v>111.92341166231505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38249</v>
      </c>
      <c r="C63" s="487">
        <v>5730</v>
      </c>
      <c r="D63" s="487">
        <v>2562</v>
      </c>
      <c r="E63" s="488">
        <f t="shared" si="11"/>
        <v>109.67455197132617</v>
      </c>
      <c r="F63" s="488">
        <f t="shared" si="11"/>
        <v>97.432409454174461</v>
      </c>
      <c r="G63" s="488">
        <f t="shared" si="11"/>
        <v>111.4882506527415</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38476</v>
      </c>
      <c r="C64" s="487">
        <v>5763</v>
      </c>
      <c r="D64" s="487">
        <v>2614</v>
      </c>
      <c r="E64" s="488">
        <f t="shared" si="11"/>
        <v>110.32544802867383</v>
      </c>
      <c r="F64" s="488">
        <f t="shared" si="11"/>
        <v>97.993538513858198</v>
      </c>
      <c r="G64" s="488">
        <f t="shared" si="11"/>
        <v>113.75108790252393</v>
      </c>
      <c r="H64" s="489" t="str">
        <f t="shared" si="14"/>
        <v/>
      </c>
      <c r="I64" s="488" t="str">
        <f t="shared" si="12"/>
        <v/>
      </c>
      <c r="J64" s="488" t="str">
        <f t="shared" si="10"/>
        <v/>
      </c>
      <c r="K64" s="488" t="str">
        <f t="shared" si="10"/>
        <v/>
      </c>
      <c r="L64" s="488" t="e">
        <f t="shared" si="13"/>
        <v>#N/A</v>
      </c>
    </row>
    <row r="65" spans="1:12" ht="15" customHeight="1" x14ac:dyDescent="0.2">
      <c r="A65" s="490">
        <v>42979</v>
      </c>
      <c r="B65" s="487">
        <v>39404</v>
      </c>
      <c r="C65" s="487">
        <v>5651</v>
      </c>
      <c r="D65" s="487">
        <v>2746</v>
      </c>
      <c r="E65" s="488">
        <f t="shared" si="11"/>
        <v>112.98637992831542</v>
      </c>
      <c r="F65" s="488">
        <f t="shared" si="11"/>
        <v>96.089100493113406</v>
      </c>
      <c r="G65" s="488">
        <f t="shared" si="11"/>
        <v>119.4952132288947</v>
      </c>
      <c r="H65" s="489">
        <f t="shared" si="14"/>
        <v>42979</v>
      </c>
      <c r="I65" s="488">
        <f t="shared" si="12"/>
        <v>112.98637992831542</v>
      </c>
      <c r="J65" s="488">
        <f t="shared" si="10"/>
        <v>96.089100493113406</v>
      </c>
      <c r="K65" s="488">
        <f t="shared" si="10"/>
        <v>119.4952132288947</v>
      </c>
      <c r="L65" s="488" t="e">
        <f t="shared" si="13"/>
        <v>#N/A</v>
      </c>
    </row>
    <row r="66" spans="1:12" ht="15" customHeight="1" x14ac:dyDescent="0.2">
      <c r="A66" s="490" t="s">
        <v>471</v>
      </c>
      <c r="B66" s="487">
        <v>39314</v>
      </c>
      <c r="C66" s="487">
        <v>5566</v>
      </c>
      <c r="D66" s="487">
        <v>2668</v>
      </c>
      <c r="E66" s="488">
        <f t="shared" si="11"/>
        <v>112.72831541218638</v>
      </c>
      <c r="F66" s="488">
        <f t="shared" si="11"/>
        <v>94.643768066655326</v>
      </c>
      <c r="G66" s="488">
        <f t="shared" si="11"/>
        <v>116.10095735422105</v>
      </c>
      <c r="H66" s="489" t="str">
        <f t="shared" si="14"/>
        <v/>
      </c>
      <c r="I66" s="488" t="str">
        <f t="shared" si="12"/>
        <v/>
      </c>
      <c r="J66" s="488" t="str">
        <f t="shared" si="10"/>
        <v/>
      </c>
      <c r="K66" s="488" t="str">
        <f t="shared" si="10"/>
        <v/>
      </c>
      <c r="L66" s="488" t="e">
        <f t="shared" si="13"/>
        <v>#N/A</v>
      </c>
    </row>
    <row r="67" spans="1:12" ht="15" customHeight="1" x14ac:dyDescent="0.2">
      <c r="A67" s="490" t="s">
        <v>472</v>
      </c>
      <c r="B67" s="487">
        <v>39458</v>
      </c>
      <c r="C67" s="487">
        <v>5525</v>
      </c>
      <c r="D67" s="487">
        <v>2694</v>
      </c>
      <c r="E67" s="488">
        <f t="shared" si="11"/>
        <v>113.14121863799282</v>
      </c>
      <c r="F67" s="488">
        <f t="shared" si="11"/>
        <v>93.946607719775542</v>
      </c>
      <c r="G67" s="488">
        <f t="shared" si="11"/>
        <v>117.23237597911226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39625</v>
      </c>
      <c r="C68" s="487">
        <v>5488</v>
      </c>
      <c r="D68" s="487">
        <v>2704</v>
      </c>
      <c r="E68" s="488">
        <f t="shared" si="11"/>
        <v>113.62007168458781</v>
      </c>
      <c r="F68" s="488">
        <f t="shared" si="11"/>
        <v>93.317463016493789</v>
      </c>
      <c r="G68" s="488">
        <f t="shared" si="11"/>
        <v>117.66753698868581</v>
      </c>
      <c r="H68" s="489" t="str">
        <f t="shared" si="14"/>
        <v/>
      </c>
      <c r="I68" s="488" t="str">
        <f t="shared" si="12"/>
        <v/>
      </c>
      <c r="J68" s="488" t="str">
        <f t="shared" si="12"/>
        <v/>
      </c>
      <c r="K68" s="488" t="str">
        <f t="shared" si="12"/>
        <v/>
      </c>
      <c r="L68" s="488" t="e">
        <f t="shared" si="13"/>
        <v>#N/A</v>
      </c>
    </row>
    <row r="69" spans="1:12" ht="15" customHeight="1" x14ac:dyDescent="0.2">
      <c r="A69" s="490">
        <v>43344</v>
      </c>
      <c r="B69" s="487">
        <v>40639</v>
      </c>
      <c r="C69" s="487">
        <v>5386</v>
      </c>
      <c r="D69" s="487">
        <v>2889</v>
      </c>
      <c r="E69" s="488">
        <f t="shared" si="11"/>
        <v>116.52759856630826</v>
      </c>
      <c r="F69" s="488">
        <f t="shared" si="11"/>
        <v>91.583064104744096</v>
      </c>
      <c r="G69" s="488">
        <f t="shared" si="11"/>
        <v>125.71801566579634</v>
      </c>
      <c r="H69" s="489">
        <f t="shared" si="14"/>
        <v>43344</v>
      </c>
      <c r="I69" s="488">
        <f t="shared" si="12"/>
        <v>116.52759856630826</v>
      </c>
      <c r="J69" s="488">
        <f t="shared" si="12"/>
        <v>91.583064104744096</v>
      </c>
      <c r="K69" s="488">
        <f t="shared" si="12"/>
        <v>125.71801566579634</v>
      </c>
      <c r="L69" s="488" t="e">
        <f t="shared" si="13"/>
        <v>#N/A</v>
      </c>
    </row>
    <row r="70" spans="1:12" ht="15" customHeight="1" x14ac:dyDescent="0.2">
      <c r="A70" s="490" t="s">
        <v>474</v>
      </c>
      <c r="B70" s="487">
        <v>40360</v>
      </c>
      <c r="C70" s="487">
        <v>5410</v>
      </c>
      <c r="D70" s="487">
        <v>2906</v>
      </c>
      <c r="E70" s="488">
        <f t="shared" si="11"/>
        <v>115.72759856630826</v>
      </c>
      <c r="F70" s="488">
        <f t="shared" si="11"/>
        <v>91.991157966332253</v>
      </c>
      <c r="G70" s="488">
        <f t="shared" si="11"/>
        <v>126.45778938207137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40411</v>
      </c>
      <c r="C71" s="487">
        <v>5306</v>
      </c>
      <c r="D71" s="487">
        <v>2858</v>
      </c>
      <c r="E71" s="491">
        <f t="shared" ref="E71:G75" si="15">IF($A$51=37802,IF(COUNTBLANK(B$51:B$70)&gt;0,#N/A,IF(ISBLANK(B71)=FALSE,B71/B$51*100,#N/A)),IF(COUNTBLANK(B$51:B$75)&gt;0,#N/A,B71/B$51*100))</f>
        <v>115.87383512544802</v>
      </c>
      <c r="F71" s="491">
        <f t="shared" si="15"/>
        <v>90.222751232783537</v>
      </c>
      <c r="G71" s="491">
        <f t="shared" si="15"/>
        <v>124.36901653611837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40641</v>
      </c>
      <c r="C72" s="487">
        <v>5280</v>
      </c>
      <c r="D72" s="487">
        <v>2886</v>
      </c>
      <c r="E72" s="491">
        <f t="shared" si="15"/>
        <v>116.53333333333333</v>
      </c>
      <c r="F72" s="491">
        <f t="shared" si="15"/>
        <v>89.780649549396358</v>
      </c>
      <c r="G72" s="491">
        <f t="shared" si="15"/>
        <v>125.58746736292427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41771</v>
      </c>
      <c r="C73" s="487">
        <v>5206</v>
      </c>
      <c r="D73" s="487">
        <v>3019</v>
      </c>
      <c r="E73" s="491">
        <f t="shared" si="15"/>
        <v>119.77347670250896</v>
      </c>
      <c r="F73" s="491">
        <f t="shared" si="15"/>
        <v>88.522360142832852</v>
      </c>
      <c r="G73" s="491">
        <f t="shared" si="15"/>
        <v>131.3751087902524</v>
      </c>
      <c r="H73" s="492">
        <f>IF(A$51=37802,IF(ISERROR(L73)=TRUE,IF(ISBLANK(A73)=FALSE,IF(MONTH(A73)=MONTH(MAX(A$51:A$75)),A73,""),""),""),IF(ISERROR(L73)=TRUE,IF(MONTH(A73)=MONTH(MAX(A$51:A$75)),A73,""),""))</f>
        <v>43709</v>
      </c>
      <c r="I73" s="488">
        <f t="shared" si="12"/>
        <v>119.77347670250896</v>
      </c>
      <c r="J73" s="488">
        <f t="shared" si="12"/>
        <v>88.522360142832852</v>
      </c>
      <c r="K73" s="488">
        <f t="shared" si="12"/>
        <v>131.3751087902524</v>
      </c>
      <c r="L73" s="488" t="e">
        <f t="shared" si="13"/>
        <v>#N/A</v>
      </c>
    </row>
    <row r="74" spans="1:12" ht="15" customHeight="1" x14ac:dyDescent="0.2">
      <c r="A74" s="490" t="s">
        <v>477</v>
      </c>
      <c r="B74" s="487">
        <v>41680</v>
      </c>
      <c r="C74" s="487">
        <v>5226</v>
      </c>
      <c r="D74" s="487">
        <v>2999</v>
      </c>
      <c r="E74" s="491">
        <f t="shared" si="15"/>
        <v>119.5125448028674</v>
      </c>
      <c r="F74" s="491">
        <f t="shared" si="15"/>
        <v>88.862438360822992</v>
      </c>
      <c r="G74" s="491">
        <f t="shared" si="15"/>
        <v>130.5047867711053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41548</v>
      </c>
      <c r="C75" s="493">
        <v>5047</v>
      </c>
      <c r="D75" s="493">
        <v>2850</v>
      </c>
      <c r="E75" s="491">
        <f t="shared" si="15"/>
        <v>119.13405017921146</v>
      </c>
      <c r="F75" s="491">
        <f t="shared" si="15"/>
        <v>85.818738309811266</v>
      </c>
      <c r="G75" s="491">
        <f t="shared" si="15"/>
        <v>124.02088772845954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119.77347670250896</v>
      </c>
      <c r="J77" s="488">
        <f>IF(J75&lt;&gt;"",J75,IF(J74&lt;&gt;"",J74,IF(J73&lt;&gt;"",J73,IF(J72&lt;&gt;"",J72,IF(J71&lt;&gt;"",J71,IF(J70&lt;&gt;"",J70,""))))))</f>
        <v>88.522360142832852</v>
      </c>
      <c r="K77" s="488">
        <f>IF(K75&lt;&gt;"",K75,IF(K74&lt;&gt;"",K74,IF(K73&lt;&gt;"",K73,IF(K72&lt;&gt;"",K72,IF(K71&lt;&gt;"",K71,IF(K70&lt;&gt;"",K70,""))))))</f>
        <v>131.3751087902524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+19,8%</v>
      </c>
      <c r="J79" s="488" t="str">
        <f>"GeB - ausschließlich: "&amp;IF(J77&gt;100,"+","")&amp;TEXT(J77-100,"0,0")&amp;"%"</f>
        <v>GeB - ausschließlich: -11,5%</v>
      </c>
      <c r="K79" s="488" t="str">
        <f>"GeB - im Nebenjob: "&amp;IF(K77&gt;100,"+","")&amp;TEXT(K77-100,"0,0")&amp;"%"</f>
        <v>GeB - im Nebenjob: +31,4%</v>
      </c>
    </row>
    <row r="81" spans="9:9" ht="15" customHeight="1" x14ac:dyDescent="0.2">
      <c r="I81" s="488" t="str">
        <f>IF(ISERROR(HLOOKUP(1,I$78:K$79,2,FALSE)),"",HLOOKUP(1,I$78:K$79,2,FALSE))</f>
        <v>GeB - im Nebenjob: +31,4%</v>
      </c>
    </row>
    <row r="82" spans="9:9" ht="15" customHeight="1" x14ac:dyDescent="0.2">
      <c r="I82" s="488" t="str">
        <f>IF(ISERROR(HLOOKUP(2,I$78:K$79,2,FALSE)),"",HLOOKUP(2,I$78:K$79,2,FALSE))</f>
        <v>SvB: +19,8%</v>
      </c>
    </row>
    <row r="83" spans="9:9" ht="15" customHeight="1" x14ac:dyDescent="0.2">
      <c r="I83" s="488" t="str">
        <f>IF(ISERROR(HLOOKUP(3,I$78:K$79,2,FALSE)),"",HLOOKUP(3,I$78:K$79,2,FALSE))</f>
        <v>GeB - ausschließlich: -11,5%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41548</v>
      </c>
      <c r="E12" s="114">
        <v>41680</v>
      </c>
      <c r="F12" s="114">
        <v>41771</v>
      </c>
      <c r="G12" s="114">
        <v>40641</v>
      </c>
      <c r="H12" s="114">
        <v>40411</v>
      </c>
      <c r="I12" s="115">
        <v>1137</v>
      </c>
      <c r="J12" s="116">
        <v>2.8135903590606519</v>
      </c>
      <c r="N12" s="117"/>
    </row>
    <row r="13" spans="1:15" s="110" customFormat="1" ht="13.5" customHeight="1" x14ac:dyDescent="0.2">
      <c r="A13" s="118" t="s">
        <v>105</v>
      </c>
      <c r="B13" s="119" t="s">
        <v>106</v>
      </c>
      <c r="C13" s="113">
        <v>56.327621064792531</v>
      </c>
      <c r="D13" s="114">
        <v>23403</v>
      </c>
      <c r="E13" s="114">
        <v>23526</v>
      </c>
      <c r="F13" s="114">
        <v>23673</v>
      </c>
      <c r="G13" s="114">
        <v>22964</v>
      </c>
      <c r="H13" s="114">
        <v>22784</v>
      </c>
      <c r="I13" s="115">
        <v>619</v>
      </c>
      <c r="J13" s="116">
        <v>2.7168188202247192</v>
      </c>
    </row>
    <row r="14" spans="1:15" s="110" customFormat="1" ht="13.5" customHeight="1" x14ac:dyDescent="0.2">
      <c r="A14" s="120"/>
      <c r="B14" s="119" t="s">
        <v>107</v>
      </c>
      <c r="C14" s="113">
        <v>43.672378935207469</v>
      </c>
      <c r="D14" s="114">
        <v>18145</v>
      </c>
      <c r="E14" s="114">
        <v>18154</v>
      </c>
      <c r="F14" s="114">
        <v>18098</v>
      </c>
      <c r="G14" s="114">
        <v>17677</v>
      </c>
      <c r="H14" s="114">
        <v>17627</v>
      </c>
      <c r="I14" s="115">
        <v>518</v>
      </c>
      <c r="J14" s="116">
        <v>2.9386736256878652</v>
      </c>
    </row>
    <row r="15" spans="1:15" s="110" customFormat="1" ht="13.5" customHeight="1" x14ac:dyDescent="0.2">
      <c r="A15" s="118" t="s">
        <v>105</v>
      </c>
      <c r="B15" s="121" t="s">
        <v>108</v>
      </c>
      <c r="C15" s="113">
        <v>11.319437758736882</v>
      </c>
      <c r="D15" s="114">
        <v>4703</v>
      </c>
      <c r="E15" s="114">
        <v>4855</v>
      </c>
      <c r="F15" s="114">
        <v>4858</v>
      </c>
      <c r="G15" s="114">
        <v>4371</v>
      </c>
      <c r="H15" s="114">
        <v>4486</v>
      </c>
      <c r="I15" s="115">
        <v>217</v>
      </c>
      <c r="J15" s="116">
        <v>4.8372715113687024</v>
      </c>
    </row>
    <row r="16" spans="1:15" s="110" customFormat="1" ht="13.5" customHeight="1" x14ac:dyDescent="0.2">
      <c r="A16" s="118"/>
      <c r="B16" s="121" t="s">
        <v>109</v>
      </c>
      <c r="C16" s="113">
        <v>66.421969769904692</v>
      </c>
      <c r="D16" s="114">
        <v>27597</v>
      </c>
      <c r="E16" s="114">
        <v>27620</v>
      </c>
      <c r="F16" s="114">
        <v>27833</v>
      </c>
      <c r="G16" s="114">
        <v>27484</v>
      </c>
      <c r="H16" s="114">
        <v>27365</v>
      </c>
      <c r="I16" s="115">
        <v>232</v>
      </c>
      <c r="J16" s="116">
        <v>0.84779828247761735</v>
      </c>
    </row>
    <row r="17" spans="1:10" s="110" customFormat="1" ht="13.5" customHeight="1" x14ac:dyDescent="0.2">
      <c r="A17" s="118"/>
      <c r="B17" s="121" t="s">
        <v>110</v>
      </c>
      <c r="C17" s="113">
        <v>20.840955039953787</v>
      </c>
      <c r="D17" s="114">
        <v>8659</v>
      </c>
      <c r="E17" s="114">
        <v>8622</v>
      </c>
      <c r="F17" s="114">
        <v>8504</v>
      </c>
      <c r="G17" s="114">
        <v>8219</v>
      </c>
      <c r="H17" s="114">
        <v>8018</v>
      </c>
      <c r="I17" s="115">
        <v>641</v>
      </c>
      <c r="J17" s="116">
        <v>7.994512347218758</v>
      </c>
    </row>
    <row r="18" spans="1:10" s="110" customFormat="1" ht="13.5" customHeight="1" x14ac:dyDescent="0.2">
      <c r="A18" s="120"/>
      <c r="B18" s="121" t="s">
        <v>111</v>
      </c>
      <c r="C18" s="113">
        <v>1.4176374314046405</v>
      </c>
      <c r="D18" s="114">
        <v>589</v>
      </c>
      <c r="E18" s="114">
        <v>583</v>
      </c>
      <c r="F18" s="114">
        <v>576</v>
      </c>
      <c r="G18" s="114">
        <v>567</v>
      </c>
      <c r="H18" s="114">
        <v>542</v>
      </c>
      <c r="I18" s="115">
        <v>47</v>
      </c>
      <c r="J18" s="116">
        <v>8.6715867158671589</v>
      </c>
    </row>
    <row r="19" spans="1:10" s="110" customFormat="1" ht="13.5" customHeight="1" x14ac:dyDescent="0.2">
      <c r="A19" s="120"/>
      <c r="B19" s="121" t="s">
        <v>112</v>
      </c>
      <c r="C19" s="113">
        <v>0.38268990083758542</v>
      </c>
      <c r="D19" s="114">
        <v>159</v>
      </c>
      <c r="E19" s="114">
        <v>144</v>
      </c>
      <c r="F19" s="114">
        <v>149</v>
      </c>
      <c r="G19" s="114">
        <v>145</v>
      </c>
      <c r="H19" s="114">
        <v>134</v>
      </c>
      <c r="I19" s="115">
        <v>25</v>
      </c>
      <c r="J19" s="116">
        <v>18.656716417910449</v>
      </c>
    </row>
    <row r="20" spans="1:10" s="110" customFormat="1" ht="13.5" customHeight="1" x14ac:dyDescent="0.2">
      <c r="A20" s="118" t="s">
        <v>113</v>
      </c>
      <c r="B20" s="122" t="s">
        <v>114</v>
      </c>
      <c r="C20" s="113">
        <v>71.849427168576099</v>
      </c>
      <c r="D20" s="114">
        <v>29852</v>
      </c>
      <c r="E20" s="114">
        <v>29971</v>
      </c>
      <c r="F20" s="114">
        <v>30130</v>
      </c>
      <c r="G20" s="114">
        <v>29071</v>
      </c>
      <c r="H20" s="114">
        <v>29043</v>
      </c>
      <c r="I20" s="115">
        <v>809</v>
      </c>
      <c r="J20" s="116">
        <v>2.7855249113383604</v>
      </c>
    </row>
    <row r="21" spans="1:10" s="110" customFormat="1" ht="13.5" customHeight="1" x14ac:dyDescent="0.2">
      <c r="A21" s="120"/>
      <c r="B21" s="122" t="s">
        <v>115</v>
      </c>
      <c r="C21" s="113">
        <v>28.150572831423894</v>
      </c>
      <c r="D21" s="114">
        <v>11696</v>
      </c>
      <c r="E21" s="114">
        <v>11709</v>
      </c>
      <c r="F21" s="114">
        <v>11641</v>
      </c>
      <c r="G21" s="114">
        <v>11570</v>
      </c>
      <c r="H21" s="114">
        <v>11368</v>
      </c>
      <c r="I21" s="115">
        <v>328</v>
      </c>
      <c r="J21" s="116">
        <v>2.8852920478536244</v>
      </c>
    </row>
    <row r="22" spans="1:10" s="110" customFormat="1" ht="13.5" customHeight="1" x14ac:dyDescent="0.2">
      <c r="A22" s="118" t="s">
        <v>113</v>
      </c>
      <c r="B22" s="122" t="s">
        <v>116</v>
      </c>
      <c r="C22" s="113">
        <v>93.049003562144989</v>
      </c>
      <c r="D22" s="114">
        <v>38660</v>
      </c>
      <c r="E22" s="114">
        <v>38846</v>
      </c>
      <c r="F22" s="114">
        <v>38974</v>
      </c>
      <c r="G22" s="114">
        <v>37962</v>
      </c>
      <c r="H22" s="114">
        <v>37848</v>
      </c>
      <c r="I22" s="115">
        <v>812</v>
      </c>
      <c r="J22" s="116">
        <v>2.1454238004650179</v>
      </c>
    </row>
    <row r="23" spans="1:10" s="110" customFormat="1" ht="13.5" customHeight="1" x14ac:dyDescent="0.2">
      <c r="A23" s="123"/>
      <c r="B23" s="124" t="s">
        <v>117</v>
      </c>
      <c r="C23" s="125">
        <v>6.9028593434100314</v>
      </c>
      <c r="D23" s="114">
        <v>2868</v>
      </c>
      <c r="E23" s="114">
        <v>2815</v>
      </c>
      <c r="F23" s="114">
        <v>2780</v>
      </c>
      <c r="G23" s="114">
        <v>2665</v>
      </c>
      <c r="H23" s="114">
        <v>2547</v>
      </c>
      <c r="I23" s="115">
        <v>321</v>
      </c>
      <c r="J23" s="116">
        <v>12.603062426383982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7897</v>
      </c>
      <c r="E26" s="114">
        <v>8225</v>
      </c>
      <c r="F26" s="114">
        <v>8225</v>
      </c>
      <c r="G26" s="114">
        <v>8166</v>
      </c>
      <c r="H26" s="140">
        <v>8164</v>
      </c>
      <c r="I26" s="115">
        <v>-267</v>
      </c>
      <c r="J26" s="116">
        <v>-3.270455658990691</v>
      </c>
    </row>
    <row r="27" spans="1:10" s="110" customFormat="1" ht="13.5" customHeight="1" x14ac:dyDescent="0.2">
      <c r="A27" s="118" t="s">
        <v>105</v>
      </c>
      <c r="B27" s="119" t="s">
        <v>106</v>
      </c>
      <c r="C27" s="113">
        <v>43.459541598075219</v>
      </c>
      <c r="D27" s="115">
        <v>3432</v>
      </c>
      <c r="E27" s="114">
        <v>3510</v>
      </c>
      <c r="F27" s="114">
        <v>3523</v>
      </c>
      <c r="G27" s="114">
        <v>3472</v>
      </c>
      <c r="H27" s="140">
        <v>3492</v>
      </c>
      <c r="I27" s="115">
        <v>-60</v>
      </c>
      <c r="J27" s="116">
        <v>-1.7182130584192439</v>
      </c>
    </row>
    <row r="28" spans="1:10" s="110" customFormat="1" ht="13.5" customHeight="1" x14ac:dyDescent="0.2">
      <c r="A28" s="120"/>
      <c r="B28" s="119" t="s">
        <v>107</v>
      </c>
      <c r="C28" s="113">
        <v>56.540458401924781</v>
      </c>
      <c r="D28" s="115">
        <v>4465</v>
      </c>
      <c r="E28" s="114">
        <v>4715</v>
      </c>
      <c r="F28" s="114">
        <v>4702</v>
      </c>
      <c r="G28" s="114">
        <v>4694</v>
      </c>
      <c r="H28" s="140">
        <v>4672</v>
      </c>
      <c r="I28" s="115">
        <v>-207</v>
      </c>
      <c r="J28" s="116">
        <v>-4.430650684931507</v>
      </c>
    </row>
    <row r="29" spans="1:10" s="110" customFormat="1" ht="13.5" customHeight="1" x14ac:dyDescent="0.2">
      <c r="A29" s="118" t="s">
        <v>105</v>
      </c>
      <c r="B29" s="121" t="s">
        <v>108</v>
      </c>
      <c r="C29" s="113">
        <v>18.918576674686591</v>
      </c>
      <c r="D29" s="115">
        <v>1494</v>
      </c>
      <c r="E29" s="114">
        <v>1577</v>
      </c>
      <c r="F29" s="114">
        <v>1563</v>
      </c>
      <c r="G29" s="114">
        <v>1599</v>
      </c>
      <c r="H29" s="140">
        <v>1630</v>
      </c>
      <c r="I29" s="115">
        <v>-136</v>
      </c>
      <c r="J29" s="116">
        <v>-8.3435582822085887</v>
      </c>
    </row>
    <row r="30" spans="1:10" s="110" customFormat="1" ht="13.5" customHeight="1" x14ac:dyDescent="0.2">
      <c r="A30" s="118"/>
      <c r="B30" s="121" t="s">
        <v>109</v>
      </c>
      <c r="C30" s="113">
        <v>45.11839939217424</v>
      </c>
      <c r="D30" s="115">
        <v>3563</v>
      </c>
      <c r="E30" s="114">
        <v>3779</v>
      </c>
      <c r="F30" s="114">
        <v>3801</v>
      </c>
      <c r="G30" s="114">
        <v>3747</v>
      </c>
      <c r="H30" s="140">
        <v>3751</v>
      </c>
      <c r="I30" s="115">
        <v>-188</v>
      </c>
      <c r="J30" s="116">
        <v>-5.0119968008531055</v>
      </c>
    </row>
    <row r="31" spans="1:10" s="110" customFormat="1" ht="13.5" customHeight="1" x14ac:dyDescent="0.2">
      <c r="A31" s="118"/>
      <c r="B31" s="121" t="s">
        <v>110</v>
      </c>
      <c r="C31" s="113">
        <v>18.272761808281626</v>
      </c>
      <c r="D31" s="115">
        <v>1443</v>
      </c>
      <c r="E31" s="114">
        <v>1466</v>
      </c>
      <c r="F31" s="114">
        <v>1442</v>
      </c>
      <c r="G31" s="114">
        <v>1444</v>
      </c>
      <c r="H31" s="140">
        <v>1440</v>
      </c>
      <c r="I31" s="115">
        <v>3</v>
      </c>
      <c r="J31" s="116">
        <v>0.20833333333333334</v>
      </c>
    </row>
    <row r="32" spans="1:10" s="110" customFormat="1" ht="13.5" customHeight="1" x14ac:dyDescent="0.2">
      <c r="A32" s="120"/>
      <c r="B32" s="121" t="s">
        <v>111</v>
      </c>
      <c r="C32" s="113">
        <v>17.69026212485754</v>
      </c>
      <c r="D32" s="115">
        <v>1397</v>
      </c>
      <c r="E32" s="114">
        <v>1403</v>
      </c>
      <c r="F32" s="114">
        <v>1419</v>
      </c>
      <c r="G32" s="114">
        <v>1376</v>
      </c>
      <c r="H32" s="140">
        <v>1343</v>
      </c>
      <c r="I32" s="115">
        <v>54</v>
      </c>
      <c r="J32" s="116">
        <v>4.0208488458674605</v>
      </c>
    </row>
    <row r="33" spans="1:10" s="110" customFormat="1" ht="13.5" customHeight="1" x14ac:dyDescent="0.2">
      <c r="A33" s="120"/>
      <c r="B33" s="121" t="s">
        <v>112</v>
      </c>
      <c r="C33" s="113">
        <v>1.709509940483728</v>
      </c>
      <c r="D33" s="115">
        <v>135</v>
      </c>
      <c r="E33" s="114">
        <v>139</v>
      </c>
      <c r="F33" s="114">
        <v>153</v>
      </c>
      <c r="G33" s="114">
        <v>124</v>
      </c>
      <c r="H33" s="140">
        <v>119</v>
      </c>
      <c r="I33" s="115">
        <v>16</v>
      </c>
      <c r="J33" s="116">
        <v>13.445378151260504</v>
      </c>
    </row>
    <row r="34" spans="1:10" s="110" customFormat="1" ht="13.5" customHeight="1" x14ac:dyDescent="0.2">
      <c r="A34" s="118" t="s">
        <v>113</v>
      </c>
      <c r="B34" s="122" t="s">
        <v>116</v>
      </c>
      <c r="C34" s="113">
        <v>93.301253640623017</v>
      </c>
      <c r="D34" s="115">
        <v>7368</v>
      </c>
      <c r="E34" s="114">
        <v>7654</v>
      </c>
      <c r="F34" s="114">
        <v>7674</v>
      </c>
      <c r="G34" s="114">
        <v>7645</v>
      </c>
      <c r="H34" s="140">
        <v>7608</v>
      </c>
      <c r="I34" s="115">
        <v>-240</v>
      </c>
      <c r="J34" s="116">
        <v>-3.1545741324921135</v>
      </c>
    </row>
    <row r="35" spans="1:10" s="110" customFormat="1" ht="13.5" customHeight="1" x14ac:dyDescent="0.2">
      <c r="A35" s="118"/>
      <c r="B35" s="119" t="s">
        <v>117</v>
      </c>
      <c r="C35" s="113">
        <v>6.5974420666075728</v>
      </c>
      <c r="D35" s="115">
        <v>521</v>
      </c>
      <c r="E35" s="114">
        <v>564</v>
      </c>
      <c r="F35" s="114">
        <v>545</v>
      </c>
      <c r="G35" s="114">
        <v>515</v>
      </c>
      <c r="H35" s="140">
        <v>551</v>
      </c>
      <c r="I35" s="115">
        <v>-30</v>
      </c>
      <c r="J35" s="116">
        <v>-5.4446460980036298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5047</v>
      </c>
      <c r="E37" s="114">
        <v>5226</v>
      </c>
      <c r="F37" s="114">
        <v>5206</v>
      </c>
      <c r="G37" s="114">
        <v>5280</v>
      </c>
      <c r="H37" s="140">
        <v>5306</v>
      </c>
      <c r="I37" s="115">
        <v>-259</v>
      </c>
      <c r="J37" s="116">
        <v>-4.8812664907651717</v>
      </c>
    </row>
    <row r="38" spans="1:10" s="110" customFormat="1" ht="13.5" customHeight="1" x14ac:dyDescent="0.2">
      <c r="A38" s="118" t="s">
        <v>105</v>
      </c>
      <c r="B38" s="119" t="s">
        <v>106</v>
      </c>
      <c r="C38" s="113">
        <v>44.145036655438872</v>
      </c>
      <c r="D38" s="115">
        <v>2228</v>
      </c>
      <c r="E38" s="114">
        <v>2270</v>
      </c>
      <c r="F38" s="114">
        <v>2266</v>
      </c>
      <c r="G38" s="114">
        <v>2283</v>
      </c>
      <c r="H38" s="140">
        <v>2306</v>
      </c>
      <c r="I38" s="115">
        <v>-78</v>
      </c>
      <c r="J38" s="116">
        <v>-3.3824804856895057</v>
      </c>
    </row>
    <row r="39" spans="1:10" s="110" customFormat="1" ht="13.5" customHeight="1" x14ac:dyDescent="0.2">
      <c r="A39" s="120"/>
      <c r="B39" s="119" t="s">
        <v>107</v>
      </c>
      <c r="C39" s="113">
        <v>55.854963344561128</v>
      </c>
      <c r="D39" s="115">
        <v>2819</v>
      </c>
      <c r="E39" s="114">
        <v>2956</v>
      </c>
      <c r="F39" s="114">
        <v>2940</v>
      </c>
      <c r="G39" s="114">
        <v>2997</v>
      </c>
      <c r="H39" s="140">
        <v>3000</v>
      </c>
      <c r="I39" s="115">
        <v>-181</v>
      </c>
      <c r="J39" s="116">
        <v>-6.0333333333333332</v>
      </c>
    </row>
    <row r="40" spans="1:10" s="110" customFormat="1" ht="13.5" customHeight="1" x14ac:dyDescent="0.2">
      <c r="A40" s="118" t="s">
        <v>105</v>
      </c>
      <c r="B40" s="121" t="s">
        <v>108</v>
      </c>
      <c r="C40" s="113">
        <v>22.607489597780859</v>
      </c>
      <c r="D40" s="115">
        <v>1141</v>
      </c>
      <c r="E40" s="114">
        <v>1192</v>
      </c>
      <c r="F40" s="114">
        <v>1170</v>
      </c>
      <c r="G40" s="114">
        <v>1258</v>
      </c>
      <c r="H40" s="140">
        <v>1247</v>
      </c>
      <c r="I40" s="115">
        <v>-106</v>
      </c>
      <c r="J40" s="116">
        <v>-8.5004009623095431</v>
      </c>
    </row>
    <row r="41" spans="1:10" s="110" customFormat="1" ht="13.5" customHeight="1" x14ac:dyDescent="0.2">
      <c r="A41" s="118"/>
      <c r="B41" s="121" t="s">
        <v>109</v>
      </c>
      <c r="C41" s="113">
        <v>32.07846245294234</v>
      </c>
      <c r="D41" s="115">
        <v>1619</v>
      </c>
      <c r="E41" s="114">
        <v>1729</v>
      </c>
      <c r="F41" s="114">
        <v>1729</v>
      </c>
      <c r="G41" s="114">
        <v>1750</v>
      </c>
      <c r="H41" s="140">
        <v>1778</v>
      </c>
      <c r="I41" s="115">
        <v>-159</v>
      </c>
      <c r="J41" s="116">
        <v>-8.9426321709786283</v>
      </c>
    </row>
    <row r="42" spans="1:10" s="110" customFormat="1" ht="13.5" customHeight="1" x14ac:dyDescent="0.2">
      <c r="A42" s="118"/>
      <c r="B42" s="121" t="s">
        <v>110</v>
      </c>
      <c r="C42" s="113">
        <v>18.486229443233604</v>
      </c>
      <c r="D42" s="115">
        <v>933</v>
      </c>
      <c r="E42" s="114">
        <v>943</v>
      </c>
      <c r="F42" s="114">
        <v>932</v>
      </c>
      <c r="G42" s="114">
        <v>941</v>
      </c>
      <c r="H42" s="140">
        <v>975</v>
      </c>
      <c r="I42" s="115">
        <v>-42</v>
      </c>
      <c r="J42" s="116">
        <v>-4.3076923076923075</v>
      </c>
    </row>
    <row r="43" spans="1:10" s="110" customFormat="1" ht="13.5" customHeight="1" x14ac:dyDescent="0.2">
      <c r="A43" s="120"/>
      <c r="B43" s="121" t="s">
        <v>111</v>
      </c>
      <c r="C43" s="113">
        <v>26.827818506043194</v>
      </c>
      <c r="D43" s="115">
        <v>1354</v>
      </c>
      <c r="E43" s="114">
        <v>1362</v>
      </c>
      <c r="F43" s="114">
        <v>1375</v>
      </c>
      <c r="G43" s="114">
        <v>1331</v>
      </c>
      <c r="H43" s="140">
        <v>1306</v>
      </c>
      <c r="I43" s="115">
        <v>48</v>
      </c>
      <c r="J43" s="116">
        <v>3.6753445635528332</v>
      </c>
    </row>
    <row r="44" spans="1:10" s="110" customFormat="1" ht="13.5" customHeight="1" x14ac:dyDescent="0.2">
      <c r="A44" s="120"/>
      <c r="B44" s="121" t="s">
        <v>112</v>
      </c>
      <c r="C44" s="113">
        <v>2.4370913413909254</v>
      </c>
      <c r="D44" s="115">
        <v>123</v>
      </c>
      <c r="E44" s="114">
        <v>129</v>
      </c>
      <c r="F44" s="114">
        <v>144</v>
      </c>
      <c r="G44" s="114">
        <v>115</v>
      </c>
      <c r="H44" s="140">
        <v>113</v>
      </c>
      <c r="I44" s="115">
        <v>10</v>
      </c>
      <c r="J44" s="116">
        <v>8.8495575221238933</v>
      </c>
    </row>
    <row r="45" spans="1:10" s="110" customFormat="1" ht="13.5" customHeight="1" x14ac:dyDescent="0.2">
      <c r="A45" s="118" t="s">
        <v>113</v>
      </c>
      <c r="B45" s="122" t="s">
        <v>116</v>
      </c>
      <c r="C45" s="113">
        <v>92.530215969883102</v>
      </c>
      <c r="D45" s="115">
        <v>4670</v>
      </c>
      <c r="E45" s="114">
        <v>4813</v>
      </c>
      <c r="F45" s="114">
        <v>4811</v>
      </c>
      <c r="G45" s="114">
        <v>4897</v>
      </c>
      <c r="H45" s="140">
        <v>4901</v>
      </c>
      <c r="I45" s="115">
        <v>-231</v>
      </c>
      <c r="J45" s="116">
        <v>-4.7133238114670473</v>
      </c>
    </row>
    <row r="46" spans="1:10" s="110" customFormat="1" ht="13.5" customHeight="1" x14ac:dyDescent="0.2">
      <c r="A46" s="118"/>
      <c r="B46" s="119" t="s">
        <v>117</v>
      </c>
      <c r="C46" s="113">
        <v>7.3112740241727758</v>
      </c>
      <c r="D46" s="115">
        <v>369</v>
      </c>
      <c r="E46" s="114">
        <v>406</v>
      </c>
      <c r="F46" s="114">
        <v>389</v>
      </c>
      <c r="G46" s="114">
        <v>377</v>
      </c>
      <c r="H46" s="140">
        <v>400</v>
      </c>
      <c r="I46" s="115">
        <v>-31</v>
      </c>
      <c r="J46" s="116">
        <v>-7.75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2850</v>
      </c>
      <c r="E48" s="114">
        <v>2999</v>
      </c>
      <c r="F48" s="114">
        <v>3019</v>
      </c>
      <c r="G48" s="114">
        <v>2886</v>
      </c>
      <c r="H48" s="140">
        <v>2858</v>
      </c>
      <c r="I48" s="115">
        <v>-8</v>
      </c>
      <c r="J48" s="116">
        <v>-0.27991602519244224</v>
      </c>
    </row>
    <row r="49" spans="1:12" s="110" customFormat="1" ht="13.5" customHeight="1" x14ac:dyDescent="0.2">
      <c r="A49" s="118" t="s">
        <v>105</v>
      </c>
      <c r="B49" s="119" t="s">
        <v>106</v>
      </c>
      <c r="C49" s="113">
        <v>42.245614035087719</v>
      </c>
      <c r="D49" s="115">
        <v>1204</v>
      </c>
      <c r="E49" s="114">
        <v>1240</v>
      </c>
      <c r="F49" s="114">
        <v>1257</v>
      </c>
      <c r="G49" s="114">
        <v>1189</v>
      </c>
      <c r="H49" s="140">
        <v>1186</v>
      </c>
      <c r="I49" s="115">
        <v>18</v>
      </c>
      <c r="J49" s="116">
        <v>1.5177065767284992</v>
      </c>
    </row>
    <row r="50" spans="1:12" s="110" customFormat="1" ht="13.5" customHeight="1" x14ac:dyDescent="0.2">
      <c r="A50" s="120"/>
      <c r="B50" s="119" t="s">
        <v>107</v>
      </c>
      <c r="C50" s="113">
        <v>57.754385964912281</v>
      </c>
      <c r="D50" s="115">
        <v>1646</v>
      </c>
      <c r="E50" s="114">
        <v>1759</v>
      </c>
      <c r="F50" s="114">
        <v>1762</v>
      </c>
      <c r="G50" s="114">
        <v>1697</v>
      </c>
      <c r="H50" s="140">
        <v>1672</v>
      </c>
      <c r="I50" s="115">
        <v>-26</v>
      </c>
      <c r="J50" s="116">
        <v>-1.5550239234449761</v>
      </c>
    </row>
    <row r="51" spans="1:12" s="110" customFormat="1" ht="13.5" customHeight="1" x14ac:dyDescent="0.2">
      <c r="A51" s="118" t="s">
        <v>105</v>
      </c>
      <c r="B51" s="121" t="s">
        <v>108</v>
      </c>
      <c r="C51" s="113">
        <v>12.385964912280702</v>
      </c>
      <c r="D51" s="115">
        <v>353</v>
      </c>
      <c r="E51" s="114">
        <v>385</v>
      </c>
      <c r="F51" s="114">
        <v>393</v>
      </c>
      <c r="G51" s="114">
        <v>341</v>
      </c>
      <c r="H51" s="140">
        <v>383</v>
      </c>
      <c r="I51" s="115">
        <v>-30</v>
      </c>
      <c r="J51" s="116">
        <v>-7.8328981723237598</v>
      </c>
    </row>
    <row r="52" spans="1:12" s="110" customFormat="1" ht="13.5" customHeight="1" x14ac:dyDescent="0.2">
      <c r="A52" s="118"/>
      <c r="B52" s="121" t="s">
        <v>109</v>
      </c>
      <c r="C52" s="113">
        <v>68.21052631578948</v>
      </c>
      <c r="D52" s="115">
        <v>1944</v>
      </c>
      <c r="E52" s="114">
        <v>2050</v>
      </c>
      <c r="F52" s="114">
        <v>2072</v>
      </c>
      <c r="G52" s="114">
        <v>1997</v>
      </c>
      <c r="H52" s="140">
        <v>1973</v>
      </c>
      <c r="I52" s="115">
        <v>-29</v>
      </c>
      <c r="J52" s="116">
        <v>-1.4698428788646731</v>
      </c>
    </row>
    <row r="53" spans="1:12" s="110" customFormat="1" ht="13.5" customHeight="1" x14ac:dyDescent="0.2">
      <c r="A53" s="118"/>
      <c r="B53" s="121" t="s">
        <v>110</v>
      </c>
      <c r="C53" s="113">
        <v>17.894736842105264</v>
      </c>
      <c r="D53" s="115">
        <v>510</v>
      </c>
      <c r="E53" s="114">
        <v>523</v>
      </c>
      <c r="F53" s="114">
        <v>510</v>
      </c>
      <c r="G53" s="114">
        <v>503</v>
      </c>
      <c r="H53" s="140">
        <v>465</v>
      </c>
      <c r="I53" s="115">
        <v>45</v>
      </c>
      <c r="J53" s="116">
        <v>9.67741935483871</v>
      </c>
    </row>
    <row r="54" spans="1:12" s="110" customFormat="1" ht="13.5" customHeight="1" x14ac:dyDescent="0.2">
      <c r="A54" s="120"/>
      <c r="B54" s="121" t="s">
        <v>111</v>
      </c>
      <c r="C54" s="113">
        <v>1.5087719298245614</v>
      </c>
      <c r="D54" s="115">
        <v>43</v>
      </c>
      <c r="E54" s="114">
        <v>41</v>
      </c>
      <c r="F54" s="114">
        <v>44</v>
      </c>
      <c r="G54" s="114">
        <v>45</v>
      </c>
      <c r="H54" s="140">
        <v>37</v>
      </c>
      <c r="I54" s="115">
        <v>6</v>
      </c>
      <c r="J54" s="116">
        <v>16.216216216216218</v>
      </c>
    </row>
    <row r="55" spans="1:12" s="110" customFormat="1" ht="13.5" customHeight="1" x14ac:dyDescent="0.2">
      <c r="A55" s="120"/>
      <c r="B55" s="121" t="s">
        <v>112</v>
      </c>
      <c r="C55" s="113">
        <v>0.42105263157894735</v>
      </c>
      <c r="D55" s="115">
        <v>12</v>
      </c>
      <c r="E55" s="114">
        <v>10</v>
      </c>
      <c r="F55" s="114">
        <v>9</v>
      </c>
      <c r="G55" s="114">
        <v>9</v>
      </c>
      <c r="H55" s="140">
        <v>6</v>
      </c>
      <c r="I55" s="115">
        <v>6</v>
      </c>
      <c r="J55" s="116">
        <v>100</v>
      </c>
    </row>
    <row r="56" spans="1:12" s="110" customFormat="1" ht="13.5" customHeight="1" x14ac:dyDescent="0.2">
      <c r="A56" s="118" t="s">
        <v>113</v>
      </c>
      <c r="B56" s="122" t="s">
        <v>116</v>
      </c>
      <c r="C56" s="113">
        <v>94.666666666666671</v>
      </c>
      <c r="D56" s="115">
        <v>2698</v>
      </c>
      <c r="E56" s="114">
        <v>2841</v>
      </c>
      <c r="F56" s="114">
        <v>2863</v>
      </c>
      <c r="G56" s="114">
        <v>2748</v>
      </c>
      <c r="H56" s="140">
        <v>2707</v>
      </c>
      <c r="I56" s="115">
        <v>-9</v>
      </c>
      <c r="J56" s="116">
        <v>-0.33247137052087183</v>
      </c>
    </row>
    <row r="57" spans="1:12" s="110" customFormat="1" ht="13.5" customHeight="1" x14ac:dyDescent="0.2">
      <c r="A57" s="142"/>
      <c r="B57" s="124" t="s">
        <v>117</v>
      </c>
      <c r="C57" s="125">
        <v>5.333333333333333</v>
      </c>
      <c r="D57" s="143">
        <v>152</v>
      </c>
      <c r="E57" s="144">
        <v>158</v>
      </c>
      <c r="F57" s="144">
        <v>156</v>
      </c>
      <c r="G57" s="144">
        <v>138</v>
      </c>
      <c r="H57" s="145">
        <v>151</v>
      </c>
      <c r="I57" s="143">
        <v>1</v>
      </c>
      <c r="J57" s="146">
        <v>0.66225165562913912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41548</v>
      </c>
      <c r="E12" s="236">
        <v>41680</v>
      </c>
      <c r="F12" s="114">
        <v>41771</v>
      </c>
      <c r="G12" s="114">
        <v>40641</v>
      </c>
      <c r="H12" s="140">
        <v>40411</v>
      </c>
      <c r="I12" s="115">
        <v>1137</v>
      </c>
      <c r="J12" s="116">
        <v>2.8135903590606519</v>
      </c>
    </row>
    <row r="13" spans="1:15" s="110" customFormat="1" ht="12" customHeight="1" x14ac:dyDescent="0.2">
      <c r="A13" s="118" t="s">
        <v>105</v>
      </c>
      <c r="B13" s="119" t="s">
        <v>106</v>
      </c>
      <c r="C13" s="113">
        <v>56.327621064792531</v>
      </c>
      <c r="D13" s="115">
        <v>23403</v>
      </c>
      <c r="E13" s="114">
        <v>23526</v>
      </c>
      <c r="F13" s="114">
        <v>23673</v>
      </c>
      <c r="G13" s="114">
        <v>22964</v>
      </c>
      <c r="H13" s="140">
        <v>22784</v>
      </c>
      <c r="I13" s="115">
        <v>619</v>
      </c>
      <c r="J13" s="116">
        <v>2.7168188202247192</v>
      </c>
    </row>
    <row r="14" spans="1:15" s="110" customFormat="1" ht="12" customHeight="1" x14ac:dyDescent="0.2">
      <c r="A14" s="118"/>
      <c r="B14" s="119" t="s">
        <v>107</v>
      </c>
      <c r="C14" s="113">
        <v>43.672378935207469</v>
      </c>
      <c r="D14" s="115">
        <v>18145</v>
      </c>
      <c r="E14" s="114">
        <v>18154</v>
      </c>
      <c r="F14" s="114">
        <v>18098</v>
      </c>
      <c r="G14" s="114">
        <v>17677</v>
      </c>
      <c r="H14" s="140">
        <v>17627</v>
      </c>
      <c r="I14" s="115">
        <v>518</v>
      </c>
      <c r="J14" s="116">
        <v>2.9386736256878652</v>
      </c>
    </row>
    <row r="15" spans="1:15" s="110" customFormat="1" ht="12" customHeight="1" x14ac:dyDescent="0.2">
      <c r="A15" s="118" t="s">
        <v>105</v>
      </c>
      <c r="B15" s="121" t="s">
        <v>108</v>
      </c>
      <c r="C15" s="113">
        <v>11.319437758736882</v>
      </c>
      <c r="D15" s="115">
        <v>4703</v>
      </c>
      <c r="E15" s="114">
        <v>4855</v>
      </c>
      <c r="F15" s="114">
        <v>4858</v>
      </c>
      <c r="G15" s="114">
        <v>4371</v>
      </c>
      <c r="H15" s="140">
        <v>4486</v>
      </c>
      <c r="I15" s="115">
        <v>217</v>
      </c>
      <c r="J15" s="116">
        <v>4.8372715113687024</v>
      </c>
    </row>
    <row r="16" spans="1:15" s="110" customFormat="1" ht="12" customHeight="1" x14ac:dyDescent="0.2">
      <c r="A16" s="118"/>
      <c r="B16" s="121" t="s">
        <v>109</v>
      </c>
      <c r="C16" s="113">
        <v>66.421969769904692</v>
      </c>
      <c r="D16" s="115">
        <v>27597</v>
      </c>
      <c r="E16" s="114">
        <v>27620</v>
      </c>
      <c r="F16" s="114">
        <v>27833</v>
      </c>
      <c r="G16" s="114">
        <v>27484</v>
      </c>
      <c r="H16" s="140">
        <v>27365</v>
      </c>
      <c r="I16" s="115">
        <v>232</v>
      </c>
      <c r="J16" s="116">
        <v>0.84779828247761735</v>
      </c>
    </row>
    <row r="17" spans="1:10" s="110" customFormat="1" ht="12" customHeight="1" x14ac:dyDescent="0.2">
      <c r="A17" s="118"/>
      <c r="B17" s="121" t="s">
        <v>110</v>
      </c>
      <c r="C17" s="113">
        <v>20.840955039953787</v>
      </c>
      <c r="D17" s="115">
        <v>8659</v>
      </c>
      <c r="E17" s="114">
        <v>8622</v>
      </c>
      <c r="F17" s="114">
        <v>8504</v>
      </c>
      <c r="G17" s="114">
        <v>8219</v>
      </c>
      <c r="H17" s="140">
        <v>8018</v>
      </c>
      <c r="I17" s="115">
        <v>641</v>
      </c>
      <c r="J17" s="116">
        <v>7.994512347218758</v>
      </c>
    </row>
    <row r="18" spans="1:10" s="110" customFormat="1" ht="12" customHeight="1" x14ac:dyDescent="0.2">
      <c r="A18" s="120"/>
      <c r="B18" s="121" t="s">
        <v>111</v>
      </c>
      <c r="C18" s="113">
        <v>1.4176374314046405</v>
      </c>
      <c r="D18" s="115">
        <v>589</v>
      </c>
      <c r="E18" s="114">
        <v>583</v>
      </c>
      <c r="F18" s="114">
        <v>576</v>
      </c>
      <c r="G18" s="114">
        <v>567</v>
      </c>
      <c r="H18" s="140">
        <v>542</v>
      </c>
      <c r="I18" s="115">
        <v>47</v>
      </c>
      <c r="J18" s="116">
        <v>8.6715867158671589</v>
      </c>
    </row>
    <row r="19" spans="1:10" s="110" customFormat="1" ht="12" customHeight="1" x14ac:dyDescent="0.2">
      <c r="A19" s="120"/>
      <c r="B19" s="121" t="s">
        <v>112</v>
      </c>
      <c r="C19" s="113">
        <v>0.38268990083758542</v>
      </c>
      <c r="D19" s="115">
        <v>159</v>
      </c>
      <c r="E19" s="114">
        <v>144</v>
      </c>
      <c r="F19" s="114">
        <v>149</v>
      </c>
      <c r="G19" s="114">
        <v>145</v>
      </c>
      <c r="H19" s="140">
        <v>134</v>
      </c>
      <c r="I19" s="115">
        <v>25</v>
      </c>
      <c r="J19" s="116">
        <v>18.656716417910449</v>
      </c>
    </row>
    <row r="20" spans="1:10" s="110" customFormat="1" ht="12" customHeight="1" x14ac:dyDescent="0.2">
      <c r="A20" s="118" t="s">
        <v>113</v>
      </c>
      <c r="B20" s="119" t="s">
        <v>181</v>
      </c>
      <c r="C20" s="113">
        <v>71.849427168576099</v>
      </c>
      <c r="D20" s="115">
        <v>29852</v>
      </c>
      <c r="E20" s="114">
        <v>29971</v>
      </c>
      <c r="F20" s="114">
        <v>30130</v>
      </c>
      <c r="G20" s="114">
        <v>29071</v>
      </c>
      <c r="H20" s="140">
        <v>29043</v>
      </c>
      <c r="I20" s="115">
        <v>809</v>
      </c>
      <c r="J20" s="116">
        <v>2.7855249113383604</v>
      </c>
    </row>
    <row r="21" spans="1:10" s="110" customFormat="1" ht="12" customHeight="1" x14ac:dyDescent="0.2">
      <c r="A21" s="118"/>
      <c r="B21" s="119" t="s">
        <v>182</v>
      </c>
      <c r="C21" s="113">
        <v>28.150572831423894</v>
      </c>
      <c r="D21" s="115">
        <v>11696</v>
      </c>
      <c r="E21" s="114">
        <v>11709</v>
      </c>
      <c r="F21" s="114">
        <v>11641</v>
      </c>
      <c r="G21" s="114">
        <v>11570</v>
      </c>
      <c r="H21" s="140">
        <v>11368</v>
      </c>
      <c r="I21" s="115">
        <v>328</v>
      </c>
      <c r="J21" s="116">
        <v>2.8852920478536244</v>
      </c>
    </row>
    <row r="22" spans="1:10" s="110" customFormat="1" ht="12" customHeight="1" x14ac:dyDescent="0.2">
      <c r="A22" s="118" t="s">
        <v>113</v>
      </c>
      <c r="B22" s="119" t="s">
        <v>116</v>
      </c>
      <c r="C22" s="113">
        <v>93.049003562144989</v>
      </c>
      <c r="D22" s="115">
        <v>38660</v>
      </c>
      <c r="E22" s="114">
        <v>38846</v>
      </c>
      <c r="F22" s="114">
        <v>38974</v>
      </c>
      <c r="G22" s="114">
        <v>37962</v>
      </c>
      <c r="H22" s="140">
        <v>37848</v>
      </c>
      <c r="I22" s="115">
        <v>812</v>
      </c>
      <c r="J22" s="116">
        <v>2.1454238004650179</v>
      </c>
    </row>
    <row r="23" spans="1:10" s="110" customFormat="1" ht="12" customHeight="1" x14ac:dyDescent="0.2">
      <c r="A23" s="118"/>
      <c r="B23" s="119" t="s">
        <v>117</v>
      </c>
      <c r="C23" s="113">
        <v>6.9028593434100314</v>
      </c>
      <c r="D23" s="115">
        <v>2868</v>
      </c>
      <c r="E23" s="114">
        <v>2815</v>
      </c>
      <c r="F23" s="114">
        <v>2780</v>
      </c>
      <c r="G23" s="114">
        <v>2665</v>
      </c>
      <c r="H23" s="140">
        <v>2547</v>
      </c>
      <c r="I23" s="115">
        <v>321</v>
      </c>
      <c r="J23" s="116">
        <v>12.603062426383982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30391</v>
      </c>
      <c r="E64" s="236">
        <v>30571</v>
      </c>
      <c r="F64" s="236">
        <v>30648</v>
      </c>
      <c r="G64" s="236">
        <v>30015</v>
      </c>
      <c r="H64" s="140">
        <v>29871</v>
      </c>
      <c r="I64" s="115">
        <v>520</v>
      </c>
      <c r="J64" s="116">
        <v>1.7408188544072847</v>
      </c>
    </row>
    <row r="65" spans="1:12" s="110" customFormat="1" ht="12" customHeight="1" x14ac:dyDescent="0.2">
      <c r="A65" s="118" t="s">
        <v>105</v>
      </c>
      <c r="B65" s="119" t="s">
        <v>106</v>
      </c>
      <c r="C65" s="113">
        <v>53.733013063077884</v>
      </c>
      <c r="D65" s="235">
        <v>16330</v>
      </c>
      <c r="E65" s="236">
        <v>16409</v>
      </c>
      <c r="F65" s="236">
        <v>16512</v>
      </c>
      <c r="G65" s="236">
        <v>16155</v>
      </c>
      <c r="H65" s="140">
        <v>16028</v>
      </c>
      <c r="I65" s="115">
        <v>302</v>
      </c>
      <c r="J65" s="116">
        <v>1.8842026453706013</v>
      </c>
    </row>
    <row r="66" spans="1:12" s="110" customFormat="1" ht="12" customHeight="1" x14ac:dyDescent="0.2">
      <c r="A66" s="118"/>
      <c r="B66" s="119" t="s">
        <v>107</v>
      </c>
      <c r="C66" s="113">
        <v>46.266986936922116</v>
      </c>
      <c r="D66" s="235">
        <v>14061</v>
      </c>
      <c r="E66" s="236">
        <v>14162</v>
      </c>
      <c r="F66" s="236">
        <v>14136</v>
      </c>
      <c r="G66" s="236">
        <v>13860</v>
      </c>
      <c r="H66" s="140">
        <v>13843</v>
      </c>
      <c r="I66" s="115">
        <v>218</v>
      </c>
      <c r="J66" s="116">
        <v>1.5748031496062993</v>
      </c>
    </row>
    <row r="67" spans="1:12" s="110" customFormat="1" ht="12" customHeight="1" x14ac:dyDescent="0.2">
      <c r="A67" s="118" t="s">
        <v>105</v>
      </c>
      <c r="B67" s="121" t="s">
        <v>108</v>
      </c>
      <c r="C67" s="113">
        <v>12.174656970813727</v>
      </c>
      <c r="D67" s="235">
        <v>3700</v>
      </c>
      <c r="E67" s="236">
        <v>3829</v>
      </c>
      <c r="F67" s="236">
        <v>3845</v>
      </c>
      <c r="G67" s="236">
        <v>3444</v>
      </c>
      <c r="H67" s="140">
        <v>3557</v>
      </c>
      <c r="I67" s="115">
        <v>143</v>
      </c>
      <c r="J67" s="116">
        <v>4.0202417767781835</v>
      </c>
    </row>
    <row r="68" spans="1:12" s="110" customFormat="1" ht="12" customHeight="1" x14ac:dyDescent="0.2">
      <c r="A68" s="118"/>
      <c r="B68" s="121" t="s">
        <v>109</v>
      </c>
      <c r="C68" s="113">
        <v>66.516402882432303</v>
      </c>
      <c r="D68" s="235">
        <v>20215</v>
      </c>
      <c r="E68" s="236">
        <v>20320</v>
      </c>
      <c r="F68" s="236">
        <v>20446</v>
      </c>
      <c r="G68" s="236">
        <v>20341</v>
      </c>
      <c r="H68" s="140">
        <v>20272</v>
      </c>
      <c r="I68" s="115">
        <v>-57</v>
      </c>
      <c r="J68" s="116">
        <v>-0.28117600631412787</v>
      </c>
    </row>
    <row r="69" spans="1:12" s="110" customFormat="1" ht="12" customHeight="1" x14ac:dyDescent="0.2">
      <c r="A69" s="118"/>
      <c r="B69" s="121" t="s">
        <v>110</v>
      </c>
      <c r="C69" s="113">
        <v>19.923661610345167</v>
      </c>
      <c r="D69" s="235">
        <v>6055</v>
      </c>
      <c r="E69" s="236">
        <v>6000</v>
      </c>
      <c r="F69" s="236">
        <v>5951</v>
      </c>
      <c r="G69" s="236">
        <v>5826</v>
      </c>
      <c r="H69" s="140">
        <v>5668</v>
      </c>
      <c r="I69" s="115">
        <v>387</v>
      </c>
      <c r="J69" s="116">
        <v>6.8278052223006354</v>
      </c>
    </row>
    <row r="70" spans="1:12" s="110" customFormat="1" ht="12" customHeight="1" x14ac:dyDescent="0.2">
      <c r="A70" s="120"/>
      <c r="B70" s="121" t="s">
        <v>111</v>
      </c>
      <c r="C70" s="113">
        <v>1.3852785364088052</v>
      </c>
      <c r="D70" s="235">
        <v>421</v>
      </c>
      <c r="E70" s="236">
        <v>422</v>
      </c>
      <c r="F70" s="236">
        <v>406</v>
      </c>
      <c r="G70" s="236">
        <v>404</v>
      </c>
      <c r="H70" s="140">
        <v>374</v>
      </c>
      <c r="I70" s="115">
        <v>47</v>
      </c>
      <c r="J70" s="116">
        <v>12.566844919786096</v>
      </c>
    </row>
    <row r="71" spans="1:12" s="110" customFormat="1" ht="12" customHeight="1" x14ac:dyDescent="0.2">
      <c r="A71" s="120"/>
      <c r="B71" s="121" t="s">
        <v>112</v>
      </c>
      <c r="C71" s="113">
        <v>0.37840150044421045</v>
      </c>
      <c r="D71" s="235">
        <v>115</v>
      </c>
      <c r="E71" s="236">
        <v>112</v>
      </c>
      <c r="F71" s="236">
        <v>103</v>
      </c>
      <c r="G71" s="236">
        <v>94</v>
      </c>
      <c r="H71" s="140">
        <v>79</v>
      </c>
      <c r="I71" s="115">
        <v>36</v>
      </c>
      <c r="J71" s="116">
        <v>45.569620253164558</v>
      </c>
    </row>
    <row r="72" spans="1:12" s="110" customFormat="1" ht="12" customHeight="1" x14ac:dyDescent="0.2">
      <c r="A72" s="118" t="s">
        <v>113</v>
      </c>
      <c r="B72" s="119" t="s">
        <v>181</v>
      </c>
      <c r="C72" s="113">
        <v>69.10269487677273</v>
      </c>
      <c r="D72" s="235">
        <v>21001</v>
      </c>
      <c r="E72" s="236">
        <v>21171</v>
      </c>
      <c r="F72" s="236">
        <v>21341</v>
      </c>
      <c r="G72" s="236">
        <v>20701</v>
      </c>
      <c r="H72" s="140">
        <v>20699</v>
      </c>
      <c r="I72" s="115">
        <v>302</v>
      </c>
      <c r="J72" s="116">
        <v>1.4590076815305086</v>
      </c>
    </row>
    <row r="73" spans="1:12" s="110" customFormat="1" ht="12" customHeight="1" x14ac:dyDescent="0.2">
      <c r="A73" s="118"/>
      <c r="B73" s="119" t="s">
        <v>182</v>
      </c>
      <c r="C73" s="113">
        <v>30.89730512322727</v>
      </c>
      <c r="D73" s="115">
        <v>9390</v>
      </c>
      <c r="E73" s="114">
        <v>9400</v>
      </c>
      <c r="F73" s="114">
        <v>9307</v>
      </c>
      <c r="G73" s="114">
        <v>9314</v>
      </c>
      <c r="H73" s="140">
        <v>9172</v>
      </c>
      <c r="I73" s="115">
        <v>218</v>
      </c>
      <c r="J73" s="116">
        <v>2.3767989533362406</v>
      </c>
    </row>
    <row r="74" spans="1:12" s="110" customFormat="1" ht="12" customHeight="1" x14ac:dyDescent="0.2">
      <c r="A74" s="118" t="s">
        <v>113</v>
      </c>
      <c r="B74" s="119" t="s">
        <v>116</v>
      </c>
      <c r="C74" s="113">
        <v>90.954558915468397</v>
      </c>
      <c r="D74" s="115">
        <v>27642</v>
      </c>
      <c r="E74" s="114">
        <v>27848</v>
      </c>
      <c r="F74" s="114">
        <v>27951</v>
      </c>
      <c r="G74" s="114">
        <v>27384</v>
      </c>
      <c r="H74" s="140">
        <v>27336</v>
      </c>
      <c r="I74" s="115">
        <v>306</v>
      </c>
      <c r="J74" s="116">
        <v>1.1194029850746268</v>
      </c>
    </row>
    <row r="75" spans="1:12" s="110" customFormat="1" ht="12" customHeight="1" x14ac:dyDescent="0.2">
      <c r="A75" s="142"/>
      <c r="B75" s="124" t="s">
        <v>117</v>
      </c>
      <c r="C75" s="125">
        <v>9.0026652627422585</v>
      </c>
      <c r="D75" s="143">
        <v>2736</v>
      </c>
      <c r="E75" s="144">
        <v>2710</v>
      </c>
      <c r="F75" s="144">
        <v>2685</v>
      </c>
      <c r="G75" s="144">
        <v>2616</v>
      </c>
      <c r="H75" s="145">
        <v>2520</v>
      </c>
      <c r="I75" s="143">
        <v>216</v>
      </c>
      <c r="J75" s="146">
        <v>8.5714285714285712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41548</v>
      </c>
      <c r="G11" s="114">
        <v>41680</v>
      </c>
      <c r="H11" s="114">
        <v>41771</v>
      </c>
      <c r="I11" s="114">
        <v>40641</v>
      </c>
      <c r="J11" s="140">
        <v>40411</v>
      </c>
      <c r="K11" s="114">
        <v>1137</v>
      </c>
      <c r="L11" s="116">
        <v>2.8135903590606519</v>
      </c>
    </row>
    <row r="12" spans="1:17" s="110" customFormat="1" ht="24.95" customHeight="1" x14ac:dyDescent="0.2">
      <c r="A12" s="604" t="s">
        <v>185</v>
      </c>
      <c r="B12" s="605"/>
      <c r="C12" s="605"/>
      <c r="D12" s="606"/>
      <c r="E12" s="113">
        <v>56.327621064792531</v>
      </c>
      <c r="F12" s="115">
        <v>23403</v>
      </c>
      <c r="G12" s="114">
        <v>23526</v>
      </c>
      <c r="H12" s="114">
        <v>23673</v>
      </c>
      <c r="I12" s="114">
        <v>22964</v>
      </c>
      <c r="J12" s="140">
        <v>22784</v>
      </c>
      <c r="K12" s="114">
        <v>619</v>
      </c>
      <c r="L12" s="116">
        <v>2.7168188202247192</v>
      </c>
    </row>
    <row r="13" spans="1:17" s="110" customFormat="1" ht="15" customHeight="1" x14ac:dyDescent="0.2">
      <c r="A13" s="120"/>
      <c r="B13" s="612" t="s">
        <v>107</v>
      </c>
      <c r="C13" s="612"/>
      <c r="E13" s="113">
        <v>43.672378935207469</v>
      </c>
      <c r="F13" s="115">
        <v>18145</v>
      </c>
      <c r="G13" s="114">
        <v>18154</v>
      </c>
      <c r="H13" s="114">
        <v>18098</v>
      </c>
      <c r="I13" s="114">
        <v>17677</v>
      </c>
      <c r="J13" s="140">
        <v>17627</v>
      </c>
      <c r="K13" s="114">
        <v>518</v>
      </c>
      <c r="L13" s="116">
        <v>2.9386736256878652</v>
      </c>
    </row>
    <row r="14" spans="1:17" s="110" customFormat="1" ht="24.95" customHeight="1" x14ac:dyDescent="0.2">
      <c r="A14" s="604" t="s">
        <v>186</v>
      </c>
      <c r="B14" s="605"/>
      <c r="C14" s="605"/>
      <c r="D14" s="606"/>
      <c r="E14" s="113">
        <v>11.319437758736882</v>
      </c>
      <c r="F14" s="115">
        <v>4703</v>
      </c>
      <c r="G14" s="114">
        <v>4855</v>
      </c>
      <c r="H14" s="114">
        <v>4858</v>
      </c>
      <c r="I14" s="114">
        <v>4371</v>
      </c>
      <c r="J14" s="140">
        <v>4486</v>
      </c>
      <c r="K14" s="114">
        <v>217</v>
      </c>
      <c r="L14" s="116">
        <v>4.8372715113687024</v>
      </c>
    </row>
    <row r="15" spans="1:17" s="110" customFormat="1" ht="15" customHeight="1" x14ac:dyDescent="0.2">
      <c r="A15" s="120"/>
      <c r="B15" s="119"/>
      <c r="C15" s="258" t="s">
        <v>106</v>
      </c>
      <c r="E15" s="113">
        <v>57.814161173718901</v>
      </c>
      <c r="F15" s="115">
        <v>2719</v>
      </c>
      <c r="G15" s="114">
        <v>2820</v>
      </c>
      <c r="H15" s="114">
        <v>2867</v>
      </c>
      <c r="I15" s="114">
        <v>2526</v>
      </c>
      <c r="J15" s="140">
        <v>2567</v>
      </c>
      <c r="K15" s="114">
        <v>152</v>
      </c>
      <c r="L15" s="116">
        <v>5.921308920919361</v>
      </c>
    </row>
    <row r="16" spans="1:17" s="110" customFormat="1" ht="15" customHeight="1" x14ac:dyDescent="0.2">
      <c r="A16" s="120"/>
      <c r="B16" s="119"/>
      <c r="C16" s="258" t="s">
        <v>107</v>
      </c>
      <c r="E16" s="113">
        <v>42.185838826281099</v>
      </c>
      <c r="F16" s="115">
        <v>1984</v>
      </c>
      <c r="G16" s="114">
        <v>2035</v>
      </c>
      <c r="H16" s="114">
        <v>1991</v>
      </c>
      <c r="I16" s="114">
        <v>1845</v>
      </c>
      <c r="J16" s="140">
        <v>1919</v>
      </c>
      <c r="K16" s="114">
        <v>65</v>
      </c>
      <c r="L16" s="116">
        <v>3.3871808233454925</v>
      </c>
    </row>
    <row r="17" spans="1:12" s="110" customFormat="1" ht="15" customHeight="1" x14ac:dyDescent="0.2">
      <c r="A17" s="120"/>
      <c r="B17" s="121" t="s">
        <v>109</v>
      </c>
      <c r="C17" s="258"/>
      <c r="E17" s="113">
        <v>66.421969769904692</v>
      </c>
      <c r="F17" s="115">
        <v>27597</v>
      </c>
      <c r="G17" s="114">
        <v>27620</v>
      </c>
      <c r="H17" s="114">
        <v>27833</v>
      </c>
      <c r="I17" s="114">
        <v>27484</v>
      </c>
      <c r="J17" s="140">
        <v>27365</v>
      </c>
      <c r="K17" s="114">
        <v>232</v>
      </c>
      <c r="L17" s="116">
        <v>0.84779828247761735</v>
      </c>
    </row>
    <row r="18" spans="1:12" s="110" customFormat="1" ht="15" customHeight="1" x14ac:dyDescent="0.2">
      <c r="A18" s="120"/>
      <c r="B18" s="119"/>
      <c r="C18" s="258" t="s">
        <v>106</v>
      </c>
      <c r="E18" s="113">
        <v>55.832155669094469</v>
      </c>
      <c r="F18" s="115">
        <v>15408</v>
      </c>
      <c r="G18" s="114">
        <v>15429</v>
      </c>
      <c r="H18" s="114">
        <v>15606</v>
      </c>
      <c r="I18" s="114">
        <v>15430</v>
      </c>
      <c r="J18" s="140">
        <v>15323</v>
      </c>
      <c r="K18" s="114">
        <v>85</v>
      </c>
      <c r="L18" s="116">
        <v>0.55472166024929848</v>
      </c>
    </row>
    <row r="19" spans="1:12" s="110" customFormat="1" ht="15" customHeight="1" x14ac:dyDescent="0.2">
      <c r="A19" s="120"/>
      <c r="B19" s="119"/>
      <c r="C19" s="258" t="s">
        <v>107</v>
      </c>
      <c r="E19" s="113">
        <v>44.167844330905531</v>
      </c>
      <c r="F19" s="115">
        <v>12189</v>
      </c>
      <c r="G19" s="114">
        <v>12191</v>
      </c>
      <c r="H19" s="114">
        <v>12227</v>
      </c>
      <c r="I19" s="114">
        <v>12054</v>
      </c>
      <c r="J19" s="140">
        <v>12042</v>
      </c>
      <c r="K19" s="114">
        <v>147</v>
      </c>
      <c r="L19" s="116">
        <v>1.2207274539113104</v>
      </c>
    </row>
    <row r="20" spans="1:12" s="110" customFormat="1" ht="15" customHeight="1" x14ac:dyDescent="0.2">
      <c r="A20" s="120"/>
      <c r="B20" s="121" t="s">
        <v>110</v>
      </c>
      <c r="C20" s="258"/>
      <c r="E20" s="113">
        <v>20.840955039953787</v>
      </c>
      <c r="F20" s="115">
        <v>8659</v>
      </c>
      <c r="G20" s="114">
        <v>8622</v>
      </c>
      <c r="H20" s="114">
        <v>8504</v>
      </c>
      <c r="I20" s="114">
        <v>8219</v>
      </c>
      <c r="J20" s="140">
        <v>8018</v>
      </c>
      <c r="K20" s="114">
        <v>641</v>
      </c>
      <c r="L20" s="116">
        <v>7.994512347218758</v>
      </c>
    </row>
    <row r="21" spans="1:12" s="110" customFormat="1" ht="15" customHeight="1" x14ac:dyDescent="0.2">
      <c r="A21" s="120"/>
      <c r="B21" s="119"/>
      <c r="C21" s="258" t="s">
        <v>106</v>
      </c>
      <c r="E21" s="113">
        <v>56.357547060861535</v>
      </c>
      <c r="F21" s="115">
        <v>4880</v>
      </c>
      <c r="G21" s="114">
        <v>4883</v>
      </c>
      <c r="H21" s="114">
        <v>4807</v>
      </c>
      <c r="I21" s="114">
        <v>4615</v>
      </c>
      <c r="J21" s="140">
        <v>4516</v>
      </c>
      <c r="K21" s="114">
        <v>364</v>
      </c>
      <c r="L21" s="116">
        <v>8.0602302922940652</v>
      </c>
    </row>
    <row r="22" spans="1:12" s="110" customFormat="1" ht="15" customHeight="1" x14ac:dyDescent="0.2">
      <c r="A22" s="120"/>
      <c r="B22" s="119"/>
      <c r="C22" s="258" t="s">
        <v>107</v>
      </c>
      <c r="E22" s="113">
        <v>43.642452939138465</v>
      </c>
      <c r="F22" s="115">
        <v>3779</v>
      </c>
      <c r="G22" s="114">
        <v>3739</v>
      </c>
      <c r="H22" s="114">
        <v>3697</v>
      </c>
      <c r="I22" s="114">
        <v>3604</v>
      </c>
      <c r="J22" s="140">
        <v>3502</v>
      </c>
      <c r="K22" s="114">
        <v>277</v>
      </c>
      <c r="L22" s="116">
        <v>7.9097658480868072</v>
      </c>
    </row>
    <row r="23" spans="1:12" s="110" customFormat="1" ht="15" customHeight="1" x14ac:dyDescent="0.2">
      <c r="A23" s="120"/>
      <c r="B23" s="121" t="s">
        <v>111</v>
      </c>
      <c r="C23" s="258"/>
      <c r="E23" s="113">
        <v>1.4176374314046405</v>
      </c>
      <c r="F23" s="115">
        <v>589</v>
      </c>
      <c r="G23" s="114">
        <v>583</v>
      </c>
      <c r="H23" s="114">
        <v>576</v>
      </c>
      <c r="I23" s="114">
        <v>567</v>
      </c>
      <c r="J23" s="140">
        <v>542</v>
      </c>
      <c r="K23" s="114">
        <v>47</v>
      </c>
      <c r="L23" s="116">
        <v>8.6715867158671589</v>
      </c>
    </row>
    <row r="24" spans="1:12" s="110" customFormat="1" ht="15" customHeight="1" x14ac:dyDescent="0.2">
      <c r="A24" s="120"/>
      <c r="B24" s="119"/>
      <c r="C24" s="258" t="s">
        <v>106</v>
      </c>
      <c r="E24" s="113">
        <v>67.232597623089987</v>
      </c>
      <c r="F24" s="115">
        <v>396</v>
      </c>
      <c r="G24" s="114">
        <v>394</v>
      </c>
      <c r="H24" s="114">
        <v>393</v>
      </c>
      <c r="I24" s="114">
        <v>393</v>
      </c>
      <c r="J24" s="140">
        <v>378</v>
      </c>
      <c r="K24" s="114">
        <v>18</v>
      </c>
      <c r="L24" s="116">
        <v>4.7619047619047619</v>
      </c>
    </row>
    <row r="25" spans="1:12" s="110" customFormat="1" ht="15" customHeight="1" x14ac:dyDescent="0.2">
      <c r="A25" s="120"/>
      <c r="B25" s="119"/>
      <c r="C25" s="258" t="s">
        <v>107</v>
      </c>
      <c r="E25" s="113">
        <v>32.76740237691002</v>
      </c>
      <c r="F25" s="115">
        <v>193</v>
      </c>
      <c r="G25" s="114">
        <v>189</v>
      </c>
      <c r="H25" s="114">
        <v>183</v>
      </c>
      <c r="I25" s="114">
        <v>174</v>
      </c>
      <c r="J25" s="140">
        <v>164</v>
      </c>
      <c r="K25" s="114">
        <v>29</v>
      </c>
      <c r="L25" s="116">
        <v>17.682926829268293</v>
      </c>
    </row>
    <row r="26" spans="1:12" s="110" customFormat="1" ht="15" customHeight="1" x14ac:dyDescent="0.2">
      <c r="A26" s="120"/>
      <c r="C26" s="121" t="s">
        <v>187</v>
      </c>
      <c r="D26" s="110" t="s">
        <v>188</v>
      </c>
      <c r="E26" s="113">
        <v>0.38268990083758542</v>
      </c>
      <c r="F26" s="115">
        <v>159</v>
      </c>
      <c r="G26" s="114">
        <v>144</v>
      </c>
      <c r="H26" s="114">
        <v>149</v>
      </c>
      <c r="I26" s="114">
        <v>145</v>
      </c>
      <c r="J26" s="140">
        <v>134</v>
      </c>
      <c r="K26" s="114">
        <v>25</v>
      </c>
      <c r="L26" s="116">
        <v>18.656716417910449</v>
      </c>
    </row>
    <row r="27" spans="1:12" s="110" customFormat="1" ht="15" customHeight="1" x14ac:dyDescent="0.2">
      <c r="A27" s="120"/>
      <c r="B27" s="119"/>
      <c r="D27" s="259" t="s">
        <v>106</v>
      </c>
      <c r="E27" s="113">
        <v>59.748427672955977</v>
      </c>
      <c r="F27" s="115">
        <v>95</v>
      </c>
      <c r="G27" s="114">
        <v>81</v>
      </c>
      <c r="H27" s="114">
        <v>82</v>
      </c>
      <c r="I27" s="114">
        <v>95</v>
      </c>
      <c r="J27" s="140">
        <v>84</v>
      </c>
      <c r="K27" s="114">
        <v>11</v>
      </c>
      <c r="L27" s="116">
        <v>13.095238095238095</v>
      </c>
    </row>
    <row r="28" spans="1:12" s="110" customFormat="1" ht="15" customHeight="1" x14ac:dyDescent="0.2">
      <c r="A28" s="120"/>
      <c r="B28" s="119"/>
      <c r="D28" s="259" t="s">
        <v>107</v>
      </c>
      <c r="E28" s="113">
        <v>40.251572327044023</v>
      </c>
      <c r="F28" s="115">
        <v>64</v>
      </c>
      <c r="G28" s="114">
        <v>63</v>
      </c>
      <c r="H28" s="114">
        <v>67</v>
      </c>
      <c r="I28" s="114">
        <v>50</v>
      </c>
      <c r="J28" s="140">
        <v>50</v>
      </c>
      <c r="K28" s="114">
        <v>14</v>
      </c>
      <c r="L28" s="116">
        <v>28</v>
      </c>
    </row>
    <row r="29" spans="1:12" s="110" customFormat="1" ht="24.95" customHeight="1" x14ac:dyDescent="0.2">
      <c r="A29" s="604" t="s">
        <v>189</v>
      </c>
      <c r="B29" s="605"/>
      <c r="C29" s="605"/>
      <c r="D29" s="606"/>
      <c r="E29" s="113">
        <v>93.049003562144989</v>
      </c>
      <c r="F29" s="115">
        <v>38660</v>
      </c>
      <c r="G29" s="114">
        <v>38846</v>
      </c>
      <c r="H29" s="114">
        <v>38974</v>
      </c>
      <c r="I29" s="114">
        <v>37962</v>
      </c>
      <c r="J29" s="140">
        <v>37848</v>
      </c>
      <c r="K29" s="114">
        <v>812</v>
      </c>
      <c r="L29" s="116">
        <v>2.1454238004650179</v>
      </c>
    </row>
    <row r="30" spans="1:12" s="110" customFormat="1" ht="15" customHeight="1" x14ac:dyDescent="0.2">
      <c r="A30" s="120"/>
      <c r="B30" s="119"/>
      <c r="C30" s="258" t="s">
        <v>106</v>
      </c>
      <c r="E30" s="113">
        <v>55.26901189860321</v>
      </c>
      <c r="F30" s="115">
        <v>21367</v>
      </c>
      <c r="G30" s="114">
        <v>21527</v>
      </c>
      <c r="H30" s="114">
        <v>21681</v>
      </c>
      <c r="I30" s="114">
        <v>21045</v>
      </c>
      <c r="J30" s="140">
        <v>20975</v>
      </c>
      <c r="K30" s="114">
        <v>392</v>
      </c>
      <c r="L30" s="116">
        <v>1.8688915375446962</v>
      </c>
    </row>
    <row r="31" spans="1:12" s="110" customFormat="1" ht="15" customHeight="1" x14ac:dyDescent="0.2">
      <c r="A31" s="120"/>
      <c r="B31" s="119"/>
      <c r="C31" s="258" t="s">
        <v>107</v>
      </c>
      <c r="E31" s="113">
        <v>44.73098810139679</v>
      </c>
      <c r="F31" s="115">
        <v>17293</v>
      </c>
      <c r="G31" s="114">
        <v>17319</v>
      </c>
      <c r="H31" s="114">
        <v>17293</v>
      </c>
      <c r="I31" s="114">
        <v>16917</v>
      </c>
      <c r="J31" s="140">
        <v>16873</v>
      </c>
      <c r="K31" s="114">
        <v>420</v>
      </c>
      <c r="L31" s="116">
        <v>2.4891839032774254</v>
      </c>
    </row>
    <row r="32" spans="1:12" s="110" customFormat="1" ht="15" customHeight="1" x14ac:dyDescent="0.2">
      <c r="A32" s="120"/>
      <c r="B32" s="119" t="s">
        <v>117</v>
      </c>
      <c r="C32" s="258"/>
      <c r="E32" s="113">
        <v>6.9028593434100314</v>
      </c>
      <c r="F32" s="115">
        <v>2868</v>
      </c>
      <c r="G32" s="114">
        <v>2815</v>
      </c>
      <c r="H32" s="114">
        <v>2780</v>
      </c>
      <c r="I32" s="114">
        <v>2665</v>
      </c>
      <c r="J32" s="140">
        <v>2547</v>
      </c>
      <c r="K32" s="114">
        <v>321</v>
      </c>
      <c r="L32" s="116">
        <v>12.603062426383982</v>
      </c>
    </row>
    <row r="33" spans="1:12" s="110" customFormat="1" ht="15" customHeight="1" x14ac:dyDescent="0.2">
      <c r="A33" s="120"/>
      <c r="B33" s="119"/>
      <c r="C33" s="258" t="s">
        <v>106</v>
      </c>
      <c r="E33" s="113">
        <v>70.5020920502092</v>
      </c>
      <c r="F33" s="115">
        <v>2022</v>
      </c>
      <c r="G33" s="114">
        <v>1987</v>
      </c>
      <c r="H33" s="114">
        <v>1982</v>
      </c>
      <c r="I33" s="114">
        <v>1911</v>
      </c>
      <c r="J33" s="140">
        <v>1799</v>
      </c>
      <c r="K33" s="114">
        <v>223</v>
      </c>
      <c r="L33" s="116">
        <v>12.395775430794886</v>
      </c>
    </row>
    <row r="34" spans="1:12" s="110" customFormat="1" ht="15" customHeight="1" x14ac:dyDescent="0.2">
      <c r="A34" s="120"/>
      <c r="B34" s="119"/>
      <c r="C34" s="258" t="s">
        <v>107</v>
      </c>
      <c r="E34" s="113">
        <v>29.497907949790793</v>
      </c>
      <c r="F34" s="115">
        <v>846</v>
      </c>
      <c r="G34" s="114">
        <v>828</v>
      </c>
      <c r="H34" s="114">
        <v>798</v>
      </c>
      <c r="I34" s="114">
        <v>754</v>
      </c>
      <c r="J34" s="140">
        <v>748</v>
      </c>
      <c r="K34" s="114">
        <v>98</v>
      </c>
      <c r="L34" s="116">
        <v>13.101604278074866</v>
      </c>
    </row>
    <row r="35" spans="1:12" s="110" customFormat="1" ht="24.95" customHeight="1" x14ac:dyDescent="0.2">
      <c r="A35" s="604" t="s">
        <v>190</v>
      </c>
      <c r="B35" s="605"/>
      <c r="C35" s="605"/>
      <c r="D35" s="606"/>
      <c r="E35" s="113">
        <v>71.849427168576099</v>
      </c>
      <c r="F35" s="115">
        <v>29852</v>
      </c>
      <c r="G35" s="114">
        <v>29971</v>
      </c>
      <c r="H35" s="114">
        <v>30130</v>
      </c>
      <c r="I35" s="114">
        <v>29071</v>
      </c>
      <c r="J35" s="140">
        <v>29043</v>
      </c>
      <c r="K35" s="114">
        <v>809</v>
      </c>
      <c r="L35" s="116">
        <v>2.7855249113383604</v>
      </c>
    </row>
    <row r="36" spans="1:12" s="110" customFormat="1" ht="15" customHeight="1" x14ac:dyDescent="0.2">
      <c r="A36" s="120"/>
      <c r="B36" s="119"/>
      <c r="C36" s="258" t="s">
        <v>106</v>
      </c>
      <c r="E36" s="113">
        <v>70.172852740184908</v>
      </c>
      <c r="F36" s="115">
        <v>20948</v>
      </c>
      <c r="G36" s="114">
        <v>21076</v>
      </c>
      <c r="H36" s="114">
        <v>21229</v>
      </c>
      <c r="I36" s="114">
        <v>20498</v>
      </c>
      <c r="J36" s="140">
        <v>20399</v>
      </c>
      <c r="K36" s="114">
        <v>549</v>
      </c>
      <c r="L36" s="116">
        <v>2.6913083974704644</v>
      </c>
    </row>
    <row r="37" spans="1:12" s="110" customFormat="1" ht="15" customHeight="1" x14ac:dyDescent="0.2">
      <c r="A37" s="120"/>
      <c r="B37" s="119"/>
      <c r="C37" s="258" t="s">
        <v>107</v>
      </c>
      <c r="E37" s="113">
        <v>29.827147259815089</v>
      </c>
      <c r="F37" s="115">
        <v>8904</v>
      </c>
      <c r="G37" s="114">
        <v>8895</v>
      </c>
      <c r="H37" s="114">
        <v>8901</v>
      </c>
      <c r="I37" s="114">
        <v>8573</v>
      </c>
      <c r="J37" s="140">
        <v>8644</v>
      </c>
      <c r="K37" s="114">
        <v>260</v>
      </c>
      <c r="L37" s="116">
        <v>3.0078667283664968</v>
      </c>
    </row>
    <row r="38" spans="1:12" s="110" customFormat="1" ht="15" customHeight="1" x14ac:dyDescent="0.2">
      <c r="A38" s="120"/>
      <c r="B38" s="119" t="s">
        <v>182</v>
      </c>
      <c r="C38" s="258"/>
      <c r="E38" s="113">
        <v>28.150572831423894</v>
      </c>
      <c r="F38" s="115">
        <v>11696</v>
      </c>
      <c r="G38" s="114">
        <v>11709</v>
      </c>
      <c r="H38" s="114">
        <v>11641</v>
      </c>
      <c r="I38" s="114">
        <v>11570</v>
      </c>
      <c r="J38" s="140">
        <v>11368</v>
      </c>
      <c r="K38" s="114">
        <v>328</v>
      </c>
      <c r="L38" s="116">
        <v>2.8852920478536244</v>
      </c>
    </row>
    <row r="39" spans="1:12" s="110" customFormat="1" ht="15" customHeight="1" x14ac:dyDescent="0.2">
      <c r="A39" s="120"/>
      <c r="B39" s="119"/>
      <c r="C39" s="258" t="s">
        <v>106</v>
      </c>
      <c r="E39" s="113">
        <v>20.990082079343367</v>
      </c>
      <c r="F39" s="115">
        <v>2455</v>
      </c>
      <c r="G39" s="114">
        <v>2450</v>
      </c>
      <c r="H39" s="114">
        <v>2444</v>
      </c>
      <c r="I39" s="114">
        <v>2466</v>
      </c>
      <c r="J39" s="140">
        <v>2385</v>
      </c>
      <c r="K39" s="114">
        <v>70</v>
      </c>
      <c r="L39" s="116">
        <v>2.9350104821802936</v>
      </c>
    </row>
    <row r="40" spans="1:12" s="110" customFormat="1" ht="15" customHeight="1" x14ac:dyDescent="0.2">
      <c r="A40" s="120"/>
      <c r="B40" s="119"/>
      <c r="C40" s="258" t="s">
        <v>107</v>
      </c>
      <c r="E40" s="113">
        <v>79.009917920656633</v>
      </c>
      <c r="F40" s="115">
        <v>9241</v>
      </c>
      <c r="G40" s="114">
        <v>9259</v>
      </c>
      <c r="H40" s="114">
        <v>9197</v>
      </c>
      <c r="I40" s="114">
        <v>9104</v>
      </c>
      <c r="J40" s="140">
        <v>8983</v>
      </c>
      <c r="K40" s="114">
        <v>258</v>
      </c>
      <c r="L40" s="116">
        <v>2.8720917288211067</v>
      </c>
    </row>
    <row r="41" spans="1:12" s="110" customFormat="1" ht="24.75" customHeight="1" x14ac:dyDescent="0.2">
      <c r="A41" s="604" t="s">
        <v>519</v>
      </c>
      <c r="B41" s="605"/>
      <c r="C41" s="605"/>
      <c r="D41" s="606"/>
      <c r="E41" s="113">
        <v>5.1290074131125447</v>
      </c>
      <c r="F41" s="115">
        <v>2131</v>
      </c>
      <c r="G41" s="114">
        <v>2361</v>
      </c>
      <c r="H41" s="114">
        <v>2379</v>
      </c>
      <c r="I41" s="114">
        <v>1814</v>
      </c>
      <c r="J41" s="140">
        <v>2073</v>
      </c>
      <c r="K41" s="114">
        <v>58</v>
      </c>
      <c r="L41" s="116">
        <v>2.7978774722624218</v>
      </c>
    </row>
    <row r="42" spans="1:12" s="110" customFormat="1" ht="15" customHeight="1" x14ac:dyDescent="0.2">
      <c r="A42" s="120"/>
      <c r="B42" s="119"/>
      <c r="C42" s="258" t="s">
        <v>106</v>
      </c>
      <c r="E42" s="113">
        <v>59.361801970905681</v>
      </c>
      <c r="F42" s="115">
        <v>1265</v>
      </c>
      <c r="G42" s="114">
        <v>1417</v>
      </c>
      <c r="H42" s="114">
        <v>1452</v>
      </c>
      <c r="I42" s="114">
        <v>1066</v>
      </c>
      <c r="J42" s="140">
        <v>1207</v>
      </c>
      <c r="K42" s="114">
        <v>58</v>
      </c>
      <c r="L42" s="116">
        <v>4.8053024026512015</v>
      </c>
    </row>
    <row r="43" spans="1:12" s="110" customFormat="1" ht="15" customHeight="1" x14ac:dyDescent="0.2">
      <c r="A43" s="123"/>
      <c r="B43" s="124"/>
      <c r="C43" s="260" t="s">
        <v>107</v>
      </c>
      <c r="D43" s="261"/>
      <c r="E43" s="125">
        <v>40.638198029094319</v>
      </c>
      <c r="F43" s="143">
        <v>866</v>
      </c>
      <c r="G43" s="144">
        <v>944</v>
      </c>
      <c r="H43" s="144">
        <v>927</v>
      </c>
      <c r="I43" s="144">
        <v>748</v>
      </c>
      <c r="J43" s="145">
        <v>866</v>
      </c>
      <c r="K43" s="144">
        <v>0</v>
      </c>
      <c r="L43" s="146">
        <v>0</v>
      </c>
    </row>
    <row r="44" spans="1:12" s="110" customFormat="1" ht="45.75" customHeight="1" x14ac:dyDescent="0.2">
      <c r="A44" s="604" t="s">
        <v>191</v>
      </c>
      <c r="B44" s="605"/>
      <c r="C44" s="605"/>
      <c r="D44" s="606"/>
      <c r="E44" s="113">
        <v>1.2491576008472129</v>
      </c>
      <c r="F44" s="115">
        <v>519</v>
      </c>
      <c r="G44" s="114">
        <v>516</v>
      </c>
      <c r="H44" s="114">
        <v>527</v>
      </c>
      <c r="I44" s="114">
        <v>516</v>
      </c>
      <c r="J44" s="140">
        <v>524</v>
      </c>
      <c r="K44" s="114">
        <v>-5</v>
      </c>
      <c r="L44" s="116">
        <v>-0.95419847328244278</v>
      </c>
    </row>
    <row r="45" spans="1:12" s="110" customFormat="1" ht="15" customHeight="1" x14ac:dyDescent="0.2">
      <c r="A45" s="120"/>
      <c r="B45" s="119"/>
      <c r="C45" s="258" t="s">
        <v>106</v>
      </c>
      <c r="E45" s="113">
        <v>56.840077071290942</v>
      </c>
      <c r="F45" s="115">
        <v>295</v>
      </c>
      <c r="G45" s="114">
        <v>294</v>
      </c>
      <c r="H45" s="114">
        <v>299</v>
      </c>
      <c r="I45" s="114">
        <v>304</v>
      </c>
      <c r="J45" s="140">
        <v>307</v>
      </c>
      <c r="K45" s="114">
        <v>-12</v>
      </c>
      <c r="L45" s="116">
        <v>-3.9087947882736156</v>
      </c>
    </row>
    <row r="46" spans="1:12" s="110" customFormat="1" ht="15" customHeight="1" x14ac:dyDescent="0.2">
      <c r="A46" s="123"/>
      <c r="B46" s="124"/>
      <c r="C46" s="260" t="s">
        <v>107</v>
      </c>
      <c r="D46" s="261"/>
      <c r="E46" s="125">
        <v>43.159922928709058</v>
      </c>
      <c r="F46" s="143">
        <v>224</v>
      </c>
      <c r="G46" s="144">
        <v>222</v>
      </c>
      <c r="H46" s="144">
        <v>228</v>
      </c>
      <c r="I46" s="144">
        <v>212</v>
      </c>
      <c r="J46" s="145">
        <v>217</v>
      </c>
      <c r="K46" s="144">
        <v>7</v>
      </c>
      <c r="L46" s="146">
        <v>3.225806451612903</v>
      </c>
    </row>
    <row r="47" spans="1:12" s="110" customFormat="1" ht="39" customHeight="1" x14ac:dyDescent="0.2">
      <c r="A47" s="604" t="s">
        <v>520</v>
      </c>
      <c r="B47" s="607"/>
      <c r="C47" s="607"/>
      <c r="D47" s="608"/>
      <c r="E47" s="113">
        <v>0.30567054972561858</v>
      </c>
      <c r="F47" s="115">
        <v>127</v>
      </c>
      <c r="G47" s="114">
        <v>135</v>
      </c>
      <c r="H47" s="114">
        <v>118</v>
      </c>
      <c r="I47" s="114">
        <v>124</v>
      </c>
      <c r="J47" s="140">
        <v>128</v>
      </c>
      <c r="K47" s="114">
        <v>-1</v>
      </c>
      <c r="L47" s="116">
        <v>-0.78125</v>
      </c>
    </row>
    <row r="48" spans="1:12" s="110" customFormat="1" ht="15" customHeight="1" x14ac:dyDescent="0.2">
      <c r="A48" s="120"/>
      <c r="B48" s="119"/>
      <c r="C48" s="258" t="s">
        <v>106</v>
      </c>
      <c r="E48" s="113">
        <v>37.795275590551178</v>
      </c>
      <c r="F48" s="115">
        <v>48</v>
      </c>
      <c r="G48" s="114">
        <v>53</v>
      </c>
      <c r="H48" s="114">
        <v>45</v>
      </c>
      <c r="I48" s="114">
        <v>47</v>
      </c>
      <c r="J48" s="140">
        <v>47</v>
      </c>
      <c r="K48" s="114">
        <v>1</v>
      </c>
      <c r="L48" s="116">
        <v>2.1276595744680851</v>
      </c>
    </row>
    <row r="49" spans="1:12" s="110" customFormat="1" ht="15" customHeight="1" x14ac:dyDescent="0.2">
      <c r="A49" s="123"/>
      <c r="B49" s="124"/>
      <c r="C49" s="260" t="s">
        <v>107</v>
      </c>
      <c r="D49" s="261"/>
      <c r="E49" s="125">
        <v>62.204724409448822</v>
      </c>
      <c r="F49" s="143">
        <v>79</v>
      </c>
      <c r="G49" s="144">
        <v>82</v>
      </c>
      <c r="H49" s="144">
        <v>73</v>
      </c>
      <c r="I49" s="144">
        <v>77</v>
      </c>
      <c r="J49" s="145">
        <v>81</v>
      </c>
      <c r="K49" s="144">
        <v>-2</v>
      </c>
      <c r="L49" s="146">
        <v>-2.4691358024691357</v>
      </c>
    </row>
    <row r="50" spans="1:12" s="110" customFormat="1" ht="24.95" customHeight="1" x14ac:dyDescent="0.2">
      <c r="A50" s="609" t="s">
        <v>192</v>
      </c>
      <c r="B50" s="610"/>
      <c r="C50" s="610"/>
      <c r="D50" s="611"/>
      <c r="E50" s="262">
        <v>14.258207374602868</v>
      </c>
      <c r="F50" s="263">
        <v>5924</v>
      </c>
      <c r="G50" s="264">
        <v>6090</v>
      </c>
      <c r="H50" s="264">
        <v>6035</v>
      </c>
      <c r="I50" s="264">
        <v>5578</v>
      </c>
      <c r="J50" s="265">
        <v>5580</v>
      </c>
      <c r="K50" s="263">
        <v>344</v>
      </c>
      <c r="L50" s="266">
        <v>6.1648745519713257</v>
      </c>
    </row>
    <row r="51" spans="1:12" s="110" customFormat="1" ht="15" customHeight="1" x14ac:dyDescent="0.2">
      <c r="A51" s="120"/>
      <c r="B51" s="119"/>
      <c r="C51" s="258" t="s">
        <v>106</v>
      </c>
      <c r="E51" s="113">
        <v>60.060769750168802</v>
      </c>
      <c r="F51" s="115">
        <v>3558</v>
      </c>
      <c r="G51" s="114">
        <v>3643</v>
      </c>
      <c r="H51" s="114">
        <v>3659</v>
      </c>
      <c r="I51" s="114">
        <v>3340</v>
      </c>
      <c r="J51" s="140">
        <v>3329</v>
      </c>
      <c r="K51" s="114">
        <v>229</v>
      </c>
      <c r="L51" s="116">
        <v>6.8789426254130372</v>
      </c>
    </row>
    <row r="52" spans="1:12" s="110" customFormat="1" ht="15" customHeight="1" x14ac:dyDescent="0.2">
      <c r="A52" s="120"/>
      <c r="B52" s="119"/>
      <c r="C52" s="258" t="s">
        <v>107</v>
      </c>
      <c r="E52" s="113">
        <v>39.939230249831198</v>
      </c>
      <c r="F52" s="115">
        <v>2366</v>
      </c>
      <c r="G52" s="114">
        <v>2447</v>
      </c>
      <c r="H52" s="114">
        <v>2376</v>
      </c>
      <c r="I52" s="114">
        <v>2238</v>
      </c>
      <c r="J52" s="140">
        <v>2251</v>
      </c>
      <c r="K52" s="114">
        <v>115</v>
      </c>
      <c r="L52" s="116">
        <v>5.1088405153265217</v>
      </c>
    </row>
    <row r="53" spans="1:12" s="110" customFormat="1" ht="15" customHeight="1" x14ac:dyDescent="0.2">
      <c r="A53" s="120"/>
      <c r="B53" s="119"/>
      <c r="C53" s="258" t="s">
        <v>187</v>
      </c>
      <c r="D53" s="110" t="s">
        <v>193</v>
      </c>
      <c r="E53" s="113">
        <v>25.033760972316003</v>
      </c>
      <c r="F53" s="115">
        <v>1483</v>
      </c>
      <c r="G53" s="114">
        <v>1716</v>
      </c>
      <c r="H53" s="114">
        <v>1720</v>
      </c>
      <c r="I53" s="114">
        <v>1285</v>
      </c>
      <c r="J53" s="140">
        <v>1426</v>
      </c>
      <c r="K53" s="114">
        <v>57</v>
      </c>
      <c r="L53" s="116">
        <v>3.9971949509116409</v>
      </c>
    </row>
    <row r="54" spans="1:12" s="110" customFormat="1" ht="15" customHeight="1" x14ac:dyDescent="0.2">
      <c r="A54" s="120"/>
      <c r="B54" s="119"/>
      <c r="D54" s="267" t="s">
        <v>194</v>
      </c>
      <c r="E54" s="113">
        <v>60.013486176668913</v>
      </c>
      <c r="F54" s="115">
        <v>890</v>
      </c>
      <c r="G54" s="114">
        <v>1021</v>
      </c>
      <c r="H54" s="114">
        <v>1060</v>
      </c>
      <c r="I54" s="114">
        <v>774</v>
      </c>
      <c r="J54" s="140">
        <v>853</v>
      </c>
      <c r="K54" s="114">
        <v>37</v>
      </c>
      <c r="L54" s="116">
        <v>4.3376318874560376</v>
      </c>
    </row>
    <row r="55" spans="1:12" s="110" customFormat="1" ht="15" customHeight="1" x14ac:dyDescent="0.2">
      <c r="A55" s="120"/>
      <c r="B55" s="119"/>
      <c r="D55" s="267" t="s">
        <v>195</v>
      </c>
      <c r="E55" s="113">
        <v>39.986513823331087</v>
      </c>
      <c r="F55" s="115">
        <v>593</v>
      </c>
      <c r="G55" s="114">
        <v>695</v>
      </c>
      <c r="H55" s="114">
        <v>660</v>
      </c>
      <c r="I55" s="114">
        <v>511</v>
      </c>
      <c r="J55" s="140">
        <v>573</v>
      </c>
      <c r="K55" s="114">
        <v>20</v>
      </c>
      <c r="L55" s="116">
        <v>3.4904013961605584</v>
      </c>
    </row>
    <row r="56" spans="1:12" s="110" customFormat="1" ht="15" customHeight="1" x14ac:dyDescent="0.2">
      <c r="A56" s="120"/>
      <c r="B56" s="119" t="s">
        <v>196</v>
      </c>
      <c r="C56" s="258"/>
      <c r="E56" s="113">
        <v>65.776932704341959</v>
      </c>
      <c r="F56" s="115">
        <v>27329</v>
      </c>
      <c r="G56" s="114">
        <v>27183</v>
      </c>
      <c r="H56" s="114">
        <v>27347</v>
      </c>
      <c r="I56" s="114">
        <v>26860</v>
      </c>
      <c r="J56" s="140">
        <v>26655</v>
      </c>
      <c r="K56" s="114">
        <v>674</v>
      </c>
      <c r="L56" s="116">
        <v>2.5286062652410428</v>
      </c>
    </row>
    <row r="57" spans="1:12" s="110" customFormat="1" ht="15" customHeight="1" x14ac:dyDescent="0.2">
      <c r="A57" s="120"/>
      <c r="B57" s="119"/>
      <c r="C57" s="258" t="s">
        <v>106</v>
      </c>
      <c r="E57" s="113">
        <v>53.968312049471258</v>
      </c>
      <c r="F57" s="115">
        <v>14749</v>
      </c>
      <c r="G57" s="114">
        <v>14678</v>
      </c>
      <c r="H57" s="114">
        <v>14796</v>
      </c>
      <c r="I57" s="114">
        <v>14521</v>
      </c>
      <c r="J57" s="140">
        <v>14366</v>
      </c>
      <c r="K57" s="114">
        <v>383</v>
      </c>
      <c r="L57" s="116">
        <v>2.6660169845468467</v>
      </c>
    </row>
    <row r="58" spans="1:12" s="110" customFormat="1" ht="15" customHeight="1" x14ac:dyDescent="0.2">
      <c r="A58" s="120"/>
      <c r="B58" s="119"/>
      <c r="C58" s="258" t="s">
        <v>107</v>
      </c>
      <c r="E58" s="113">
        <v>46.031687950528742</v>
      </c>
      <c r="F58" s="115">
        <v>12580</v>
      </c>
      <c r="G58" s="114">
        <v>12505</v>
      </c>
      <c r="H58" s="114">
        <v>12551</v>
      </c>
      <c r="I58" s="114">
        <v>12339</v>
      </c>
      <c r="J58" s="140">
        <v>12289</v>
      </c>
      <c r="K58" s="114">
        <v>291</v>
      </c>
      <c r="L58" s="116">
        <v>2.367971356497681</v>
      </c>
    </row>
    <row r="59" spans="1:12" s="110" customFormat="1" ht="15" customHeight="1" x14ac:dyDescent="0.2">
      <c r="A59" s="120"/>
      <c r="B59" s="119"/>
      <c r="C59" s="258" t="s">
        <v>105</v>
      </c>
      <c r="D59" s="110" t="s">
        <v>197</v>
      </c>
      <c r="E59" s="113">
        <v>93.376998792491491</v>
      </c>
      <c r="F59" s="115">
        <v>25519</v>
      </c>
      <c r="G59" s="114">
        <v>25396</v>
      </c>
      <c r="H59" s="114">
        <v>25572</v>
      </c>
      <c r="I59" s="114">
        <v>25102</v>
      </c>
      <c r="J59" s="140">
        <v>24956</v>
      </c>
      <c r="K59" s="114">
        <v>563</v>
      </c>
      <c r="L59" s="116">
        <v>2.2559705080942458</v>
      </c>
    </row>
    <row r="60" spans="1:12" s="110" customFormat="1" ht="15" customHeight="1" x14ac:dyDescent="0.2">
      <c r="A60" s="120"/>
      <c r="B60" s="119"/>
      <c r="C60" s="258"/>
      <c r="D60" s="267" t="s">
        <v>198</v>
      </c>
      <c r="E60" s="113">
        <v>52.854735687135076</v>
      </c>
      <c r="F60" s="115">
        <v>13488</v>
      </c>
      <c r="G60" s="114">
        <v>13425</v>
      </c>
      <c r="H60" s="114">
        <v>13545</v>
      </c>
      <c r="I60" s="114">
        <v>13284</v>
      </c>
      <c r="J60" s="140">
        <v>13175</v>
      </c>
      <c r="K60" s="114">
        <v>313</v>
      </c>
      <c r="L60" s="116">
        <v>2.3757115749525615</v>
      </c>
    </row>
    <row r="61" spans="1:12" s="110" customFormat="1" ht="15" customHeight="1" x14ac:dyDescent="0.2">
      <c r="A61" s="120"/>
      <c r="B61" s="119"/>
      <c r="C61" s="258"/>
      <c r="D61" s="267" t="s">
        <v>199</v>
      </c>
      <c r="E61" s="113">
        <v>47.145264312864924</v>
      </c>
      <c r="F61" s="115">
        <v>12031</v>
      </c>
      <c r="G61" s="114">
        <v>11971</v>
      </c>
      <c r="H61" s="114">
        <v>12027</v>
      </c>
      <c r="I61" s="114">
        <v>11818</v>
      </c>
      <c r="J61" s="140">
        <v>11781</v>
      </c>
      <c r="K61" s="114">
        <v>250</v>
      </c>
      <c r="L61" s="116">
        <v>2.1220609455903574</v>
      </c>
    </row>
    <row r="62" spans="1:12" s="110" customFormat="1" ht="15" customHeight="1" x14ac:dyDescent="0.2">
      <c r="A62" s="120"/>
      <c r="B62" s="119"/>
      <c r="C62" s="258"/>
      <c r="D62" s="258" t="s">
        <v>200</v>
      </c>
      <c r="E62" s="113">
        <v>6.6230012075085076</v>
      </c>
      <c r="F62" s="115">
        <v>1810</v>
      </c>
      <c r="G62" s="114">
        <v>1787</v>
      </c>
      <c r="H62" s="114">
        <v>1775</v>
      </c>
      <c r="I62" s="114">
        <v>1758</v>
      </c>
      <c r="J62" s="140">
        <v>1699</v>
      </c>
      <c r="K62" s="114">
        <v>111</v>
      </c>
      <c r="L62" s="116">
        <v>6.5332548557975283</v>
      </c>
    </row>
    <row r="63" spans="1:12" s="110" customFormat="1" ht="15" customHeight="1" x14ac:dyDescent="0.2">
      <c r="A63" s="120"/>
      <c r="B63" s="119"/>
      <c r="C63" s="258"/>
      <c r="D63" s="267" t="s">
        <v>198</v>
      </c>
      <c r="E63" s="113">
        <v>69.668508287292823</v>
      </c>
      <c r="F63" s="115">
        <v>1261</v>
      </c>
      <c r="G63" s="114">
        <v>1253</v>
      </c>
      <c r="H63" s="114">
        <v>1251</v>
      </c>
      <c r="I63" s="114">
        <v>1237</v>
      </c>
      <c r="J63" s="140">
        <v>1191</v>
      </c>
      <c r="K63" s="114">
        <v>70</v>
      </c>
      <c r="L63" s="116">
        <v>5.8774139378673382</v>
      </c>
    </row>
    <row r="64" spans="1:12" s="110" customFormat="1" ht="15" customHeight="1" x14ac:dyDescent="0.2">
      <c r="A64" s="120"/>
      <c r="B64" s="119"/>
      <c r="C64" s="258"/>
      <c r="D64" s="267" t="s">
        <v>199</v>
      </c>
      <c r="E64" s="113">
        <v>30.331491712707184</v>
      </c>
      <c r="F64" s="115">
        <v>549</v>
      </c>
      <c r="G64" s="114">
        <v>534</v>
      </c>
      <c r="H64" s="114">
        <v>524</v>
      </c>
      <c r="I64" s="114">
        <v>521</v>
      </c>
      <c r="J64" s="140">
        <v>508</v>
      </c>
      <c r="K64" s="114">
        <v>41</v>
      </c>
      <c r="L64" s="116">
        <v>8.0708661417322833</v>
      </c>
    </row>
    <row r="65" spans="1:12" s="110" customFormat="1" ht="15" customHeight="1" x14ac:dyDescent="0.2">
      <c r="A65" s="120"/>
      <c r="B65" s="119" t="s">
        <v>201</v>
      </c>
      <c r="C65" s="258"/>
      <c r="E65" s="113">
        <v>9.2760180995475121</v>
      </c>
      <c r="F65" s="115">
        <v>3854</v>
      </c>
      <c r="G65" s="114">
        <v>3840</v>
      </c>
      <c r="H65" s="114">
        <v>3799</v>
      </c>
      <c r="I65" s="114">
        <v>3730</v>
      </c>
      <c r="J65" s="140">
        <v>3674</v>
      </c>
      <c r="K65" s="114">
        <v>180</v>
      </c>
      <c r="L65" s="116">
        <v>4.8992923244420252</v>
      </c>
    </row>
    <row r="66" spans="1:12" s="110" customFormat="1" ht="15" customHeight="1" x14ac:dyDescent="0.2">
      <c r="A66" s="120"/>
      <c r="B66" s="119"/>
      <c r="C66" s="258" t="s">
        <v>106</v>
      </c>
      <c r="E66" s="113">
        <v>51.738453554748311</v>
      </c>
      <c r="F66" s="115">
        <v>1994</v>
      </c>
      <c r="G66" s="114">
        <v>1998</v>
      </c>
      <c r="H66" s="114">
        <v>1990</v>
      </c>
      <c r="I66" s="114">
        <v>1957</v>
      </c>
      <c r="J66" s="140">
        <v>1952</v>
      </c>
      <c r="K66" s="114">
        <v>42</v>
      </c>
      <c r="L66" s="116">
        <v>2.151639344262295</v>
      </c>
    </row>
    <row r="67" spans="1:12" s="110" customFormat="1" ht="15" customHeight="1" x14ac:dyDescent="0.2">
      <c r="A67" s="120"/>
      <c r="B67" s="119"/>
      <c r="C67" s="258" t="s">
        <v>107</v>
      </c>
      <c r="E67" s="113">
        <v>48.261546445251689</v>
      </c>
      <c r="F67" s="115">
        <v>1860</v>
      </c>
      <c r="G67" s="114">
        <v>1842</v>
      </c>
      <c r="H67" s="114">
        <v>1809</v>
      </c>
      <c r="I67" s="114">
        <v>1773</v>
      </c>
      <c r="J67" s="140">
        <v>1722</v>
      </c>
      <c r="K67" s="114">
        <v>138</v>
      </c>
      <c r="L67" s="116">
        <v>8.0139372822299659</v>
      </c>
    </row>
    <row r="68" spans="1:12" s="110" customFormat="1" ht="15" customHeight="1" x14ac:dyDescent="0.2">
      <c r="A68" s="120"/>
      <c r="B68" s="119"/>
      <c r="C68" s="258" t="s">
        <v>105</v>
      </c>
      <c r="D68" s="110" t="s">
        <v>202</v>
      </c>
      <c r="E68" s="113">
        <v>19.641930461857811</v>
      </c>
      <c r="F68" s="115">
        <v>757</v>
      </c>
      <c r="G68" s="114">
        <v>744</v>
      </c>
      <c r="H68" s="114">
        <v>719</v>
      </c>
      <c r="I68" s="114">
        <v>701</v>
      </c>
      <c r="J68" s="140">
        <v>668</v>
      </c>
      <c r="K68" s="114">
        <v>89</v>
      </c>
      <c r="L68" s="116">
        <v>13.323353293413174</v>
      </c>
    </row>
    <row r="69" spans="1:12" s="110" customFormat="1" ht="15" customHeight="1" x14ac:dyDescent="0.2">
      <c r="A69" s="120"/>
      <c r="B69" s="119"/>
      <c r="C69" s="258"/>
      <c r="D69" s="267" t="s">
        <v>198</v>
      </c>
      <c r="E69" s="113">
        <v>48.348745046235138</v>
      </c>
      <c r="F69" s="115">
        <v>366</v>
      </c>
      <c r="G69" s="114">
        <v>361</v>
      </c>
      <c r="H69" s="114">
        <v>349</v>
      </c>
      <c r="I69" s="114">
        <v>347</v>
      </c>
      <c r="J69" s="140">
        <v>337</v>
      </c>
      <c r="K69" s="114">
        <v>29</v>
      </c>
      <c r="L69" s="116">
        <v>8.6053412462908003</v>
      </c>
    </row>
    <row r="70" spans="1:12" s="110" customFormat="1" ht="15" customHeight="1" x14ac:dyDescent="0.2">
      <c r="A70" s="120"/>
      <c r="B70" s="119"/>
      <c r="C70" s="258"/>
      <c r="D70" s="267" t="s">
        <v>199</v>
      </c>
      <c r="E70" s="113">
        <v>51.651254953764862</v>
      </c>
      <c r="F70" s="115">
        <v>391</v>
      </c>
      <c r="G70" s="114">
        <v>383</v>
      </c>
      <c r="H70" s="114">
        <v>370</v>
      </c>
      <c r="I70" s="114">
        <v>354</v>
      </c>
      <c r="J70" s="140">
        <v>331</v>
      </c>
      <c r="K70" s="114">
        <v>60</v>
      </c>
      <c r="L70" s="116">
        <v>18.126888217522659</v>
      </c>
    </row>
    <row r="71" spans="1:12" s="110" customFormat="1" ht="15" customHeight="1" x14ac:dyDescent="0.2">
      <c r="A71" s="120"/>
      <c r="B71" s="119"/>
      <c r="C71" s="258"/>
      <c r="D71" s="110" t="s">
        <v>203</v>
      </c>
      <c r="E71" s="113">
        <v>75.038920601971981</v>
      </c>
      <c r="F71" s="115">
        <v>2892</v>
      </c>
      <c r="G71" s="114">
        <v>2887</v>
      </c>
      <c r="H71" s="114">
        <v>2881</v>
      </c>
      <c r="I71" s="114">
        <v>2842</v>
      </c>
      <c r="J71" s="140">
        <v>2817</v>
      </c>
      <c r="K71" s="114">
        <v>75</v>
      </c>
      <c r="L71" s="116">
        <v>2.6624068157614484</v>
      </c>
    </row>
    <row r="72" spans="1:12" s="110" customFormat="1" ht="15" customHeight="1" x14ac:dyDescent="0.2">
      <c r="A72" s="120"/>
      <c r="B72" s="119"/>
      <c r="C72" s="258"/>
      <c r="D72" s="267" t="s">
        <v>198</v>
      </c>
      <c r="E72" s="113">
        <v>52.766251728907328</v>
      </c>
      <c r="F72" s="115">
        <v>1526</v>
      </c>
      <c r="G72" s="114">
        <v>1530</v>
      </c>
      <c r="H72" s="114">
        <v>1539</v>
      </c>
      <c r="I72" s="114">
        <v>1508</v>
      </c>
      <c r="J72" s="140">
        <v>1507</v>
      </c>
      <c r="K72" s="114">
        <v>19</v>
      </c>
      <c r="L72" s="116">
        <v>1.2607830126078301</v>
      </c>
    </row>
    <row r="73" spans="1:12" s="110" customFormat="1" ht="15" customHeight="1" x14ac:dyDescent="0.2">
      <c r="A73" s="120"/>
      <c r="B73" s="119"/>
      <c r="C73" s="258"/>
      <c r="D73" s="267" t="s">
        <v>199</v>
      </c>
      <c r="E73" s="113">
        <v>47.233748271092672</v>
      </c>
      <c r="F73" s="115">
        <v>1366</v>
      </c>
      <c r="G73" s="114">
        <v>1357</v>
      </c>
      <c r="H73" s="114">
        <v>1342</v>
      </c>
      <c r="I73" s="114">
        <v>1334</v>
      </c>
      <c r="J73" s="140">
        <v>1310</v>
      </c>
      <c r="K73" s="114">
        <v>56</v>
      </c>
      <c r="L73" s="116">
        <v>4.2748091603053435</v>
      </c>
    </row>
    <row r="74" spans="1:12" s="110" customFormat="1" ht="15" customHeight="1" x14ac:dyDescent="0.2">
      <c r="A74" s="120"/>
      <c r="B74" s="119"/>
      <c r="C74" s="258"/>
      <c r="D74" s="110" t="s">
        <v>204</v>
      </c>
      <c r="E74" s="113">
        <v>5.3191489361702127</v>
      </c>
      <c r="F74" s="115">
        <v>205</v>
      </c>
      <c r="G74" s="114">
        <v>209</v>
      </c>
      <c r="H74" s="114">
        <v>199</v>
      </c>
      <c r="I74" s="114">
        <v>187</v>
      </c>
      <c r="J74" s="140">
        <v>189</v>
      </c>
      <c r="K74" s="114">
        <v>16</v>
      </c>
      <c r="L74" s="116">
        <v>8.4656084656084651</v>
      </c>
    </row>
    <row r="75" spans="1:12" s="110" customFormat="1" ht="15" customHeight="1" x14ac:dyDescent="0.2">
      <c r="A75" s="120"/>
      <c r="B75" s="119"/>
      <c r="C75" s="258"/>
      <c r="D75" s="267" t="s">
        <v>198</v>
      </c>
      <c r="E75" s="113">
        <v>49.756097560975611</v>
      </c>
      <c r="F75" s="115">
        <v>102</v>
      </c>
      <c r="G75" s="114">
        <v>107</v>
      </c>
      <c r="H75" s="114">
        <v>102</v>
      </c>
      <c r="I75" s="114">
        <v>102</v>
      </c>
      <c r="J75" s="140">
        <v>108</v>
      </c>
      <c r="K75" s="114">
        <v>-6</v>
      </c>
      <c r="L75" s="116">
        <v>-5.5555555555555554</v>
      </c>
    </row>
    <row r="76" spans="1:12" s="110" customFormat="1" ht="15" customHeight="1" x14ac:dyDescent="0.2">
      <c r="A76" s="120"/>
      <c r="B76" s="119"/>
      <c r="C76" s="258"/>
      <c r="D76" s="267" t="s">
        <v>199</v>
      </c>
      <c r="E76" s="113">
        <v>50.243902439024389</v>
      </c>
      <c r="F76" s="115">
        <v>103</v>
      </c>
      <c r="G76" s="114">
        <v>102</v>
      </c>
      <c r="H76" s="114">
        <v>97</v>
      </c>
      <c r="I76" s="114">
        <v>85</v>
      </c>
      <c r="J76" s="140">
        <v>81</v>
      </c>
      <c r="K76" s="114">
        <v>22</v>
      </c>
      <c r="L76" s="116">
        <v>27.160493827160494</v>
      </c>
    </row>
    <row r="77" spans="1:12" s="110" customFormat="1" ht="15" customHeight="1" x14ac:dyDescent="0.2">
      <c r="A77" s="534"/>
      <c r="B77" s="119" t="s">
        <v>205</v>
      </c>
      <c r="C77" s="268"/>
      <c r="D77" s="182"/>
      <c r="E77" s="113">
        <v>10.688841821507653</v>
      </c>
      <c r="F77" s="115">
        <v>4441</v>
      </c>
      <c r="G77" s="114">
        <v>4567</v>
      </c>
      <c r="H77" s="114">
        <v>4590</v>
      </c>
      <c r="I77" s="114">
        <v>4473</v>
      </c>
      <c r="J77" s="140">
        <v>4502</v>
      </c>
      <c r="K77" s="114">
        <v>-61</v>
      </c>
      <c r="L77" s="116">
        <v>-1.3549533540648602</v>
      </c>
    </row>
    <row r="78" spans="1:12" s="110" customFormat="1" ht="15" customHeight="1" x14ac:dyDescent="0.2">
      <c r="A78" s="120"/>
      <c r="B78" s="119"/>
      <c r="C78" s="268" t="s">
        <v>106</v>
      </c>
      <c r="D78" s="182"/>
      <c r="E78" s="113">
        <v>69.849133078135552</v>
      </c>
      <c r="F78" s="115">
        <v>3102</v>
      </c>
      <c r="G78" s="114">
        <v>3207</v>
      </c>
      <c r="H78" s="114">
        <v>3228</v>
      </c>
      <c r="I78" s="114">
        <v>3146</v>
      </c>
      <c r="J78" s="140">
        <v>3137</v>
      </c>
      <c r="K78" s="114">
        <v>-35</v>
      </c>
      <c r="L78" s="116">
        <v>-1.1157156518967166</v>
      </c>
    </row>
    <row r="79" spans="1:12" s="110" customFormat="1" ht="15" customHeight="1" x14ac:dyDescent="0.2">
      <c r="A79" s="123"/>
      <c r="B79" s="124"/>
      <c r="C79" s="260" t="s">
        <v>107</v>
      </c>
      <c r="D79" s="261"/>
      <c r="E79" s="125">
        <v>30.150866921864445</v>
      </c>
      <c r="F79" s="143">
        <v>1339</v>
      </c>
      <c r="G79" s="144">
        <v>1360</v>
      </c>
      <c r="H79" s="144">
        <v>1362</v>
      </c>
      <c r="I79" s="144">
        <v>1327</v>
      </c>
      <c r="J79" s="145">
        <v>1365</v>
      </c>
      <c r="K79" s="144">
        <v>-26</v>
      </c>
      <c r="L79" s="146">
        <v>-1.9047619047619047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41548</v>
      </c>
      <c r="E11" s="114">
        <v>41680</v>
      </c>
      <c r="F11" s="114">
        <v>41771</v>
      </c>
      <c r="G11" s="114">
        <v>40641</v>
      </c>
      <c r="H11" s="140">
        <v>40411</v>
      </c>
      <c r="I11" s="115">
        <v>1137</v>
      </c>
      <c r="J11" s="116">
        <v>2.8135903590606519</v>
      </c>
    </row>
    <row r="12" spans="1:15" s="110" customFormat="1" ht="24.95" customHeight="1" x14ac:dyDescent="0.2">
      <c r="A12" s="193" t="s">
        <v>132</v>
      </c>
      <c r="B12" s="194" t="s">
        <v>133</v>
      </c>
      <c r="C12" s="113">
        <v>0.84480600750938672</v>
      </c>
      <c r="D12" s="115">
        <v>351</v>
      </c>
      <c r="E12" s="114">
        <v>347</v>
      </c>
      <c r="F12" s="114">
        <v>349</v>
      </c>
      <c r="G12" s="114">
        <v>348</v>
      </c>
      <c r="H12" s="140">
        <v>351</v>
      </c>
      <c r="I12" s="115">
        <v>0</v>
      </c>
      <c r="J12" s="116">
        <v>0</v>
      </c>
    </row>
    <row r="13" spans="1:15" s="110" customFormat="1" ht="24.95" customHeight="1" x14ac:dyDescent="0.2">
      <c r="A13" s="193" t="s">
        <v>134</v>
      </c>
      <c r="B13" s="199" t="s">
        <v>214</v>
      </c>
      <c r="C13" s="113">
        <v>1.8653124097429479</v>
      </c>
      <c r="D13" s="115">
        <v>775</v>
      </c>
      <c r="E13" s="114">
        <v>795</v>
      </c>
      <c r="F13" s="114">
        <v>809</v>
      </c>
      <c r="G13" s="114">
        <v>805</v>
      </c>
      <c r="H13" s="140">
        <v>815</v>
      </c>
      <c r="I13" s="115">
        <v>-40</v>
      </c>
      <c r="J13" s="116">
        <v>-4.9079754601226995</v>
      </c>
    </row>
    <row r="14" spans="1:15" s="287" customFormat="1" ht="24" customHeight="1" x14ac:dyDescent="0.2">
      <c r="A14" s="193" t="s">
        <v>215</v>
      </c>
      <c r="B14" s="199" t="s">
        <v>137</v>
      </c>
      <c r="C14" s="113">
        <v>12.37123327235968</v>
      </c>
      <c r="D14" s="115">
        <v>5140</v>
      </c>
      <c r="E14" s="114">
        <v>5165</v>
      </c>
      <c r="F14" s="114">
        <v>5212</v>
      </c>
      <c r="G14" s="114">
        <v>5130</v>
      </c>
      <c r="H14" s="140">
        <v>5134</v>
      </c>
      <c r="I14" s="115">
        <v>6</v>
      </c>
      <c r="J14" s="116">
        <v>0.1168679392286716</v>
      </c>
      <c r="K14" s="110"/>
      <c r="L14" s="110"/>
      <c r="M14" s="110"/>
      <c r="N14" s="110"/>
      <c r="O14" s="110"/>
    </row>
    <row r="15" spans="1:15" s="110" customFormat="1" ht="24.75" customHeight="1" x14ac:dyDescent="0.2">
      <c r="A15" s="193" t="s">
        <v>216</v>
      </c>
      <c r="B15" s="199" t="s">
        <v>217</v>
      </c>
      <c r="C15" s="113">
        <v>1.8051410416867237</v>
      </c>
      <c r="D15" s="115">
        <v>750</v>
      </c>
      <c r="E15" s="114">
        <v>749</v>
      </c>
      <c r="F15" s="114">
        <v>748</v>
      </c>
      <c r="G15" s="114">
        <v>703</v>
      </c>
      <c r="H15" s="140">
        <v>705</v>
      </c>
      <c r="I15" s="115">
        <v>45</v>
      </c>
      <c r="J15" s="116">
        <v>6.3829787234042552</v>
      </c>
    </row>
    <row r="16" spans="1:15" s="287" customFormat="1" ht="24.95" customHeight="1" x14ac:dyDescent="0.2">
      <c r="A16" s="193" t="s">
        <v>218</v>
      </c>
      <c r="B16" s="199" t="s">
        <v>141</v>
      </c>
      <c r="C16" s="113">
        <v>9.006450370655628</v>
      </c>
      <c r="D16" s="115">
        <v>3742</v>
      </c>
      <c r="E16" s="114">
        <v>3767</v>
      </c>
      <c r="F16" s="114">
        <v>3807</v>
      </c>
      <c r="G16" s="114">
        <v>3778</v>
      </c>
      <c r="H16" s="140">
        <v>3779</v>
      </c>
      <c r="I16" s="115">
        <v>-37</v>
      </c>
      <c r="J16" s="116">
        <v>-0.97909499867689864</v>
      </c>
      <c r="K16" s="110"/>
      <c r="L16" s="110"/>
      <c r="M16" s="110"/>
      <c r="N16" s="110"/>
      <c r="O16" s="110"/>
    </row>
    <row r="17" spans="1:15" s="110" customFormat="1" ht="24.95" customHeight="1" x14ac:dyDescent="0.2">
      <c r="A17" s="193" t="s">
        <v>219</v>
      </c>
      <c r="B17" s="199" t="s">
        <v>220</v>
      </c>
      <c r="C17" s="113">
        <v>1.5596418600173294</v>
      </c>
      <c r="D17" s="115">
        <v>648</v>
      </c>
      <c r="E17" s="114">
        <v>649</v>
      </c>
      <c r="F17" s="114">
        <v>657</v>
      </c>
      <c r="G17" s="114">
        <v>649</v>
      </c>
      <c r="H17" s="140">
        <v>650</v>
      </c>
      <c r="I17" s="115">
        <v>-2</v>
      </c>
      <c r="J17" s="116">
        <v>-0.30769230769230771</v>
      </c>
    </row>
    <row r="18" spans="1:15" s="287" customFormat="1" ht="24.95" customHeight="1" x14ac:dyDescent="0.2">
      <c r="A18" s="201" t="s">
        <v>144</v>
      </c>
      <c r="B18" s="202" t="s">
        <v>145</v>
      </c>
      <c r="C18" s="113">
        <v>6.1422932511793586</v>
      </c>
      <c r="D18" s="115">
        <v>2552</v>
      </c>
      <c r="E18" s="114">
        <v>2574</v>
      </c>
      <c r="F18" s="114">
        <v>2634</v>
      </c>
      <c r="G18" s="114">
        <v>2539</v>
      </c>
      <c r="H18" s="140">
        <v>2459</v>
      </c>
      <c r="I18" s="115">
        <v>93</v>
      </c>
      <c r="J18" s="116">
        <v>3.7820252135014232</v>
      </c>
      <c r="K18" s="110"/>
      <c r="L18" s="110"/>
      <c r="M18" s="110"/>
      <c r="N18" s="110"/>
      <c r="O18" s="110"/>
    </row>
    <row r="19" spans="1:15" s="110" customFormat="1" ht="24.95" customHeight="1" x14ac:dyDescent="0.2">
      <c r="A19" s="193" t="s">
        <v>146</v>
      </c>
      <c r="B19" s="199" t="s">
        <v>147</v>
      </c>
      <c r="C19" s="113">
        <v>22.224896505246942</v>
      </c>
      <c r="D19" s="115">
        <v>9234</v>
      </c>
      <c r="E19" s="114">
        <v>9226</v>
      </c>
      <c r="F19" s="114">
        <v>9342</v>
      </c>
      <c r="G19" s="114">
        <v>9111</v>
      </c>
      <c r="H19" s="140">
        <v>9142</v>
      </c>
      <c r="I19" s="115">
        <v>92</v>
      </c>
      <c r="J19" s="116">
        <v>1.0063443447823233</v>
      </c>
    </row>
    <row r="20" spans="1:15" s="287" customFormat="1" ht="24.95" customHeight="1" x14ac:dyDescent="0.2">
      <c r="A20" s="193" t="s">
        <v>148</v>
      </c>
      <c r="B20" s="199" t="s">
        <v>149</v>
      </c>
      <c r="C20" s="113">
        <v>6.9197073264657742</v>
      </c>
      <c r="D20" s="115">
        <v>2875</v>
      </c>
      <c r="E20" s="114">
        <v>2912</v>
      </c>
      <c r="F20" s="114">
        <v>2889</v>
      </c>
      <c r="G20" s="114">
        <v>2847</v>
      </c>
      <c r="H20" s="140">
        <v>2841</v>
      </c>
      <c r="I20" s="115">
        <v>34</v>
      </c>
      <c r="J20" s="116">
        <v>1.1967617036254841</v>
      </c>
      <c r="K20" s="110"/>
      <c r="L20" s="110"/>
      <c r="M20" s="110"/>
      <c r="N20" s="110"/>
      <c r="O20" s="110"/>
    </row>
    <row r="21" spans="1:15" s="110" customFormat="1" ht="24.95" customHeight="1" x14ac:dyDescent="0.2">
      <c r="A21" s="201" t="s">
        <v>150</v>
      </c>
      <c r="B21" s="202" t="s">
        <v>151</v>
      </c>
      <c r="C21" s="113">
        <v>2.8906325214210069</v>
      </c>
      <c r="D21" s="115">
        <v>1201</v>
      </c>
      <c r="E21" s="114">
        <v>1260</v>
      </c>
      <c r="F21" s="114">
        <v>1237</v>
      </c>
      <c r="G21" s="114">
        <v>1233</v>
      </c>
      <c r="H21" s="140">
        <v>1229</v>
      </c>
      <c r="I21" s="115">
        <v>-28</v>
      </c>
      <c r="J21" s="116">
        <v>-2.2782750203417415</v>
      </c>
    </row>
    <row r="22" spans="1:15" s="110" customFormat="1" ht="24.95" customHeight="1" x14ac:dyDescent="0.2">
      <c r="A22" s="201" t="s">
        <v>152</v>
      </c>
      <c r="B22" s="199" t="s">
        <v>153</v>
      </c>
      <c r="C22" s="113">
        <v>0.7798209300086647</v>
      </c>
      <c r="D22" s="115">
        <v>324</v>
      </c>
      <c r="E22" s="114">
        <v>330</v>
      </c>
      <c r="F22" s="114">
        <v>328</v>
      </c>
      <c r="G22" s="114">
        <v>321</v>
      </c>
      <c r="H22" s="140">
        <v>327</v>
      </c>
      <c r="I22" s="115">
        <v>-3</v>
      </c>
      <c r="J22" s="116">
        <v>-0.91743119266055051</v>
      </c>
    </row>
    <row r="23" spans="1:15" s="110" customFormat="1" ht="24.95" customHeight="1" x14ac:dyDescent="0.2">
      <c r="A23" s="193" t="s">
        <v>154</v>
      </c>
      <c r="B23" s="199" t="s">
        <v>155</v>
      </c>
      <c r="C23" s="113">
        <v>2.4501781072494464</v>
      </c>
      <c r="D23" s="115">
        <v>1018</v>
      </c>
      <c r="E23" s="114">
        <v>1018</v>
      </c>
      <c r="F23" s="114">
        <v>1025</v>
      </c>
      <c r="G23" s="114">
        <v>977</v>
      </c>
      <c r="H23" s="140">
        <v>977</v>
      </c>
      <c r="I23" s="115">
        <v>41</v>
      </c>
      <c r="J23" s="116">
        <v>4.1965199590583415</v>
      </c>
    </row>
    <row r="24" spans="1:15" s="110" customFormat="1" ht="24.95" customHeight="1" x14ac:dyDescent="0.2">
      <c r="A24" s="193" t="s">
        <v>156</v>
      </c>
      <c r="B24" s="199" t="s">
        <v>221</v>
      </c>
      <c r="C24" s="113">
        <v>3.7330316742081449</v>
      </c>
      <c r="D24" s="115">
        <v>1551</v>
      </c>
      <c r="E24" s="114">
        <v>1552</v>
      </c>
      <c r="F24" s="114">
        <v>1554</v>
      </c>
      <c r="G24" s="114">
        <v>1491</v>
      </c>
      <c r="H24" s="140">
        <v>1492</v>
      </c>
      <c r="I24" s="115">
        <v>59</v>
      </c>
      <c r="J24" s="116">
        <v>3.9544235924932978</v>
      </c>
    </row>
    <row r="25" spans="1:15" s="110" customFormat="1" ht="24.95" customHeight="1" x14ac:dyDescent="0.2">
      <c r="A25" s="193" t="s">
        <v>222</v>
      </c>
      <c r="B25" s="204" t="s">
        <v>159</v>
      </c>
      <c r="C25" s="113">
        <v>11.360354289015115</v>
      </c>
      <c r="D25" s="115">
        <v>4720</v>
      </c>
      <c r="E25" s="114">
        <v>4708</v>
      </c>
      <c r="F25" s="114">
        <v>4632</v>
      </c>
      <c r="G25" s="114">
        <v>4373</v>
      </c>
      <c r="H25" s="140">
        <v>4277</v>
      </c>
      <c r="I25" s="115">
        <v>443</v>
      </c>
      <c r="J25" s="116">
        <v>10.357727379003975</v>
      </c>
    </row>
    <row r="26" spans="1:15" s="110" customFormat="1" ht="24.95" customHeight="1" x14ac:dyDescent="0.2">
      <c r="A26" s="201">
        <v>782.78300000000002</v>
      </c>
      <c r="B26" s="203" t="s">
        <v>160</v>
      </c>
      <c r="C26" s="113">
        <v>1.6174063733513044</v>
      </c>
      <c r="D26" s="115">
        <v>672</v>
      </c>
      <c r="E26" s="114">
        <v>674</v>
      </c>
      <c r="F26" s="114">
        <v>734</v>
      </c>
      <c r="G26" s="114">
        <v>672</v>
      </c>
      <c r="H26" s="140">
        <v>646</v>
      </c>
      <c r="I26" s="115">
        <v>26</v>
      </c>
      <c r="J26" s="116">
        <v>4.0247678018575854</v>
      </c>
    </row>
    <row r="27" spans="1:15" s="110" customFormat="1" ht="24.95" customHeight="1" x14ac:dyDescent="0.2">
      <c r="A27" s="193" t="s">
        <v>161</v>
      </c>
      <c r="B27" s="199" t="s">
        <v>223</v>
      </c>
      <c r="C27" s="113">
        <v>6.0436122075671515</v>
      </c>
      <c r="D27" s="115">
        <v>2511</v>
      </c>
      <c r="E27" s="114">
        <v>2507</v>
      </c>
      <c r="F27" s="114">
        <v>2492</v>
      </c>
      <c r="G27" s="114">
        <v>2415</v>
      </c>
      <c r="H27" s="140">
        <v>2368</v>
      </c>
      <c r="I27" s="115">
        <v>143</v>
      </c>
      <c r="J27" s="116">
        <v>6.0388513513513518</v>
      </c>
    </row>
    <row r="28" spans="1:15" s="110" customFormat="1" ht="24.95" customHeight="1" x14ac:dyDescent="0.2">
      <c r="A28" s="193" t="s">
        <v>163</v>
      </c>
      <c r="B28" s="199" t="s">
        <v>164</v>
      </c>
      <c r="C28" s="113">
        <v>1.997689419466641</v>
      </c>
      <c r="D28" s="115">
        <v>830</v>
      </c>
      <c r="E28" s="114">
        <v>834</v>
      </c>
      <c r="F28" s="114">
        <v>835</v>
      </c>
      <c r="G28" s="114">
        <v>831</v>
      </c>
      <c r="H28" s="140">
        <v>832</v>
      </c>
      <c r="I28" s="115">
        <v>-2</v>
      </c>
      <c r="J28" s="116">
        <v>-0.24038461538461539</v>
      </c>
    </row>
    <row r="29" spans="1:15" s="110" customFormat="1" ht="24.95" customHeight="1" x14ac:dyDescent="0.2">
      <c r="A29" s="193">
        <v>86</v>
      </c>
      <c r="B29" s="199" t="s">
        <v>165</v>
      </c>
      <c r="C29" s="113">
        <v>6.5803408106286705</v>
      </c>
      <c r="D29" s="115">
        <v>2734</v>
      </c>
      <c r="E29" s="114">
        <v>2709</v>
      </c>
      <c r="F29" s="114">
        <v>2681</v>
      </c>
      <c r="G29" s="114">
        <v>2650</v>
      </c>
      <c r="H29" s="140">
        <v>2653</v>
      </c>
      <c r="I29" s="115">
        <v>81</v>
      </c>
      <c r="J29" s="116">
        <v>3.0531473803241611</v>
      </c>
    </row>
    <row r="30" spans="1:15" s="110" customFormat="1" ht="24.95" customHeight="1" x14ac:dyDescent="0.2">
      <c r="A30" s="193">
        <v>87.88</v>
      </c>
      <c r="B30" s="204" t="s">
        <v>166</v>
      </c>
      <c r="C30" s="113">
        <v>7.1964956195244056</v>
      </c>
      <c r="D30" s="115">
        <v>2990</v>
      </c>
      <c r="E30" s="114">
        <v>2968</v>
      </c>
      <c r="F30" s="114">
        <v>2935</v>
      </c>
      <c r="G30" s="114">
        <v>2865</v>
      </c>
      <c r="H30" s="140">
        <v>2830</v>
      </c>
      <c r="I30" s="115">
        <v>160</v>
      </c>
      <c r="J30" s="116">
        <v>5.6537102473498235</v>
      </c>
    </row>
    <row r="31" spans="1:15" s="110" customFormat="1" ht="24.95" customHeight="1" x14ac:dyDescent="0.2">
      <c r="A31" s="193" t="s">
        <v>167</v>
      </c>
      <c r="B31" s="199" t="s">
        <v>168</v>
      </c>
      <c r="C31" s="113">
        <v>4.982189275055358</v>
      </c>
      <c r="D31" s="115">
        <v>2070</v>
      </c>
      <c r="E31" s="114">
        <v>2101</v>
      </c>
      <c r="F31" s="114">
        <v>2083</v>
      </c>
      <c r="G31" s="114">
        <v>2033</v>
      </c>
      <c r="H31" s="140">
        <v>2038</v>
      </c>
      <c r="I31" s="115">
        <v>32</v>
      </c>
      <c r="J31" s="116">
        <v>1.5701668302257115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0.84480600750938672</v>
      </c>
      <c r="D34" s="115">
        <v>351</v>
      </c>
      <c r="E34" s="114">
        <v>347</v>
      </c>
      <c r="F34" s="114">
        <v>349</v>
      </c>
      <c r="G34" s="114">
        <v>348</v>
      </c>
      <c r="H34" s="140">
        <v>351</v>
      </c>
      <c r="I34" s="115">
        <v>0</v>
      </c>
      <c r="J34" s="116">
        <v>0</v>
      </c>
    </row>
    <row r="35" spans="1:10" s="110" customFormat="1" ht="24.95" customHeight="1" x14ac:dyDescent="0.2">
      <c r="A35" s="292" t="s">
        <v>171</v>
      </c>
      <c r="B35" s="293" t="s">
        <v>172</v>
      </c>
      <c r="C35" s="113">
        <v>20.378838933281987</v>
      </c>
      <c r="D35" s="115">
        <v>8467</v>
      </c>
      <c r="E35" s="114">
        <v>8534</v>
      </c>
      <c r="F35" s="114">
        <v>8655</v>
      </c>
      <c r="G35" s="114">
        <v>8474</v>
      </c>
      <c r="H35" s="140">
        <v>8408</v>
      </c>
      <c r="I35" s="115">
        <v>59</v>
      </c>
      <c r="J35" s="116">
        <v>0.70171265461465271</v>
      </c>
    </row>
    <row r="36" spans="1:10" s="110" customFormat="1" ht="24.95" customHeight="1" x14ac:dyDescent="0.2">
      <c r="A36" s="294" t="s">
        <v>173</v>
      </c>
      <c r="B36" s="295" t="s">
        <v>174</v>
      </c>
      <c r="C36" s="125">
        <v>78.776355059208626</v>
      </c>
      <c r="D36" s="143">
        <v>32730</v>
      </c>
      <c r="E36" s="144">
        <v>32799</v>
      </c>
      <c r="F36" s="144">
        <v>32767</v>
      </c>
      <c r="G36" s="144">
        <v>31819</v>
      </c>
      <c r="H36" s="145">
        <v>31652</v>
      </c>
      <c r="I36" s="143">
        <v>1078</v>
      </c>
      <c r="J36" s="146">
        <v>3.4057879438898016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2020-09-25T06:28:24Z</dcterms:created>
  <dcterms:modified xsi:type="dcterms:W3CDTF">2020-09-28T08:05:53Z</dcterms:modified>
</cp:coreProperties>
</file>