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c r="G70" i="24"/>
  <c r="F70" i="24"/>
  <c r="E70" i="24"/>
  <c r="L69" i="24"/>
  <c r="H69" i="24" s="1"/>
  <c r="J69" i="24"/>
  <c r="G69" i="24"/>
  <c r="F69" i="24"/>
  <c r="E69" i="24"/>
  <c r="L68" i="24"/>
  <c r="H68" i="24" s="1"/>
  <c r="J68" i="24" s="1"/>
  <c r="G68" i="24"/>
  <c r="F68" i="24"/>
  <c r="E68" i="24"/>
  <c r="L67" i="24"/>
  <c r="H67" i="24" s="1"/>
  <c r="J67" i="24" s="1"/>
  <c r="G67" i="24"/>
  <c r="F67" i="24"/>
  <c r="E67" i="24"/>
  <c r="L66" i="24"/>
  <c r="H66" i="24" s="1"/>
  <c r="G66" i="24"/>
  <c r="F66" i="24"/>
  <c r="E66" i="24"/>
  <c r="L65" i="24"/>
  <c r="H65" i="24" s="1"/>
  <c r="J65" i="24" s="1"/>
  <c r="G65" i="24"/>
  <c r="F65" i="24"/>
  <c r="E65" i="24"/>
  <c r="L64" i="24"/>
  <c r="H64" i="24" s="1"/>
  <c r="J64" i="24"/>
  <c r="G64" i="24"/>
  <c r="F64" i="24"/>
  <c r="E64" i="24"/>
  <c r="L63" i="24"/>
  <c r="H63" i="24" s="1"/>
  <c r="J63" i="24"/>
  <c r="G63" i="24"/>
  <c r="F63" i="24"/>
  <c r="E63" i="24"/>
  <c r="L62" i="24"/>
  <c r="H62" i="24" s="1"/>
  <c r="J62" i="24"/>
  <c r="G62" i="24"/>
  <c r="F62" i="24"/>
  <c r="E62" i="24"/>
  <c r="L61" i="24"/>
  <c r="H61" i="24" s="1"/>
  <c r="J61" i="24"/>
  <c r="G61" i="24"/>
  <c r="F61" i="24"/>
  <c r="E61" i="24"/>
  <c r="L60" i="24"/>
  <c r="H60" i="24" s="1"/>
  <c r="J60" i="24" s="1"/>
  <c r="G60" i="24"/>
  <c r="F60" i="24"/>
  <c r="E60" i="24"/>
  <c r="L59" i="24"/>
  <c r="H59" i="24" s="1"/>
  <c r="J59" i="24" s="1"/>
  <c r="G59" i="24"/>
  <c r="F59" i="24"/>
  <c r="E59" i="24"/>
  <c r="L58" i="24"/>
  <c r="H58" i="24" s="1"/>
  <c r="G58" i="24"/>
  <c r="F58" i="24"/>
  <c r="E58" i="24"/>
  <c r="L57" i="24"/>
  <c r="H57" i="24" s="1"/>
  <c r="J57" i="24" s="1"/>
  <c r="G57" i="24"/>
  <c r="F57" i="24"/>
  <c r="E57" i="24"/>
  <c r="L56" i="24"/>
  <c r="H56" i="24" s="1"/>
  <c r="J56" i="24"/>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c r="G52" i="24"/>
  <c r="F52" i="24"/>
  <c r="E52" i="24"/>
  <c r="L51" i="24"/>
  <c r="H51" i="24" s="1"/>
  <c r="J51" i="24" s="1"/>
  <c r="G51" i="24"/>
  <c r="F51" i="24"/>
  <c r="E51" i="24"/>
  <c r="M44" i="24"/>
  <c r="L44" i="24"/>
  <c r="I44" i="24"/>
  <c r="G44" i="24"/>
  <c r="E44" i="24"/>
  <c r="D44" i="24"/>
  <c r="C44" i="24"/>
  <c r="B44" i="24"/>
  <c r="K44" i="24" s="1"/>
  <c r="M43" i="24"/>
  <c r="K43" i="24"/>
  <c r="H43" i="24"/>
  <c r="F43" i="24"/>
  <c r="E43" i="24"/>
  <c r="C43" i="24"/>
  <c r="B43" i="24"/>
  <c r="D43" i="24" s="1"/>
  <c r="M42" i="24"/>
  <c r="L42" i="24"/>
  <c r="I42" i="24"/>
  <c r="G42" i="24"/>
  <c r="E42" i="24"/>
  <c r="D42" i="24"/>
  <c r="C42" i="24"/>
  <c r="B42" i="24"/>
  <c r="K42" i="24" s="1"/>
  <c r="K41" i="24"/>
  <c r="H41" i="24"/>
  <c r="F41" i="24"/>
  <c r="C41" i="24"/>
  <c r="B41" i="24"/>
  <c r="D41" i="24" s="1"/>
  <c r="M40" i="24"/>
  <c r="L40" i="24"/>
  <c r="I40" i="24"/>
  <c r="G40" i="24"/>
  <c r="E40" i="24"/>
  <c r="D40" i="24"/>
  <c r="C40" i="24"/>
  <c r="B40" i="24"/>
  <c r="K40" i="24" s="1"/>
  <c r="M36" i="24"/>
  <c r="L36" i="24"/>
  <c r="K36" i="24"/>
  <c r="J36" i="24"/>
  <c r="I36" i="24"/>
  <c r="H36" i="24"/>
  <c r="G36" i="24"/>
  <c r="F36" i="24"/>
  <c r="E36" i="24"/>
  <c r="D36" i="24"/>
  <c r="G32" i="24"/>
  <c r="C7" i="24"/>
  <c r="K57" i="15"/>
  <c r="L57" i="15" s="1"/>
  <c r="C38" i="24"/>
  <c r="C37" i="24"/>
  <c r="C35" i="24"/>
  <c r="C34" i="24"/>
  <c r="M34" i="24" s="1"/>
  <c r="C33" i="24"/>
  <c r="C32" i="24"/>
  <c r="M32" i="24" s="1"/>
  <c r="C31" i="24"/>
  <c r="C30" i="24"/>
  <c r="C29" i="24"/>
  <c r="C28" i="24"/>
  <c r="C27" i="24"/>
  <c r="C26" i="24"/>
  <c r="M26" i="24" s="1"/>
  <c r="C25" i="24"/>
  <c r="C24" i="24"/>
  <c r="M24" i="24" s="1"/>
  <c r="C23" i="24"/>
  <c r="C22" i="24"/>
  <c r="C21" i="24"/>
  <c r="C20" i="24"/>
  <c r="C19" i="24"/>
  <c r="C18" i="24"/>
  <c r="M18" i="24" s="1"/>
  <c r="C17" i="24"/>
  <c r="C16" i="24"/>
  <c r="M16" i="24" s="1"/>
  <c r="C15" i="24"/>
  <c r="C9" i="24"/>
  <c r="C8"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G24" i="24" l="1"/>
  <c r="G16" i="24"/>
  <c r="F7" i="24"/>
  <c r="D7" i="24"/>
  <c r="J7" i="24"/>
  <c r="H7" i="24"/>
  <c r="K7" i="24"/>
  <c r="G19" i="24"/>
  <c r="M19" i="24"/>
  <c r="E19" i="24"/>
  <c r="L19" i="24"/>
  <c r="I19" i="24"/>
  <c r="F9" i="24"/>
  <c r="D9" i="24"/>
  <c r="J9" i="24"/>
  <c r="H9" i="24"/>
  <c r="K9" i="24"/>
  <c r="G27" i="24"/>
  <c r="M27" i="24"/>
  <c r="E27" i="24"/>
  <c r="L27" i="24"/>
  <c r="I27" i="24"/>
  <c r="G35" i="24"/>
  <c r="M35" i="24"/>
  <c r="E35" i="24"/>
  <c r="L35" i="24"/>
  <c r="I35" i="24"/>
  <c r="F17" i="24"/>
  <c r="D17" i="24"/>
  <c r="J17" i="24"/>
  <c r="H17" i="24"/>
  <c r="K17" i="24"/>
  <c r="F33" i="24"/>
  <c r="D33" i="24"/>
  <c r="J33" i="24"/>
  <c r="H33" i="24"/>
  <c r="K33" i="24"/>
  <c r="G9" i="24"/>
  <c r="M9" i="24"/>
  <c r="E9" i="24"/>
  <c r="L9" i="24"/>
  <c r="I9" i="24"/>
  <c r="G23" i="24"/>
  <c r="M23" i="24"/>
  <c r="E23" i="24"/>
  <c r="L23" i="24"/>
  <c r="I23" i="24"/>
  <c r="I37" i="24"/>
  <c r="G37" i="24"/>
  <c r="L37" i="24"/>
  <c r="E37" i="24"/>
  <c r="K16" i="24"/>
  <c r="J16" i="24"/>
  <c r="H16" i="24"/>
  <c r="F16" i="24"/>
  <c r="D16" i="24"/>
  <c r="F27" i="24"/>
  <c r="D27" i="24"/>
  <c r="J27" i="24"/>
  <c r="H27" i="24"/>
  <c r="K27" i="24"/>
  <c r="B14" i="24"/>
  <c r="B6" i="24"/>
  <c r="K30" i="24"/>
  <c r="J30" i="24"/>
  <c r="H30" i="24"/>
  <c r="F30" i="24"/>
  <c r="D30" i="24"/>
  <c r="I30" i="24"/>
  <c r="L30" i="24"/>
  <c r="M30" i="24"/>
  <c r="G30" i="24"/>
  <c r="E30" i="24"/>
  <c r="G33" i="24"/>
  <c r="M33" i="24"/>
  <c r="E33" i="24"/>
  <c r="L33" i="24"/>
  <c r="I33" i="24"/>
  <c r="F29" i="24"/>
  <c r="D29" i="24"/>
  <c r="J29" i="24"/>
  <c r="H29" i="24"/>
  <c r="K18" i="24"/>
  <c r="J18" i="24"/>
  <c r="H18" i="24"/>
  <c r="F18" i="24"/>
  <c r="D18" i="24"/>
  <c r="F21" i="24"/>
  <c r="D21" i="24"/>
  <c r="J21" i="24"/>
  <c r="H21" i="24"/>
  <c r="K24" i="24"/>
  <c r="J24" i="24"/>
  <c r="H24" i="24"/>
  <c r="F24" i="24"/>
  <c r="D24" i="24"/>
  <c r="K34" i="24"/>
  <c r="J34" i="24"/>
  <c r="H34" i="24"/>
  <c r="F34" i="24"/>
  <c r="D34" i="24"/>
  <c r="D38" i="24"/>
  <c r="K38" i="24"/>
  <c r="J38" i="24"/>
  <c r="H38" i="24"/>
  <c r="F38" i="24"/>
  <c r="I20" i="24"/>
  <c r="L20" i="24"/>
  <c r="M20" i="24"/>
  <c r="G20" i="24"/>
  <c r="E20" i="24"/>
  <c r="M38" i="24"/>
  <c r="E38" i="24"/>
  <c r="L38" i="24"/>
  <c r="I38" i="24"/>
  <c r="G38" i="24"/>
  <c r="K21" i="24"/>
  <c r="M37" i="24"/>
  <c r="G25" i="24"/>
  <c r="M25" i="24"/>
  <c r="E25" i="24"/>
  <c r="L25" i="24"/>
  <c r="I25" i="24"/>
  <c r="K8" i="24"/>
  <c r="J8" i="24"/>
  <c r="H8" i="24"/>
  <c r="F8" i="24"/>
  <c r="D8" i="24"/>
  <c r="F15" i="24"/>
  <c r="D15" i="24"/>
  <c r="J15" i="24"/>
  <c r="H15" i="24"/>
  <c r="K15" i="24"/>
  <c r="K28" i="24"/>
  <c r="J28" i="24"/>
  <c r="H28" i="24"/>
  <c r="F28" i="24"/>
  <c r="D28" i="24"/>
  <c r="F31" i="24"/>
  <c r="D31" i="24"/>
  <c r="J31" i="24"/>
  <c r="H31" i="24"/>
  <c r="K31" i="24"/>
  <c r="C14" i="24"/>
  <c r="C6" i="24"/>
  <c r="G17" i="24"/>
  <c r="M17" i="24"/>
  <c r="E17" i="24"/>
  <c r="L17" i="24"/>
  <c r="I17" i="24"/>
  <c r="G31" i="24"/>
  <c r="M31" i="24"/>
  <c r="E31" i="24"/>
  <c r="L31" i="24"/>
  <c r="I31" i="24"/>
  <c r="K58" i="24"/>
  <c r="I58" i="24"/>
  <c r="J58" i="24"/>
  <c r="K74" i="24"/>
  <c r="I74" i="24"/>
  <c r="J74" i="24"/>
  <c r="J77" i="24" s="1"/>
  <c r="K26" i="24"/>
  <c r="J26" i="24"/>
  <c r="H26" i="24"/>
  <c r="F26" i="24"/>
  <c r="D26" i="24"/>
  <c r="F19" i="24"/>
  <c r="D19" i="24"/>
  <c r="J19" i="24"/>
  <c r="H19" i="24"/>
  <c r="K19" i="24"/>
  <c r="F25" i="24"/>
  <c r="D25" i="24"/>
  <c r="J25" i="24"/>
  <c r="H25" i="24"/>
  <c r="K25" i="24"/>
  <c r="F35" i="24"/>
  <c r="D35" i="24"/>
  <c r="J35" i="24"/>
  <c r="H35" i="24"/>
  <c r="K35" i="24"/>
  <c r="G21" i="24"/>
  <c r="M21" i="24"/>
  <c r="E21" i="24"/>
  <c r="L21" i="24"/>
  <c r="I21" i="24"/>
  <c r="C45" i="24"/>
  <c r="C39" i="24"/>
  <c r="I41" i="24"/>
  <c r="G41" i="24"/>
  <c r="L41" i="24"/>
  <c r="M41" i="24"/>
  <c r="E41" i="24"/>
  <c r="K22" i="24"/>
  <c r="J22" i="24"/>
  <c r="H22" i="24"/>
  <c r="F22" i="24"/>
  <c r="D22" i="24"/>
  <c r="B45" i="24"/>
  <c r="B39" i="24"/>
  <c r="G15" i="24"/>
  <c r="M15" i="24"/>
  <c r="E15" i="24"/>
  <c r="L15" i="24"/>
  <c r="I15" i="24"/>
  <c r="I28" i="24"/>
  <c r="L28" i="24"/>
  <c r="M28" i="24"/>
  <c r="G28" i="24"/>
  <c r="E28" i="24"/>
  <c r="K29" i="24"/>
  <c r="K32" i="24"/>
  <c r="J32" i="24"/>
  <c r="H32" i="24"/>
  <c r="F32" i="24"/>
  <c r="D32" i="24"/>
  <c r="I22" i="24"/>
  <c r="L22" i="24"/>
  <c r="M22" i="24"/>
  <c r="G22" i="24"/>
  <c r="E22" i="24"/>
  <c r="G7" i="24"/>
  <c r="M7" i="24"/>
  <c r="E7" i="24"/>
  <c r="L7" i="24"/>
  <c r="I7" i="24"/>
  <c r="K20" i="24"/>
  <c r="J20" i="24"/>
  <c r="H20" i="24"/>
  <c r="F20" i="24"/>
  <c r="D20" i="24"/>
  <c r="F23" i="24"/>
  <c r="D23" i="24"/>
  <c r="J23" i="24"/>
  <c r="H23" i="24"/>
  <c r="K23" i="24"/>
  <c r="H37" i="24"/>
  <c r="F37" i="24"/>
  <c r="D37" i="24"/>
  <c r="J37" i="24"/>
  <c r="K37" i="24"/>
  <c r="G29" i="24"/>
  <c r="M29" i="24"/>
  <c r="E29" i="24"/>
  <c r="L29" i="24"/>
  <c r="I29" i="24"/>
  <c r="K66" i="24"/>
  <c r="I66" i="24"/>
  <c r="J66" i="24"/>
  <c r="E16" i="24"/>
  <c r="E24" i="24"/>
  <c r="E32" i="24"/>
  <c r="I43" i="24"/>
  <c r="G43" i="24"/>
  <c r="L43" i="24"/>
  <c r="K53" i="24"/>
  <c r="I53" i="24"/>
  <c r="K61" i="24"/>
  <c r="I61" i="24"/>
  <c r="K69" i="24"/>
  <c r="I69" i="24"/>
  <c r="K55" i="24"/>
  <c r="I55" i="24"/>
  <c r="K63" i="24"/>
  <c r="I63" i="24"/>
  <c r="K71" i="24"/>
  <c r="I71" i="24"/>
  <c r="K52" i="24"/>
  <c r="I52" i="24"/>
  <c r="K60" i="24"/>
  <c r="I60" i="24"/>
  <c r="K68" i="24"/>
  <c r="I68" i="24"/>
  <c r="I8" i="24"/>
  <c r="L8" i="24"/>
  <c r="I18" i="24"/>
  <c r="L18" i="24"/>
  <c r="I26" i="24"/>
  <c r="L26" i="24"/>
  <c r="I34" i="24"/>
  <c r="L34" i="24"/>
  <c r="E8" i="24"/>
  <c r="K57" i="24"/>
  <c r="I57" i="24"/>
  <c r="K65" i="24"/>
  <c r="I65" i="24"/>
  <c r="K73" i="24"/>
  <c r="I73" i="24"/>
  <c r="G8" i="24"/>
  <c r="K54" i="24"/>
  <c r="I54" i="24"/>
  <c r="K62" i="24"/>
  <c r="I62" i="24"/>
  <c r="K70" i="24"/>
  <c r="I70" i="24"/>
  <c r="I16" i="24"/>
  <c r="L16" i="24"/>
  <c r="I24" i="24"/>
  <c r="L24" i="24"/>
  <c r="I32" i="24"/>
  <c r="L32" i="24"/>
  <c r="M8" i="24"/>
  <c r="E18" i="24"/>
  <c r="E26" i="24"/>
  <c r="E34" i="24"/>
  <c r="K51" i="24"/>
  <c r="I51" i="24"/>
  <c r="K59" i="24"/>
  <c r="I59" i="24"/>
  <c r="K67" i="24"/>
  <c r="I67" i="24"/>
  <c r="K75" i="24"/>
  <c r="K77" i="24" s="1"/>
  <c r="I75" i="24"/>
  <c r="G18" i="24"/>
  <c r="G26" i="24"/>
  <c r="G34" i="24"/>
  <c r="K56" i="24"/>
  <c r="I56" i="24"/>
  <c r="K64" i="24"/>
  <c r="I64" i="24"/>
  <c r="K72" i="24"/>
  <c r="I72" i="24"/>
  <c r="F40" i="24"/>
  <c r="J41" i="24"/>
  <c r="F42" i="24"/>
  <c r="J43" i="24"/>
  <c r="F44" i="24"/>
  <c r="H40" i="24"/>
  <c r="H42" i="24"/>
  <c r="H44" i="24"/>
  <c r="J40" i="24"/>
  <c r="J42" i="24"/>
  <c r="J44" i="24"/>
  <c r="J79" i="24" l="1"/>
  <c r="I39" i="24"/>
  <c r="G39" i="24"/>
  <c r="L39" i="24"/>
  <c r="M39" i="24"/>
  <c r="E39" i="24"/>
  <c r="I77" i="24"/>
  <c r="I6" i="24"/>
  <c r="L6" i="24"/>
  <c r="G6" i="24"/>
  <c r="E6" i="24"/>
  <c r="M6" i="24"/>
  <c r="H39" i="24"/>
  <c r="F39" i="24"/>
  <c r="D39" i="24"/>
  <c r="J39" i="24"/>
  <c r="K39" i="24"/>
  <c r="I14" i="24"/>
  <c r="L14" i="24"/>
  <c r="M14" i="24"/>
  <c r="G14" i="24"/>
  <c r="E14" i="24"/>
  <c r="H45" i="24"/>
  <c r="F45" i="24"/>
  <c r="D45" i="24"/>
  <c r="J45" i="24"/>
  <c r="K45" i="24"/>
  <c r="K6" i="24"/>
  <c r="J6" i="24"/>
  <c r="H6" i="24"/>
  <c r="F6" i="24"/>
  <c r="D6" i="24"/>
  <c r="K14" i="24"/>
  <c r="J14" i="24"/>
  <c r="H14" i="24"/>
  <c r="F14" i="24"/>
  <c r="D14" i="24"/>
  <c r="K79" i="24"/>
  <c r="K78" i="24"/>
  <c r="I45" i="24"/>
  <c r="G45" i="24"/>
  <c r="L45" i="24"/>
  <c r="E45" i="24"/>
  <c r="M45" i="24"/>
  <c r="I78" i="24" l="1"/>
  <c r="I79" i="24"/>
  <c r="J78" i="24"/>
  <c r="I83" i="24" l="1"/>
  <c r="I82" i="24"/>
  <c r="I81" i="24"/>
</calcChain>
</file>

<file path=xl/sharedStrings.xml><?xml version="1.0" encoding="utf-8"?>
<sst xmlns="http://schemas.openxmlformats.org/spreadsheetml/2006/main" count="1704" uniqueCount="521">
  <si>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</si>
  <si>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</si>
  <si>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</si>
  <si>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</si>
  <si>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</si>
  <si>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</si>
  <si>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</si>
  <si>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</si>
  <si>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</si>
  <si>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</si>
  <si>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</si>
  <si>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</si>
  <si>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</si>
  <si>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Dithmarschen (01051)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</si>
  <si>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</si>
  <si>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</si>
  <si>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</si>
  <si>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</si>
  <si>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</si>
  <si>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</si>
  <si>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</si>
  <si>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</si>
  <si>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</si>
  <si>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</si>
  <si>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</si>
  <si>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</si>
  <si>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</si>
  <si>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</si>
  <si>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</si>
  <si>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</si>
  <si>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</si>
  <si>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</si>
  <si>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</si>
  <si>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</si>
  <si>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</si>
  <si>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</si>
  <si>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</si>
  <si>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</si>
  <si>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</si>
  <si>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</si>
  <si>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</si>
  <si>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</si>
  <si>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</si>
  <si>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</si>
  <si>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</si>
  <si>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</si>
  <si>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</si>
  <si>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</si>
  <si>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</si>
  <si>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</si>
  <si>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</si>
  <si>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</si>
  <si>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</si>
  <si>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</si>
  <si>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</si>
  <si>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</si>
  <si>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</si>
  <si>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</si>
  <si>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</si>
  <si>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</si>
  <si>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</si>
  <si>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</si>
  <si>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</si>
  <si>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</si>
  <si>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</si>
  <si>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</si>
  <si>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</si>
  <si>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</si>
  <si>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</si>
  <si>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</si>
  <si>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</si>
  <si>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</si>
  <si>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</si>
  <si>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</si>
  <si>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</si>
  <si>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</si>
  <si>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</si>
  <si>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</si>
  <si>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</si>
  <si>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</si>
  <si>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</si>
  <si>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</si>
  <si>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</si>
  <si>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</si>
  <si>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</si>
  <si>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</si>
  <si>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</si>
  <si>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</si>
  <si>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</si>
  <si>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</si>
  <si>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</si>
  <si>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</si>
  <si>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Dithmarschen (01051);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</si>
  <si>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</si>
  <si>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</si>
  <si>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</si>
  <si>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</si>
  <si>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</si>
  <si>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</si>
  <si>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</si>
  <si>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</si>
  <si>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</si>
  <si>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</si>
  <si>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</si>
  <si>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</si>
  <si>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</si>
  <si>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</si>
  <si>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</si>
  <si>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</si>
  <si>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</si>
  <si>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</si>
  <si>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</si>
  <si>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</si>
  <si>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</si>
  <si>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</si>
  <si>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</si>
  <si>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</si>
  <si>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</si>
  <si>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</si>
  <si>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</si>
  <si>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</si>
  <si>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</si>
  <si>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</si>
  <si>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</si>
  <si>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</si>
  <si>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</si>
  <si>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</si>
  <si>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</si>
  <si>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</si>
  <si>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Schleswig-Holstein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</si>
  <si>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</si>
  <si>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</si>
  <si>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</si>
  <si>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</si>
  <si>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</si>
  <si>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</si>
  <si>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</si>
  <si>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</si>
  <si>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</si>
  <si>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</si>
  <si>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</si>
  <si>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</si>
  <si>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</si>
  <si>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</si>
  <si>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</si>
  <si>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</si>
  <si>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</si>
  <si>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</si>
  <si>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</si>
  <si>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</si>
  <si>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</si>
  <si>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</si>
  <si>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</si>
  <si>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</si>
  <si>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</si>
  <si>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</si>
  <si>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</si>
  <si>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</si>
  <si>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</si>
  <si>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</si>
  <si>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</si>
  <si>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</si>
  <si>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</si>
  <si>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</si>
  <si>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</si>
  <si>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</si>
  <si>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</si>
  <si>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</si>
  <si>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</si>
  <si>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</si>
  <si>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</si>
  <si>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</si>
  <si>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</si>
  <si>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</si>
  <si>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</si>
  <si>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</si>
  <si>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</si>
  <si>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</si>
  <si>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</si>
  <si>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</si>
  <si>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</si>
  <si>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</si>
  <si>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</si>
  <si>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Dithmarschen (01051)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</si>
  <si>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</si>
  <si>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</si>
  <si>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</si>
  <si>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</si>
  <si>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</si>
  <si>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</si>
  <si>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</si>
  <si>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</si>
  <si>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</si>
  <si>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</si>
  <si>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</si>
  <si>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</si>
  <si>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</si>
  <si>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</si>
  <si>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</si>
  <si>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</si>
  <si>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</si>
  <si>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</si>
  <si>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</si>
  <si>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</si>
  <si>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</si>
  <si>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</si>
  <si>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</si>
  <si>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</si>
  <si>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</si>
  <si>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</si>
  <si>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</si>
  <si>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</si>
  <si>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</si>
  <si>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</si>
  <si>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</si>
  <si>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</si>
  <si>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</si>
  <si>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</si>
  <si>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</si>
  <si>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</si>
  <si>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</si>
  <si>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</si>
  <si>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</si>
  <si>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</si>
  <si>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</si>
  <si>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</si>
  <si>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</si>
  <si>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</si>
  <si>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</si>
  <si>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</si>
  <si>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</si>
  <si>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</si>
  <si>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</si>
  <si>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</si>
  <si>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</si>
  <si>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</si>
  <si>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</si>
  <si>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</si>
  <si>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</si>
  <si>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</si>
  <si>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</si>
  <si>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</si>
  <si>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</si>
  <si>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</si>
  <si>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</si>
  <si>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</si>
  <si>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</si>
  <si>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</si>
  <si>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</si>
  <si>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</si>
  <si>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</si>
  <si>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</si>
  <si>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</si>
  <si>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</si>
  <si>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</si>
  <si>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</si>
  <si>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</si>
  <si>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</si>
  <si>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</si>
  <si>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</si>
  <si>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</si>
  <si>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</si>
  <si>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</si>
  <si>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</si>
  <si>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</si>
  <si>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</si>
  <si>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</si>
  <si>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</si>
  <si>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</si>
  <si>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</si>
  <si>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</si>
  <si>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</si>
  <si>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</si>
  <si>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</si>
  <si>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</si>
  <si>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</si>
  <si>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</si>
  <si>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</si>
  <si>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</si>
  <si>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</si>
  <si>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</si>
  <si>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</si>
  <si>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</si>
  <si>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</si>
  <si>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</si>
  <si>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</si>
  <si>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</si>
  <si>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</si>
  <si>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</si>
  <si>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</si>
  <si>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</si>
  <si>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</si>
  <si>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</si>
  <si>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</si>
  <si>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</si>
  <si>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</si>
  <si>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</si>
  <si>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</si>
  <si>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</si>
  <si>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</si>
  <si>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</si>
  <si>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</si>
  <si>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</si>
  <si>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</si>
  <si>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</si>
  <si>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</si>
  <si>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</si>
  <si>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</si>
  <si>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</si>
  <si>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</si>
  <si>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</si>
  <si>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</si>
  <si>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</si>
  <si>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</si>
  <si>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</si>
  <si>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</si>
  <si>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</si>
  <si>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</si>
  <si>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</si>
  <si>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</si>
  <si>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</si>
  <si>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</si>
  <si>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</si>
  <si>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</si>
  <si>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</si>
  <si>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</si>
  <si>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</si>
  <si>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</si>
  <si>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</si>
  <si>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</si>
  <si>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</si>
  <si>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</si>
  <si>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</si>
  <si>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</si>
  <si>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</si>
  <si>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</si>
  <si>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</si>
  <si>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</si>
  <si>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</si>
  <si>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</si>
  <si>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</si>
  <si>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</si>
  <si>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</si>
  <si>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</si>
  <si>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</si>
  <si>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</si>
  <si>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</si>
  <si>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</si>
  <si>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</si>
  <si>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</si>
  <si>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</si>
  <si>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</si>
  <si>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</si>
  <si>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</si>
  <si>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</si>
  <si>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</si>
  <si>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</si>
  <si>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</si>
  <si>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</si>
  <si>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</si>
  <si>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</si>
  <si>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</si>
  <si>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</si>
  <si>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</si>
  <si>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</si>
  <si>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</si>
  <si>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</si>
  <si>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</si>
  <si>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</si>
  <si>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</si>
  <si>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</si>
  <si>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</si>
  <si>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</si>
  <si>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Dithmarschen (01051);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</si>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</sst>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{E2CCAD0D-3CF8-441C-997E-5DDE7579DF7D}</c15:txfldGUID>
                      <c15:f>Daten_Diagramme!$D$6</c15:f>
                      <c15:dlblFieldTableCache>
                        <c:ptCount val="1"/>
                        <c:pt idx="0">
                          <c:v>2.3</c:v>
                        </c:pt>
                      </c15:dlblFieldTableCache>
                    </c15:dlblFTEntry>
                  </c15:dlblFieldTable>
                  <c15:showDataLabelsRange val="0"/>
                </c:ext>
                <c:ext xmlns:c16="http://schemas.microsoft.com/office/drawing/2014/chart" uri="{C3380CC4-5D6E-409C-BE32-E72D297353CC}">
                  <c16:uniqueId val="{00000000-40FB-4844-9664-E419121B6868}"/>
                </c:ext>
              </c:extLst>
            </c:dLbl>
            <c:dLbl>
              <c:idx val="1"/>
              <c:tx>
                <c:strRef>
                  <c:f>Daten_Diagramme!$D$7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{0C38EF42-3811-4092-A265-0201D59B61D1}</c15:txfldGUID>
                      <c15:f>Daten_Diagramme!$D$7</c15:f>
                      <c15:dlblFieldTableCache>
                        <c:ptCount val="1"/>
                        <c:pt idx="0">
                          <c:v>1.5</c:v>
                        </c:pt>
                      </c15:dlblFieldTableCache>
                    </c15:dlblFTEntry>
                  </c15:dlblFieldTable>
                  <c15:showDataLabelsRange val="0"/>
                </c:ext>
                <c:ext xmlns:c16="http://schemas.microsoft.com/office/drawing/2014/chart" uri="{C3380CC4-5D6E-409C-BE32-E72D297353CC}">
                  <c16:uniqueId val="{00000001-40FB-4844-9664-E419121B6868}"/>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{82AECBEB-ABCC-4B6F-A316-2DF817CAEF08}</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40FB-4844-9664-E419121B6868}"/>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{86826A99-44D5-4B7C-A127-72CD30D94EA8}</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40FB-4844-9664-E419121B6868}"/>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2.3311302522010928</c:v>
                </c:pt>
                <c:pt idx="1">
                  <c:v>1.4790279868316203</c:v>
                </c:pt>
                <c:pt idx="2">
                  <c:v>1.1186464311118853</c:v>
                </c:pt>
                <c:pt idx="3">
                  <c:v>1.0875687030768</c:v>
                </c:pt>
              </c:numCache>
            </c:numRef>
          </c:val>
          <c:extLst>
            <c:ext xmlns:c16="http://schemas.microsoft.com/office/drawing/2014/chart" uri="{C3380CC4-5D6E-409C-BE32-E72D297353CC}">
              <c16:uniqueId val="{00000004-40FB-4844-9664-E419121B6868}"/>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{1A759D16-3869-4339-ADF3-B0F436ABD772}</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40FB-4844-9664-E419121B6868}"/>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{CB059C95-40F5-43F8-9D32-E491E9B3891F}</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40FB-4844-9664-E419121B6868}"/>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{241E12E5-59BB-4C17-8DF5-318379C232C4}</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40FB-4844-9664-E419121B6868}"/>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{60675336-7A32-4E27-A01B-8C38B7892162}</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40FB-4844-9664-E419121B686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40FB-4844-9664-E419121B6868}"/>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40FB-4844-9664-E419121B6868}"/>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{BC5F4834-F86E-4873-AD48-47650CF5DEED}</c15:txfldGUID>
                      <c15:f>Daten_Diagramme!$E$6</c15:f>
                      <c15:dlblFieldTableCache>
                        <c:ptCount val="1"/>
                        <c:pt idx="0">
                          <c:v>-4.3</c:v>
                        </c:pt>
                      </c15:dlblFieldTableCache>
                    </c15:dlblFTEntry>
                  </c15:dlblFieldTable>
                  <c15:showDataLabelsRange val="0"/>
                </c:ext>
                <c:ext xmlns:c16="http://schemas.microsoft.com/office/drawing/2014/chart" uri="{C3380CC4-5D6E-409C-BE32-E72D297353CC}">
                  <c16:uniqueId val="{00000000-9F61-4CD0-BA02-B8182FE4F396}"/>
                </c:ext>
              </c:extLst>
            </c:dLbl>
            <c:dLbl>
              <c:idx val="1"/>
              <c:tx>
                <c:strRef>
                  <c:f>Daten_Diagramme!$E$7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{3F17D0FB-057A-4EA8-908D-B12C351EFCE7}</c15:txfldGUID>
                      <c15:f>Daten_Diagramme!$E$7</c15:f>
                      <c15:dlblFieldTableCache>
                        <c:ptCount val="1"/>
                        <c:pt idx="0">
                          <c:v>-3.4</c:v>
                        </c:pt>
                      </c15:dlblFieldTableCache>
                    </c15:dlblFTEntry>
                  </c15:dlblFieldTable>
                  <c15:showDataLabelsRange val="0"/>
                </c:ext>
                <c:ext xmlns:c16="http://schemas.microsoft.com/office/drawing/2014/chart" uri="{C3380CC4-5D6E-409C-BE32-E72D297353CC}">
                  <c16:uniqueId val="{00000001-9F61-4CD0-BA02-B8182FE4F396}"/>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{2BBCE7D5-57C7-4F8A-81A4-0FEBFED31025}</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9F61-4CD0-BA02-B8182FE4F396}"/>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{FDB1859E-8C61-422F-8930-D2BFA1C0D216}</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9F61-4CD0-BA02-B8182FE4F39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-4.3105501309835672</c:v>
                </c:pt>
                <c:pt idx="1">
                  <c:v>-3.3674488838723948</c:v>
                </c:pt>
                <c:pt idx="2">
                  <c:v>-2.7637010795899166</c:v>
                </c:pt>
                <c:pt idx="3">
                  <c:v>-2.8655893304673015</c:v>
                </c:pt>
              </c:numCache>
            </c:numRef>
          </c:val>
          <c:extLst>
            <c:ext xmlns:c16="http://schemas.microsoft.com/office/drawing/2014/chart" uri="{C3380CC4-5D6E-409C-BE32-E72D297353CC}">
              <c16:uniqueId val="{00000004-9F61-4CD0-BA02-B8182FE4F396}"/>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{A81B9F63-413E-423E-8C88-1D6144024B35}</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9F61-4CD0-BA02-B8182FE4F396}"/>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{BDCF3FEE-0B80-4EA1-99C3-73A4A51E0B11}</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9F61-4CD0-BA02-B8182FE4F396}"/>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{3603C687-8C8B-468D-9F06-9DC9CBD74EA3}</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9F61-4CD0-BA02-B8182FE4F396}"/>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{91FC41B0-2AEB-4FB9-970E-CE1270897FC3}</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9F61-4CD0-BA02-B8182FE4F39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9F61-4CD0-BA02-B8182FE4F396}"/>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F61-4CD0-BA02-B8182FE4F396}"/>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{A722D27E-23D1-49B3-8599-66FBAB7BD8CB}</c15:txfldGUID>
                      <c15:f>Daten_Diagramme!$D$14</c15:f>
                      <c15:dlblFieldTableCache>
                        <c:ptCount val="1"/>
                        <c:pt idx="0">
                          <c:v>2.3</c:v>
                        </c:pt>
                      </c15:dlblFieldTableCache>
                    </c15:dlblFTEntry>
                  </c15:dlblFieldTable>
                  <c15:showDataLabelsRange val="0"/>
                </c:ext>
                <c:ext xmlns:c16="http://schemas.microsoft.com/office/drawing/2014/chart" uri="{C3380CC4-5D6E-409C-BE32-E72D297353CC}">
                  <c16:uniqueId val="{00000000-DEFE-47A2-AE88-DCB9DFFDB33D}"/>
                </c:ext>
              </c:extLst>
            </c:dLbl>
            <c:dLbl>
              <c:idx val="1"/>
              <c:tx>
                <c:strRef>
                  <c:f>Daten_Diagramme!$D$15</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{9113BF3B-D1DE-4DDE-8361-3F48A9823706}</c15:txfldGUID>
                      <c15:f>Daten_Diagramme!$D$15</c15:f>
                      <c15:dlblFieldTableCache>
                        <c:ptCount val="1"/>
                        <c:pt idx="0">
                          <c:v>4.4</c:v>
                        </c:pt>
                      </c15:dlblFieldTableCache>
                    </c15:dlblFTEntry>
                  </c15:dlblFieldTable>
                  <c15:showDataLabelsRange val="0"/>
                </c:ext>
                <c:ext xmlns:c16="http://schemas.microsoft.com/office/drawing/2014/chart" uri="{C3380CC4-5D6E-409C-BE32-E72D297353CC}">
                  <c16:uniqueId val="{00000001-DEFE-47A2-AE88-DCB9DFFDB33D}"/>
                </c:ext>
              </c:extLst>
            </c:dLbl>
            <c:dLbl>
              <c:idx val="2"/>
              <c:tx>
                <c:strRef>
                  <c:f>Daten_Diagramme!$D$16</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{DF1133B8-DBBA-4B58-B30C-FE5E722721F2}</c15:txfldGUID>
                      <c15:f>Daten_Diagramme!$D$16</c15:f>
                      <c15:dlblFieldTableCache>
                        <c:ptCount val="1"/>
                        <c:pt idx="0">
                          <c:v>-1.8</c:v>
                        </c:pt>
                      </c15:dlblFieldTableCache>
                    </c15:dlblFTEntry>
                  </c15:dlblFieldTable>
                  <c15:showDataLabelsRange val="0"/>
                </c:ext>
                <c:ext xmlns:c16="http://schemas.microsoft.com/office/drawing/2014/chart" uri="{C3380CC4-5D6E-409C-BE32-E72D297353CC}">
                  <c16:uniqueId val="{00000002-DEFE-47A2-AE88-DCB9DFFDB33D}"/>
                </c:ext>
              </c:extLst>
            </c:dLbl>
            <c:dLbl>
              <c:idx val="3"/>
              <c:tx>
                <c:strRef>
                  <c:f>Daten_Diagramme!$D$17</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{C8633A0E-C4FD-448C-95DF-E11C9976C8AD}</c15:txfldGUID>
                      <c15:f>Daten_Diagramme!$D$17</c15:f>
                      <c15:dlblFieldTableCache>
                        <c:ptCount val="1"/>
                        <c:pt idx="0">
                          <c:v>0.9</c:v>
                        </c:pt>
                      </c15:dlblFieldTableCache>
                    </c15:dlblFTEntry>
                  </c15:dlblFieldTable>
                  <c15:showDataLabelsRange val="0"/>
                </c:ext>
                <c:ext xmlns:c16="http://schemas.microsoft.com/office/drawing/2014/chart" uri="{C3380CC4-5D6E-409C-BE32-E72D297353CC}">
                  <c16:uniqueId val="{00000003-DEFE-47A2-AE88-DCB9DFFDB33D}"/>
                </c:ext>
              </c:extLst>
            </c:dLbl>
            <c:dLbl>
              <c:idx val="4"/>
              <c:tx>
                <c:strRef>
                  <c:f>Daten_Diagramme!$D$18</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{BCC63762-2849-46D1-AE25-B37B37878425}</c15:txfldGUID>
                      <c15:f>Daten_Diagramme!$D$18</c15:f>
                      <c15:dlblFieldTableCache>
                        <c:ptCount val="1"/>
                        <c:pt idx="0">
                          <c:v>-0.4</c:v>
                        </c:pt>
                      </c15:dlblFieldTableCache>
                    </c15:dlblFTEntry>
                  </c15:dlblFieldTable>
                  <c15:showDataLabelsRange val="0"/>
                </c:ext>
                <c:ext xmlns:c16="http://schemas.microsoft.com/office/drawing/2014/chart" uri="{C3380CC4-5D6E-409C-BE32-E72D297353CC}">
                  <c16:uniqueId val="{00000004-DEFE-47A2-AE88-DCB9DFFDB33D}"/>
                </c:ext>
              </c:extLst>
            </c:dLbl>
            <c:dLbl>
              <c:idx val="5"/>
              <c:tx>
                <c:strRef>
                  <c:f>Daten_Diagramme!$D$19</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{3412833C-ABD8-4BB8-AD6B-9706DE30C028}</c15:txfldGUID>
                      <c15:f>Daten_Diagramme!$D$19</c15:f>
                      <c15:dlblFieldTableCache>
                        <c:ptCount val="1"/>
                        <c:pt idx="0">
                          <c:v>-2.7</c:v>
                        </c:pt>
                      </c15:dlblFieldTableCache>
                    </c15:dlblFTEntry>
                  </c15:dlblFieldTable>
                  <c15:showDataLabelsRange val="0"/>
                </c:ext>
                <c:ext xmlns:c16="http://schemas.microsoft.com/office/drawing/2014/chart" uri="{C3380CC4-5D6E-409C-BE32-E72D297353CC}">
                  <c16:uniqueId val="{00000005-DEFE-47A2-AE88-DCB9DFFDB33D}"/>
                </c:ext>
              </c:extLst>
            </c:dLbl>
            <c:dLbl>
              <c:idx val="6"/>
              <c:tx>
                <c:strRef>
                  <c:f>Daten_Diagramme!$D$20</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{31507779-B38F-46CA-AFD1-06060F023468}</c15:txfldGUID>
                      <c15:f>Daten_Diagramme!$D$20</c15:f>
                      <c15:dlblFieldTableCache>
                        <c:ptCount val="1"/>
                        <c:pt idx="0">
                          <c:v>4.4</c:v>
                        </c:pt>
                      </c15:dlblFieldTableCache>
                    </c15:dlblFTEntry>
                  </c15:dlblFieldTable>
                  <c15:showDataLabelsRange val="0"/>
                </c:ext>
                <c:ext xmlns:c16="http://schemas.microsoft.com/office/drawing/2014/chart" uri="{C3380CC4-5D6E-409C-BE32-E72D297353CC}">
                  <c16:uniqueId val="{00000006-DEFE-47A2-AE88-DCB9DFFDB33D}"/>
                </c:ext>
              </c:extLst>
            </c:dLbl>
            <c:dLbl>
              <c:idx val="7"/>
              <c:tx>
                <c:strRef>
                  <c:f>Daten_Diagramme!$D$21</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{09DE2C9F-EAFB-47F3-91B5-62B1F4DF60BC}</c15:txfldGUID>
                      <c15:f>Daten_Diagramme!$D$21</c15:f>
                      <c15:dlblFieldTableCache>
                        <c:ptCount val="1"/>
                        <c:pt idx="0">
                          <c:v>1.2</c:v>
                        </c:pt>
                      </c15:dlblFieldTableCache>
                    </c15:dlblFTEntry>
                  </c15:dlblFieldTable>
                  <c15:showDataLabelsRange val="0"/>
                </c:ext>
                <c:ext xmlns:c16="http://schemas.microsoft.com/office/drawing/2014/chart" uri="{C3380CC4-5D6E-409C-BE32-E72D297353CC}">
                  <c16:uniqueId val="{00000007-DEFE-47A2-AE88-DCB9DFFDB33D}"/>
                </c:ext>
              </c:extLst>
            </c:dLbl>
            <c:dLbl>
              <c:idx val="8"/>
              <c:tx>
                <c:strRef>
                  <c:f>Daten_Diagramme!$D$22</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{99D5560F-0C6D-4E2C-8AF6-7A038F4B4694}</c15:txfldGUID>
                      <c15:f>Daten_Diagramme!$D$22</c15:f>
                      <c15:dlblFieldTableCache>
                        <c:ptCount val="1"/>
                        <c:pt idx="0">
                          <c:v>3.8</c:v>
                        </c:pt>
                      </c15:dlblFieldTableCache>
                    </c15:dlblFTEntry>
                  </c15:dlblFieldTable>
                  <c15:showDataLabelsRange val="0"/>
                </c:ext>
                <c:ext xmlns:c16="http://schemas.microsoft.com/office/drawing/2014/chart" uri="{C3380CC4-5D6E-409C-BE32-E72D297353CC}">
                  <c16:uniqueId val="{00000008-DEFE-47A2-AE88-DCB9DFFDB33D}"/>
                </c:ext>
              </c:extLst>
            </c:dLbl>
            <c:dLbl>
              <c:idx val="9"/>
              <c:tx>
                <c:strRef>
                  <c:f>Daten_Diagramme!$D$23</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{73C41E97-3B9E-4039-8C55-0ED63E6064F4}</c15:txfldGUID>
                      <c15:f>Daten_Diagramme!$D$23</c15:f>
                      <c15:dlblFieldTableCache>
                        <c:ptCount val="1"/>
                        <c:pt idx="0">
                          <c:v>2.6</c:v>
                        </c:pt>
                      </c15:dlblFieldTableCache>
                    </c15:dlblFTEntry>
                  </c15:dlblFieldTable>
                  <c15:showDataLabelsRange val="0"/>
                </c:ext>
                <c:ext xmlns:c16="http://schemas.microsoft.com/office/drawing/2014/chart" uri="{C3380CC4-5D6E-409C-BE32-E72D297353CC}">
                  <c16:uniqueId val="{00000009-DEFE-47A2-AE88-DCB9DFFDB33D}"/>
                </c:ext>
              </c:extLst>
            </c:dLbl>
            <c:dLbl>
              <c:idx val="10"/>
              <c:tx>
                <c:strRef>
                  <c:f>Daten_Diagramme!$D$24</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{DCADF6CB-7BD0-4977-8428-AE53AAB7E472}</c15:txfldGUID>
                      <c15:f>Daten_Diagramme!$D$24</c15:f>
                      <c15:dlblFieldTableCache>
                        <c:ptCount val="1"/>
                        <c:pt idx="0">
                          <c:v>4.6</c:v>
                        </c:pt>
                      </c15:dlblFieldTableCache>
                    </c15:dlblFTEntry>
                  </c15:dlblFieldTable>
                  <c15:showDataLabelsRange val="0"/>
                </c:ext>
                <c:ext xmlns:c16="http://schemas.microsoft.com/office/drawing/2014/chart" uri="{C3380CC4-5D6E-409C-BE32-E72D297353CC}">
                  <c16:uniqueId val="{0000000A-DEFE-47A2-AE88-DCB9DFFDB33D}"/>
                </c:ext>
              </c:extLst>
            </c:dLbl>
            <c:dLbl>
              <c:idx val="11"/>
              <c:tx>
                <c:strRef>
                  <c:f>Daten_Diagramme!$D$25</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{36AC3F37-D043-499C-B565-74FB8FC14E24}</c15:txfldGUID>
                      <c15:f>Daten_Diagramme!$D$25</c15:f>
                      <c15:dlblFieldTableCache>
                        <c:ptCount val="1"/>
                        <c:pt idx="0">
                          <c:v>-3.5</c:v>
                        </c:pt>
                      </c15:dlblFieldTableCache>
                    </c15:dlblFTEntry>
                  </c15:dlblFieldTable>
                  <c15:showDataLabelsRange val="0"/>
                </c:ext>
                <c:ext xmlns:c16="http://schemas.microsoft.com/office/drawing/2014/chart" uri="{C3380CC4-5D6E-409C-BE32-E72D297353CC}">
                  <c16:uniqueId val="{0000000B-DEFE-47A2-AE88-DCB9DFFDB33D}"/>
                </c:ext>
              </c:extLst>
            </c:dLbl>
            <c:dLbl>
              <c:idx val="12"/>
              <c:tx>
                <c:strRef>
                  <c:f>Daten_Diagramme!$D$26</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{31B18BDD-73E5-47F4-B9EB-D55A914F3A0D}</c15:txfldGUID>
                      <c15:f>Daten_Diagramme!$D$26</c15:f>
                      <c15:dlblFieldTableCache>
                        <c:ptCount val="1"/>
                        <c:pt idx="0">
                          <c:v>-7.5</c:v>
                        </c:pt>
                      </c15:dlblFieldTableCache>
                    </c15:dlblFTEntry>
                  </c15:dlblFieldTable>
                  <c15:showDataLabelsRange val="0"/>
                </c:ext>
                <c:ext xmlns:c16="http://schemas.microsoft.com/office/drawing/2014/chart" uri="{C3380CC4-5D6E-409C-BE32-E72D297353CC}">
                  <c16:uniqueId val="{0000000C-DEFE-47A2-AE88-DCB9DFFDB33D}"/>
                </c:ext>
              </c:extLst>
            </c:dLbl>
            <c:dLbl>
              <c:idx val="13"/>
              <c:tx>
                <c:strRef>
                  <c:f>Daten_Diagramme!$D$27</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{76332249-B47A-46CC-825A-3F2E31F682D5}</c15:txfldGUID>
                      <c15:f>Daten_Diagramme!$D$27</c15:f>
                      <c15:dlblFieldTableCache>
                        <c:ptCount val="1"/>
                        <c:pt idx="0">
                          <c:v>3.7</c:v>
                        </c:pt>
                      </c15:dlblFieldTableCache>
                    </c15:dlblFTEntry>
                  </c15:dlblFieldTable>
                  <c15:showDataLabelsRange val="0"/>
                </c:ext>
                <c:ext xmlns:c16="http://schemas.microsoft.com/office/drawing/2014/chart" uri="{C3380CC4-5D6E-409C-BE32-E72D297353CC}">
                  <c16:uniqueId val="{0000000D-DEFE-47A2-AE88-DCB9DFFDB33D}"/>
                </c:ext>
              </c:extLst>
            </c:dLbl>
            <c:dLbl>
              <c:idx val="14"/>
              <c:tx>
                <c:strRef>
                  <c:f>Daten_Diagramme!$D$28</c:f>
                  <c:strCache>
                    <c:ptCount val="1"/>
                    <c:pt idx="0">
                      <c:v>15.4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{0D10288D-1F08-4164-B11F-5345C860C5CF}</c15:txfldGUID>
                      <c15:f>Daten_Diagramme!$D$28</c15:f>
                      <c15:dlblFieldTableCache>
                        <c:ptCount val="1"/>
                        <c:pt idx="0">
                          <c:v>15.4</c:v>
                        </c:pt>
                      </c15:dlblFieldTableCache>
                    </c15:dlblFTEntry>
                  </c15:dlblFieldTable>
                  <c15:showDataLabelsRange val="0"/>
                </c:ext>
                <c:ext xmlns:c16="http://schemas.microsoft.com/office/drawing/2014/chart" uri="{C3380CC4-5D6E-409C-BE32-E72D297353CC}">
                  <c16:uniqueId val="{0000000E-DEFE-47A2-AE88-DCB9DFFDB33D}"/>
                </c:ext>
              </c:extLst>
            </c:dLbl>
            <c:dLbl>
              <c:idx val="15"/>
              <c:tx>
                <c:strRef>
                  <c:f>Daten_Diagramme!$D$29</c:f>
                  <c:strCache>
                    <c:ptCount val="1"/>
                    <c:pt idx="0">
                      <c:v>-41.9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{05CDE130-8559-4664-A288-7569DEC34CCA}</c15:txfldGUID>
                      <c15:f>Daten_Diagramme!$D$29</c15:f>
                      <c15:dlblFieldTableCache>
                        <c:ptCount val="1"/>
                        <c:pt idx="0">
                          <c:v>-41.9</c:v>
                        </c:pt>
                      </c15:dlblFieldTableCache>
                    </c15:dlblFTEntry>
                  </c15:dlblFieldTable>
                  <c15:showDataLabelsRange val="0"/>
                </c:ext>
                <c:ext xmlns:c16="http://schemas.microsoft.com/office/drawing/2014/chart" uri="{C3380CC4-5D6E-409C-BE32-E72D297353CC}">
                  <c16:uniqueId val="{0000000F-DEFE-47A2-AE88-DCB9DFFDB33D}"/>
                </c:ext>
              </c:extLst>
            </c:dLbl>
            <c:dLbl>
              <c:idx val="16"/>
              <c:tx>
                <c:strRef>
                  <c:f>Daten_Diagramme!$D$30</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{D050CCDB-0985-4EBB-98B8-A35F8739202B}</c15:txfldGUID>
                      <c15:f>Daten_Diagramme!$D$30</c15:f>
                      <c15:dlblFieldTableCache>
                        <c:ptCount val="1"/>
                        <c:pt idx="0">
                          <c:v>2.3</c:v>
                        </c:pt>
                      </c15:dlblFieldTableCache>
                    </c15:dlblFTEntry>
                  </c15:dlblFieldTable>
                  <c15:showDataLabelsRange val="0"/>
                </c:ext>
                <c:ext xmlns:c16="http://schemas.microsoft.com/office/drawing/2014/chart" uri="{C3380CC4-5D6E-409C-BE32-E72D297353CC}">
                  <c16:uniqueId val="{00000010-DEFE-47A2-AE88-DCB9DFFDB33D}"/>
                </c:ext>
              </c:extLst>
            </c:dLbl>
            <c:dLbl>
              <c:idx val="17"/>
              <c:tx>
                <c:strRef>
                  <c:f>Daten_Diagramme!$D$31</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{90E758CB-6441-4FCA-A3BA-094EDB50371C}</c15:txfldGUID>
                      <c15:f>Daten_Diagramme!$D$31</c15:f>
                      <c15:dlblFieldTableCache>
                        <c:ptCount val="1"/>
                        <c:pt idx="0">
                          <c:v>6.2</c:v>
                        </c:pt>
                      </c15:dlblFieldTableCache>
                    </c15:dlblFTEntry>
                  </c15:dlblFieldTable>
                  <c15:showDataLabelsRange val="0"/>
                </c:ext>
                <c:ext xmlns:c16="http://schemas.microsoft.com/office/drawing/2014/chart" uri="{C3380CC4-5D6E-409C-BE32-E72D297353CC}">
                  <c16:uniqueId val="{00000011-DEFE-47A2-AE88-DCB9DFFDB33D}"/>
                </c:ext>
              </c:extLst>
            </c:dLbl>
            <c:dLbl>
              <c:idx val="18"/>
              <c:tx>
                <c:strRef>
                  <c:f>Daten_Diagramme!$D$32</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{62C98BD3-771E-46B3-B18B-991DCC49E0EF}</c15:txfldGUID>
                      <c15:f>Daten_Diagramme!$D$32</c15:f>
                      <c15:dlblFieldTableCache>
                        <c:ptCount val="1"/>
                        <c:pt idx="0">
                          <c:v>2.5</c:v>
                        </c:pt>
                      </c15:dlblFieldTableCache>
                    </c15:dlblFTEntry>
                  </c15:dlblFieldTable>
                  <c15:showDataLabelsRange val="0"/>
                </c:ext>
                <c:ext xmlns:c16="http://schemas.microsoft.com/office/drawing/2014/chart" uri="{C3380CC4-5D6E-409C-BE32-E72D297353CC}">
                  <c16:uniqueId val="{00000012-DEFE-47A2-AE88-DCB9DFFDB33D}"/>
                </c:ext>
              </c:extLst>
            </c:dLbl>
            <c:dLbl>
              <c:idx val="19"/>
              <c:tx>
                <c:strRef>
                  <c:f>Daten_Diagramme!$D$33</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{4558D2BB-622A-46AC-8B59-169028FAA9B5}</c15:txfldGUID>
                      <c15:f>Daten_Diagramme!$D$33</c15:f>
                      <c15:dlblFieldTableCache>
                        <c:ptCount val="1"/>
                        <c:pt idx="0">
                          <c:v>1.6</c:v>
                        </c:pt>
                      </c15:dlblFieldTableCache>
                    </c15:dlblFTEntry>
                  </c15:dlblFieldTable>
                  <c15:showDataLabelsRange val="0"/>
                </c:ext>
                <c:ext xmlns:c16="http://schemas.microsoft.com/office/drawing/2014/chart" uri="{C3380CC4-5D6E-409C-BE32-E72D297353CC}">
                  <c16:uniqueId val="{00000013-DEFE-47A2-AE88-DCB9DFFDB33D}"/>
                </c:ext>
              </c:extLst>
            </c:dLbl>
            <c:dLbl>
              <c:idx val="20"/>
              <c:tx>
                <c:strRef>
                  <c:f>Daten_Diagramme!$D$34</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{4754794C-9D2A-4E8C-8B43-B466FB4F447B}</c15:txfldGUID>
                      <c15:f>Daten_Diagramme!$D$34</c15:f>
                      <c15:dlblFieldTableCache>
                        <c:ptCount val="1"/>
                        <c:pt idx="0">
                          <c:v>1.7</c:v>
                        </c:pt>
                      </c15:dlblFieldTableCache>
                    </c15:dlblFTEntry>
                  </c15:dlblFieldTable>
                  <c15:showDataLabelsRange val="0"/>
                </c:ext>
                <c:ext xmlns:c16="http://schemas.microsoft.com/office/drawing/2014/chart" uri="{C3380CC4-5D6E-409C-BE32-E72D297353CC}">
                  <c16:uniqueId val="{00000014-DEFE-47A2-AE88-DCB9DFFDB33D}"/>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{5A857722-9667-465D-9D04-F55DFF7E1806}</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DEFE-47A2-AE88-DCB9DFFDB33D}"/>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{10D29A0C-96CF-43C2-9540-28F279A47DBC}</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DEFE-47A2-AE88-DCB9DFFDB33D}"/>
                </c:ext>
              </c:extLst>
            </c:dLbl>
            <c:dLbl>
              <c:idx val="23"/>
              <c:tx>
                <c:strRef>
                  <c:f>Daten_Diagramme!$D$37</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{D73CCEAD-53ED-439C-B682-07F39E2A8CF3}</c15:txfldGUID>
                      <c15:f>Daten_Diagramme!$D$37</c15:f>
                      <c15:dlblFieldTableCache>
                        <c:ptCount val="1"/>
                        <c:pt idx="0">
                          <c:v>4.4</c:v>
                        </c:pt>
                      </c15:dlblFieldTableCache>
                    </c15:dlblFTEntry>
                  </c15:dlblFieldTable>
                  <c15:showDataLabelsRange val="0"/>
                </c:ext>
                <c:ext xmlns:c16="http://schemas.microsoft.com/office/drawing/2014/chart" uri="{C3380CC4-5D6E-409C-BE32-E72D297353CC}">
                  <c16:uniqueId val="{00000017-DEFE-47A2-AE88-DCB9DFFDB33D}"/>
                </c:ext>
              </c:extLst>
            </c:dLbl>
            <c:dLbl>
              <c:idx val="24"/>
              <c:layout>
                <c:manualLayout>
                  <c:x val="4.7769028871392123E-3"/>
                  <c:y val="-4.6876052205785108E-5"/>
                </c:manualLayout>
              </c:layout>
              <c:tx>
                <c:strRef>
                  <c:f>Daten_Diagramme!$D$38</c:f>
                  <c:strCache>
                    <c:ptCount val="1"/>
                    <c:pt idx="0">
                      <c:v>0.8</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{5ABD151B-62EA-42F0-837E-A198452A764E}</c15:txfldGUID>
                      <c15:f>Daten_Diagramme!$D$38</c15:f>
                      <c15:dlblFieldTableCache>
                        <c:ptCount val="1"/>
                        <c:pt idx="0">
                          <c:v>0.8</c:v>
                        </c:pt>
                      </c15:dlblFieldTableCache>
                    </c15:dlblFTEntry>
                  </c15:dlblFieldTable>
                  <c15:showDataLabelsRange val="0"/>
                </c:ext>
                <c:ext xmlns:c16="http://schemas.microsoft.com/office/drawing/2014/chart" uri="{C3380CC4-5D6E-409C-BE32-E72D297353CC}">
                  <c16:uniqueId val="{00000018-DEFE-47A2-AE88-DCB9DFFDB33D}"/>
                </c:ext>
              </c:extLst>
            </c:dLbl>
            <c:dLbl>
              <c:idx val="25"/>
              <c:tx>
                <c:strRef>
                  <c:f>Daten_Diagramme!$D$39</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{A87351BF-BA1B-44F0-80C4-7EDC4A5B96BE}</c15:txfldGUID>
                      <c15:f>Daten_Diagramme!$D$39</c15:f>
                      <c15:dlblFieldTableCache>
                        <c:ptCount val="1"/>
                        <c:pt idx="0">
                          <c:v>2.8</c:v>
                        </c:pt>
                      </c15:dlblFieldTableCache>
                    </c15:dlblFTEntry>
                  </c15:dlblFieldTable>
                  <c15:showDataLabelsRange val="0"/>
                </c:ext>
                <c:ext xmlns:c16="http://schemas.microsoft.com/office/drawing/2014/chart" uri="{C3380CC4-5D6E-409C-BE32-E72D297353CC}">
                  <c16:uniqueId val="{00000019-DEFE-47A2-AE88-DCB9DFFDB33D}"/>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{79847396-45B1-4ECC-8BC3-39A7B64B0AF3}</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DEFE-47A2-AE88-DCB9DFFDB33D}"/>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{625D82E7-F813-4818-BDD7-DCE8A6A8C17E}</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DEFE-47A2-AE88-DCB9DFFDB33D}"/>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{3D40DB1D-77FC-4100-A189-7310C22AAE4D}</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DEFE-47A2-AE88-DCB9DFFDB33D}"/>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{186E9B5C-50A7-47ED-A377-73131388A7BC}</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DEFE-47A2-AE88-DCB9DFFDB33D}"/>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{F8D115B9-4825-465B-8789-9CF07A10AE69}</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DEFE-47A2-AE88-DCB9DFFDB33D}"/>
                </c:ext>
              </c:extLst>
            </c:dLbl>
            <c:dLbl>
              <c:idx val="31"/>
              <c:tx>
                <c:strRef>
                  <c:f>Daten_Diagramme!$D$45</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{1760E007-EACE-446B-9148-F69AD5708827}</c15:txfldGUID>
                      <c15:f>Daten_Diagramme!$D$45</c15:f>
                      <c15:dlblFieldTableCache>
                        <c:ptCount val="1"/>
                        <c:pt idx="0">
                          <c:v>2.8</c:v>
                        </c:pt>
                      </c15:dlblFieldTableCache>
                    </c15:dlblFTEntry>
                  </c15:dlblFieldTable>
                  <c15:showDataLabelsRange val="0"/>
                </c:ext>
                <c:ext xmlns:c16="http://schemas.microsoft.com/office/drawing/2014/chart" uri="{C3380CC4-5D6E-409C-BE32-E72D297353CC}">
                  <c16:uniqueId val="{0000001F-DEFE-47A2-AE88-DCB9DFFDB33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2.3311302522010928</c:v>
                </c:pt>
                <c:pt idx="1">
                  <c:v>4.3753963221306273</c:v>
                </c:pt>
                <c:pt idx="2">
                  <c:v>-1.7783857729138166</c:v>
                </c:pt>
                <c:pt idx="3">
                  <c:v>0.93389756311104621</c:v>
                </c:pt>
                <c:pt idx="4">
                  <c:v>-0.37573805689747719</c:v>
                </c:pt>
                <c:pt idx="5">
                  <c:v>-2.7417027417027415</c:v>
                </c:pt>
                <c:pt idx="6">
                  <c:v>4.3971143936791481</c:v>
                </c:pt>
                <c:pt idx="7">
                  <c:v>1.1642949547218628</c:v>
                </c:pt>
                <c:pt idx="8">
                  <c:v>3.7641801306290823</c:v>
                </c:pt>
                <c:pt idx="9">
                  <c:v>2.6279863481228669</c:v>
                </c:pt>
                <c:pt idx="10">
                  <c:v>4.6188091263216471</c:v>
                </c:pt>
                <c:pt idx="11">
                  <c:v>-3.4722222222222223</c:v>
                </c:pt>
                <c:pt idx="12">
                  <c:v>-7.484076433121019</c:v>
                </c:pt>
                <c:pt idx="13">
                  <c:v>3.7021630615640597</c:v>
                </c:pt>
                <c:pt idx="14">
                  <c:v>15.355805243445692</c:v>
                </c:pt>
                <c:pt idx="15">
                  <c:v>-41.908713692946058</c:v>
                </c:pt>
                <c:pt idx="16">
                  <c:v>2.2522522522522523</c:v>
                </c:pt>
                <c:pt idx="17">
                  <c:v>6.2283737024221457</c:v>
                </c:pt>
                <c:pt idx="18">
                  <c:v>2.5222551928783381</c:v>
                </c:pt>
                <c:pt idx="19">
                  <c:v>1.6147635524798154</c:v>
                </c:pt>
                <c:pt idx="20">
                  <c:v>1.6716417910447761</c:v>
                </c:pt>
                <c:pt idx="21">
                  <c:v>0</c:v>
                </c:pt>
                <c:pt idx="23">
                  <c:v>4.3753963221306273</c:v>
                </c:pt>
                <c:pt idx="24">
                  <c:v>0.83850117914228317</c:v>
                </c:pt>
                <c:pt idx="25">
                  <c:v>2.8111476544919509</c:v>
                </c:pt>
              </c:numCache>
            </c:numRef>
          </c:val>
          <c:extLst>
            <c:ext xmlns:c16="http://schemas.microsoft.com/office/drawing/2014/chart" uri="{C3380CC4-5D6E-409C-BE32-E72D297353CC}">
              <c16:uniqueId val="{00000020-DEFE-47A2-AE88-DCB9DFFDB33D}"/>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{6968B589-3741-4689-B4D3-9CEA063DB956}</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DEFE-47A2-AE88-DCB9DFFDB33D}"/>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{4E0D63EC-D614-4165-974F-B08677159837}</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DEFE-47A2-AE88-DCB9DFFDB33D}"/>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{140DC8E9-D563-46D5-8E54-2E998AF6062A}</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DEFE-47A2-AE88-DCB9DFFDB33D}"/>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{172531EF-5E72-4A6A-B08A-25DF11B8032E}</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DEFE-47A2-AE88-DCB9DFFDB33D}"/>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{05B552C9-B67A-4E27-A092-CA4F7B98CCDD}</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DEFE-47A2-AE88-DCB9DFFDB33D}"/>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{FA587AEF-8F91-431F-BB41-9A57BE12BF60}</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DEFE-47A2-AE88-DCB9DFFDB33D}"/>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{145C368B-0708-4687-8277-FDF3A34B491E}</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DEFE-47A2-AE88-DCB9DFFDB33D}"/>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{B936C861-4742-40D0-B471-E229D99B004D}</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DEFE-47A2-AE88-DCB9DFFDB33D}"/>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{AE153CCD-77EC-4A07-B130-CF977067D4C6}</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DEFE-47A2-AE88-DCB9DFFDB33D}"/>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{9BEC1007-2BFA-4985-90A9-9FE9E1D95743}</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DEFE-47A2-AE88-DCB9DFFDB33D}"/>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{E1367CEF-11F4-4592-963D-728B5A11A347}</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DEFE-47A2-AE88-DCB9DFFDB33D}"/>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{BA2BE377-90B9-4AAD-9E35-73E560978258}</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DEFE-47A2-AE88-DCB9DFFDB33D}"/>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{71364743-D8B0-494D-96CB-4C44CA499184}</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DEFE-47A2-AE88-DCB9DFFDB33D}"/>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{E159F6A2-9353-43B4-A589-6F33249FD56A}</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DEFE-47A2-AE88-DCB9DFFDB33D}"/>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{3C9E4C0B-4CA7-4708-A04A-93B7EF95DC83}</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DEFE-47A2-AE88-DCB9DFFDB33D}"/>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{24E1AEC5-6D09-462D-8C05-EE8507DD7509}</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DEFE-47A2-AE88-DCB9DFFDB33D}"/>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{0C9C44D9-8558-4B56-904E-E16C414F5E4A}</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DEFE-47A2-AE88-DCB9DFFDB33D}"/>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{82F55D44-BF78-41DB-B690-3B89C51A976C}</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DEFE-47A2-AE88-DCB9DFFDB33D}"/>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{F7E2AF81-E594-4B45-A00D-F63AE0AB92A9}</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DEFE-47A2-AE88-DCB9DFFDB33D}"/>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{135E8D7D-1F5C-41E8-BE1E-75E954AD9D65}</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DEFE-47A2-AE88-DCB9DFFDB33D}"/>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{924F9CF0-79CD-4437-9070-7D817CB140C2}</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DEFE-47A2-AE88-DCB9DFFDB33D}"/>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{C98EEBAE-0C7D-43FF-93AE-EC4F14743432}</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DEFE-47A2-AE88-DCB9DFFDB33D}"/>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{97EFD065-53E3-479C-942F-F0E1D52AD0F0}</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DEFE-47A2-AE88-DCB9DFFDB33D}"/>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{477E38F3-CC29-4A3D-B1CD-7003AA3B8718}</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DEFE-47A2-AE88-DCB9DFFDB33D}"/>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{B84634C0-F0D8-4FB3-9CF7-D6DD9253AD9E}</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DEFE-47A2-AE88-DCB9DFFDB33D}"/>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{D0BD0BF2-B404-4EB3-98A7-09EAE0EBC47A}</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DEFE-47A2-AE88-DCB9DFFDB33D}"/>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{4D1F5E32-5DFC-45F5-9044-8D40E5EA9A0B}</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DEFE-47A2-AE88-DCB9DFFDB33D}"/>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{4E2525C2-8658-4245-AF74-D62AB1483136}</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DEFE-47A2-AE88-DCB9DFFDB33D}"/>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{B17760EE-9383-4125-97AA-3EF2652DB3D2}</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DEFE-47A2-AE88-DCB9DFFDB33D}"/>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{0252A0DC-F6DE-4364-A706-2D8554B0A510}</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DEFE-47A2-AE88-DCB9DFFDB33D}"/>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{FE5C011D-BD5D-47C7-A90C-47B8A6D5DDF7}</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DEFE-47A2-AE88-DCB9DFFDB33D}"/>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{CB74970F-5AB6-4A87-B91E-5709D41F2A2D}</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DEFE-47A2-AE88-DCB9DFFDB33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DEFE-47A2-AE88-DCB9DFFDB33D}"/>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DEFE-47A2-AE88-DCB9DFFDB33D}"/>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{AB6A1C17-10F1-44A2-AFA0-5D68F5C455BB}</c15:txfldGUID>
                      <c15:f>Daten_Diagramme!$E$14</c15:f>
                      <c15:dlblFieldTableCache>
                        <c:ptCount val="1"/>
                        <c:pt idx="0">
                          <c:v>-4.3</c:v>
                        </c:pt>
                      </c15:dlblFieldTableCache>
                    </c15:dlblFTEntry>
                  </c15:dlblFieldTable>
                  <c15:showDataLabelsRange val="0"/>
                </c:ext>
                <c:ext xmlns:c16="http://schemas.microsoft.com/office/drawing/2014/chart" uri="{C3380CC4-5D6E-409C-BE32-E72D297353CC}">
                  <c16:uniqueId val="{00000000-7015-4C20-9E7B-69D4FE51F86A}"/>
                </c:ext>
              </c:extLst>
            </c:dLbl>
            <c:dLbl>
              <c:idx val="1"/>
              <c:tx>
                <c:strRef>
                  <c:f>Daten_Diagramme!$E$15</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{D97FFBC8-C9AB-40A8-BA27-6AEDA5627971}</c15:txfldGUID>
                      <c15:f>Daten_Diagramme!$E$15</c15:f>
                      <c15:dlblFieldTableCache>
                        <c:ptCount val="1"/>
                        <c:pt idx="0">
                          <c:v>3.3</c:v>
                        </c:pt>
                      </c15:dlblFieldTableCache>
                    </c15:dlblFTEntry>
                  </c15:dlblFieldTable>
                  <c15:showDataLabelsRange val="0"/>
                </c:ext>
                <c:ext xmlns:c16="http://schemas.microsoft.com/office/drawing/2014/chart" uri="{C3380CC4-5D6E-409C-BE32-E72D297353CC}">
                  <c16:uniqueId val="{00000001-7015-4C20-9E7B-69D4FE51F86A}"/>
                </c:ext>
              </c:extLst>
            </c:dLbl>
            <c:dLbl>
              <c:idx val="2"/>
              <c:tx>
                <c:strRef>
                  <c:f>Daten_Diagramme!$E$16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{FBF1A7EC-1FA9-4448-8F21-CF62382D58B6}</c15:txfldGUID>
                      <c15:f>Daten_Diagramme!$E$16</c15:f>
                      <c15:dlblFieldTableCache>
                        <c:ptCount val="1"/>
                        <c:pt idx="0">
                          <c:v>0.0</c:v>
                        </c:pt>
                      </c15:dlblFieldTableCache>
                    </c15:dlblFTEntry>
                  </c15:dlblFieldTable>
                  <c15:showDataLabelsRange val="0"/>
                </c:ext>
                <c:ext xmlns:c16="http://schemas.microsoft.com/office/drawing/2014/chart" uri="{C3380CC4-5D6E-409C-BE32-E72D297353CC}">
                  <c16:uniqueId val="{00000002-7015-4C20-9E7B-69D4FE51F86A}"/>
                </c:ext>
              </c:extLst>
            </c:dLbl>
            <c:dLbl>
              <c:idx val="3"/>
              <c:tx>
                <c:strRef>
                  <c:f>Daten_Diagramme!$E$17</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{6519E0D6-1822-4A62-BCA6-DAA11700EB93}</c15:txfldGUID>
                      <c15:f>Daten_Diagramme!$E$17</c15:f>
                      <c15:dlblFieldTableCache>
                        <c:ptCount val="1"/>
                        <c:pt idx="0">
                          <c:v>1.2</c:v>
                        </c:pt>
                      </c15:dlblFieldTableCache>
                    </c15:dlblFTEntry>
                  </c15:dlblFieldTable>
                  <c15:showDataLabelsRange val="0"/>
                </c:ext>
                <c:ext xmlns:c16="http://schemas.microsoft.com/office/drawing/2014/chart" uri="{C3380CC4-5D6E-409C-BE32-E72D297353CC}">
                  <c16:uniqueId val="{00000003-7015-4C20-9E7B-69D4FE51F86A}"/>
                </c:ext>
              </c:extLst>
            </c:dLbl>
            <c:dLbl>
              <c:idx val="4"/>
              <c:tx>
                <c:strRef>
                  <c:f>Daten_Diagramme!$E$18</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{C8AE36AE-EE89-48E1-92C1-CF691F129F50}</c15:txfldGUID>
                      <c15:f>Daten_Diagramme!$E$18</c15:f>
                      <c15:dlblFieldTableCache>
                        <c:ptCount val="1"/>
                        <c:pt idx="0">
                          <c:v>0.7</c:v>
                        </c:pt>
                      </c15:dlblFieldTableCache>
                    </c15:dlblFTEntry>
                  </c15:dlblFieldTable>
                  <c15:showDataLabelsRange val="0"/>
                </c:ext>
                <c:ext xmlns:c16="http://schemas.microsoft.com/office/drawing/2014/chart" uri="{C3380CC4-5D6E-409C-BE32-E72D297353CC}">
                  <c16:uniqueId val="{00000004-7015-4C20-9E7B-69D4FE51F86A}"/>
                </c:ext>
              </c:extLst>
            </c:dLbl>
            <c:dLbl>
              <c:idx val="5"/>
              <c:tx>
                <c:strRef>
                  <c:f>Daten_Diagramme!$E$19</c:f>
                  <c:strCache>
                    <c:ptCount val="1"/>
                    <c:pt idx="0">
                      <c:v>10.2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{78401129-399D-4B58-A642-B5433AEF982D}</c15:txfldGUID>
                      <c15:f>Daten_Diagramme!$E$19</c15:f>
                      <c15:dlblFieldTableCache>
                        <c:ptCount val="1"/>
                        <c:pt idx="0">
                          <c:v>10.2</c:v>
                        </c:pt>
                      </c15:dlblFieldTableCache>
                    </c15:dlblFTEntry>
                  </c15:dlblFieldTable>
                  <c15:showDataLabelsRange val="0"/>
                </c:ext>
                <c:ext xmlns:c16="http://schemas.microsoft.com/office/drawing/2014/chart" uri="{C3380CC4-5D6E-409C-BE32-E72D297353CC}">
                  <c16:uniqueId val="{00000005-7015-4C20-9E7B-69D4FE51F86A}"/>
                </c:ext>
              </c:extLst>
            </c:dLbl>
            <c:dLbl>
              <c:idx val="6"/>
              <c:tx>
                <c:strRef>
                  <c:f>Daten_Diagramme!$E$20</c:f>
                  <c:strCache>
                    <c:ptCount val="1"/>
                    <c:pt idx="0">
                      <c:v>-26.5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{B1D97B06-6175-4EFE-BFB4-A0F13A81A95E}</c15:txfldGUID>
                      <c15:f>Daten_Diagramme!$E$20</c15:f>
                      <c15:dlblFieldTableCache>
                        <c:ptCount val="1"/>
                        <c:pt idx="0">
                          <c:v>-26.5</c:v>
                        </c:pt>
                      </c15:dlblFieldTableCache>
                    </c15:dlblFTEntry>
                  </c15:dlblFieldTable>
                  <c15:showDataLabelsRange val="0"/>
                </c:ext>
                <c:ext xmlns:c16="http://schemas.microsoft.com/office/drawing/2014/chart" uri="{C3380CC4-5D6E-409C-BE32-E72D297353CC}">
                  <c16:uniqueId val="{00000006-7015-4C20-9E7B-69D4FE51F86A}"/>
                </c:ext>
              </c:extLst>
            </c:dLbl>
            <c:dLbl>
              <c:idx val="7"/>
              <c:tx>
                <c:strRef>
                  <c:f>Daten_Diagramme!$E$21</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{CD6B3981-704A-4EA4-89E0-08FE52DD5F68}</c15:txfldGUID>
                      <c15:f>Daten_Diagramme!$E$21</c15:f>
                      <c15:dlblFieldTableCache>
                        <c:ptCount val="1"/>
                        <c:pt idx="0">
                          <c:v>0.4</c:v>
                        </c:pt>
                      </c15:dlblFieldTableCache>
                    </c15:dlblFTEntry>
                  </c15:dlblFieldTable>
                  <c15:showDataLabelsRange val="0"/>
                </c:ext>
                <c:ext xmlns:c16="http://schemas.microsoft.com/office/drawing/2014/chart" uri="{C3380CC4-5D6E-409C-BE32-E72D297353CC}">
                  <c16:uniqueId val="{00000007-7015-4C20-9E7B-69D4FE51F86A}"/>
                </c:ext>
              </c:extLst>
            </c:dLbl>
            <c:dLbl>
              <c:idx val="8"/>
              <c:tx>
                <c:strRef>
                  <c:f>Daten_Diagramme!$E$22</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{88FBC69A-4C86-46FE-A953-9F88BE53D20D}</c15:txfldGUID>
                      <c15:f>Daten_Diagramme!$E$22</c15:f>
                      <c15:dlblFieldTableCache>
                        <c:ptCount val="1"/>
                        <c:pt idx="0">
                          <c:v>-3.4</c:v>
                        </c:pt>
                      </c15:dlblFieldTableCache>
                    </c15:dlblFTEntry>
                  </c15:dlblFieldTable>
                  <c15:showDataLabelsRange val="0"/>
                </c:ext>
                <c:ext xmlns:c16="http://schemas.microsoft.com/office/drawing/2014/chart" uri="{C3380CC4-5D6E-409C-BE32-E72D297353CC}">
                  <c16:uniqueId val="{00000008-7015-4C20-9E7B-69D4FE51F86A}"/>
                </c:ext>
              </c:extLst>
            </c:dLbl>
            <c:dLbl>
              <c:idx val="9"/>
              <c:tx>
                <c:strRef>
                  <c:f>Daten_Diagramme!$E$23</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{C4F8287F-49E0-4037-827A-610547FFFA5D}</c15:txfldGUID>
                      <c15:f>Daten_Diagramme!$E$23</c15:f>
                      <c15:dlblFieldTableCache>
                        <c:ptCount val="1"/>
                        <c:pt idx="0">
                          <c:v>-6.1</c:v>
                        </c:pt>
                      </c15:dlblFieldTableCache>
                    </c15:dlblFTEntry>
                  </c15:dlblFieldTable>
                  <c15:showDataLabelsRange val="0"/>
                </c:ext>
                <c:ext xmlns:c16="http://schemas.microsoft.com/office/drawing/2014/chart" uri="{C3380CC4-5D6E-409C-BE32-E72D297353CC}">
                  <c16:uniqueId val="{00000009-7015-4C20-9E7B-69D4FE51F86A}"/>
                </c:ext>
              </c:extLst>
            </c:dLbl>
            <c:dLbl>
              <c:idx val="10"/>
              <c:tx>
                <c:strRef>
                  <c:f>Daten_Diagramme!$E$24</c:f>
                  <c:strCache>
                    <c:ptCount val="1"/>
                    <c:pt idx="0">
                      <c:v>-12.5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{49595E7F-DB09-4397-ABB1-A2A4CACD6341}</c15:txfldGUID>
                      <c15:f>Daten_Diagramme!$E$24</c15:f>
                      <c15:dlblFieldTableCache>
                        <c:ptCount val="1"/>
                        <c:pt idx="0">
                          <c:v>-12.5</c:v>
                        </c:pt>
                      </c15:dlblFieldTableCache>
                    </c15:dlblFTEntry>
                  </c15:dlblFieldTable>
                  <c15:showDataLabelsRange val="0"/>
                </c:ext>
                <c:ext xmlns:c16="http://schemas.microsoft.com/office/drawing/2014/chart" uri="{C3380CC4-5D6E-409C-BE32-E72D297353CC}">
                  <c16:uniqueId val="{0000000A-7015-4C20-9E7B-69D4FE51F86A}"/>
                </c:ext>
              </c:extLst>
            </c:dLbl>
            <c:dLbl>
              <c:idx val="11"/>
              <c:tx>
                <c:strRef>
                  <c:f>Daten_Diagramme!$E$25</c:f>
                  <c:strCache>
                    <c:ptCount val="1"/>
                    <c:pt idx="0">
                      <c:v>-9.9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{2F675DC4-A22A-4A45-91F0-CE5E5D166871}</c15:txfldGUID>
                      <c15:f>Daten_Diagramme!$E$25</c15:f>
                      <c15:dlblFieldTableCache>
                        <c:ptCount val="1"/>
                        <c:pt idx="0">
                          <c:v>-9.9</c:v>
                        </c:pt>
                      </c15:dlblFieldTableCache>
                    </c15:dlblFTEntry>
                  </c15:dlblFieldTable>
                  <c15:showDataLabelsRange val="0"/>
                </c:ext>
                <c:ext xmlns:c16="http://schemas.microsoft.com/office/drawing/2014/chart" uri="{C3380CC4-5D6E-409C-BE32-E72D297353CC}">
                  <c16:uniqueId val="{0000000B-7015-4C20-9E7B-69D4FE51F86A}"/>
                </c:ext>
              </c:extLst>
            </c:dLbl>
            <c:dLbl>
              <c:idx val="12"/>
              <c:tx>
                <c:strRef>
                  <c:f>Daten_Diagramme!$E$26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{23698656-DB39-4BE7-8967-A8CD73D5E9D9}</c15:txfldGUID>
                      <c15:f>Daten_Diagramme!$E$26</c15:f>
                      <c15:dlblFieldTableCache>
                        <c:ptCount val="1"/>
                        <c:pt idx="0">
                          <c:v>0.0</c:v>
                        </c:pt>
                      </c15:dlblFieldTableCache>
                    </c15:dlblFTEntry>
                  </c15:dlblFieldTable>
                  <c15:showDataLabelsRange val="0"/>
                </c:ext>
                <c:ext xmlns:c16="http://schemas.microsoft.com/office/drawing/2014/chart" uri="{C3380CC4-5D6E-409C-BE32-E72D297353CC}">
                  <c16:uniqueId val="{0000000C-7015-4C20-9E7B-69D4FE51F86A}"/>
                </c:ext>
              </c:extLst>
            </c:dLbl>
            <c:dLbl>
              <c:idx val="13"/>
              <c:tx>
                <c:strRef>
                  <c:f>Daten_Diagramme!$E$27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{2A83578D-6D74-4AE8-9BC5-1B3AA66F2AAD}</c15:txfldGUID>
                      <c15:f>Daten_Diagramme!$E$27</c15:f>
                      <c15:dlblFieldTableCache>
                        <c:ptCount val="1"/>
                        <c:pt idx="0">
                          <c:v>-2.9</c:v>
                        </c:pt>
                      </c15:dlblFieldTableCache>
                    </c15:dlblFTEntry>
                  </c15:dlblFieldTable>
                  <c15:showDataLabelsRange val="0"/>
                </c:ext>
                <c:ext xmlns:c16="http://schemas.microsoft.com/office/drawing/2014/chart" uri="{C3380CC4-5D6E-409C-BE32-E72D297353CC}">
                  <c16:uniqueId val="{0000000D-7015-4C20-9E7B-69D4FE51F86A}"/>
                </c:ext>
              </c:extLst>
            </c:dLbl>
            <c:dLbl>
              <c:idx val="14"/>
              <c:tx>
                <c:strRef>
                  <c:f>Daten_Diagramme!$E$28</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{EA651D7A-C25E-437F-97F5-24190E3245A9}</c15:txfldGUID>
                      <c15:f>Daten_Diagramme!$E$28</c15:f>
                      <c15:dlblFieldTableCache>
                        <c:ptCount val="1"/>
                        <c:pt idx="0">
                          <c:v>-7.3</c:v>
                        </c:pt>
                      </c15:dlblFieldTableCache>
                    </c15:dlblFTEntry>
                  </c15:dlblFieldTable>
                  <c15:showDataLabelsRange val="0"/>
                </c:ext>
                <c:ext xmlns:c16="http://schemas.microsoft.com/office/drawing/2014/chart" uri="{C3380CC4-5D6E-409C-BE32-E72D297353CC}">
                  <c16:uniqueId val="{0000000E-7015-4C20-9E7B-69D4FE51F86A}"/>
                </c:ext>
              </c:extLst>
            </c:dLbl>
            <c:dLbl>
              <c:idx val="15"/>
              <c:tx>
                <c:strRef>
                  <c:f>Daten_Diagramme!$E$29</c:f>
                  <c:strCache>
                    <c:ptCount val="1"/>
                    <c:pt idx="0">
                      <c:v>-18.2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{B04C78EC-E505-44F4-AD40-AAA9D9F05DE1}</c15:txfldGUID>
                      <c15:f>Daten_Diagramme!$E$29</c15:f>
                      <c15:dlblFieldTableCache>
                        <c:ptCount val="1"/>
                        <c:pt idx="0">
                          <c:v>-18.2</c:v>
                        </c:pt>
                      </c15:dlblFieldTableCache>
                    </c15:dlblFTEntry>
                  </c15:dlblFieldTable>
                  <c15:showDataLabelsRange val="0"/>
                </c:ext>
                <c:ext xmlns:c16="http://schemas.microsoft.com/office/drawing/2014/chart" uri="{C3380CC4-5D6E-409C-BE32-E72D297353CC}">
                  <c16:uniqueId val="{0000000F-7015-4C20-9E7B-69D4FE51F86A}"/>
                </c:ext>
              </c:extLst>
            </c:dLbl>
            <c:dLbl>
              <c:idx val="16"/>
              <c:tx>
                <c:strRef>
                  <c:f>Daten_Diagramme!$E$30</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{30E21FA2-1C28-4737-A47C-39914F7DAB9D}</c15:txfldGUID>
                      <c15:f>Daten_Diagramme!$E$30</c15:f>
                      <c15:dlblFieldTableCache>
                        <c:ptCount val="1"/>
                        <c:pt idx="0">
                          <c:v>-1.2</c:v>
                        </c:pt>
                      </c15:dlblFieldTableCache>
                    </c15:dlblFTEntry>
                  </c15:dlblFieldTable>
                  <c15:showDataLabelsRange val="0"/>
                </c:ext>
                <c:ext xmlns:c16="http://schemas.microsoft.com/office/drawing/2014/chart" uri="{C3380CC4-5D6E-409C-BE32-E72D297353CC}">
                  <c16:uniqueId val="{00000010-7015-4C20-9E7B-69D4FE51F86A}"/>
                </c:ext>
              </c:extLst>
            </c:dLbl>
            <c:dLbl>
              <c:idx val="17"/>
              <c:tx>
                <c:strRef>
                  <c:f>Daten_Diagramme!$E$31</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{30E5AEA1-1B35-45BD-813A-993D3BB87453}</c15:txfldGUID>
                      <c15:f>Daten_Diagramme!$E$31</c15:f>
                      <c15:dlblFieldTableCache>
                        <c:ptCount val="1"/>
                        <c:pt idx="0">
                          <c:v>-0.4</c:v>
                        </c:pt>
                      </c15:dlblFieldTableCache>
                    </c15:dlblFTEntry>
                  </c15:dlblFieldTable>
                  <c15:showDataLabelsRange val="0"/>
                </c:ext>
                <c:ext xmlns:c16="http://schemas.microsoft.com/office/drawing/2014/chart" uri="{C3380CC4-5D6E-409C-BE32-E72D297353CC}">
                  <c16:uniqueId val="{00000011-7015-4C20-9E7B-69D4FE51F86A}"/>
                </c:ext>
              </c:extLst>
            </c:dLbl>
            <c:dLbl>
              <c:idx val="18"/>
              <c:tx>
                <c:strRef>
                  <c:f>Daten_Diagramme!$E$32</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{9318836F-A227-48D3-B956-78CE5C354E1F}</c15:txfldGUID>
                      <c15:f>Daten_Diagramme!$E$32</c15:f>
                      <c15:dlblFieldTableCache>
                        <c:ptCount val="1"/>
                        <c:pt idx="0">
                          <c:v>-2.5</c:v>
                        </c:pt>
                      </c15:dlblFieldTableCache>
                    </c15:dlblFTEntry>
                  </c15:dlblFieldTable>
                  <c15:showDataLabelsRange val="0"/>
                </c:ext>
                <c:ext xmlns:c16="http://schemas.microsoft.com/office/drawing/2014/chart" uri="{C3380CC4-5D6E-409C-BE32-E72D297353CC}">
                  <c16:uniqueId val="{00000012-7015-4C20-9E7B-69D4FE51F86A}"/>
                </c:ext>
              </c:extLst>
            </c:dLbl>
            <c:dLbl>
              <c:idx val="19"/>
              <c:tx>
                <c:strRef>
                  <c:f>Daten_Diagramme!$E$33</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{ECD96D6D-EA00-45C4-83C9-7C658216F397}</c15:txfldGUID>
                      <c15:f>Daten_Diagramme!$E$33</c15:f>
                      <c15:dlblFieldTableCache>
                        <c:ptCount val="1"/>
                        <c:pt idx="0">
                          <c:v>-0.7</c:v>
                        </c:pt>
                      </c15:dlblFieldTableCache>
                    </c15:dlblFTEntry>
                  </c15:dlblFieldTable>
                  <c15:showDataLabelsRange val="0"/>
                </c:ext>
                <c:ext xmlns:c16="http://schemas.microsoft.com/office/drawing/2014/chart" uri="{C3380CC4-5D6E-409C-BE32-E72D297353CC}">
                  <c16:uniqueId val="{00000013-7015-4C20-9E7B-69D4FE51F86A}"/>
                </c:ext>
              </c:extLst>
            </c:dLbl>
            <c:dLbl>
              <c:idx val="20"/>
              <c:tx>
                <c:strRef>
                  <c:f>Daten_Diagramme!$E$34</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{49108488-8163-488B-9E61-1CADDDEAD23B}</c15:txfldGUID>
                      <c15:f>Daten_Diagramme!$E$34</c15:f>
                      <c15:dlblFieldTableCache>
                        <c:ptCount val="1"/>
                        <c:pt idx="0">
                          <c:v>-4.6</c:v>
                        </c:pt>
                      </c15:dlblFieldTableCache>
                    </c15:dlblFTEntry>
                  </c15:dlblFieldTable>
                  <c15:showDataLabelsRange val="0"/>
                </c:ext>
                <c:ext xmlns:c16="http://schemas.microsoft.com/office/drawing/2014/chart" uri="{C3380CC4-5D6E-409C-BE32-E72D297353CC}">
                  <c16:uniqueId val="{00000014-7015-4C20-9E7B-69D4FE51F86A}"/>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{4334B34E-89E5-46BC-AA5C-243B225ECA94}</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7015-4C20-9E7B-69D4FE51F86A}"/>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{972DDDA5-CBBA-4CFD-8501-052D1A3BD235}</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7015-4C20-9E7B-69D4FE51F86A}"/>
                </c:ext>
              </c:extLst>
            </c:dLbl>
            <c:dLbl>
              <c:idx val="23"/>
              <c:tx>
                <c:strRef>
                  <c:f>Daten_Diagramme!$E$37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{4B2C3CA1-3386-4F6E-B047-572C5C62AFED}</c15:txfldGUID>
                      <c15:f>Daten_Diagramme!$E$37</c15:f>
                      <c15:dlblFieldTableCache>
                        <c:ptCount val="1"/>
                        <c:pt idx="0">
                          <c:v>3.3</c:v>
                        </c:pt>
                      </c15:dlblFieldTableCache>
                    </c15:dlblFTEntry>
                  </c15:dlblFieldTable>
                  <c15:showDataLabelsRange val="0"/>
                </c:ext>
                <c:ext xmlns:c16="http://schemas.microsoft.com/office/drawing/2014/chart" uri="{C3380CC4-5D6E-409C-BE32-E72D297353CC}">
                  <c16:uniqueId val="{00000017-7015-4C20-9E7B-69D4FE51F86A}"/>
                </c:ext>
              </c:extLst>
            </c:dLbl>
            <c:dLbl>
              <c:idx val="24"/>
              <c:tx>
                <c:strRef>
                  <c:f>Daten_Diagramme!$E$38</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{5202AF9F-9F89-483F-B255-6E0E1043E341}</c15:txfldGUID>
                      <c15:f>Daten_Diagramme!$E$38</c15:f>
                      <c15:dlblFieldTableCache>
                        <c:ptCount val="1"/>
                        <c:pt idx="0">
                          <c:v>0.7</c:v>
                        </c:pt>
                      </c15:dlblFieldTableCache>
                    </c15:dlblFTEntry>
                  </c15:dlblFieldTable>
                  <c15:showDataLabelsRange val="0"/>
                </c:ext>
                <c:ext xmlns:c16="http://schemas.microsoft.com/office/drawing/2014/chart" uri="{C3380CC4-5D6E-409C-BE32-E72D297353CC}">
                  <c16:uniqueId val="{00000018-7015-4C20-9E7B-69D4FE51F86A}"/>
                </c:ext>
              </c:extLst>
            </c:dLbl>
            <c:dLbl>
              <c:idx val="25"/>
              <c:tx>
                <c:strRef>
                  <c:f>Daten_Diagramme!$E$39</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{651DF098-BDDC-4C44-A7A5-67F704A6DDE8}</c15:txfldGUID>
                      <c15:f>Daten_Diagramme!$E$39</c15:f>
                      <c15:dlblFieldTableCache>
                        <c:ptCount val="1"/>
                        <c:pt idx="0">
                          <c:v>-5.6</c:v>
                        </c:pt>
                      </c15:dlblFieldTableCache>
                    </c15:dlblFTEntry>
                  </c15:dlblFieldTable>
                  <c15:showDataLabelsRange val="0"/>
                </c:ext>
                <c:ext xmlns:c16="http://schemas.microsoft.com/office/drawing/2014/chart" uri="{C3380CC4-5D6E-409C-BE32-E72D297353CC}">
                  <c16:uniqueId val="{00000019-7015-4C20-9E7B-69D4FE51F86A}"/>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{9AB1520F-D3A6-4442-90DF-C52826998E31}</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7015-4C20-9E7B-69D4FE51F86A}"/>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{2D0DC19F-F707-45A5-AEED-16099FB8765B}</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7015-4C20-9E7B-69D4FE51F86A}"/>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{FBC70B92-9601-4E4B-A3C4-726E48E8CB1E}</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7015-4C20-9E7B-69D4FE51F86A}"/>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{B0FD9CE1-82C4-4199-A08A-51BEA53D5499}</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7015-4C20-9E7B-69D4FE51F86A}"/>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{A2538EAF-ED6F-4169-8282-2DAF06CE8196}</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7015-4C20-9E7B-69D4FE51F86A}"/>
                </c:ext>
              </c:extLst>
            </c:dLbl>
            <c:dLbl>
              <c:idx val="31"/>
              <c:tx>
                <c:strRef>
                  <c:f>Daten_Diagramme!$E$45</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{AD5516D0-B7AF-4EC2-A181-8257D3A92B2A}</c15:txfldGUID>
                      <c15:f>Daten_Diagramme!$E$45</c15:f>
                      <c15:dlblFieldTableCache>
                        <c:ptCount val="1"/>
                        <c:pt idx="0">
                          <c:v>-5.6</c:v>
                        </c:pt>
                      </c15:dlblFieldTableCache>
                    </c15:dlblFTEntry>
                  </c15:dlblFieldTable>
                  <c15:showDataLabelsRange val="0"/>
                </c:ext>
                <c:ext xmlns:c16="http://schemas.microsoft.com/office/drawing/2014/chart" uri="{C3380CC4-5D6E-409C-BE32-E72D297353CC}">
                  <c16:uniqueId val="{0000001F-7015-4C20-9E7B-69D4FE51F86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-4.3105501309835672</c:v>
                </c:pt>
                <c:pt idx="1">
                  <c:v>3.3333333333333335</c:v>
                </c:pt>
                <c:pt idx="2">
                  <c:v>0</c:v>
                </c:pt>
                <c:pt idx="3">
                  <c:v>1.167883211678832</c:v>
                </c:pt>
                <c:pt idx="4">
                  <c:v>0.65359477124183007</c:v>
                </c:pt>
                <c:pt idx="5">
                  <c:v>10.169491525423728</c:v>
                </c:pt>
                <c:pt idx="6">
                  <c:v>-26.530612244897959</c:v>
                </c:pt>
                <c:pt idx="7">
                  <c:v>0.352112676056338</c:v>
                </c:pt>
                <c:pt idx="8">
                  <c:v>-3.4499054820415878</c:v>
                </c:pt>
                <c:pt idx="9">
                  <c:v>-6.1386138613861387</c:v>
                </c:pt>
                <c:pt idx="10">
                  <c:v>-12.532233109850438</c:v>
                </c:pt>
                <c:pt idx="11">
                  <c:v>-9.9009900990099009</c:v>
                </c:pt>
                <c:pt idx="12">
                  <c:v>0</c:v>
                </c:pt>
                <c:pt idx="13">
                  <c:v>-2.8673835125448028</c:v>
                </c:pt>
                <c:pt idx="14">
                  <c:v>-7.3275862068965516</c:v>
                </c:pt>
                <c:pt idx="15">
                  <c:v>-18.181818181818183</c:v>
                </c:pt>
                <c:pt idx="16">
                  <c:v>-1.2195121951219512</c:v>
                </c:pt>
                <c:pt idx="17">
                  <c:v>-0.38610038610038611</c:v>
                </c:pt>
                <c:pt idx="18">
                  <c:v>-2.5276461295418642</c:v>
                </c:pt>
                <c:pt idx="19">
                  <c:v>-0.67796610169491522</c:v>
                </c:pt>
                <c:pt idx="20">
                  <c:v>-4.591439688715953</c:v>
                </c:pt>
                <c:pt idx="21">
                  <c:v>0</c:v>
                </c:pt>
                <c:pt idx="23">
                  <c:v>3.3333333333333335</c:v>
                </c:pt>
                <c:pt idx="24">
                  <c:v>0.74183976261127593</c:v>
                </c:pt>
                <c:pt idx="25">
                  <c:v>-5.5560877478685695</c:v>
                </c:pt>
              </c:numCache>
            </c:numRef>
          </c:val>
          <c:extLst>
            <c:ext xmlns:c16="http://schemas.microsoft.com/office/drawing/2014/chart" uri="{C3380CC4-5D6E-409C-BE32-E72D297353CC}">
              <c16:uniqueId val="{00000020-7015-4C20-9E7B-69D4FE51F86A}"/>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{6F49F05D-C085-4CB4-92D7-F0DCE8AA022D}</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7015-4C20-9E7B-69D4FE51F86A}"/>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{3876FD15-B483-4E9D-A081-32E05D69B3F2}</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7015-4C20-9E7B-69D4FE51F86A}"/>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{A2AF87A9-F10C-4DB6-9E7B-892A380F7CC5}</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7015-4C20-9E7B-69D4FE51F86A}"/>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{4D23062D-B026-4D2D-AFD0-EF9DD1C03A5A}</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7015-4C20-9E7B-69D4FE51F86A}"/>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{F34C7A29-3044-4913-8C8F-206736EDFDF1}</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7015-4C20-9E7B-69D4FE51F86A}"/>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{5CFEF84C-7CBD-439A-BBE4-9BF07DCF621B}</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7015-4C20-9E7B-69D4FE51F86A}"/>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{55312FE8-64F4-40E2-80BC-A974D75BA343}</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7015-4C20-9E7B-69D4FE51F86A}"/>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{47802F42-B0EC-49A8-9141-9C16D2B45A03}</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7015-4C20-9E7B-69D4FE51F86A}"/>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{7C816FA8-40C3-4A4A-98C4-4F42BD2ACB7D}</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7015-4C20-9E7B-69D4FE51F86A}"/>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{ACB9A4E1-7935-44CC-B9BB-218358E348AC}</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7015-4C20-9E7B-69D4FE51F86A}"/>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{9C5AC333-DCA9-4180-9735-0043792D8FFE}</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7015-4C20-9E7B-69D4FE51F86A}"/>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{12CF9077-3B6A-4A5B-8189-ECCE76E31DAE}</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7015-4C20-9E7B-69D4FE51F86A}"/>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{AC645926-A62F-4AE2-9EFE-62E903441AC5}</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7015-4C20-9E7B-69D4FE51F86A}"/>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{C8964726-E338-464F-9262-A5100C3458B2}</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7015-4C20-9E7B-69D4FE51F86A}"/>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{E53E8416-A484-4B26-AD70-0B87C699D711}</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7015-4C20-9E7B-69D4FE51F86A}"/>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{A999E7B8-55A3-4899-8ECD-514758760740}</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7015-4C20-9E7B-69D4FE51F86A}"/>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{424A9BF9-203E-402A-BEDB-2B6B456E15DE}</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7015-4C20-9E7B-69D4FE51F86A}"/>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{31BEB865-0F10-4153-BCB8-D0FBD58CA92C}</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7015-4C20-9E7B-69D4FE51F86A}"/>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{E5022E19-F21F-4D86-BED7-CB3AA465D40A}</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7015-4C20-9E7B-69D4FE51F86A}"/>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{AD7AF9EC-F7C5-4A88-B778-8B6E5DCC7F78}</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7015-4C20-9E7B-69D4FE51F86A}"/>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{DEFA3F4B-117F-4235-8842-221F701A535C}</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7015-4C20-9E7B-69D4FE51F86A}"/>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{EEB6087E-3B8D-409B-AEB2-5AC69AD59F28}</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7015-4C20-9E7B-69D4FE51F86A}"/>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{DA638B98-19F6-4177-A98C-7C0F347A85B9}</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7015-4C20-9E7B-69D4FE51F86A}"/>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{BD3E3CE0-FD81-4AF6-846D-AE700521DD4E}</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7015-4C20-9E7B-69D4FE51F86A}"/>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{AA1DB5AB-30CE-4046-B7A8-4523946607D8}</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7015-4C20-9E7B-69D4FE51F86A}"/>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{7BEB577F-7F6F-41C1-98EB-07051811CE25}</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7015-4C20-9E7B-69D4FE51F86A}"/>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{2DB9556B-1EC7-4D9B-A090-CDF119E8535E}</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7015-4C20-9E7B-69D4FE51F86A}"/>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{24B265DB-2867-47E7-8070-B8583844DA55}</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7015-4C20-9E7B-69D4FE51F86A}"/>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{555BF4B2-E48F-436E-B48C-1D0008170A05}</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7015-4C20-9E7B-69D4FE51F86A}"/>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{352EC365-0FCF-467D-9D2C-E94480F6402E}</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7015-4C20-9E7B-69D4FE51F86A}"/>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{F92F717D-957A-4BFB-81AA-5FDEFD59EDC3}</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7015-4C20-9E7B-69D4FE51F86A}"/>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{E6C2A803-E9C0-4776-AED8-88CB7E9217C3}</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7015-4C20-9E7B-69D4FE51F86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7015-4C20-9E7B-69D4FE51F86A}"/>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7015-4C20-9E7B-69D4FE51F86A}"/>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{54CBDDBE-C155-4951-914B-447BDEC1C542}</c15:txfldGUID>
                      <c15:f>Diagramm!$I$46</c15:f>
                      <c15:dlblFieldTableCache>
                        <c:ptCount val="1"/>
                      </c15:dlblFieldTableCache>
                    </c15:dlblFTEntry>
                  </c15:dlblFieldTable>
                  <c15:showDataLabelsRange val="0"/>
                </c:ext>
                <c:ext xmlns:c16="http://schemas.microsoft.com/office/drawing/2014/chart" uri="{C3380CC4-5D6E-409C-BE32-E72D297353CC}">
                  <c16:uniqueId val="{00000000-BC2E-450A-882A-F8017108C1E9}"/>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{DD8D3AC8-7A4E-4594-83F2-86E8D38D89FC}</c15:txfldGUID>
                      <c15:f>Diagramm!$I$47</c15:f>
                      <c15:dlblFieldTableCache>
                        <c:ptCount val="1"/>
                      </c15:dlblFieldTableCache>
                    </c15:dlblFTEntry>
                  </c15:dlblFieldTable>
                  <c15:showDataLabelsRange val="0"/>
                </c:ext>
                <c:ext xmlns:c16="http://schemas.microsoft.com/office/drawing/2014/chart" uri="{C3380CC4-5D6E-409C-BE32-E72D297353CC}">
                  <c16:uniqueId val="{00000001-BC2E-450A-882A-F8017108C1E9}"/>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{80F4174E-8FDD-447F-A1E0-4ABAF58D2178}</c15:txfldGUID>
                      <c15:f>Diagramm!$I$48</c15:f>
                      <c15:dlblFieldTableCache>
                        <c:ptCount val="1"/>
                      </c15:dlblFieldTableCache>
                    </c15:dlblFTEntry>
                  </c15:dlblFieldTable>
                  <c15:showDataLabelsRange val="0"/>
                </c:ext>
                <c:ext xmlns:c16="http://schemas.microsoft.com/office/drawing/2014/chart" uri="{C3380CC4-5D6E-409C-BE32-E72D297353CC}">
                  <c16:uniqueId val="{00000002-BC2E-450A-882A-F8017108C1E9}"/>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{561269F2-3E91-4593-A867-4609736F79CA}</c15:txfldGUID>
                      <c15:f>Diagramm!$I$49</c15:f>
                      <c15:dlblFieldTableCache>
                        <c:ptCount val="1"/>
                      </c15:dlblFieldTableCache>
                    </c15:dlblFTEntry>
                  </c15:dlblFieldTable>
                  <c15:showDataLabelsRange val="0"/>
                </c:ext>
                <c:ext xmlns:c16="http://schemas.microsoft.com/office/drawing/2014/chart" uri="{C3380CC4-5D6E-409C-BE32-E72D297353CC}">
                  <c16:uniqueId val="{00000003-BC2E-450A-882A-F8017108C1E9}"/>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{D314DBF4-4D4C-40E1-9BAB-3B5AF790ACA3}</c15:txfldGUID>
                      <c15:f>Diagramm!$I$50</c15:f>
                      <c15:dlblFieldTableCache>
                        <c:ptCount val="1"/>
                      </c15:dlblFieldTableCache>
                    </c15:dlblFTEntry>
                  </c15:dlblFieldTable>
                  <c15:showDataLabelsRange val="0"/>
                </c:ext>
                <c:ext xmlns:c16="http://schemas.microsoft.com/office/drawing/2014/chart" uri="{C3380CC4-5D6E-409C-BE32-E72D297353CC}">
                  <c16:uniqueId val="{00000004-BC2E-450A-882A-F8017108C1E9}"/>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{3BD67470-3014-4D0A-AD39-12C381FAFAC3}</c15:txfldGUID>
                      <c15:f>Diagramm!$I$51</c15:f>
                      <c15:dlblFieldTableCache>
                        <c:ptCount val="1"/>
                      </c15:dlblFieldTableCache>
                    </c15:dlblFTEntry>
                  </c15:dlblFieldTable>
                  <c15:showDataLabelsRange val="0"/>
                </c:ext>
                <c:ext xmlns:c16="http://schemas.microsoft.com/office/drawing/2014/chart" uri="{C3380CC4-5D6E-409C-BE32-E72D297353CC}">
                  <c16:uniqueId val="{00000005-BC2E-450A-882A-F8017108C1E9}"/>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{1207023D-6390-4863-83F8-1A09609D7BF0}</c15:txfldGUID>
                      <c15:f>Diagramm!$I$52</c15:f>
                      <c15:dlblFieldTableCache>
                        <c:ptCount val="1"/>
                      </c15:dlblFieldTableCache>
                    </c15:dlblFTEntry>
                  </c15:dlblFieldTable>
                  <c15:showDataLabelsRange val="0"/>
                </c:ext>
                <c:ext xmlns:c16="http://schemas.microsoft.com/office/drawing/2014/chart" uri="{C3380CC4-5D6E-409C-BE32-E72D297353CC}">
                  <c16:uniqueId val="{00000006-BC2E-450A-882A-F8017108C1E9}"/>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{813C9A86-9F7E-404B-9A39-AC24EFD2A1C2}</c15:txfldGUID>
                      <c15:f>Diagramm!$I$53</c15:f>
                      <c15:dlblFieldTableCache>
                        <c:ptCount val="1"/>
                      </c15:dlblFieldTableCache>
                    </c15:dlblFTEntry>
                  </c15:dlblFieldTable>
                  <c15:showDataLabelsRange val="0"/>
                </c:ext>
                <c:ext xmlns:c16="http://schemas.microsoft.com/office/drawing/2014/chart" uri="{C3380CC4-5D6E-409C-BE32-E72D297353CC}">
                  <c16:uniqueId val="{00000007-BC2E-450A-882A-F8017108C1E9}"/>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{DCC7A4D3-7F65-4C18-9598-1E486792DC55}</c15:txfldGUID>
                      <c15:f>Diagramm!$I$54</c15:f>
                      <c15:dlblFieldTableCache>
                        <c:ptCount val="1"/>
                      </c15:dlblFieldTableCache>
                    </c15:dlblFTEntry>
                  </c15:dlblFieldTable>
                  <c15:showDataLabelsRange val="0"/>
                </c:ext>
                <c:ext xmlns:c16="http://schemas.microsoft.com/office/drawing/2014/chart" uri="{C3380CC4-5D6E-409C-BE32-E72D297353CC}">
                  <c16:uniqueId val="{00000008-BC2E-450A-882A-F8017108C1E9}"/>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{7029D72E-BF4A-4C33-AA4F-E3F6EC90B291}</c15:txfldGUID>
                      <c15:f>Diagramm!$I$55</c15:f>
                      <c15:dlblFieldTableCache>
                        <c:ptCount val="1"/>
                      </c15:dlblFieldTableCache>
                    </c15:dlblFTEntry>
                  </c15:dlblFieldTable>
                  <c15:showDataLabelsRange val="0"/>
                </c:ext>
                <c:ext xmlns:c16="http://schemas.microsoft.com/office/drawing/2014/chart" uri="{C3380CC4-5D6E-409C-BE32-E72D297353CC}">
                  <c16:uniqueId val="{00000009-BC2E-450A-882A-F8017108C1E9}"/>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{1040496F-B094-4ED5-9582-C06F091D54CF}</c15:txfldGUID>
                      <c15:f>Diagramm!$I$56</c15:f>
                      <c15:dlblFieldTableCache>
                        <c:ptCount val="1"/>
                      </c15:dlblFieldTableCache>
                    </c15:dlblFTEntry>
                  </c15:dlblFieldTable>
                  <c15:showDataLabelsRange val="0"/>
                </c:ext>
                <c:ext xmlns:c16="http://schemas.microsoft.com/office/drawing/2014/chart" uri="{C3380CC4-5D6E-409C-BE32-E72D297353CC}">
                  <c16:uniqueId val="{0000000A-BC2E-450A-882A-F8017108C1E9}"/>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{76EEF4DD-1968-4287-96F9-6729A716C6A4}</c15:txfldGUID>
                      <c15:f>Diagramm!$I$57</c15:f>
                      <c15:dlblFieldTableCache>
                        <c:ptCount val="1"/>
                      </c15:dlblFieldTableCache>
                    </c15:dlblFTEntry>
                  </c15:dlblFieldTable>
                  <c15:showDataLabelsRange val="0"/>
                </c:ext>
                <c:ext xmlns:c16="http://schemas.microsoft.com/office/drawing/2014/chart" uri="{C3380CC4-5D6E-409C-BE32-E72D297353CC}">
                  <c16:uniqueId val="{0000000B-BC2E-450A-882A-F8017108C1E9}"/>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{F118A811-EDB4-4208-81CB-DC3B69DED97A}</c15:txfldGUID>
                      <c15:f>Diagramm!$I$58</c15:f>
                      <c15:dlblFieldTableCache>
                        <c:ptCount val="1"/>
                      </c15:dlblFieldTableCache>
                    </c15:dlblFTEntry>
                  </c15:dlblFieldTable>
                  <c15:showDataLabelsRange val="0"/>
                </c:ext>
                <c:ext xmlns:c16="http://schemas.microsoft.com/office/drawing/2014/chart" uri="{C3380CC4-5D6E-409C-BE32-E72D297353CC}">
                  <c16:uniqueId val="{0000000C-BC2E-450A-882A-F8017108C1E9}"/>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{A32EAB7D-5770-430C-B9EA-A9ADC2AAB569}</c15:txfldGUID>
                      <c15:f>Diagramm!$I$59</c15:f>
                      <c15:dlblFieldTableCache>
                        <c:ptCount val="1"/>
                      </c15:dlblFieldTableCache>
                    </c15:dlblFTEntry>
                  </c15:dlblFieldTable>
                  <c15:showDataLabelsRange val="0"/>
                </c:ext>
                <c:ext xmlns:c16="http://schemas.microsoft.com/office/drawing/2014/chart" uri="{C3380CC4-5D6E-409C-BE32-E72D297353CC}">
                  <c16:uniqueId val="{0000000D-BC2E-450A-882A-F8017108C1E9}"/>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{763F9C26-752D-4A73-8F6E-531BE913B8A6}</c15:txfldGUID>
                      <c15:f>Diagramm!$I$60</c15:f>
                      <c15:dlblFieldTableCache>
                        <c:ptCount val="1"/>
                      </c15:dlblFieldTableCache>
                    </c15:dlblFTEntry>
                  </c15:dlblFieldTable>
                  <c15:showDataLabelsRange val="0"/>
                </c:ext>
                <c:ext xmlns:c16="http://schemas.microsoft.com/office/drawing/2014/chart" uri="{C3380CC4-5D6E-409C-BE32-E72D297353CC}">
                  <c16:uniqueId val="{0000000E-BC2E-450A-882A-F8017108C1E9}"/>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{250FF5C7-B68C-43DF-998A-12E57F043AB7}</c15:txfldGUID>
                      <c15:f>Diagramm!$I$61</c15:f>
                      <c15:dlblFieldTableCache>
                        <c:ptCount val="1"/>
                      </c15:dlblFieldTableCache>
                    </c15:dlblFTEntry>
                  </c15:dlblFieldTable>
                  <c15:showDataLabelsRange val="0"/>
                </c:ext>
                <c:ext xmlns:c16="http://schemas.microsoft.com/office/drawing/2014/chart" uri="{C3380CC4-5D6E-409C-BE32-E72D297353CC}">
                  <c16:uniqueId val="{0000000F-BC2E-450A-882A-F8017108C1E9}"/>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{AE6939E0-23B3-49E6-82AB-624121425569}</c15:txfldGUID>
                      <c15:f>Diagramm!$I$62</c15:f>
                      <c15:dlblFieldTableCache>
                        <c:ptCount val="1"/>
                      </c15:dlblFieldTableCache>
                    </c15:dlblFTEntry>
                  </c15:dlblFieldTable>
                  <c15:showDataLabelsRange val="0"/>
                </c:ext>
                <c:ext xmlns:c16="http://schemas.microsoft.com/office/drawing/2014/chart" uri="{C3380CC4-5D6E-409C-BE32-E72D297353CC}">
                  <c16:uniqueId val="{00000010-BC2E-450A-882A-F8017108C1E9}"/>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{283F3104-6EB4-4A49-B50A-EFE1EE92322B}</c15:txfldGUID>
                      <c15:f>Diagramm!$I$63</c15:f>
                      <c15:dlblFieldTableCache>
                        <c:ptCount val="1"/>
                      </c15:dlblFieldTableCache>
                    </c15:dlblFTEntry>
                  </c15:dlblFieldTable>
                  <c15:showDataLabelsRange val="0"/>
                </c:ext>
                <c:ext xmlns:c16="http://schemas.microsoft.com/office/drawing/2014/chart" uri="{C3380CC4-5D6E-409C-BE32-E72D297353CC}">
                  <c16:uniqueId val="{00000011-BC2E-450A-882A-F8017108C1E9}"/>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{EDFD5703-1BD0-45E6-9BFC-05AC58453446}</c15:txfldGUID>
                      <c15:f>Diagramm!$I$64</c15:f>
                      <c15:dlblFieldTableCache>
                        <c:ptCount val="1"/>
                      </c15:dlblFieldTableCache>
                    </c15:dlblFTEntry>
                  </c15:dlblFieldTable>
                  <c15:showDataLabelsRange val="0"/>
                </c:ext>
                <c:ext xmlns:c16="http://schemas.microsoft.com/office/drawing/2014/chart" uri="{C3380CC4-5D6E-409C-BE32-E72D297353CC}">
                  <c16:uniqueId val="{00000012-BC2E-450A-882A-F8017108C1E9}"/>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{9929B6B0-7FA7-44F0-BA71-5BF73DE3CB41}</c15:txfldGUID>
                      <c15:f>Diagramm!$I$65</c15:f>
                      <c15:dlblFieldTableCache>
                        <c:ptCount val="1"/>
                      </c15:dlblFieldTableCache>
                    </c15:dlblFTEntry>
                  </c15:dlblFieldTable>
                  <c15:showDataLabelsRange val="0"/>
                </c:ext>
                <c:ext xmlns:c16="http://schemas.microsoft.com/office/drawing/2014/chart" uri="{C3380CC4-5D6E-409C-BE32-E72D297353CC}">
                  <c16:uniqueId val="{00000013-BC2E-450A-882A-F8017108C1E9}"/>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{42A7FB86-D356-4A3C-8456-0CF04D34D924}</c15:txfldGUID>
                      <c15:f>Diagramm!$I$66</c15:f>
                      <c15:dlblFieldTableCache>
                        <c:ptCount val="1"/>
                      </c15:dlblFieldTableCache>
                    </c15:dlblFTEntry>
                  </c15:dlblFieldTable>
                  <c15:showDataLabelsRange val="0"/>
                </c:ext>
                <c:ext xmlns:c16="http://schemas.microsoft.com/office/drawing/2014/chart" uri="{C3380CC4-5D6E-409C-BE32-E72D297353CC}">
                  <c16:uniqueId val="{00000014-BC2E-450A-882A-F8017108C1E9}"/>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{CA0F78F2-2F31-47ED-9AA2-2AC32A521FB9}</c15:txfldGUID>
                      <c15:f>Diagramm!$I$67</c15:f>
                      <c15:dlblFieldTableCache>
                        <c:ptCount val="1"/>
                      </c15:dlblFieldTableCache>
                    </c15:dlblFTEntry>
                  </c15:dlblFieldTable>
                  <c15:showDataLabelsRange val="0"/>
                </c:ext>
                <c:ext xmlns:c16="http://schemas.microsoft.com/office/drawing/2014/chart" uri="{C3380CC4-5D6E-409C-BE32-E72D297353CC}">
                  <c16:uniqueId val="{00000015-BC2E-450A-882A-F8017108C1E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BC2E-450A-882A-F8017108C1E9}"/>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{7DB7F7D9-1F73-4790-B119-DF533DC0817D}</c15:txfldGUID>
                      <c15:f>Diagramm!$K$46</c15:f>
                      <c15:dlblFieldTableCache>
                        <c:ptCount val="1"/>
                      </c15:dlblFieldTableCache>
                    </c15:dlblFTEntry>
                  </c15:dlblFieldTable>
                  <c15:showDataLabelsRange val="0"/>
                </c:ext>
                <c:ext xmlns:c16="http://schemas.microsoft.com/office/drawing/2014/chart" uri="{C3380CC4-5D6E-409C-BE32-E72D297353CC}">
                  <c16:uniqueId val="{00000017-BC2E-450A-882A-F8017108C1E9}"/>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{58E4C549-516E-40A3-B3CB-2394F02637FA}</c15:txfldGUID>
                      <c15:f>Diagramm!$K$47</c15:f>
                      <c15:dlblFieldTableCache>
                        <c:ptCount val="1"/>
                      </c15:dlblFieldTableCache>
                    </c15:dlblFTEntry>
                  </c15:dlblFieldTable>
                  <c15:showDataLabelsRange val="0"/>
                </c:ext>
                <c:ext xmlns:c16="http://schemas.microsoft.com/office/drawing/2014/chart" uri="{C3380CC4-5D6E-409C-BE32-E72D297353CC}">
                  <c16:uniqueId val="{00000018-BC2E-450A-882A-F8017108C1E9}"/>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{BA6D85CA-1BF0-4047-B63D-91F44A1EAC72}</c15:txfldGUID>
                      <c15:f>Diagramm!$K$48</c15:f>
                      <c15:dlblFieldTableCache>
                        <c:ptCount val="1"/>
                      </c15:dlblFieldTableCache>
                    </c15:dlblFTEntry>
                  </c15:dlblFieldTable>
                  <c15:showDataLabelsRange val="0"/>
                </c:ext>
                <c:ext xmlns:c16="http://schemas.microsoft.com/office/drawing/2014/chart" uri="{C3380CC4-5D6E-409C-BE32-E72D297353CC}">
                  <c16:uniqueId val="{00000019-BC2E-450A-882A-F8017108C1E9}"/>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{8CC7E3AC-750D-4336-B8C2-0CAAB0A33593}</c15:txfldGUID>
                      <c15:f>Diagramm!$K$49</c15:f>
                      <c15:dlblFieldTableCache>
                        <c:ptCount val="1"/>
                      </c15:dlblFieldTableCache>
                    </c15:dlblFTEntry>
                  </c15:dlblFieldTable>
                  <c15:showDataLabelsRange val="0"/>
                </c:ext>
                <c:ext xmlns:c16="http://schemas.microsoft.com/office/drawing/2014/chart" uri="{C3380CC4-5D6E-409C-BE32-E72D297353CC}">
                  <c16:uniqueId val="{0000001A-BC2E-450A-882A-F8017108C1E9}"/>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{D12DDF65-7B37-4FF9-88B3-449CBADD0FC4}</c15:txfldGUID>
                      <c15:f>Diagramm!$K$50</c15:f>
                      <c15:dlblFieldTableCache>
                        <c:ptCount val="1"/>
                      </c15:dlblFieldTableCache>
                    </c15:dlblFTEntry>
                  </c15:dlblFieldTable>
                  <c15:showDataLabelsRange val="0"/>
                </c:ext>
                <c:ext xmlns:c16="http://schemas.microsoft.com/office/drawing/2014/chart" uri="{C3380CC4-5D6E-409C-BE32-E72D297353CC}">
                  <c16:uniqueId val="{0000001B-BC2E-450A-882A-F8017108C1E9}"/>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{CC9DF543-4236-4C9F-BC60-069AD8F1BE61}</c15:txfldGUID>
                      <c15:f>Diagramm!$K$51</c15:f>
                      <c15:dlblFieldTableCache>
                        <c:ptCount val="1"/>
                      </c15:dlblFieldTableCache>
                    </c15:dlblFTEntry>
                  </c15:dlblFieldTable>
                  <c15:showDataLabelsRange val="0"/>
                </c:ext>
                <c:ext xmlns:c16="http://schemas.microsoft.com/office/drawing/2014/chart" uri="{C3380CC4-5D6E-409C-BE32-E72D297353CC}">
                  <c16:uniqueId val="{0000001C-BC2E-450A-882A-F8017108C1E9}"/>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{80676A90-ED04-46DD-A3EC-B746D7DBDB2F}</c15:txfldGUID>
                      <c15:f>Diagramm!$K$52</c15:f>
                      <c15:dlblFieldTableCache>
                        <c:ptCount val="1"/>
                      </c15:dlblFieldTableCache>
                    </c15:dlblFTEntry>
                  </c15:dlblFieldTable>
                  <c15:showDataLabelsRange val="0"/>
                </c:ext>
                <c:ext xmlns:c16="http://schemas.microsoft.com/office/drawing/2014/chart" uri="{C3380CC4-5D6E-409C-BE32-E72D297353CC}">
                  <c16:uniqueId val="{0000001D-BC2E-450A-882A-F8017108C1E9}"/>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{A551E69C-AC94-4355-AFA4-7D0653AD8AE8}</c15:txfldGUID>
                      <c15:f>Diagramm!$K$53</c15:f>
                      <c15:dlblFieldTableCache>
                        <c:ptCount val="1"/>
                      </c15:dlblFieldTableCache>
                    </c15:dlblFTEntry>
                  </c15:dlblFieldTable>
                  <c15:showDataLabelsRange val="0"/>
                </c:ext>
                <c:ext xmlns:c16="http://schemas.microsoft.com/office/drawing/2014/chart" uri="{C3380CC4-5D6E-409C-BE32-E72D297353CC}">
                  <c16:uniqueId val="{0000001E-BC2E-450A-882A-F8017108C1E9}"/>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{4B79190B-F426-4B7D-AB04-9183FBBB405F}</c15:txfldGUID>
                      <c15:f>Diagramm!$K$54</c15:f>
                      <c15:dlblFieldTableCache>
                        <c:ptCount val="1"/>
                      </c15:dlblFieldTableCache>
                    </c15:dlblFTEntry>
                  </c15:dlblFieldTable>
                  <c15:showDataLabelsRange val="0"/>
                </c:ext>
                <c:ext xmlns:c16="http://schemas.microsoft.com/office/drawing/2014/chart" uri="{C3380CC4-5D6E-409C-BE32-E72D297353CC}">
                  <c16:uniqueId val="{0000001F-BC2E-450A-882A-F8017108C1E9}"/>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{285C34C1-0810-47E0-9CA4-3731DE5AEAAD}</c15:txfldGUID>
                      <c15:f>Diagramm!$K$55</c15:f>
                      <c15:dlblFieldTableCache>
                        <c:ptCount val="1"/>
                      </c15:dlblFieldTableCache>
                    </c15:dlblFTEntry>
                  </c15:dlblFieldTable>
                  <c15:showDataLabelsRange val="0"/>
                </c:ext>
                <c:ext xmlns:c16="http://schemas.microsoft.com/office/drawing/2014/chart" uri="{C3380CC4-5D6E-409C-BE32-E72D297353CC}">
                  <c16:uniqueId val="{00000020-BC2E-450A-882A-F8017108C1E9}"/>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{FD43A004-08A6-4021-A83E-A5F3D735007B}</c15:txfldGUID>
                      <c15:f>Diagramm!$K$56</c15:f>
                      <c15:dlblFieldTableCache>
                        <c:ptCount val="1"/>
                      </c15:dlblFieldTableCache>
                    </c15:dlblFTEntry>
                  </c15:dlblFieldTable>
                  <c15:showDataLabelsRange val="0"/>
                </c:ext>
                <c:ext xmlns:c16="http://schemas.microsoft.com/office/drawing/2014/chart" uri="{C3380CC4-5D6E-409C-BE32-E72D297353CC}">
                  <c16:uniqueId val="{00000021-BC2E-450A-882A-F8017108C1E9}"/>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{D62225B6-079B-4C18-B6A6-68F3FED62135}</c15:txfldGUID>
                      <c15:f>Diagramm!$K$57</c15:f>
                      <c15:dlblFieldTableCache>
                        <c:ptCount val="1"/>
                      </c15:dlblFieldTableCache>
                    </c15:dlblFTEntry>
                  </c15:dlblFieldTable>
                  <c15:showDataLabelsRange val="0"/>
                </c:ext>
                <c:ext xmlns:c16="http://schemas.microsoft.com/office/drawing/2014/chart" uri="{C3380CC4-5D6E-409C-BE32-E72D297353CC}">
                  <c16:uniqueId val="{00000022-BC2E-450A-882A-F8017108C1E9}"/>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{EE3C5252-7D9B-4D76-B542-38B1FAE3A4CD}</c15:txfldGUID>
                      <c15:f>Diagramm!$K$58</c15:f>
                      <c15:dlblFieldTableCache>
                        <c:ptCount val="1"/>
                      </c15:dlblFieldTableCache>
                    </c15:dlblFTEntry>
                  </c15:dlblFieldTable>
                  <c15:showDataLabelsRange val="0"/>
                </c:ext>
                <c:ext xmlns:c16="http://schemas.microsoft.com/office/drawing/2014/chart" uri="{C3380CC4-5D6E-409C-BE32-E72D297353CC}">
                  <c16:uniqueId val="{00000023-BC2E-450A-882A-F8017108C1E9}"/>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{4E042FAF-8B0C-41AF-86FB-003DE22ABE99}</c15:txfldGUID>
                      <c15:f>Diagramm!$K$59</c15:f>
                      <c15:dlblFieldTableCache>
                        <c:ptCount val="1"/>
                      </c15:dlblFieldTableCache>
                    </c15:dlblFTEntry>
                  </c15:dlblFieldTable>
                  <c15:showDataLabelsRange val="0"/>
                </c:ext>
                <c:ext xmlns:c16="http://schemas.microsoft.com/office/drawing/2014/chart" uri="{C3380CC4-5D6E-409C-BE32-E72D297353CC}">
                  <c16:uniqueId val="{00000024-BC2E-450A-882A-F8017108C1E9}"/>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{B3790001-4F42-4F86-9CD7-610BC4AB3065}</c15:txfldGUID>
                      <c15:f>Diagramm!$K$60</c15:f>
                      <c15:dlblFieldTableCache>
                        <c:ptCount val="1"/>
                      </c15:dlblFieldTableCache>
                    </c15:dlblFTEntry>
                  </c15:dlblFieldTable>
                  <c15:showDataLabelsRange val="0"/>
                </c:ext>
                <c:ext xmlns:c16="http://schemas.microsoft.com/office/drawing/2014/chart" uri="{C3380CC4-5D6E-409C-BE32-E72D297353CC}">
                  <c16:uniqueId val="{00000025-BC2E-450A-882A-F8017108C1E9}"/>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{B274401E-84B1-4B75-BD3B-7111C7A31B30}</c15:txfldGUID>
                      <c15:f>Diagramm!$K$61</c15:f>
                      <c15:dlblFieldTableCache>
                        <c:ptCount val="1"/>
                      </c15:dlblFieldTableCache>
                    </c15:dlblFTEntry>
                  </c15:dlblFieldTable>
                  <c15:showDataLabelsRange val="0"/>
                </c:ext>
                <c:ext xmlns:c16="http://schemas.microsoft.com/office/drawing/2014/chart" uri="{C3380CC4-5D6E-409C-BE32-E72D297353CC}">
                  <c16:uniqueId val="{00000026-BC2E-450A-882A-F8017108C1E9}"/>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{424ABA05-A666-4D5C-97E6-E3D6343754D8}</c15:txfldGUID>
                      <c15:f>Diagramm!$K$62</c15:f>
                      <c15:dlblFieldTableCache>
                        <c:ptCount val="1"/>
                      </c15:dlblFieldTableCache>
                    </c15:dlblFTEntry>
                  </c15:dlblFieldTable>
                  <c15:showDataLabelsRange val="0"/>
                </c:ext>
                <c:ext xmlns:c16="http://schemas.microsoft.com/office/drawing/2014/chart" uri="{C3380CC4-5D6E-409C-BE32-E72D297353CC}">
                  <c16:uniqueId val="{00000027-BC2E-450A-882A-F8017108C1E9}"/>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{736004C0-7F94-4F55-99B0-A09B9F2EE0BA}</c15:txfldGUID>
                      <c15:f>Diagramm!$K$63</c15:f>
                      <c15:dlblFieldTableCache>
                        <c:ptCount val="1"/>
                      </c15:dlblFieldTableCache>
                    </c15:dlblFTEntry>
                  </c15:dlblFieldTable>
                  <c15:showDataLabelsRange val="0"/>
                </c:ext>
                <c:ext xmlns:c16="http://schemas.microsoft.com/office/drawing/2014/chart" uri="{C3380CC4-5D6E-409C-BE32-E72D297353CC}">
                  <c16:uniqueId val="{00000028-BC2E-450A-882A-F8017108C1E9}"/>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{C5AAB14B-7655-424D-A93D-638D5B3DD2FD}</c15:txfldGUID>
                      <c15:f>Diagramm!$K$64</c15:f>
                      <c15:dlblFieldTableCache>
                        <c:ptCount val="1"/>
                      </c15:dlblFieldTableCache>
                    </c15:dlblFTEntry>
                  </c15:dlblFieldTable>
                  <c15:showDataLabelsRange val="0"/>
                </c:ext>
                <c:ext xmlns:c16="http://schemas.microsoft.com/office/drawing/2014/chart" uri="{C3380CC4-5D6E-409C-BE32-E72D297353CC}">
                  <c16:uniqueId val="{00000029-BC2E-450A-882A-F8017108C1E9}"/>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{1E14072C-B19B-4B9A-B86F-871042EC2CAA}</c15:txfldGUID>
                      <c15:f>Diagramm!$K$65</c15:f>
                      <c15:dlblFieldTableCache>
                        <c:ptCount val="1"/>
                      </c15:dlblFieldTableCache>
                    </c15:dlblFTEntry>
                  </c15:dlblFieldTable>
                  <c15:showDataLabelsRange val="0"/>
                </c:ext>
                <c:ext xmlns:c16="http://schemas.microsoft.com/office/drawing/2014/chart" uri="{C3380CC4-5D6E-409C-BE32-E72D297353CC}">
                  <c16:uniqueId val="{0000002A-BC2E-450A-882A-F8017108C1E9}"/>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{9C2555C4-089B-4665-8688-96264CB49607}</c15:txfldGUID>
                      <c15:f>Diagramm!$K$66</c15:f>
                      <c15:dlblFieldTableCache>
                        <c:ptCount val="1"/>
                      </c15:dlblFieldTableCache>
                    </c15:dlblFTEntry>
                  </c15:dlblFieldTable>
                  <c15:showDataLabelsRange val="0"/>
                </c:ext>
                <c:ext xmlns:c16="http://schemas.microsoft.com/office/drawing/2014/chart" uri="{C3380CC4-5D6E-409C-BE32-E72D297353CC}">
                  <c16:uniqueId val="{0000002B-BC2E-450A-882A-F8017108C1E9}"/>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{5D60ACDF-1052-4FFE-BE87-B37DAADCD2E4}</c15:txfldGUID>
                      <c15:f>Diagramm!$K$67</c15:f>
                      <c15:dlblFieldTableCache>
                        <c:ptCount val="1"/>
                      </c15:dlblFieldTableCache>
                    </c15:dlblFTEntry>
                  </c15:dlblFieldTable>
                  <c15:showDataLabelsRange val="0"/>
                </c:ext>
                <c:ext xmlns:c16="http://schemas.microsoft.com/office/drawing/2014/chart" uri="{C3380CC4-5D6E-409C-BE32-E72D297353CC}">
                  <c16:uniqueId val="{0000002C-BC2E-450A-882A-F8017108C1E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BC2E-450A-882A-F8017108C1E9}"/>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{2D1DD34B-E31D-4ECF-AC32-0748501030E1}</c15:txfldGUID>
                      <c15:f>Diagramm!$J$46</c15:f>
                      <c15:dlblFieldTableCache>
                        <c:ptCount val="1"/>
                      </c15:dlblFieldTableCache>
                    </c15:dlblFTEntry>
                  </c15:dlblFieldTable>
                  <c15:showDataLabelsRange val="0"/>
                </c:ext>
                <c:ext xmlns:c16="http://schemas.microsoft.com/office/drawing/2014/chart" uri="{C3380CC4-5D6E-409C-BE32-E72D297353CC}">
                  <c16:uniqueId val="{0000002E-BC2E-450A-882A-F8017108C1E9}"/>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{DEC3A801-0C8B-420F-B4A5-19295DBE8442}</c15:txfldGUID>
                      <c15:f>Diagramm!$J$47</c15:f>
                      <c15:dlblFieldTableCache>
                        <c:ptCount val="1"/>
                      </c15:dlblFieldTableCache>
                    </c15:dlblFTEntry>
                  </c15:dlblFieldTable>
                  <c15:showDataLabelsRange val="0"/>
                </c:ext>
                <c:ext xmlns:c16="http://schemas.microsoft.com/office/drawing/2014/chart" uri="{C3380CC4-5D6E-409C-BE32-E72D297353CC}">
                  <c16:uniqueId val="{0000002F-BC2E-450A-882A-F8017108C1E9}"/>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{C57059A5-F3F7-4CF1-B982-85D2501105ED}</c15:txfldGUID>
                      <c15:f>Diagramm!$J$48</c15:f>
                      <c15:dlblFieldTableCache>
                        <c:ptCount val="1"/>
                      </c15:dlblFieldTableCache>
                    </c15:dlblFTEntry>
                  </c15:dlblFieldTable>
                  <c15:showDataLabelsRange val="0"/>
                </c:ext>
                <c:ext xmlns:c16="http://schemas.microsoft.com/office/drawing/2014/chart" uri="{C3380CC4-5D6E-409C-BE32-E72D297353CC}">
                  <c16:uniqueId val="{00000030-BC2E-450A-882A-F8017108C1E9}"/>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{581C4F80-34CD-4907-969A-18167F33AEA0}</c15:txfldGUID>
                      <c15:f>Diagramm!$J$49</c15:f>
                      <c15:dlblFieldTableCache>
                        <c:ptCount val="1"/>
                      </c15:dlblFieldTableCache>
                    </c15:dlblFTEntry>
                  </c15:dlblFieldTable>
                  <c15:showDataLabelsRange val="0"/>
                </c:ext>
                <c:ext xmlns:c16="http://schemas.microsoft.com/office/drawing/2014/chart" uri="{C3380CC4-5D6E-409C-BE32-E72D297353CC}">
                  <c16:uniqueId val="{00000031-BC2E-450A-882A-F8017108C1E9}"/>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{410FE492-D1BE-4714-8FFA-8C1522A36656}</c15:txfldGUID>
                      <c15:f>Diagramm!$J$50</c15:f>
                      <c15:dlblFieldTableCache>
                        <c:ptCount val="1"/>
                      </c15:dlblFieldTableCache>
                    </c15:dlblFTEntry>
                  </c15:dlblFieldTable>
                  <c15:showDataLabelsRange val="0"/>
                </c:ext>
                <c:ext xmlns:c16="http://schemas.microsoft.com/office/drawing/2014/chart" uri="{C3380CC4-5D6E-409C-BE32-E72D297353CC}">
                  <c16:uniqueId val="{00000032-BC2E-450A-882A-F8017108C1E9}"/>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{8A9156B3-8C67-4A8F-B67D-643A29A610ED}</c15:txfldGUID>
                      <c15:f>Diagramm!$J$51</c15:f>
                      <c15:dlblFieldTableCache>
                        <c:ptCount val="1"/>
                      </c15:dlblFieldTableCache>
                    </c15:dlblFTEntry>
                  </c15:dlblFieldTable>
                  <c15:showDataLabelsRange val="0"/>
                </c:ext>
                <c:ext xmlns:c16="http://schemas.microsoft.com/office/drawing/2014/chart" uri="{C3380CC4-5D6E-409C-BE32-E72D297353CC}">
                  <c16:uniqueId val="{00000033-BC2E-450A-882A-F8017108C1E9}"/>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{1FF5A12E-ED99-4949-8CE0-BA6983A3D374}</c15:txfldGUID>
                      <c15:f>Diagramm!$J$52</c15:f>
                      <c15:dlblFieldTableCache>
                        <c:ptCount val="1"/>
                      </c15:dlblFieldTableCache>
                    </c15:dlblFTEntry>
                  </c15:dlblFieldTable>
                  <c15:showDataLabelsRange val="0"/>
                </c:ext>
                <c:ext xmlns:c16="http://schemas.microsoft.com/office/drawing/2014/chart" uri="{C3380CC4-5D6E-409C-BE32-E72D297353CC}">
                  <c16:uniqueId val="{00000034-BC2E-450A-882A-F8017108C1E9}"/>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{9199865C-EBBE-48DD-ADF1-AB6844DEDDE2}</c15:txfldGUID>
                      <c15:f>Diagramm!$J$53</c15:f>
                      <c15:dlblFieldTableCache>
                        <c:ptCount val="1"/>
                      </c15:dlblFieldTableCache>
                    </c15:dlblFTEntry>
                  </c15:dlblFieldTable>
                  <c15:showDataLabelsRange val="0"/>
                </c:ext>
                <c:ext xmlns:c16="http://schemas.microsoft.com/office/drawing/2014/chart" uri="{C3380CC4-5D6E-409C-BE32-E72D297353CC}">
                  <c16:uniqueId val="{00000035-BC2E-450A-882A-F8017108C1E9}"/>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{E547F289-1ECF-4F5E-8962-F6110AA431D4}</c15:txfldGUID>
                      <c15:f>Diagramm!$J$54</c15:f>
                      <c15:dlblFieldTableCache>
                        <c:ptCount val="1"/>
                      </c15:dlblFieldTableCache>
                    </c15:dlblFTEntry>
                  </c15:dlblFieldTable>
                  <c15:showDataLabelsRange val="0"/>
                </c:ext>
                <c:ext xmlns:c16="http://schemas.microsoft.com/office/drawing/2014/chart" uri="{C3380CC4-5D6E-409C-BE32-E72D297353CC}">
                  <c16:uniqueId val="{00000036-BC2E-450A-882A-F8017108C1E9}"/>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{09DB64E5-A49D-49DD-8B51-E12F04DEA22A}</c15:txfldGUID>
                      <c15:f>Diagramm!$J$55</c15:f>
                      <c15:dlblFieldTableCache>
                        <c:ptCount val="1"/>
                      </c15:dlblFieldTableCache>
                    </c15:dlblFTEntry>
                  </c15:dlblFieldTable>
                  <c15:showDataLabelsRange val="0"/>
                </c:ext>
                <c:ext xmlns:c16="http://schemas.microsoft.com/office/drawing/2014/chart" uri="{C3380CC4-5D6E-409C-BE32-E72D297353CC}">
                  <c16:uniqueId val="{00000037-BC2E-450A-882A-F8017108C1E9}"/>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{4DA0E524-6678-416A-ACEB-78A96DC8AFFE}</c15:txfldGUID>
                      <c15:f>Diagramm!$J$56</c15:f>
                      <c15:dlblFieldTableCache>
                        <c:ptCount val="1"/>
                      </c15:dlblFieldTableCache>
                    </c15:dlblFTEntry>
                  </c15:dlblFieldTable>
                  <c15:showDataLabelsRange val="0"/>
                </c:ext>
                <c:ext xmlns:c16="http://schemas.microsoft.com/office/drawing/2014/chart" uri="{C3380CC4-5D6E-409C-BE32-E72D297353CC}">
                  <c16:uniqueId val="{00000038-BC2E-450A-882A-F8017108C1E9}"/>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{11417DBD-E4C7-4157-8E3E-8E5B549BA712}</c15:txfldGUID>
                      <c15:f>Diagramm!$J$57</c15:f>
                      <c15:dlblFieldTableCache>
                        <c:ptCount val="1"/>
                      </c15:dlblFieldTableCache>
                    </c15:dlblFTEntry>
                  </c15:dlblFieldTable>
                  <c15:showDataLabelsRange val="0"/>
                </c:ext>
                <c:ext xmlns:c16="http://schemas.microsoft.com/office/drawing/2014/chart" uri="{C3380CC4-5D6E-409C-BE32-E72D297353CC}">
                  <c16:uniqueId val="{00000039-BC2E-450A-882A-F8017108C1E9}"/>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{D0BE36AE-F024-495A-BCC7-B5DD2B7A2234}</c15:txfldGUID>
                      <c15:f>Diagramm!$J$58</c15:f>
                      <c15:dlblFieldTableCache>
                        <c:ptCount val="1"/>
                      </c15:dlblFieldTableCache>
                    </c15:dlblFTEntry>
                  </c15:dlblFieldTable>
                  <c15:showDataLabelsRange val="0"/>
                </c:ext>
                <c:ext xmlns:c16="http://schemas.microsoft.com/office/drawing/2014/chart" uri="{C3380CC4-5D6E-409C-BE32-E72D297353CC}">
                  <c16:uniqueId val="{0000003A-BC2E-450A-882A-F8017108C1E9}"/>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{3CC775AA-C7A7-4F94-B8A2-B94B58001418}</c15:txfldGUID>
                      <c15:f>Diagramm!$J$59</c15:f>
                      <c15:dlblFieldTableCache>
                        <c:ptCount val="1"/>
                      </c15:dlblFieldTableCache>
                    </c15:dlblFTEntry>
                  </c15:dlblFieldTable>
                  <c15:showDataLabelsRange val="0"/>
                </c:ext>
                <c:ext xmlns:c16="http://schemas.microsoft.com/office/drawing/2014/chart" uri="{C3380CC4-5D6E-409C-BE32-E72D297353CC}">
                  <c16:uniqueId val="{0000003B-BC2E-450A-882A-F8017108C1E9}"/>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{3B598579-7CD3-414F-A786-C99BCA1BA46F}</c15:txfldGUID>
                      <c15:f>Diagramm!$J$60</c15:f>
                      <c15:dlblFieldTableCache>
                        <c:ptCount val="1"/>
                      </c15:dlblFieldTableCache>
                    </c15:dlblFTEntry>
                  </c15:dlblFieldTable>
                  <c15:showDataLabelsRange val="0"/>
                </c:ext>
                <c:ext xmlns:c16="http://schemas.microsoft.com/office/drawing/2014/chart" uri="{C3380CC4-5D6E-409C-BE32-E72D297353CC}">
                  <c16:uniqueId val="{0000003C-BC2E-450A-882A-F8017108C1E9}"/>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{49DE9A25-47B6-44F2-9918-B562826E4DBE}</c15:txfldGUID>
                      <c15:f>Diagramm!$J$61</c15:f>
                      <c15:dlblFieldTableCache>
                        <c:ptCount val="1"/>
                      </c15:dlblFieldTableCache>
                    </c15:dlblFTEntry>
                  </c15:dlblFieldTable>
                  <c15:showDataLabelsRange val="0"/>
                </c:ext>
                <c:ext xmlns:c16="http://schemas.microsoft.com/office/drawing/2014/chart" uri="{C3380CC4-5D6E-409C-BE32-E72D297353CC}">
                  <c16:uniqueId val="{0000003D-BC2E-450A-882A-F8017108C1E9}"/>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{81F109C3-CB58-4DE6-9D54-D9FB9336C0A7}</c15:txfldGUID>
                      <c15:f>Diagramm!$J$62</c15:f>
                      <c15:dlblFieldTableCache>
                        <c:ptCount val="1"/>
                      </c15:dlblFieldTableCache>
                    </c15:dlblFTEntry>
                  </c15:dlblFieldTable>
                  <c15:showDataLabelsRange val="0"/>
                </c:ext>
                <c:ext xmlns:c16="http://schemas.microsoft.com/office/drawing/2014/chart" uri="{C3380CC4-5D6E-409C-BE32-E72D297353CC}">
                  <c16:uniqueId val="{0000003E-BC2E-450A-882A-F8017108C1E9}"/>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{32C60B45-4A18-47F0-A835-6A4456B5BF6C}</c15:txfldGUID>
                      <c15:f>Diagramm!$J$63</c15:f>
                      <c15:dlblFieldTableCache>
                        <c:ptCount val="1"/>
                      </c15:dlblFieldTableCache>
                    </c15:dlblFTEntry>
                  </c15:dlblFieldTable>
                  <c15:showDataLabelsRange val="0"/>
                </c:ext>
                <c:ext xmlns:c16="http://schemas.microsoft.com/office/drawing/2014/chart" uri="{C3380CC4-5D6E-409C-BE32-E72D297353CC}">
                  <c16:uniqueId val="{0000003F-BC2E-450A-882A-F8017108C1E9}"/>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{FA971B19-E52D-4BE6-A095-09F2770C75DF}</c15:txfldGUID>
                      <c15:f>Diagramm!$J$64</c15:f>
                      <c15:dlblFieldTableCache>
                        <c:ptCount val="1"/>
                      </c15:dlblFieldTableCache>
                    </c15:dlblFTEntry>
                  </c15:dlblFieldTable>
                  <c15:showDataLabelsRange val="0"/>
                </c:ext>
                <c:ext xmlns:c16="http://schemas.microsoft.com/office/drawing/2014/chart" uri="{C3380CC4-5D6E-409C-BE32-E72D297353CC}">
                  <c16:uniqueId val="{00000040-BC2E-450A-882A-F8017108C1E9}"/>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{E8E487EC-ED2E-408B-A28B-F4368E916EA4}</c15:txfldGUID>
                      <c15:f>Diagramm!$J$65</c15:f>
                      <c15:dlblFieldTableCache>
                        <c:ptCount val="1"/>
                      </c15:dlblFieldTableCache>
                    </c15:dlblFTEntry>
                  </c15:dlblFieldTable>
                  <c15:showDataLabelsRange val="0"/>
                </c:ext>
                <c:ext xmlns:c16="http://schemas.microsoft.com/office/drawing/2014/chart" uri="{C3380CC4-5D6E-409C-BE32-E72D297353CC}">
                  <c16:uniqueId val="{00000041-BC2E-450A-882A-F8017108C1E9}"/>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{1A984B32-5F14-486D-B796-12E5367A58FD}</c15:txfldGUID>
                      <c15:f>Diagramm!$J$66</c15:f>
                      <c15:dlblFieldTableCache>
                        <c:ptCount val="1"/>
                      </c15:dlblFieldTableCache>
                    </c15:dlblFTEntry>
                  </c15:dlblFieldTable>
                  <c15:showDataLabelsRange val="0"/>
                </c:ext>
                <c:ext xmlns:c16="http://schemas.microsoft.com/office/drawing/2014/chart" uri="{C3380CC4-5D6E-409C-BE32-E72D297353CC}">
                  <c16:uniqueId val="{00000042-BC2E-450A-882A-F8017108C1E9}"/>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{C23B8E52-3D09-4F13-9700-7A2D5B464EDF}</c15:txfldGUID>
                      <c15:f>Diagramm!$J$67</c15:f>
                      <c15:dlblFieldTableCache>
                        <c:ptCount val="1"/>
                      </c15:dlblFieldTableCache>
                    </c15:dlblFTEntry>
                  </c15:dlblFieldTable>
                  <c15:showDataLabelsRange val="0"/>
                </c:ext>
                <c:ext xmlns:c16="http://schemas.microsoft.com/office/drawing/2014/chart" uri="{C3380CC4-5D6E-409C-BE32-E72D297353CC}">
                  <c16:uniqueId val="{00000043-BC2E-450A-882A-F8017108C1E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BC2E-450A-882A-F8017108C1E9}"/>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53D-4D72-972F-97A3B008C81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53D-4D72-972F-97A3B008C81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53D-4D72-972F-97A3B008C81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53D-4D72-972F-97A3B008C81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53D-4D72-972F-97A3B008C81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53D-4D72-972F-97A3B008C81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53D-4D72-972F-97A3B008C81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53D-4D72-972F-97A3B008C81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53D-4D72-972F-97A3B008C81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53D-4D72-972F-97A3B008C81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53D-4D72-972F-97A3B008C81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53D-4D72-972F-97A3B008C81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53D-4D72-972F-97A3B008C81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53D-4D72-972F-97A3B008C81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53D-4D72-972F-97A3B008C81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553D-4D72-972F-97A3B008C81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53D-4D72-972F-97A3B008C81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553D-4D72-972F-97A3B008C81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553D-4D72-972F-97A3B008C81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553D-4D72-972F-97A3B008C81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553D-4D72-972F-97A3B008C81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553D-4D72-972F-97A3B008C81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53D-4D72-972F-97A3B008C810}"/>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553D-4D72-972F-97A3B008C81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553D-4D72-972F-97A3B008C81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553D-4D72-972F-97A3B008C81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553D-4D72-972F-97A3B008C81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553D-4D72-972F-97A3B008C81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553D-4D72-972F-97A3B008C81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553D-4D72-972F-97A3B008C81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553D-4D72-972F-97A3B008C81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553D-4D72-972F-97A3B008C81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553D-4D72-972F-97A3B008C81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553D-4D72-972F-97A3B008C81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553D-4D72-972F-97A3B008C81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553D-4D72-972F-97A3B008C81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553D-4D72-972F-97A3B008C81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553D-4D72-972F-97A3B008C81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553D-4D72-972F-97A3B008C81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553D-4D72-972F-97A3B008C81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553D-4D72-972F-97A3B008C81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553D-4D72-972F-97A3B008C81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553D-4D72-972F-97A3B008C81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553D-4D72-972F-97A3B008C81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553D-4D72-972F-97A3B008C81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53D-4D72-972F-97A3B008C810}"/>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553D-4D72-972F-97A3B008C81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553D-4D72-972F-97A3B008C81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553D-4D72-972F-97A3B008C81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553D-4D72-972F-97A3B008C81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553D-4D72-972F-97A3B008C81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553D-4D72-972F-97A3B008C81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553D-4D72-972F-97A3B008C81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553D-4D72-972F-97A3B008C81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553D-4D72-972F-97A3B008C81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553D-4D72-972F-97A3B008C81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553D-4D72-972F-97A3B008C81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553D-4D72-972F-97A3B008C81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553D-4D72-972F-97A3B008C81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553D-4D72-972F-97A3B008C81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553D-4D72-972F-97A3B008C81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553D-4D72-972F-97A3B008C81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553D-4D72-972F-97A3B008C81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553D-4D72-972F-97A3B008C81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553D-4D72-972F-97A3B008C81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553D-4D72-972F-97A3B008C81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553D-4D72-972F-97A3B008C81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553D-4D72-972F-97A3B008C81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53D-4D72-972F-97A3B008C810}"/>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102.02152725714897</c:v>
                </c:pt>
                <c:pt idx="2">
                  <c:v>104.64281889257792</c:v>
                </c:pt>
                <c:pt idx="3">
                  <c:v>100.8086109028596</c:v>
                </c:pt>
                <c:pt idx="4">
                  <c:v>101.87158616257899</c:v>
                </c:pt>
                <c:pt idx="5">
                  <c:v>103.41115990146727</c:v>
                </c:pt>
                <c:pt idx="6">
                  <c:v>105.78611973867409</c:v>
                </c:pt>
                <c:pt idx="7">
                  <c:v>102.18485594944843</c:v>
                </c:pt>
                <c:pt idx="8">
                  <c:v>103.23444361143837</c:v>
                </c:pt>
                <c:pt idx="9">
                  <c:v>104.60265609938952</c:v>
                </c:pt>
                <c:pt idx="10">
                  <c:v>108.71264860233481</c:v>
                </c:pt>
                <c:pt idx="11">
                  <c:v>105.53711042090607</c:v>
                </c:pt>
                <c:pt idx="12">
                  <c:v>106.41801435150478</c:v>
                </c:pt>
                <c:pt idx="13">
                  <c:v>108.67248580914641</c:v>
                </c:pt>
                <c:pt idx="14">
                  <c:v>111.6070472314448</c:v>
                </c:pt>
                <c:pt idx="15">
                  <c:v>108.3485059440934</c:v>
                </c:pt>
                <c:pt idx="16">
                  <c:v>109.02324086965835</c:v>
                </c:pt>
                <c:pt idx="17">
                  <c:v>110.52265181535826</c:v>
                </c:pt>
                <c:pt idx="18">
                  <c:v>113.75441790725071</c:v>
                </c:pt>
                <c:pt idx="19">
                  <c:v>111.17328906501018</c:v>
                </c:pt>
                <c:pt idx="20">
                  <c:v>112.21752168790833</c:v>
                </c:pt>
                <c:pt idx="21">
                  <c:v>113.84277605226518</c:v>
                </c:pt>
                <c:pt idx="22">
                  <c:v>117.43332976330727</c:v>
                </c:pt>
                <c:pt idx="23">
                  <c:v>114.66209703330834</c:v>
                </c:pt>
                <c:pt idx="24">
                  <c:v>114.83345828424547</c:v>
                </c:pt>
              </c:numCache>
            </c:numRef>
          </c:val>
          <c:smooth val="0"/>
          <c:extLst>
            <c:ext xmlns:c16="http://schemas.microsoft.com/office/drawing/2014/chart" uri="{C3380CC4-5D6E-409C-BE32-E72D297353CC}">
              <c16:uniqueId val="{00000000-55EA-46C0-9B9C-4401DD9A2CB8}"/>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106.84931506849315</c:v>
                </c:pt>
                <c:pt idx="2">
                  <c:v>112.66362252663622</c:v>
                </c:pt>
                <c:pt idx="3">
                  <c:v>104.62709284627093</c:v>
                </c:pt>
                <c:pt idx="4">
                  <c:v>102.4048706240487</c:v>
                </c:pt>
                <c:pt idx="5">
                  <c:v>108.79756468797565</c:v>
                </c:pt>
                <c:pt idx="6">
                  <c:v>115.25114155251141</c:v>
                </c:pt>
                <c:pt idx="7">
                  <c:v>110.31963470319634</c:v>
                </c:pt>
                <c:pt idx="8">
                  <c:v>109.37595129375953</c:v>
                </c:pt>
                <c:pt idx="9">
                  <c:v>113.24200913242008</c:v>
                </c:pt>
                <c:pt idx="10">
                  <c:v>118.59969558599694</c:v>
                </c:pt>
                <c:pt idx="11">
                  <c:v>115.09893455098934</c:v>
                </c:pt>
                <c:pt idx="12">
                  <c:v>112.63318112633181</c:v>
                </c:pt>
                <c:pt idx="13">
                  <c:v>118.69101978691019</c:v>
                </c:pt>
                <c:pt idx="14">
                  <c:v>124.99238964992389</c:v>
                </c:pt>
                <c:pt idx="15">
                  <c:v>119.14764079147642</c:v>
                </c:pt>
                <c:pt idx="16">
                  <c:v>117.74733637747336</c:v>
                </c:pt>
                <c:pt idx="17">
                  <c:v>123.6834094368341</c:v>
                </c:pt>
                <c:pt idx="18">
                  <c:v>129.61948249619482</c:v>
                </c:pt>
                <c:pt idx="19">
                  <c:v>127.15372907153728</c:v>
                </c:pt>
                <c:pt idx="20">
                  <c:v>126.17960426179604</c:v>
                </c:pt>
                <c:pt idx="21">
                  <c:v>133.51598173515981</c:v>
                </c:pt>
                <c:pt idx="22">
                  <c:v>137.47336377473366</c:v>
                </c:pt>
                <c:pt idx="23">
                  <c:v>134.337899543379</c:v>
                </c:pt>
                <c:pt idx="24">
                  <c:v>127.97564687975647</c:v>
                </c:pt>
              </c:numCache>
            </c:numRef>
          </c:val>
          <c:smooth val="0"/>
          <c:extLst>
            <c:ext xmlns:c16="http://schemas.microsoft.com/office/drawing/2014/chart" uri="{C3380CC4-5D6E-409C-BE32-E72D297353CC}">
              <c16:uniqueId val="{00000001-55EA-46C0-9B9C-4401DD9A2CB8}"/>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103.79674889166762</c:v>
                </c:pt>
                <c:pt idx="2">
                  <c:v>103.59213368193703</c:v>
                </c:pt>
                <c:pt idx="3">
                  <c:v>103.47845856542004</c:v>
                </c:pt>
                <c:pt idx="4">
                  <c:v>99.136069114470843</c:v>
                </c:pt>
                <c:pt idx="5">
                  <c:v>100.10230760486529</c:v>
                </c:pt>
                <c:pt idx="6">
                  <c:v>98.465385927020577</c:v>
                </c:pt>
                <c:pt idx="7">
                  <c:v>98.965556439695348</c:v>
                </c:pt>
                <c:pt idx="8">
                  <c:v>98.249403205638288</c:v>
                </c:pt>
                <c:pt idx="9">
                  <c:v>100.31829032624759</c:v>
                </c:pt>
                <c:pt idx="10">
                  <c:v>99.261111742639542</c:v>
                </c:pt>
                <c:pt idx="11">
                  <c:v>99.57940206888712</c:v>
                </c:pt>
                <c:pt idx="12">
                  <c:v>97.51051494827783</c:v>
                </c:pt>
                <c:pt idx="13">
                  <c:v>99.784017278617711</c:v>
                </c:pt>
                <c:pt idx="14">
                  <c:v>98.635898601796072</c:v>
                </c:pt>
                <c:pt idx="15">
                  <c:v>98.976923951347047</c:v>
                </c:pt>
                <c:pt idx="16">
                  <c:v>97.078549505513251</c:v>
                </c:pt>
                <c:pt idx="17">
                  <c:v>99.136069114470843</c:v>
                </c:pt>
                <c:pt idx="18">
                  <c:v>97.351369785154034</c:v>
                </c:pt>
                <c:pt idx="19">
                  <c:v>97.05581448220984</c:v>
                </c:pt>
                <c:pt idx="20">
                  <c:v>96.078208480163696</c:v>
                </c:pt>
                <c:pt idx="21">
                  <c:v>96.703421621007152</c:v>
                </c:pt>
                <c:pt idx="22">
                  <c:v>94.543594407184273</c:v>
                </c:pt>
                <c:pt idx="23">
                  <c:v>94.043423894509488</c:v>
                </c:pt>
                <c:pt idx="24">
                  <c:v>89.234966465840628</c:v>
                </c:pt>
              </c:numCache>
            </c:numRef>
          </c:val>
          <c:smooth val="0"/>
          <c:extLst>
            <c:ext xmlns:c16="http://schemas.microsoft.com/office/drawing/2014/chart" uri="{C3380CC4-5D6E-409C-BE32-E72D297353CC}">
              <c16:uniqueId val="{00000002-55EA-46C0-9B9C-4401DD9A2CB8}"/>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55EA-46C0-9B9C-4401DD9A2CB8}"/>
                </c:ext>
              </c:extLst>
            </c:dLbl>
            <c:dLbl>
              <c:idx val="1"/>
              <c:delete val="1"/>
              <c:extLst>
                <c:ext xmlns:c15="http://schemas.microsoft.com/office/drawing/2012/chart" uri="{CE6537A1-D6FC-4f65-9D91-7224C49458BB}"/>
                <c:ext xmlns:c16="http://schemas.microsoft.com/office/drawing/2014/chart" uri="{C3380CC4-5D6E-409C-BE32-E72D297353CC}">
                  <c16:uniqueId val="{00000004-55EA-46C0-9B9C-4401DD9A2CB8}"/>
                </c:ext>
              </c:extLst>
            </c:dLbl>
            <c:dLbl>
              <c:idx val="2"/>
              <c:delete val="1"/>
              <c:extLst>
                <c:ext xmlns:c15="http://schemas.microsoft.com/office/drawing/2012/chart" uri="{CE6537A1-D6FC-4f65-9D91-7224C49458BB}"/>
                <c:ext xmlns:c16="http://schemas.microsoft.com/office/drawing/2014/chart" uri="{C3380CC4-5D6E-409C-BE32-E72D297353CC}">
                  <c16:uniqueId val="{00000005-55EA-46C0-9B9C-4401DD9A2CB8}"/>
                </c:ext>
              </c:extLst>
            </c:dLbl>
            <c:dLbl>
              <c:idx val="3"/>
              <c:delete val="1"/>
              <c:extLst>
                <c:ext xmlns:c15="http://schemas.microsoft.com/office/drawing/2012/chart" uri="{CE6537A1-D6FC-4f65-9D91-7224C49458BB}"/>
                <c:ext xmlns:c16="http://schemas.microsoft.com/office/drawing/2014/chart" uri="{C3380CC4-5D6E-409C-BE32-E72D297353CC}">
                  <c16:uniqueId val="{00000006-55EA-46C0-9B9C-4401DD9A2CB8}"/>
                </c:ext>
              </c:extLst>
            </c:dLbl>
            <c:dLbl>
              <c:idx val="4"/>
              <c:delete val="1"/>
              <c:extLst>
                <c:ext xmlns:c15="http://schemas.microsoft.com/office/drawing/2012/chart" uri="{CE6537A1-D6FC-4f65-9D91-7224C49458BB}"/>
                <c:ext xmlns:c16="http://schemas.microsoft.com/office/drawing/2014/chart" uri="{C3380CC4-5D6E-409C-BE32-E72D297353CC}">
                  <c16:uniqueId val="{00000007-55EA-46C0-9B9C-4401DD9A2CB8}"/>
                </c:ext>
              </c:extLst>
            </c:dLbl>
            <c:dLbl>
              <c:idx val="5"/>
              <c:delete val="1"/>
              <c:extLst>
                <c:ext xmlns:c15="http://schemas.microsoft.com/office/drawing/2012/chart" uri="{CE6537A1-D6FC-4f65-9D91-7224C49458BB}"/>
                <c:ext xmlns:c16="http://schemas.microsoft.com/office/drawing/2014/chart" uri="{C3380CC4-5D6E-409C-BE32-E72D297353CC}">
                  <c16:uniqueId val="{00000008-55EA-46C0-9B9C-4401DD9A2CB8}"/>
                </c:ext>
              </c:extLst>
            </c:dLbl>
            <c:dLbl>
              <c:idx val="6"/>
              <c:delete val="1"/>
              <c:extLst>
                <c:ext xmlns:c15="http://schemas.microsoft.com/office/drawing/2012/chart" uri="{CE6537A1-D6FC-4f65-9D91-7224C49458BB}"/>
                <c:ext xmlns:c16="http://schemas.microsoft.com/office/drawing/2014/chart" uri="{C3380CC4-5D6E-409C-BE32-E72D297353CC}">
                  <c16:uniqueId val="{00000009-55EA-46C0-9B9C-4401DD9A2CB8}"/>
                </c:ext>
              </c:extLst>
            </c:dLbl>
            <c:dLbl>
              <c:idx val="7"/>
              <c:delete val="1"/>
              <c:extLst>
                <c:ext xmlns:c15="http://schemas.microsoft.com/office/drawing/2012/chart" uri="{CE6537A1-D6FC-4f65-9D91-7224C49458BB}"/>
                <c:ext xmlns:c16="http://schemas.microsoft.com/office/drawing/2014/chart" uri="{C3380CC4-5D6E-409C-BE32-E72D297353CC}">
                  <c16:uniqueId val="{0000000A-55EA-46C0-9B9C-4401DD9A2CB8}"/>
                </c:ext>
              </c:extLst>
            </c:dLbl>
            <c:dLbl>
              <c:idx val="8"/>
              <c:delete val="1"/>
              <c:extLst>
                <c:ext xmlns:c15="http://schemas.microsoft.com/office/drawing/2012/chart" uri="{CE6537A1-D6FC-4f65-9D91-7224C49458BB}"/>
                <c:ext xmlns:c16="http://schemas.microsoft.com/office/drawing/2014/chart" uri="{C3380CC4-5D6E-409C-BE32-E72D297353CC}">
                  <c16:uniqueId val="{0000000B-55EA-46C0-9B9C-4401DD9A2CB8}"/>
                </c:ext>
              </c:extLst>
            </c:dLbl>
            <c:dLbl>
              <c:idx val="9"/>
              <c:delete val="1"/>
              <c:extLst>
                <c:ext xmlns:c15="http://schemas.microsoft.com/office/drawing/2012/chart" uri="{CE6537A1-D6FC-4f65-9D91-7224C49458BB}"/>
                <c:ext xmlns:c16="http://schemas.microsoft.com/office/drawing/2014/chart" uri="{C3380CC4-5D6E-409C-BE32-E72D297353CC}">
                  <c16:uniqueId val="{0000000C-55EA-46C0-9B9C-4401DD9A2CB8}"/>
                </c:ext>
              </c:extLst>
            </c:dLbl>
            <c:dLbl>
              <c:idx val="10"/>
              <c:delete val="1"/>
              <c:extLst>
                <c:ext xmlns:c15="http://schemas.microsoft.com/office/drawing/2012/chart" uri="{CE6537A1-D6FC-4f65-9D91-7224C49458BB}"/>
                <c:ext xmlns:c16="http://schemas.microsoft.com/office/drawing/2014/chart" uri="{C3380CC4-5D6E-409C-BE32-E72D297353CC}">
                  <c16:uniqueId val="{0000000D-55EA-46C0-9B9C-4401DD9A2CB8}"/>
                </c:ext>
              </c:extLst>
            </c:dLbl>
            <c:dLbl>
              <c:idx val="11"/>
              <c:delete val="1"/>
              <c:extLst>
                <c:ext xmlns:c15="http://schemas.microsoft.com/office/drawing/2012/chart" uri="{CE6537A1-D6FC-4f65-9D91-7224C49458BB}"/>
                <c:ext xmlns:c16="http://schemas.microsoft.com/office/drawing/2014/chart" uri="{C3380CC4-5D6E-409C-BE32-E72D297353CC}">
                  <c16:uniqueId val="{0000000E-55EA-46C0-9B9C-4401DD9A2CB8}"/>
                </c:ext>
              </c:extLst>
            </c:dLbl>
            <c:dLbl>
              <c:idx val="12"/>
              <c:delete val="1"/>
              <c:extLst>
                <c:ext xmlns:c15="http://schemas.microsoft.com/office/drawing/2012/chart" uri="{CE6537A1-D6FC-4f65-9D91-7224C49458BB}"/>
                <c:ext xmlns:c16="http://schemas.microsoft.com/office/drawing/2014/chart" uri="{C3380CC4-5D6E-409C-BE32-E72D297353CC}">
                  <c16:uniqueId val="{0000000F-55EA-46C0-9B9C-4401DD9A2CB8}"/>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5EA-46C0-9B9C-4401DD9A2CB8}"/>
                </c:ext>
              </c:extLst>
            </c:dLbl>
            <c:dLbl>
              <c:idx val="14"/>
              <c:delete val="1"/>
              <c:extLst>
                <c:ext xmlns:c15="http://schemas.microsoft.com/office/drawing/2012/chart" uri="{CE6537A1-D6FC-4f65-9D91-7224C49458BB}"/>
                <c:ext xmlns:c16="http://schemas.microsoft.com/office/drawing/2014/chart" uri="{C3380CC4-5D6E-409C-BE32-E72D297353CC}">
                  <c16:uniqueId val="{00000011-55EA-46C0-9B9C-4401DD9A2CB8}"/>
                </c:ext>
              </c:extLst>
            </c:dLbl>
            <c:dLbl>
              <c:idx val="15"/>
              <c:delete val="1"/>
              <c:extLst>
                <c:ext xmlns:c15="http://schemas.microsoft.com/office/drawing/2012/chart" uri="{CE6537A1-D6FC-4f65-9D91-7224C49458BB}"/>
                <c:ext xmlns:c16="http://schemas.microsoft.com/office/drawing/2014/chart" uri="{C3380CC4-5D6E-409C-BE32-E72D297353CC}">
                  <c16:uniqueId val="{00000012-55EA-46C0-9B9C-4401DD9A2CB8}"/>
                </c:ext>
              </c:extLst>
            </c:dLbl>
            <c:dLbl>
              <c:idx val="16"/>
              <c:delete val="1"/>
              <c:extLst>
                <c:ext xmlns:c15="http://schemas.microsoft.com/office/drawing/2012/chart" uri="{CE6537A1-D6FC-4f65-9D91-7224C49458BB}"/>
                <c:ext xmlns:c16="http://schemas.microsoft.com/office/drawing/2014/chart" uri="{C3380CC4-5D6E-409C-BE32-E72D297353CC}">
                  <c16:uniqueId val="{00000013-55EA-46C0-9B9C-4401DD9A2CB8}"/>
                </c:ext>
              </c:extLst>
            </c:dLbl>
            <c:dLbl>
              <c:idx val="17"/>
              <c:delete val="1"/>
              <c:extLst>
                <c:ext xmlns:c15="http://schemas.microsoft.com/office/drawing/2012/chart" uri="{CE6537A1-D6FC-4f65-9D91-7224C49458BB}"/>
                <c:ext xmlns:c16="http://schemas.microsoft.com/office/drawing/2014/chart" uri="{C3380CC4-5D6E-409C-BE32-E72D297353CC}">
                  <c16:uniqueId val="{00000014-55EA-46C0-9B9C-4401DD9A2CB8}"/>
                </c:ext>
              </c:extLst>
            </c:dLbl>
            <c:dLbl>
              <c:idx val="18"/>
              <c:delete val="1"/>
              <c:extLst>
                <c:ext xmlns:c15="http://schemas.microsoft.com/office/drawing/2012/chart" uri="{CE6537A1-D6FC-4f65-9D91-7224C49458BB}"/>
                <c:ext xmlns:c16="http://schemas.microsoft.com/office/drawing/2014/chart" uri="{C3380CC4-5D6E-409C-BE32-E72D297353CC}">
                  <c16:uniqueId val="{00000015-55EA-46C0-9B9C-4401DD9A2CB8}"/>
                </c:ext>
              </c:extLst>
            </c:dLbl>
            <c:dLbl>
              <c:idx val="19"/>
              <c:delete val="1"/>
              <c:extLst>
                <c:ext xmlns:c15="http://schemas.microsoft.com/office/drawing/2012/chart" uri="{CE6537A1-D6FC-4f65-9D91-7224C49458BB}"/>
                <c:ext xmlns:c16="http://schemas.microsoft.com/office/drawing/2014/chart" uri="{C3380CC4-5D6E-409C-BE32-E72D297353CC}">
                  <c16:uniqueId val="{00000016-55EA-46C0-9B9C-4401DD9A2CB8}"/>
                </c:ext>
              </c:extLst>
            </c:dLbl>
            <c:dLbl>
              <c:idx val="20"/>
              <c:delete val="1"/>
              <c:extLst>
                <c:ext xmlns:c15="http://schemas.microsoft.com/office/drawing/2012/chart" uri="{CE6537A1-D6FC-4f65-9D91-7224C49458BB}"/>
                <c:ext xmlns:c16="http://schemas.microsoft.com/office/drawing/2014/chart" uri="{C3380CC4-5D6E-409C-BE32-E72D297353CC}">
                  <c16:uniqueId val="{00000017-55EA-46C0-9B9C-4401DD9A2CB8}"/>
                </c:ext>
              </c:extLst>
            </c:dLbl>
            <c:dLbl>
              <c:idx val="21"/>
              <c:delete val="1"/>
              <c:extLst>
                <c:ext xmlns:c15="http://schemas.microsoft.com/office/drawing/2012/chart" uri="{CE6537A1-D6FC-4f65-9D91-7224C49458BB}"/>
                <c:ext xmlns:c16="http://schemas.microsoft.com/office/drawing/2014/chart" uri="{C3380CC4-5D6E-409C-BE32-E72D297353CC}">
                  <c16:uniqueId val="{00000018-55EA-46C0-9B9C-4401DD9A2CB8}"/>
                </c:ext>
              </c:extLst>
            </c:dLbl>
            <c:dLbl>
              <c:idx val="22"/>
              <c:delete val="1"/>
              <c:extLst>
                <c:ext xmlns:c15="http://schemas.microsoft.com/office/drawing/2012/chart" uri="{CE6537A1-D6FC-4f65-9D91-7224C49458BB}"/>
                <c:ext xmlns:c16="http://schemas.microsoft.com/office/drawing/2014/chart" uri="{C3380CC4-5D6E-409C-BE32-E72D297353CC}">
                  <c16:uniqueId val="{00000019-55EA-46C0-9B9C-4401DD9A2CB8}"/>
                </c:ext>
              </c:extLst>
            </c:dLbl>
            <c:dLbl>
              <c:idx val="23"/>
              <c:delete val="1"/>
              <c:extLst>
                <c:ext xmlns:c15="http://schemas.microsoft.com/office/drawing/2012/chart" uri="{CE6537A1-D6FC-4f65-9D91-7224C49458BB}"/>
                <c:ext xmlns:c16="http://schemas.microsoft.com/office/drawing/2014/chart" uri="{C3380CC4-5D6E-409C-BE32-E72D297353CC}">
                  <c16:uniqueId val="{0000001A-55EA-46C0-9B9C-4401DD9A2CB8}"/>
                </c:ext>
              </c:extLst>
            </c:dLbl>
            <c:dLbl>
              <c:idx val="24"/>
              <c:delete val="1"/>
              <c:extLst>
                <c:ext xmlns:c15="http://schemas.microsoft.com/office/drawing/2012/chart" uri="{CE6537A1-D6FC-4f65-9D91-7224C49458BB}"/>
                <c:ext xmlns:c16="http://schemas.microsoft.com/office/drawing/2014/chart" uri="{C3380CC4-5D6E-409C-BE32-E72D297353CC}">
                  <c16:uniqueId val="{0000001B-55EA-46C0-9B9C-4401DD9A2CB8}"/>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55EA-46C0-9B9C-4401DD9A2CB8}"/>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Dithmarschen (01051)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42888</v>
      </c>
      <c r="F11" s="238">
        <v>42824</v>
      </c>
      <c r="G11" s="238">
        <v>43859</v>
      </c>
      <c r="H11" s="238">
        <v>42518</v>
      </c>
      <c r="I11" s="265">
        <v>41911</v>
      </c>
      <c r="J11" s="263">
        <v>977</v>
      </c>
      <c r="K11" s="266">
        <v>2.3311302522010928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18.312814773363179</v>
      </c>
      <c r="E13" s="115">
        <v>7854</v>
      </c>
      <c r="F13" s="114">
        <v>7808</v>
      </c>
      <c r="G13" s="114">
        <v>8488</v>
      </c>
      <c r="H13" s="114">
        <v>8109</v>
      </c>
      <c r="I13" s="140">
        <v>7650</v>
      </c>
      <c r="J13" s="115">
        <v>204</v>
      </c>
      <c r="K13" s="116">
        <v>2.6666666666666665</v>
      </c>
    </row>
    <row r="14" spans="1:255" ht="14.1" customHeight="1" x14ac:dyDescent="0.2">
      <c r="A14" s="306" t="s">
        <v>230</v>
      </c>
      <c r="B14" s="307"/>
      <c r="C14" s="308"/>
      <c r="D14" s="113">
        <v>65.370266741279607</v>
      </c>
      <c r="E14" s="115">
        <v>28036</v>
      </c>
      <c r="F14" s="114">
        <v>28088</v>
      </c>
      <c r="G14" s="114">
        <v>28420</v>
      </c>
      <c r="H14" s="114">
        <v>27624</v>
      </c>
      <c r="I14" s="140">
        <v>27507</v>
      </c>
      <c r="J14" s="115">
        <v>529</v>
      </c>
      <c r="K14" s="116">
        <v>1.9231468353510015</v>
      </c>
    </row>
    <row r="15" spans="1:255" ht="14.1" customHeight="1" x14ac:dyDescent="0.2">
      <c r="A15" s="306" t="s">
        <v>231</v>
      </c>
      <c r="B15" s="307"/>
      <c r="C15" s="308"/>
      <c r="D15" s="113">
        <v>8.3100167879127032</v>
      </c>
      <c r="E15" s="115">
        <v>3564</v>
      </c>
      <c r="F15" s="114">
        <v>3551</v>
      </c>
      <c r="G15" s="114">
        <v>3569</v>
      </c>
      <c r="H15" s="114">
        <v>3473</v>
      </c>
      <c r="I15" s="140">
        <v>3451</v>
      </c>
      <c r="J15" s="115">
        <v>113</v>
      </c>
      <c r="K15" s="116">
        <v>3.2744132135612865</v>
      </c>
    </row>
    <row r="16" spans="1:255" ht="14.1" customHeight="1" x14ac:dyDescent="0.2">
      <c r="A16" s="306" t="s">
        <v>232</v>
      </c>
      <c r="B16" s="307"/>
      <c r="C16" s="308"/>
      <c r="D16" s="113">
        <v>7.8460175340421561</v>
      </c>
      <c r="E16" s="115">
        <v>3365</v>
      </c>
      <c r="F16" s="114">
        <v>3309</v>
      </c>
      <c r="G16" s="114">
        <v>3313</v>
      </c>
      <c r="H16" s="114">
        <v>3248</v>
      </c>
      <c r="I16" s="140">
        <v>3233</v>
      </c>
      <c r="J16" s="115">
        <v>132</v>
      </c>
      <c r="K16" s="116">
        <v>4.0828951438292611</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3.2526580861779517</v>
      </c>
      <c r="E18" s="115">
        <v>1395</v>
      </c>
      <c r="F18" s="114">
        <v>1357</v>
      </c>
      <c r="G18" s="114">
        <v>1761</v>
      </c>
      <c r="H18" s="114">
        <v>1511</v>
      </c>
      <c r="I18" s="140">
        <v>1312</v>
      </c>
      <c r="J18" s="115">
        <v>83</v>
      </c>
      <c r="K18" s="116">
        <v>6.3262195121951219</v>
      </c>
    </row>
    <row r="19" spans="1:255" ht="14.1" customHeight="1" x14ac:dyDescent="0.2">
      <c r="A19" s="306" t="s">
        <v>235</v>
      </c>
      <c r="B19" s="307" t="s">
        <v>236</v>
      </c>
      <c r="C19" s="308"/>
      <c r="D19" s="113">
        <v>2.8049804141018466</v>
      </c>
      <c r="E19" s="115">
        <v>1203</v>
      </c>
      <c r="F19" s="114">
        <v>1184</v>
      </c>
      <c r="G19" s="114">
        <v>1561</v>
      </c>
      <c r="H19" s="114">
        <v>1310</v>
      </c>
      <c r="I19" s="140">
        <v>1126</v>
      </c>
      <c r="J19" s="115">
        <v>77</v>
      </c>
      <c r="K19" s="116">
        <v>6.8383658969804619</v>
      </c>
    </row>
    <row r="20" spans="1:255" ht="14.1" customHeight="1" x14ac:dyDescent="0.2">
      <c r="A20" s="306">
        <v>12</v>
      </c>
      <c r="B20" s="307" t="s">
        <v>237</v>
      </c>
      <c r="C20" s="308"/>
      <c r="D20" s="113">
        <v>1.1518373437791456</v>
      </c>
      <c r="E20" s="115">
        <v>494</v>
      </c>
      <c r="F20" s="114">
        <v>471</v>
      </c>
      <c r="G20" s="114">
        <v>516</v>
      </c>
      <c r="H20" s="114">
        <v>513</v>
      </c>
      <c r="I20" s="140">
        <v>458</v>
      </c>
      <c r="J20" s="115">
        <v>36</v>
      </c>
      <c r="K20" s="116">
        <v>7.8602620087336241</v>
      </c>
    </row>
    <row r="21" spans="1:255" ht="14.1" customHeight="1" x14ac:dyDescent="0.2">
      <c r="A21" s="306">
        <v>21</v>
      </c>
      <c r="B21" s="307" t="s">
        <v>238</v>
      </c>
      <c r="C21" s="308"/>
      <c r="D21" s="113">
        <v>0.32176832680470063</v>
      </c>
      <c r="E21" s="115">
        <v>138</v>
      </c>
      <c r="F21" s="114">
        <v>137</v>
      </c>
      <c r="G21" s="114">
        <v>142</v>
      </c>
      <c r="H21" s="114">
        <v>138</v>
      </c>
      <c r="I21" s="140">
        <v>133</v>
      </c>
      <c r="J21" s="115">
        <v>5</v>
      </c>
      <c r="K21" s="116">
        <v>3.7593984962406015</v>
      </c>
    </row>
    <row r="22" spans="1:255" ht="14.1" customHeight="1" x14ac:dyDescent="0.2">
      <c r="A22" s="306">
        <v>22</v>
      </c>
      <c r="B22" s="307" t="s">
        <v>239</v>
      </c>
      <c r="C22" s="308"/>
      <c r="D22" s="113">
        <v>1.028259653049804</v>
      </c>
      <c r="E22" s="115">
        <v>441</v>
      </c>
      <c r="F22" s="114">
        <v>442</v>
      </c>
      <c r="G22" s="114">
        <v>465</v>
      </c>
      <c r="H22" s="114">
        <v>431</v>
      </c>
      <c r="I22" s="140">
        <v>435</v>
      </c>
      <c r="J22" s="115">
        <v>6</v>
      </c>
      <c r="K22" s="116">
        <v>1.3793103448275863</v>
      </c>
    </row>
    <row r="23" spans="1:255" ht="14.1" customHeight="1" x14ac:dyDescent="0.2">
      <c r="A23" s="306">
        <v>23</v>
      </c>
      <c r="B23" s="307" t="s">
        <v>240</v>
      </c>
      <c r="C23" s="308"/>
      <c r="D23" s="113">
        <v>0.72747621712367094</v>
      </c>
      <c r="E23" s="115">
        <v>312</v>
      </c>
      <c r="F23" s="114">
        <v>336</v>
      </c>
      <c r="G23" s="114">
        <v>338</v>
      </c>
      <c r="H23" s="114">
        <v>328</v>
      </c>
      <c r="I23" s="140">
        <v>346</v>
      </c>
      <c r="J23" s="115">
        <v>-34</v>
      </c>
      <c r="K23" s="116">
        <v>-9.8265895953757223</v>
      </c>
    </row>
    <row r="24" spans="1:255" ht="14.1" customHeight="1" x14ac:dyDescent="0.2">
      <c r="A24" s="306">
        <v>24</v>
      </c>
      <c r="B24" s="307" t="s">
        <v>241</v>
      </c>
      <c r="C24" s="308"/>
      <c r="D24" s="113">
        <v>1.1261891438164522</v>
      </c>
      <c r="E24" s="115">
        <v>483</v>
      </c>
      <c r="F24" s="114">
        <v>494</v>
      </c>
      <c r="G24" s="114">
        <v>501</v>
      </c>
      <c r="H24" s="114">
        <v>496</v>
      </c>
      <c r="I24" s="140">
        <v>500</v>
      </c>
      <c r="J24" s="115">
        <v>-17</v>
      </c>
      <c r="K24" s="116">
        <v>-3.4</v>
      </c>
    </row>
    <row r="25" spans="1:255" ht="14.1" customHeight="1" x14ac:dyDescent="0.2">
      <c r="A25" s="306">
        <v>25</v>
      </c>
      <c r="B25" s="307" t="s">
        <v>242</v>
      </c>
      <c r="C25" s="308"/>
      <c r="D25" s="113">
        <v>6.3887334452527513</v>
      </c>
      <c r="E25" s="115">
        <v>2740</v>
      </c>
      <c r="F25" s="114">
        <v>2802</v>
      </c>
      <c r="G25" s="114">
        <v>2858</v>
      </c>
      <c r="H25" s="114">
        <v>2746</v>
      </c>
      <c r="I25" s="140">
        <v>2757</v>
      </c>
      <c r="J25" s="115">
        <v>-17</v>
      </c>
      <c r="K25" s="116">
        <v>-0.61661225970257527</v>
      </c>
    </row>
    <row r="26" spans="1:255" ht="14.1" customHeight="1" x14ac:dyDescent="0.2">
      <c r="A26" s="306">
        <v>26</v>
      </c>
      <c r="B26" s="307" t="s">
        <v>243</v>
      </c>
      <c r="C26" s="308"/>
      <c r="D26" s="113">
        <v>3.0218242865137102</v>
      </c>
      <c r="E26" s="115">
        <v>1296</v>
      </c>
      <c r="F26" s="114">
        <v>1328</v>
      </c>
      <c r="G26" s="114">
        <v>1334</v>
      </c>
      <c r="H26" s="114">
        <v>1314</v>
      </c>
      <c r="I26" s="140">
        <v>1332</v>
      </c>
      <c r="J26" s="115">
        <v>-36</v>
      </c>
      <c r="K26" s="116">
        <v>-2.7027027027027026</v>
      </c>
    </row>
    <row r="27" spans="1:255" ht="14.1" customHeight="1" x14ac:dyDescent="0.2">
      <c r="A27" s="306">
        <v>27</v>
      </c>
      <c r="B27" s="307" t="s">
        <v>244</v>
      </c>
      <c r="C27" s="308"/>
      <c r="D27" s="113">
        <v>1.6974445066218988</v>
      </c>
      <c r="E27" s="115">
        <v>728</v>
      </c>
      <c r="F27" s="114">
        <v>716</v>
      </c>
      <c r="G27" s="114">
        <v>717</v>
      </c>
      <c r="H27" s="114">
        <v>707</v>
      </c>
      <c r="I27" s="140">
        <v>693</v>
      </c>
      <c r="J27" s="115">
        <v>35</v>
      </c>
      <c r="K27" s="116">
        <v>5.0505050505050502</v>
      </c>
    </row>
    <row r="28" spans="1:255" ht="14.1" customHeight="1" x14ac:dyDescent="0.2">
      <c r="A28" s="306">
        <v>28</v>
      </c>
      <c r="B28" s="307" t="s">
        <v>245</v>
      </c>
      <c r="C28" s="308"/>
      <c r="D28" s="113">
        <v>0.26814027233725052</v>
      </c>
      <c r="E28" s="115">
        <v>115</v>
      </c>
      <c r="F28" s="114">
        <v>103</v>
      </c>
      <c r="G28" s="114">
        <v>124</v>
      </c>
      <c r="H28" s="114">
        <v>126</v>
      </c>
      <c r="I28" s="140">
        <v>129</v>
      </c>
      <c r="J28" s="115">
        <v>-14</v>
      </c>
      <c r="K28" s="116">
        <v>-10.852713178294573</v>
      </c>
    </row>
    <row r="29" spans="1:255" ht="14.1" customHeight="1" x14ac:dyDescent="0.2">
      <c r="A29" s="306">
        <v>29</v>
      </c>
      <c r="B29" s="307" t="s">
        <v>246</v>
      </c>
      <c r="C29" s="308"/>
      <c r="D29" s="113">
        <v>3.3529192314866632</v>
      </c>
      <c r="E29" s="115">
        <v>1438</v>
      </c>
      <c r="F29" s="114">
        <v>1439</v>
      </c>
      <c r="G29" s="114">
        <v>1571</v>
      </c>
      <c r="H29" s="114">
        <v>1526</v>
      </c>
      <c r="I29" s="140">
        <v>1438</v>
      </c>
      <c r="J29" s="115">
        <v>0</v>
      </c>
      <c r="K29" s="116">
        <v>0</v>
      </c>
    </row>
    <row r="30" spans="1:255" ht="14.1" customHeight="1" x14ac:dyDescent="0.2">
      <c r="A30" s="306" t="s">
        <v>247</v>
      </c>
      <c r="B30" s="307" t="s">
        <v>248</v>
      </c>
      <c r="C30" s="308"/>
      <c r="D30" s="113">
        <v>1.5458869613878008</v>
      </c>
      <c r="E30" s="115">
        <v>663</v>
      </c>
      <c r="F30" s="114">
        <v>653</v>
      </c>
      <c r="G30" s="114">
        <v>720</v>
      </c>
      <c r="H30" s="114">
        <v>693</v>
      </c>
      <c r="I30" s="140">
        <v>667</v>
      </c>
      <c r="J30" s="115">
        <v>-4</v>
      </c>
      <c r="K30" s="116">
        <v>-0.59970014992503751</v>
      </c>
    </row>
    <row r="31" spans="1:255" ht="14.1" customHeight="1" x14ac:dyDescent="0.2">
      <c r="A31" s="306" t="s">
        <v>249</v>
      </c>
      <c r="B31" s="307" t="s">
        <v>250</v>
      </c>
      <c r="C31" s="308"/>
      <c r="D31" s="113">
        <v>1.7673941428837903</v>
      </c>
      <c r="E31" s="115">
        <v>758</v>
      </c>
      <c r="F31" s="114">
        <v>770</v>
      </c>
      <c r="G31" s="114">
        <v>836</v>
      </c>
      <c r="H31" s="114">
        <v>820</v>
      </c>
      <c r="I31" s="140">
        <v>758</v>
      </c>
      <c r="J31" s="115">
        <v>0</v>
      </c>
      <c r="K31" s="116">
        <v>0</v>
      </c>
    </row>
    <row r="32" spans="1:255" ht="14.1" customHeight="1" x14ac:dyDescent="0.2">
      <c r="A32" s="306">
        <v>31</v>
      </c>
      <c r="B32" s="307" t="s">
        <v>251</v>
      </c>
      <c r="C32" s="308"/>
      <c r="D32" s="113">
        <v>0.6948330535347883</v>
      </c>
      <c r="E32" s="115">
        <v>298</v>
      </c>
      <c r="F32" s="114">
        <v>292</v>
      </c>
      <c r="G32" s="114">
        <v>296</v>
      </c>
      <c r="H32" s="114">
        <v>297</v>
      </c>
      <c r="I32" s="140">
        <v>294</v>
      </c>
      <c r="J32" s="115">
        <v>4</v>
      </c>
      <c r="K32" s="116">
        <v>1.3605442176870748</v>
      </c>
    </row>
    <row r="33" spans="1:11" ht="14.1" customHeight="1" x14ac:dyDescent="0.2">
      <c r="A33" s="306">
        <v>32</v>
      </c>
      <c r="B33" s="307" t="s">
        <v>252</v>
      </c>
      <c r="C33" s="308"/>
      <c r="D33" s="113">
        <v>3.7166573400484983</v>
      </c>
      <c r="E33" s="115">
        <v>1594</v>
      </c>
      <c r="F33" s="114">
        <v>1541</v>
      </c>
      <c r="G33" s="114">
        <v>1575</v>
      </c>
      <c r="H33" s="114">
        <v>1533</v>
      </c>
      <c r="I33" s="140">
        <v>1565</v>
      </c>
      <c r="J33" s="115">
        <v>29</v>
      </c>
      <c r="K33" s="116">
        <v>1.8530351437699681</v>
      </c>
    </row>
    <row r="34" spans="1:11" ht="14.1" customHeight="1" x14ac:dyDescent="0.2">
      <c r="A34" s="306">
        <v>33</v>
      </c>
      <c r="B34" s="307" t="s">
        <v>253</v>
      </c>
      <c r="C34" s="308"/>
      <c r="D34" s="113">
        <v>1.8000373064726729</v>
      </c>
      <c r="E34" s="115">
        <v>772</v>
      </c>
      <c r="F34" s="114">
        <v>777</v>
      </c>
      <c r="G34" s="114">
        <v>819</v>
      </c>
      <c r="H34" s="114">
        <v>803</v>
      </c>
      <c r="I34" s="140">
        <v>790</v>
      </c>
      <c r="J34" s="115">
        <v>-18</v>
      </c>
      <c r="K34" s="116">
        <v>-2.278481012658228</v>
      </c>
    </row>
    <row r="35" spans="1:11" ht="14.1" customHeight="1" x14ac:dyDescent="0.2">
      <c r="A35" s="306">
        <v>34</v>
      </c>
      <c r="B35" s="307" t="s">
        <v>254</v>
      </c>
      <c r="C35" s="308"/>
      <c r="D35" s="113">
        <v>2.7396940869240813</v>
      </c>
      <c r="E35" s="115">
        <v>1175</v>
      </c>
      <c r="F35" s="114">
        <v>1199</v>
      </c>
      <c r="G35" s="114">
        <v>1196</v>
      </c>
      <c r="H35" s="114">
        <v>1202</v>
      </c>
      <c r="I35" s="140">
        <v>1182</v>
      </c>
      <c r="J35" s="115">
        <v>-7</v>
      </c>
      <c r="K35" s="116">
        <v>-0.59221658206429784</v>
      </c>
    </row>
    <row r="36" spans="1:11" ht="14.1" customHeight="1" x14ac:dyDescent="0.2">
      <c r="A36" s="306">
        <v>41</v>
      </c>
      <c r="B36" s="307" t="s">
        <v>255</v>
      </c>
      <c r="C36" s="308"/>
      <c r="D36" s="113">
        <v>3.6233911583659766</v>
      </c>
      <c r="E36" s="115">
        <v>1554</v>
      </c>
      <c r="F36" s="114">
        <v>1580</v>
      </c>
      <c r="G36" s="114">
        <v>1586</v>
      </c>
      <c r="H36" s="114">
        <v>1525</v>
      </c>
      <c r="I36" s="140">
        <v>1524</v>
      </c>
      <c r="J36" s="115">
        <v>30</v>
      </c>
      <c r="K36" s="116">
        <v>1.9685039370078741</v>
      </c>
    </row>
    <row r="37" spans="1:11" ht="14.1" customHeight="1" x14ac:dyDescent="0.2">
      <c r="A37" s="306">
        <v>42</v>
      </c>
      <c r="B37" s="307" t="s">
        <v>256</v>
      </c>
      <c r="C37" s="308"/>
      <c r="D37" s="113">
        <v>0.14922589069203507</v>
      </c>
      <c r="E37" s="115">
        <v>64</v>
      </c>
      <c r="F37" s="114">
        <v>62</v>
      </c>
      <c r="G37" s="114">
        <v>60</v>
      </c>
      <c r="H37" s="114">
        <v>56</v>
      </c>
      <c r="I37" s="140">
        <v>55</v>
      </c>
      <c r="J37" s="115">
        <v>9</v>
      </c>
      <c r="K37" s="116">
        <v>16.363636363636363</v>
      </c>
    </row>
    <row r="38" spans="1:11" ht="14.1" customHeight="1" x14ac:dyDescent="0.2">
      <c r="A38" s="306">
        <v>43</v>
      </c>
      <c r="B38" s="307" t="s">
        <v>257</v>
      </c>
      <c r="C38" s="308"/>
      <c r="D38" s="113">
        <v>0.58058198097369895</v>
      </c>
      <c r="E38" s="115">
        <v>249</v>
      </c>
      <c r="F38" s="114">
        <v>247</v>
      </c>
      <c r="G38" s="114">
        <v>249</v>
      </c>
      <c r="H38" s="114">
        <v>230</v>
      </c>
      <c r="I38" s="140">
        <v>239</v>
      </c>
      <c r="J38" s="115">
        <v>10</v>
      </c>
      <c r="K38" s="116">
        <v>4.1841004184100417</v>
      </c>
    </row>
    <row r="39" spans="1:11" ht="14.1" customHeight="1" x14ac:dyDescent="0.2">
      <c r="A39" s="306">
        <v>51</v>
      </c>
      <c r="B39" s="307" t="s">
        <v>258</v>
      </c>
      <c r="C39" s="308"/>
      <c r="D39" s="113">
        <v>4.6912889386308523</v>
      </c>
      <c r="E39" s="115">
        <v>2012</v>
      </c>
      <c r="F39" s="114">
        <v>1981</v>
      </c>
      <c r="G39" s="114">
        <v>2042</v>
      </c>
      <c r="H39" s="114">
        <v>1975</v>
      </c>
      <c r="I39" s="140">
        <v>1967</v>
      </c>
      <c r="J39" s="115">
        <v>45</v>
      </c>
      <c r="K39" s="116">
        <v>2.287747839349263</v>
      </c>
    </row>
    <row r="40" spans="1:11" ht="14.1" customHeight="1" x14ac:dyDescent="0.2">
      <c r="A40" s="306" t="s">
        <v>259</v>
      </c>
      <c r="B40" s="307" t="s">
        <v>260</v>
      </c>
      <c r="C40" s="308"/>
      <c r="D40" s="113">
        <v>3.2806379406827086</v>
      </c>
      <c r="E40" s="115">
        <v>1407</v>
      </c>
      <c r="F40" s="114">
        <v>1374</v>
      </c>
      <c r="G40" s="114">
        <v>1415</v>
      </c>
      <c r="H40" s="114">
        <v>1376</v>
      </c>
      <c r="I40" s="140">
        <v>1361</v>
      </c>
      <c r="J40" s="115">
        <v>46</v>
      </c>
      <c r="K40" s="116">
        <v>3.3798677443056575</v>
      </c>
    </row>
    <row r="41" spans="1:11" ht="14.1" customHeight="1" x14ac:dyDescent="0.2">
      <c r="A41" s="306"/>
      <c r="B41" s="307" t="s">
        <v>261</v>
      </c>
      <c r="C41" s="308"/>
      <c r="D41" s="113">
        <v>2.4668905055027048</v>
      </c>
      <c r="E41" s="115">
        <v>1058</v>
      </c>
      <c r="F41" s="114">
        <v>1041</v>
      </c>
      <c r="G41" s="114">
        <v>1075</v>
      </c>
      <c r="H41" s="114">
        <v>1041</v>
      </c>
      <c r="I41" s="140">
        <v>1034</v>
      </c>
      <c r="J41" s="115">
        <v>24</v>
      </c>
      <c r="K41" s="116">
        <v>2.3210831721470018</v>
      </c>
    </row>
    <row r="42" spans="1:11" ht="14.1" customHeight="1" x14ac:dyDescent="0.2">
      <c r="A42" s="306">
        <v>52</v>
      </c>
      <c r="B42" s="307" t="s">
        <v>262</v>
      </c>
      <c r="C42" s="308"/>
      <c r="D42" s="113">
        <v>5.5260212646894233</v>
      </c>
      <c r="E42" s="115">
        <v>2370</v>
      </c>
      <c r="F42" s="114">
        <v>2407</v>
      </c>
      <c r="G42" s="114">
        <v>2396</v>
      </c>
      <c r="H42" s="114">
        <v>2349</v>
      </c>
      <c r="I42" s="140">
        <v>2344</v>
      </c>
      <c r="J42" s="115">
        <v>26</v>
      </c>
      <c r="K42" s="116">
        <v>1.1092150170648465</v>
      </c>
    </row>
    <row r="43" spans="1:11" ht="14.1" customHeight="1" x14ac:dyDescent="0.2">
      <c r="A43" s="306" t="s">
        <v>263</v>
      </c>
      <c r="B43" s="307" t="s">
        <v>264</v>
      </c>
      <c r="C43" s="308"/>
      <c r="D43" s="113">
        <v>4.7029472113411677</v>
      </c>
      <c r="E43" s="115">
        <v>2017</v>
      </c>
      <c r="F43" s="114">
        <v>2048</v>
      </c>
      <c r="G43" s="114">
        <v>2033</v>
      </c>
      <c r="H43" s="114">
        <v>1978</v>
      </c>
      <c r="I43" s="140">
        <v>1974</v>
      </c>
      <c r="J43" s="115">
        <v>43</v>
      </c>
      <c r="K43" s="116">
        <v>2.1783181357649442</v>
      </c>
    </row>
    <row r="44" spans="1:11" ht="14.1" customHeight="1" x14ac:dyDescent="0.2">
      <c r="A44" s="306">
        <v>53</v>
      </c>
      <c r="B44" s="307" t="s">
        <v>265</v>
      </c>
      <c r="C44" s="308"/>
      <c r="D44" s="113">
        <v>1.2614251072561089</v>
      </c>
      <c r="E44" s="115">
        <v>541</v>
      </c>
      <c r="F44" s="114">
        <v>464</v>
      </c>
      <c r="G44" s="114">
        <v>477</v>
      </c>
      <c r="H44" s="114">
        <v>484</v>
      </c>
      <c r="I44" s="140">
        <v>470</v>
      </c>
      <c r="J44" s="115">
        <v>71</v>
      </c>
      <c r="K44" s="116">
        <v>15.106382978723405</v>
      </c>
    </row>
    <row r="45" spans="1:11" ht="14.1" customHeight="1" x14ac:dyDescent="0.2">
      <c r="A45" s="306" t="s">
        <v>266</v>
      </c>
      <c r="B45" s="307" t="s">
        <v>267</v>
      </c>
      <c r="C45" s="308"/>
      <c r="D45" s="113">
        <v>1.2077970527886588</v>
      </c>
      <c r="E45" s="115">
        <v>518</v>
      </c>
      <c r="F45" s="114">
        <v>442</v>
      </c>
      <c r="G45" s="114">
        <v>457</v>
      </c>
      <c r="H45" s="114">
        <v>464</v>
      </c>
      <c r="I45" s="140">
        <v>450</v>
      </c>
      <c r="J45" s="115">
        <v>68</v>
      </c>
      <c r="K45" s="116">
        <v>15.111111111111111</v>
      </c>
    </row>
    <row r="46" spans="1:11" ht="14.1" customHeight="1" x14ac:dyDescent="0.2">
      <c r="A46" s="306">
        <v>54</v>
      </c>
      <c r="B46" s="307" t="s">
        <v>268</v>
      </c>
      <c r="C46" s="308"/>
      <c r="D46" s="113">
        <v>2.8399552322327923</v>
      </c>
      <c r="E46" s="115">
        <v>1218</v>
      </c>
      <c r="F46" s="114">
        <v>1175</v>
      </c>
      <c r="G46" s="114">
        <v>1207</v>
      </c>
      <c r="H46" s="114">
        <v>1219</v>
      </c>
      <c r="I46" s="140">
        <v>1164</v>
      </c>
      <c r="J46" s="115">
        <v>54</v>
      </c>
      <c r="K46" s="116">
        <v>4.6391752577319592</v>
      </c>
    </row>
    <row r="47" spans="1:11" ht="14.1" customHeight="1" x14ac:dyDescent="0.2">
      <c r="A47" s="306">
        <v>61</v>
      </c>
      <c r="B47" s="307" t="s">
        <v>269</v>
      </c>
      <c r="C47" s="308"/>
      <c r="D47" s="113">
        <v>1.3686812161910091</v>
      </c>
      <c r="E47" s="115">
        <v>587</v>
      </c>
      <c r="F47" s="114">
        <v>591</v>
      </c>
      <c r="G47" s="114">
        <v>608</v>
      </c>
      <c r="H47" s="114">
        <v>580</v>
      </c>
      <c r="I47" s="140">
        <v>584</v>
      </c>
      <c r="J47" s="115">
        <v>3</v>
      </c>
      <c r="K47" s="116">
        <v>0.51369863013698636</v>
      </c>
    </row>
    <row r="48" spans="1:11" ht="14.1" customHeight="1" x14ac:dyDescent="0.2">
      <c r="A48" s="306">
        <v>62</v>
      </c>
      <c r="B48" s="307" t="s">
        <v>270</v>
      </c>
      <c r="C48" s="308"/>
      <c r="D48" s="113">
        <v>8.648106696511844</v>
      </c>
      <c r="E48" s="115">
        <v>3709</v>
      </c>
      <c r="F48" s="114">
        <v>3721</v>
      </c>
      <c r="G48" s="114">
        <v>3790</v>
      </c>
      <c r="H48" s="114">
        <v>3696</v>
      </c>
      <c r="I48" s="140">
        <v>3602</v>
      </c>
      <c r="J48" s="115">
        <v>107</v>
      </c>
      <c r="K48" s="116">
        <v>2.9705719044975014</v>
      </c>
    </row>
    <row r="49" spans="1:11" ht="14.1" customHeight="1" x14ac:dyDescent="0.2">
      <c r="A49" s="306">
        <v>63</v>
      </c>
      <c r="B49" s="307" t="s">
        <v>271</v>
      </c>
      <c r="C49" s="308"/>
      <c r="D49" s="113">
        <v>2.7490207050923336</v>
      </c>
      <c r="E49" s="115">
        <v>1179</v>
      </c>
      <c r="F49" s="114">
        <v>1178</v>
      </c>
      <c r="G49" s="114">
        <v>1319</v>
      </c>
      <c r="H49" s="114">
        <v>1240</v>
      </c>
      <c r="I49" s="140">
        <v>1088</v>
      </c>
      <c r="J49" s="115">
        <v>91</v>
      </c>
      <c r="K49" s="116">
        <v>8.3639705882352935</v>
      </c>
    </row>
    <row r="50" spans="1:11" ht="14.1" customHeight="1" x14ac:dyDescent="0.2">
      <c r="A50" s="306" t="s">
        <v>272</v>
      </c>
      <c r="B50" s="307" t="s">
        <v>273</v>
      </c>
      <c r="C50" s="308"/>
      <c r="D50" s="113">
        <v>0.68783808990859918</v>
      </c>
      <c r="E50" s="115">
        <v>295</v>
      </c>
      <c r="F50" s="114">
        <v>297</v>
      </c>
      <c r="G50" s="114">
        <v>323</v>
      </c>
      <c r="H50" s="114">
        <v>282</v>
      </c>
      <c r="I50" s="140">
        <v>270</v>
      </c>
      <c r="J50" s="115">
        <v>25</v>
      </c>
      <c r="K50" s="116">
        <v>9.2592592592592595</v>
      </c>
    </row>
    <row r="51" spans="1:11" ht="14.1" customHeight="1" x14ac:dyDescent="0.2">
      <c r="A51" s="306" t="s">
        <v>274</v>
      </c>
      <c r="B51" s="307" t="s">
        <v>275</v>
      </c>
      <c r="C51" s="308"/>
      <c r="D51" s="113">
        <v>1.702107815706025</v>
      </c>
      <c r="E51" s="115">
        <v>730</v>
      </c>
      <c r="F51" s="114">
        <v>722</v>
      </c>
      <c r="G51" s="114">
        <v>824</v>
      </c>
      <c r="H51" s="114">
        <v>794</v>
      </c>
      <c r="I51" s="140">
        <v>665</v>
      </c>
      <c r="J51" s="115">
        <v>65</v>
      </c>
      <c r="K51" s="116">
        <v>9.7744360902255636</v>
      </c>
    </row>
    <row r="52" spans="1:11" ht="14.1" customHeight="1" x14ac:dyDescent="0.2">
      <c r="A52" s="306">
        <v>71</v>
      </c>
      <c r="B52" s="307" t="s">
        <v>276</v>
      </c>
      <c r="C52" s="308"/>
      <c r="D52" s="113">
        <v>8.4848908785674322</v>
      </c>
      <c r="E52" s="115">
        <v>3639</v>
      </c>
      <c r="F52" s="114">
        <v>3634</v>
      </c>
      <c r="G52" s="114">
        <v>3637</v>
      </c>
      <c r="H52" s="114">
        <v>3506</v>
      </c>
      <c r="I52" s="140">
        <v>3508</v>
      </c>
      <c r="J52" s="115">
        <v>131</v>
      </c>
      <c r="K52" s="116">
        <v>3.7343215507411629</v>
      </c>
    </row>
    <row r="53" spans="1:11" ht="14.1" customHeight="1" x14ac:dyDescent="0.2">
      <c r="A53" s="306" t="s">
        <v>277</v>
      </c>
      <c r="B53" s="307" t="s">
        <v>278</v>
      </c>
      <c r="C53" s="308"/>
      <c r="D53" s="113">
        <v>2.4109307964931914</v>
      </c>
      <c r="E53" s="115">
        <v>1034</v>
      </c>
      <c r="F53" s="114">
        <v>1027</v>
      </c>
      <c r="G53" s="114">
        <v>1027</v>
      </c>
      <c r="H53" s="114">
        <v>960</v>
      </c>
      <c r="I53" s="140">
        <v>965</v>
      </c>
      <c r="J53" s="115">
        <v>69</v>
      </c>
      <c r="K53" s="116">
        <v>7.1502590673575126</v>
      </c>
    </row>
    <row r="54" spans="1:11" ht="14.1" customHeight="1" x14ac:dyDescent="0.2">
      <c r="A54" s="306" t="s">
        <v>279</v>
      </c>
      <c r="B54" s="307" t="s">
        <v>280</v>
      </c>
      <c r="C54" s="308"/>
      <c r="D54" s="113">
        <v>5.1389666107069578</v>
      </c>
      <c r="E54" s="115">
        <v>2204</v>
      </c>
      <c r="F54" s="114">
        <v>2215</v>
      </c>
      <c r="G54" s="114">
        <v>2211</v>
      </c>
      <c r="H54" s="114">
        <v>2164</v>
      </c>
      <c r="I54" s="140">
        <v>2156</v>
      </c>
      <c r="J54" s="115">
        <v>48</v>
      </c>
      <c r="K54" s="116">
        <v>2.2263450834879408</v>
      </c>
    </row>
    <row r="55" spans="1:11" ht="14.1" customHeight="1" x14ac:dyDescent="0.2">
      <c r="A55" s="306">
        <v>72</v>
      </c>
      <c r="B55" s="307" t="s">
        <v>281</v>
      </c>
      <c r="C55" s="308"/>
      <c r="D55" s="113">
        <v>2.8119753777280359</v>
      </c>
      <c r="E55" s="115">
        <v>1206</v>
      </c>
      <c r="F55" s="114">
        <v>1223</v>
      </c>
      <c r="G55" s="114">
        <v>1232</v>
      </c>
      <c r="H55" s="114">
        <v>1232</v>
      </c>
      <c r="I55" s="140">
        <v>1241</v>
      </c>
      <c r="J55" s="115">
        <v>-35</v>
      </c>
      <c r="K55" s="116">
        <v>-2.8203062046736505</v>
      </c>
    </row>
    <row r="56" spans="1:11" ht="14.1" customHeight="1" x14ac:dyDescent="0.2">
      <c r="A56" s="306" t="s">
        <v>282</v>
      </c>
      <c r="B56" s="307" t="s">
        <v>283</v>
      </c>
      <c r="C56" s="308"/>
      <c r="D56" s="113">
        <v>1.1588323074053348</v>
      </c>
      <c r="E56" s="115">
        <v>497</v>
      </c>
      <c r="F56" s="114">
        <v>513</v>
      </c>
      <c r="G56" s="114">
        <v>517</v>
      </c>
      <c r="H56" s="114">
        <v>533</v>
      </c>
      <c r="I56" s="140">
        <v>536</v>
      </c>
      <c r="J56" s="115">
        <v>-39</v>
      </c>
      <c r="K56" s="116">
        <v>-7.2761194029850742</v>
      </c>
    </row>
    <row r="57" spans="1:11" ht="14.1" customHeight="1" x14ac:dyDescent="0.2">
      <c r="A57" s="306" t="s">
        <v>284</v>
      </c>
      <c r="B57" s="307" t="s">
        <v>285</v>
      </c>
      <c r="C57" s="308"/>
      <c r="D57" s="113">
        <v>0.80208916246968853</v>
      </c>
      <c r="E57" s="115">
        <v>344</v>
      </c>
      <c r="F57" s="114">
        <v>350</v>
      </c>
      <c r="G57" s="114">
        <v>352</v>
      </c>
      <c r="H57" s="114">
        <v>346</v>
      </c>
      <c r="I57" s="140">
        <v>348</v>
      </c>
      <c r="J57" s="115">
        <v>-4</v>
      </c>
      <c r="K57" s="116">
        <v>-1.1494252873563218</v>
      </c>
    </row>
    <row r="58" spans="1:11" ht="14.1" customHeight="1" x14ac:dyDescent="0.2">
      <c r="A58" s="306">
        <v>73</v>
      </c>
      <c r="B58" s="307" t="s">
        <v>286</v>
      </c>
      <c r="C58" s="308"/>
      <c r="D58" s="113">
        <v>3.3739041223652304</v>
      </c>
      <c r="E58" s="115">
        <v>1447</v>
      </c>
      <c r="F58" s="114">
        <v>1443</v>
      </c>
      <c r="G58" s="114">
        <v>1464</v>
      </c>
      <c r="H58" s="114">
        <v>1445</v>
      </c>
      <c r="I58" s="140">
        <v>1471</v>
      </c>
      <c r="J58" s="115">
        <v>-24</v>
      </c>
      <c r="K58" s="116">
        <v>-1.6315431679129844</v>
      </c>
    </row>
    <row r="59" spans="1:11" ht="14.1" customHeight="1" x14ac:dyDescent="0.2">
      <c r="A59" s="306" t="s">
        <v>287</v>
      </c>
      <c r="B59" s="307" t="s">
        <v>288</v>
      </c>
      <c r="C59" s="308"/>
      <c r="D59" s="113">
        <v>2.7979854504756574</v>
      </c>
      <c r="E59" s="115">
        <v>1200</v>
      </c>
      <c r="F59" s="114">
        <v>1201</v>
      </c>
      <c r="G59" s="114">
        <v>1224</v>
      </c>
      <c r="H59" s="114">
        <v>1209</v>
      </c>
      <c r="I59" s="140">
        <v>1228</v>
      </c>
      <c r="J59" s="115">
        <v>-28</v>
      </c>
      <c r="K59" s="116">
        <v>-2.2801302931596092</v>
      </c>
    </row>
    <row r="60" spans="1:11" ht="14.1" customHeight="1" x14ac:dyDescent="0.2">
      <c r="A60" s="306">
        <v>81</v>
      </c>
      <c r="B60" s="307" t="s">
        <v>289</v>
      </c>
      <c r="C60" s="308"/>
      <c r="D60" s="113">
        <v>9.5644469315426228</v>
      </c>
      <c r="E60" s="115">
        <v>4102</v>
      </c>
      <c r="F60" s="114">
        <v>4087</v>
      </c>
      <c r="G60" s="114">
        <v>4035</v>
      </c>
      <c r="H60" s="114">
        <v>3969</v>
      </c>
      <c r="I60" s="140">
        <v>3971</v>
      </c>
      <c r="J60" s="115">
        <v>131</v>
      </c>
      <c r="K60" s="116">
        <v>3.2989171493326617</v>
      </c>
    </row>
    <row r="61" spans="1:11" ht="14.1" customHeight="1" x14ac:dyDescent="0.2">
      <c r="A61" s="306" t="s">
        <v>290</v>
      </c>
      <c r="B61" s="307" t="s">
        <v>291</v>
      </c>
      <c r="C61" s="308"/>
      <c r="D61" s="113">
        <v>2.4878753963812721</v>
      </c>
      <c r="E61" s="115">
        <v>1067</v>
      </c>
      <c r="F61" s="114">
        <v>1055</v>
      </c>
      <c r="G61" s="114">
        <v>1023</v>
      </c>
      <c r="H61" s="114">
        <v>988</v>
      </c>
      <c r="I61" s="140">
        <v>996</v>
      </c>
      <c r="J61" s="115">
        <v>71</v>
      </c>
      <c r="K61" s="116">
        <v>7.1285140562248994</v>
      </c>
    </row>
    <row r="62" spans="1:11" ht="14.1" customHeight="1" x14ac:dyDescent="0.2">
      <c r="A62" s="306" t="s">
        <v>292</v>
      </c>
      <c r="B62" s="307" t="s">
        <v>293</v>
      </c>
      <c r="C62" s="308"/>
      <c r="D62" s="113">
        <v>4.3252191755269536</v>
      </c>
      <c r="E62" s="115">
        <v>1855</v>
      </c>
      <c r="F62" s="114">
        <v>1855</v>
      </c>
      <c r="G62" s="114">
        <v>1858</v>
      </c>
      <c r="H62" s="114">
        <v>1833</v>
      </c>
      <c r="I62" s="140">
        <v>1841</v>
      </c>
      <c r="J62" s="115">
        <v>14</v>
      </c>
      <c r="K62" s="116">
        <v>0.76045627376425851</v>
      </c>
    </row>
    <row r="63" spans="1:11" ht="14.1" customHeight="1" x14ac:dyDescent="0.2">
      <c r="A63" s="306"/>
      <c r="B63" s="307" t="s">
        <v>294</v>
      </c>
      <c r="C63" s="308"/>
      <c r="D63" s="113">
        <v>3.6163961947397874</v>
      </c>
      <c r="E63" s="115">
        <v>1551</v>
      </c>
      <c r="F63" s="114">
        <v>1553</v>
      </c>
      <c r="G63" s="114">
        <v>1561</v>
      </c>
      <c r="H63" s="114">
        <v>1539</v>
      </c>
      <c r="I63" s="140">
        <v>1548</v>
      </c>
      <c r="J63" s="115">
        <v>3</v>
      </c>
      <c r="K63" s="116">
        <v>0.19379844961240311</v>
      </c>
    </row>
    <row r="64" spans="1:11" ht="14.1" customHeight="1" x14ac:dyDescent="0.2">
      <c r="A64" s="306" t="s">
        <v>295</v>
      </c>
      <c r="B64" s="307" t="s">
        <v>296</v>
      </c>
      <c r="C64" s="308"/>
      <c r="D64" s="113">
        <v>0.90934527140458865</v>
      </c>
      <c r="E64" s="115">
        <v>390</v>
      </c>
      <c r="F64" s="114">
        <v>383</v>
      </c>
      <c r="G64" s="114">
        <v>388</v>
      </c>
      <c r="H64" s="114">
        <v>399</v>
      </c>
      <c r="I64" s="140">
        <v>389</v>
      </c>
      <c r="J64" s="115">
        <v>1</v>
      </c>
      <c r="K64" s="116">
        <v>0.25706940874035988</v>
      </c>
    </row>
    <row r="65" spans="1:11" ht="14.1" customHeight="1" x14ac:dyDescent="0.2">
      <c r="A65" s="306" t="s">
        <v>297</v>
      </c>
      <c r="B65" s="307" t="s">
        <v>298</v>
      </c>
      <c r="C65" s="308"/>
      <c r="D65" s="113">
        <v>0.76478268979667974</v>
      </c>
      <c r="E65" s="115">
        <v>328</v>
      </c>
      <c r="F65" s="114">
        <v>326</v>
      </c>
      <c r="G65" s="114">
        <v>326</v>
      </c>
      <c r="H65" s="114">
        <v>317</v>
      </c>
      <c r="I65" s="140">
        <v>318</v>
      </c>
      <c r="J65" s="115">
        <v>10</v>
      </c>
      <c r="K65" s="116">
        <v>3.1446540880503147</v>
      </c>
    </row>
    <row r="66" spans="1:11" ht="14.1" customHeight="1" x14ac:dyDescent="0.2">
      <c r="A66" s="306">
        <v>82</v>
      </c>
      <c r="B66" s="307" t="s">
        <v>299</v>
      </c>
      <c r="C66" s="308"/>
      <c r="D66" s="113">
        <v>4.0454206304793878</v>
      </c>
      <c r="E66" s="115">
        <v>1735</v>
      </c>
      <c r="F66" s="114">
        <v>1731</v>
      </c>
      <c r="G66" s="114">
        <v>1694</v>
      </c>
      <c r="H66" s="114">
        <v>1643</v>
      </c>
      <c r="I66" s="140">
        <v>1631</v>
      </c>
      <c r="J66" s="115">
        <v>104</v>
      </c>
      <c r="K66" s="116">
        <v>6.3764561618638869</v>
      </c>
    </row>
    <row r="67" spans="1:11" ht="14.1" customHeight="1" x14ac:dyDescent="0.2">
      <c r="A67" s="306" t="s">
        <v>300</v>
      </c>
      <c r="B67" s="307" t="s">
        <v>301</v>
      </c>
      <c r="C67" s="308"/>
      <c r="D67" s="113">
        <v>2.958869613878008</v>
      </c>
      <c r="E67" s="115">
        <v>1269</v>
      </c>
      <c r="F67" s="114">
        <v>1276</v>
      </c>
      <c r="G67" s="114">
        <v>1234</v>
      </c>
      <c r="H67" s="114">
        <v>1196</v>
      </c>
      <c r="I67" s="140">
        <v>1187</v>
      </c>
      <c r="J67" s="115">
        <v>82</v>
      </c>
      <c r="K67" s="116">
        <v>6.9081718618365624</v>
      </c>
    </row>
    <row r="68" spans="1:11" ht="14.1" customHeight="1" x14ac:dyDescent="0.2">
      <c r="A68" s="306" t="s">
        <v>302</v>
      </c>
      <c r="B68" s="307" t="s">
        <v>303</v>
      </c>
      <c r="C68" s="308"/>
      <c r="D68" s="113">
        <v>0.54560716284275323</v>
      </c>
      <c r="E68" s="115">
        <v>234</v>
      </c>
      <c r="F68" s="114">
        <v>224</v>
      </c>
      <c r="G68" s="114">
        <v>231</v>
      </c>
      <c r="H68" s="114">
        <v>221</v>
      </c>
      <c r="I68" s="140">
        <v>222</v>
      </c>
      <c r="J68" s="115">
        <v>12</v>
      </c>
      <c r="K68" s="116">
        <v>5.4054054054054053</v>
      </c>
    </row>
    <row r="69" spans="1:11" ht="14.1" customHeight="1" x14ac:dyDescent="0.2">
      <c r="A69" s="306">
        <v>83</v>
      </c>
      <c r="B69" s="307" t="s">
        <v>304</v>
      </c>
      <c r="C69" s="308"/>
      <c r="D69" s="113">
        <v>6.666200335758254</v>
      </c>
      <c r="E69" s="115">
        <v>2859</v>
      </c>
      <c r="F69" s="114">
        <v>2879</v>
      </c>
      <c r="G69" s="114">
        <v>2870</v>
      </c>
      <c r="H69" s="114">
        <v>2769</v>
      </c>
      <c r="I69" s="140">
        <v>2759</v>
      </c>
      <c r="J69" s="115">
        <v>100</v>
      </c>
      <c r="K69" s="116">
        <v>3.6245016310257339</v>
      </c>
    </row>
    <row r="70" spans="1:11" ht="14.1" customHeight="1" x14ac:dyDescent="0.2">
      <c r="A70" s="306" t="s">
        <v>305</v>
      </c>
      <c r="B70" s="307" t="s">
        <v>306</v>
      </c>
      <c r="C70" s="308"/>
      <c r="D70" s="113">
        <v>5.6099608282036932</v>
      </c>
      <c r="E70" s="115">
        <v>2406</v>
      </c>
      <c r="F70" s="114">
        <v>2430</v>
      </c>
      <c r="G70" s="114">
        <v>2412</v>
      </c>
      <c r="H70" s="114">
        <v>2337</v>
      </c>
      <c r="I70" s="140">
        <v>2331</v>
      </c>
      <c r="J70" s="115">
        <v>75</v>
      </c>
      <c r="K70" s="116">
        <v>3.2175032175032174</v>
      </c>
    </row>
    <row r="71" spans="1:11" ht="14.1" customHeight="1" x14ac:dyDescent="0.2">
      <c r="A71" s="306"/>
      <c r="B71" s="307" t="s">
        <v>307</v>
      </c>
      <c r="C71" s="308"/>
      <c r="D71" s="113">
        <v>3.5837530311509047</v>
      </c>
      <c r="E71" s="115">
        <v>1537</v>
      </c>
      <c r="F71" s="114">
        <v>1560</v>
      </c>
      <c r="G71" s="114">
        <v>1547</v>
      </c>
      <c r="H71" s="114">
        <v>1484</v>
      </c>
      <c r="I71" s="140">
        <v>1494</v>
      </c>
      <c r="J71" s="115">
        <v>43</v>
      </c>
      <c r="K71" s="116">
        <v>2.8781793842034804</v>
      </c>
    </row>
    <row r="72" spans="1:11" ht="14.1" customHeight="1" x14ac:dyDescent="0.2">
      <c r="A72" s="306">
        <v>84</v>
      </c>
      <c r="B72" s="307" t="s">
        <v>308</v>
      </c>
      <c r="C72" s="308"/>
      <c r="D72" s="113">
        <v>1.3010632344711808</v>
      </c>
      <c r="E72" s="115">
        <v>558</v>
      </c>
      <c r="F72" s="114">
        <v>538</v>
      </c>
      <c r="G72" s="114">
        <v>526</v>
      </c>
      <c r="H72" s="114">
        <v>504</v>
      </c>
      <c r="I72" s="140">
        <v>501</v>
      </c>
      <c r="J72" s="115">
        <v>57</v>
      </c>
      <c r="K72" s="116">
        <v>11.377245508982035</v>
      </c>
    </row>
    <row r="73" spans="1:11" ht="14.1" customHeight="1" x14ac:dyDescent="0.2">
      <c r="A73" s="306" t="s">
        <v>309</v>
      </c>
      <c r="B73" s="307" t="s">
        <v>310</v>
      </c>
      <c r="C73" s="308"/>
      <c r="D73" s="113">
        <v>0.5036373810856184</v>
      </c>
      <c r="E73" s="115">
        <v>216</v>
      </c>
      <c r="F73" s="114">
        <v>197</v>
      </c>
      <c r="G73" s="114">
        <v>188</v>
      </c>
      <c r="H73" s="114">
        <v>174</v>
      </c>
      <c r="I73" s="140">
        <v>173</v>
      </c>
      <c r="J73" s="115">
        <v>43</v>
      </c>
      <c r="K73" s="116">
        <v>24.855491329479769</v>
      </c>
    </row>
    <row r="74" spans="1:11" ht="14.1" customHeight="1" x14ac:dyDescent="0.2">
      <c r="A74" s="306" t="s">
        <v>311</v>
      </c>
      <c r="B74" s="307" t="s">
        <v>312</v>
      </c>
      <c r="C74" s="308"/>
      <c r="D74" s="113">
        <v>0.2378287632904309</v>
      </c>
      <c r="E74" s="115">
        <v>102</v>
      </c>
      <c r="F74" s="114">
        <v>109</v>
      </c>
      <c r="G74" s="114">
        <v>109</v>
      </c>
      <c r="H74" s="114">
        <v>106</v>
      </c>
      <c r="I74" s="140">
        <v>108</v>
      </c>
      <c r="J74" s="115">
        <v>-6</v>
      </c>
      <c r="K74" s="116">
        <v>-5.5555555555555554</v>
      </c>
    </row>
    <row r="75" spans="1:11" ht="14.1" customHeight="1" x14ac:dyDescent="0.2">
      <c r="A75" s="306" t="s">
        <v>313</v>
      </c>
      <c r="B75" s="307" t="s">
        <v>314</v>
      </c>
      <c r="C75" s="308"/>
      <c r="D75" s="113">
        <v>0.19585898153329603</v>
      </c>
      <c r="E75" s="115">
        <v>84</v>
      </c>
      <c r="F75" s="114">
        <v>80</v>
      </c>
      <c r="G75" s="114">
        <v>75</v>
      </c>
      <c r="H75" s="114">
        <v>66</v>
      </c>
      <c r="I75" s="140">
        <v>63</v>
      </c>
      <c r="J75" s="115">
        <v>21</v>
      </c>
      <c r="K75" s="116">
        <v>33.333333333333336</v>
      </c>
    </row>
    <row r="76" spans="1:11" ht="14.1" customHeight="1" x14ac:dyDescent="0.2">
      <c r="A76" s="306">
        <v>91</v>
      </c>
      <c r="B76" s="307" t="s">
        <v>315</v>
      </c>
      <c r="C76" s="308"/>
      <c r="D76" s="113">
        <v>0.18186905428091774</v>
      </c>
      <c r="E76" s="115">
        <v>78</v>
      </c>
      <c r="F76" s="114">
        <v>78</v>
      </c>
      <c r="G76" s="114">
        <v>77</v>
      </c>
      <c r="H76" s="114">
        <v>72</v>
      </c>
      <c r="I76" s="140">
        <v>74</v>
      </c>
      <c r="J76" s="115">
        <v>4</v>
      </c>
      <c r="K76" s="116">
        <v>5.4054054054054053</v>
      </c>
    </row>
    <row r="77" spans="1:11" ht="14.1" customHeight="1" x14ac:dyDescent="0.2">
      <c r="A77" s="306">
        <v>92</v>
      </c>
      <c r="B77" s="307" t="s">
        <v>316</v>
      </c>
      <c r="C77" s="308"/>
      <c r="D77" s="113">
        <v>0.45000932661816823</v>
      </c>
      <c r="E77" s="115">
        <v>193</v>
      </c>
      <c r="F77" s="114">
        <v>190</v>
      </c>
      <c r="G77" s="114">
        <v>189</v>
      </c>
      <c r="H77" s="114">
        <v>179</v>
      </c>
      <c r="I77" s="140">
        <v>180</v>
      </c>
      <c r="J77" s="115">
        <v>13</v>
      </c>
      <c r="K77" s="116">
        <v>7.2222222222222223</v>
      </c>
    </row>
    <row r="78" spans="1:11" ht="14.1" customHeight="1" x14ac:dyDescent="0.2">
      <c r="A78" s="306">
        <v>93</v>
      </c>
      <c r="B78" s="307" t="s">
        <v>317</v>
      </c>
      <c r="C78" s="308"/>
      <c r="D78" s="113" t="s">
        <v>513</v>
      </c>
      <c r="E78" s="115" t="s">
        <v>513</v>
      </c>
      <c r="F78" s="114" t="s">
        <v>513</v>
      </c>
      <c r="G78" s="114" t="s">
        <v>513</v>
      </c>
      <c r="H78" s="114" t="s">
        <v>513</v>
      </c>
      <c r="I78" s="140" t="s">
        <v>513</v>
      </c>
      <c r="J78" s="115" t="s">
        <v>513</v>
      </c>
      <c r="K78" s="116" t="s">
        <v>513</v>
      </c>
    </row>
    <row r="79" spans="1:11" ht="14.1" customHeight="1" x14ac:dyDescent="0.2">
      <c r="A79" s="306">
        <v>94</v>
      </c>
      <c r="B79" s="307" t="s">
        <v>318</v>
      </c>
      <c r="C79" s="308"/>
      <c r="D79" s="113">
        <v>0.12824099981346765</v>
      </c>
      <c r="E79" s="115">
        <v>55</v>
      </c>
      <c r="F79" s="114">
        <v>65</v>
      </c>
      <c r="G79" s="114">
        <v>71</v>
      </c>
      <c r="H79" s="114">
        <v>61</v>
      </c>
      <c r="I79" s="140">
        <v>56</v>
      </c>
      <c r="J79" s="115">
        <v>-1</v>
      </c>
      <c r="K79" s="116">
        <v>-1.7857142857142858</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224</v>
      </c>
      <c r="C81" s="312"/>
      <c r="D81" s="125">
        <v>0.16088416340235032</v>
      </c>
      <c r="E81" s="143">
        <v>69</v>
      </c>
      <c r="F81" s="144">
        <v>68</v>
      </c>
      <c r="G81" s="144">
        <v>69</v>
      </c>
      <c r="H81" s="144">
        <v>64</v>
      </c>
      <c r="I81" s="145">
        <v>70</v>
      </c>
      <c r="J81" s="143">
        <v>-1</v>
      </c>
      <c r="K81" s="146">
        <v>-1.4285714285714286</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12054</v>
      </c>
      <c r="E12" s="114">
        <v>12686</v>
      </c>
      <c r="F12" s="114">
        <v>12833</v>
      </c>
      <c r="G12" s="114">
        <v>12893</v>
      </c>
      <c r="H12" s="140">
        <v>12597</v>
      </c>
      <c r="I12" s="115">
        <v>-543</v>
      </c>
      <c r="J12" s="116">
        <v>-4.3105501309835672</v>
      </c>
      <c r="K12"/>
      <c r="L12"/>
      <c r="M12"/>
      <c r="N12"/>
      <c r="O12"/>
      <c r="P12"/>
    </row>
    <row r="13" spans="1:16" s="110" customFormat="1" ht="14.45" customHeight="1" x14ac:dyDescent="0.2">
      <c r="A13" s="120" t="s">
        <v>105</v>
      </c>
      <c r="B13" s="119" t="s">
        <v>106</v>
      </c>
      <c r="C13" s="113">
        <v>40.260494441679114</v>
      </c>
      <c r="D13" s="115">
        <v>4853</v>
      </c>
      <c r="E13" s="114">
        <v>5100</v>
      </c>
      <c r="F13" s="114">
        <v>5073</v>
      </c>
      <c r="G13" s="114">
        <v>5032</v>
      </c>
      <c r="H13" s="140">
        <v>4950</v>
      </c>
      <c r="I13" s="115">
        <v>-97</v>
      </c>
      <c r="J13" s="116">
        <v>-1.9595959595959596</v>
      </c>
      <c r="K13"/>
      <c r="L13"/>
      <c r="M13"/>
      <c r="N13"/>
      <c r="O13"/>
      <c r="P13"/>
    </row>
    <row r="14" spans="1:16" s="110" customFormat="1" ht="14.45" customHeight="1" x14ac:dyDescent="0.2">
      <c r="A14" s="120"/>
      <c r="B14" s="119" t="s">
        <v>107</v>
      </c>
      <c r="C14" s="113">
        <v>59.739505558320886</v>
      </c>
      <c r="D14" s="115">
        <v>7201</v>
      </c>
      <c r="E14" s="114">
        <v>7586</v>
      </c>
      <c r="F14" s="114">
        <v>7760</v>
      </c>
      <c r="G14" s="114">
        <v>7861</v>
      </c>
      <c r="H14" s="140">
        <v>7647</v>
      </c>
      <c r="I14" s="115">
        <v>-446</v>
      </c>
      <c r="J14" s="116">
        <v>-5.8323525565581278</v>
      </c>
      <c r="K14"/>
      <c r="L14"/>
      <c r="M14"/>
      <c r="N14"/>
      <c r="O14"/>
      <c r="P14"/>
    </row>
    <row r="15" spans="1:16" s="110" customFormat="1" ht="14.45" customHeight="1" x14ac:dyDescent="0.2">
      <c r="A15" s="118" t="s">
        <v>105</v>
      </c>
      <c r="B15" s="121" t="s">
        <v>108</v>
      </c>
      <c r="C15" s="113">
        <v>16.069354571096731</v>
      </c>
      <c r="D15" s="115">
        <v>1937</v>
      </c>
      <c r="E15" s="114">
        <v>2083</v>
      </c>
      <c r="F15" s="114">
        <v>2147</v>
      </c>
      <c r="G15" s="114">
        <v>2264</v>
      </c>
      <c r="H15" s="140">
        <v>2059</v>
      </c>
      <c r="I15" s="115">
        <v>-122</v>
      </c>
      <c r="J15" s="116">
        <v>-5.9252064108790679</v>
      </c>
      <c r="K15"/>
      <c r="L15"/>
      <c r="M15"/>
      <c r="N15"/>
      <c r="O15"/>
      <c r="P15"/>
    </row>
    <row r="16" spans="1:16" s="110" customFormat="1" ht="14.45" customHeight="1" x14ac:dyDescent="0.2">
      <c r="A16" s="118"/>
      <c r="B16" s="121" t="s">
        <v>109</v>
      </c>
      <c r="C16" s="113">
        <v>46.167247386759584</v>
      </c>
      <c r="D16" s="115">
        <v>5565</v>
      </c>
      <c r="E16" s="114">
        <v>5902</v>
      </c>
      <c r="F16" s="114">
        <v>5944</v>
      </c>
      <c r="G16" s="114">
        <v>5925</v>
      </c>
      <c r="H16" s="140">
        <v>5930</v>
      </c>
      <c r="I16" s="115">
        <v>-365</v>
      </c>
      <c r="J16" s="116">
        <v>-6.1551433389544687</v>
      </c>
      <c r="K16"/>
      <c r="L16"/>
      <c r="M16"/>
      <c r="N16"/>
      <c r="O16"/>
      <c r="P16"/>
    </row>
    <row r="17" spans="1:16" s="110" customFormat="1" ht="14.45" customHeight="1" x14ac:dyDescent="0.2">
      <c r="A17" s="118"/>
      <c r="B17" s="121" t="s">
        <v>110</v>
      </c>
      <c r="C17" s="113">
        <v>20.416459266633481</v>
      </c>
      <c r="D17" s="115">
        <v>2461</v>
      </c>
      <c r="E17" s="114">
        <v>2538</v>
      </c>
      <c r="F17" s="114">
        <v>2566</v>
      </c>
      <c r="G17" s="114">
        <v>2573</v>
      </c>
      <c r="H17" s="140">
        <v>2540</v>
      </c>
      <c r="I17" s="115">
        <v>-79</v>
      </c>
      <c r="J17" s="116">
        <v>-3.1102362204724407</v>
      </c>
      <c r="K17"/>
      <c r="L17"/>
      <c r="M17"/>
      <c r="N17"/>
      <c r="O17"/>
      <c r="P17"/>
    </row>
    <row r="18" spans="1:16" s="110" customFormat="1" ht="14.45" customHeight="1" x14ac:dyDescent="0.2">
      <c r="A18" s="120"/>
      <c r="B18" s="121" t="s">
        <v>111</v>
      </c>
      <c r="C18" s="113">
        <v>17.346938775510203</v>
      </c>
      <c r="D18" s="115">
        <v>2091</v>
      </c>
      <c r="E18" s="114">
        <v>2162</v>
      </c>
      <c r="F18" s="114">
        <v>2176</v>
      </c>
      <c r="G18" s="114">
        <v>2131</v>
      </c>
      <c r="H18" s="140">
        <v>2068</v>
      </c>
      <c r="I18" s="115">
        <v>23</v>
      </c>
      <c r="J18" s="116">
        <v>1.1121856866537718</v>
      </c>
      <c r="K18"/>
      <c r="L18"/>
      <c r="M18"/>
      <c r="N18"/>
      <c r="O18"/>
      <c r="P18"/>
    </row>
    <row r="19" spans="1:16" s="110" customFormat="1" ht="14.45" customHeight="1" x14ac:dyDescent="0.2">
      <c r="A19" s="120"/>
      <c r="B19" s="121" t="s">
        <v>112</v>
      </c>
      <c r="C19" s="113">
        <v>1.8831923013107683</v>
      </c>
      <c r="D19" s="115">
        <v>227</v>
      </c>
      <c r="E19" s="114">
        <v>231</v>
      </c>
      <c r="F19" s="114">
        <v>229</v>
      </c>
      <c r="G19" s="114">
        <v>195</v>
      </c>
      <c r="H19" s="140">
        <v>187</v>
      </c>
      <c r="I19" s="115">
        <v>40</v>
      </c>
      <c r="J19" s="116">
        <v>21.390374331550802</v>
      </c>
      <c r="K19"/>
      <c r="L19"/>
      <c r="M19"/>
      <c r="N19"/>
      <c r="O19"/>
      <c r="P19"/>
    </row>
    <row r="20" spans="1:16" s="110" customFormat="1" ht="14.45" customHeight="1" x14ac:dyDescent="0.2">
      <c r="A20" s="120" t="s">
        <v>113</v>
      </c>
      <c r="B20" s="119" t="s">
        <v>116</v>
      </c>
      <c r="C20" s="113">
        <v>96.540567446490797</v>
      </c>
      <c r="D20" s="115">
        <v>11637</v>
      </c>
      <c r="E20" s="114">
        <v>12247</v>
      </c>
      <c r="F20" s="114">
        <v>12372</v>
      </c>
      <c r="G20" s="114">
        <v>12436</v>
      </c>
      <c r="H20" s="140">
        <v>12153</v>
      </c>
      <c r="I20" s="115">
        <v>-516</v>
      </c>
      <c r="J20" s="116">
        <v>-4.2458652184645764</v>
      </c>
      <c r="K20"/>
      <c r="L20"/>
      <c r="M20"/>
      <c r="N20"/>
      <c r="O20"/>
      <c r="P20"/>
    </row>
    <row r="21" spans="1:16" s="110" customFormat="1" ht="14.45" customHeight="1" x14ac:dyDescent="0.2">
      <c r="A21" s="123"/>
      <c r="B21" s="124" t="s">
        <v>117</v>
      </c>
      <c r="C21" s="125">
        <v>3.3515845362535259</v>
      </c>
      <c r="D21" s="143">
        <v>404</v>
      </c>
      <c r="E21" s="144">
        <v>427</v>
      </c>
      <c r="F21" s="144">
        <v>449</v>
      </c>
      <c r="G21" s="144">
        <v>444</v>
      </c>
      <c r="H21" s="145">
        <v>430</v>
      </c>
      <c r="I21" s="143">
        <v>-26</v>
      </c>
      <c r="J21" s="146">
        <v>-6.0465116279069768</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253415</v>
      </c>
      <c r="E23" s="114">
        <v>265622</v>
      </c>
      <c r="F23" s="114">
        <v>268746</v>
      </c>
      <c r="G23" s="114">
        <v>270070</v>
      </c>
      <c r="H23" s="140">
        <v>262246</v>
      </c>
      <c r="I23" s="115">
        <v>-8831</v>
      </c>
      <c r="J23" s="116">
        <v>-3.3674488838723948</v>
      </c>
      <c r="K23"/>
      <c r="L23"/>
      <c r="M23"/>
      <c r="N23"/>
      <c r="O23"/>
      <c r="P23"/>
    </row>
    <row r="24" spans="1:16" s="110" customFormat="1" ht="14.45" customHeight="1" x14ac:dyDescent="0.2">
      <c r="A24" s="120" t="s">
        <v>105</v>
      </c>
      <c r="B24" s="119" t="s">
        <v>106</v>
      </c>
      <c r="C24" s="113">
        <v>42.033818045498492</v>
      </c>
      <c r="D24" s="115">
        <v>106520</v>
      </c>
      <c r="E24" s="114">
        <v>111303</v>
      </c>
      <c r="F24" s="114">
        <v>112563</v>
      </c>
      <c r="G24" s="114">
        <v>112710</v>
      </c>
      <c r="H24" s="140">
        <v>108972</v>
      </c>
      <c r="I24" s="115">
        <v>-2452</v>
      </c>
      <c r="J24" s="116">
        <v>-2.2501192967000696</v>
      </c>
      <c r="K24"/>
      <c r="L24"/>
      <c r="M24"/>
      <c r="N24"/>
      <c r="O24"/>
      <c r="P24"/>
    </row>
    <row r="25" spans="1:16" s="110" customFormat="1" ht="14.45" customHeight="1" x14ac:dyDescent="0.2">
      <c r="A25" s="120"/>
      <c r="B25" s="119" t="s">
        <v>107</v>
      </c>
      <c r="C25" s="113">
        <v>57.966181954501508</v>
      </c>
      <c r="D25" s="115">
        <v>146895</v>
      </c>
      <c r="E25" s="114">
        <v>154319</v>
      </c>
      <c r="F25" s="114">
        <v>156183</v>
      </c>
      <c r="G25" s="114">
        <v>157360</v>
      </c>
      <c r="H25" s="140">
        <v>153274</v>
      </c>
      <c r="I25" s="115">
        <v>-6379</v>
      </c>
      <c r="J25" s="116">
        <v>-4.1618278377285121</v>
      </c>
      <c r="K25"/>
      <c r="L25"/>
      <c r="M25"/>
      <c r="N25"/>
      <c r="O25"/>
      <c r="P25"/>
    </row>
    <row r="26" spans="1:16" s="110" customFormat="1" ht="14.45" customHeight="1" x14ac:dyDescent="0.2">
      <c r="A26" s="118" t="s">
        <v>105</v>
      </c>
      <c r="B26" s="121" t="s">
        <v>108</v>
      </c>
      <c r="C26" s="113">
        <v>18.611368703510053</v>
      </c>
      <c r="D26" s="115">
        <v>47164</v>
      </c>
      <c r="E26" s="114">
        <v>50362</v>
      </c>
      <c r="F26" s="114">
        <v>51519</v>
      </c>
      <c r="G26" s="114">
        <v>53551</v>
      </c>
      <c r="H26" s="140">
        <v>49559</v>
      </c>
      <c r="I26" s="115">
        <v>-2395</v>
      </c>
      <c r="J26" s="116">
        <v>-4.8326237413991402</v>
      </c>
      <c r="K26"/>
      <c r="L26"/>
      <c r="M26"/>
      <c r="N26"/>
      <c r="O26"/>
      <c r="P26"/>
    </row>
    <row r="27" spans="1:16" s="110" customFormat="1" ht="14.45" customHeight="1" x14ac:dyDescent="0.2">
      <c r="A27" s="118"/>
      <c r="B27" s="121" t="s">
        <v>109</v>
      </c>
      <c r="C27" s="113">
        <v>46.604581417832406</v>
      </c>
      <c r="D27" s="115">
        <v>118103</v>
      </c>
      <c r="E27" s="114">
        <v>124741</v>
      </c>
      <c r="F27" s="114">
        <v>125944</v>
      </c>
      <c r="G27" s="114">
        <v>126344</v>
      </c>
      <c r="H27" s="140">
        <v>124494</v>
      </c>
      <c r="I27" s="115">
        <v>-6391</v>
      </c>
      <c r="J27" s="116">
        <v>-5.1335807348145295</v>
      </c>
      <c r="K27"/>
      <c r="L27"/>
      <c r="M27"/>
      <c r="N27"/>
      <c r="O27"/>
      <c r="P27"/>
    </row>
    <row r="28" spans="1:16" s="110" customFormat="1" ht="14.45" customHeight="1" x14ac:dyDescent="0.2">
      <c r="A28" s="118"/>
      <c r="B28" s="121" t="s">
        <v>110</v>
      </c>
      <c r="C28" s="113">
        <v>18.729356983603971</v>
      </c>
      <c r="D28" s="115">
        <v>47463</v>
      </c>
      <c r="E28" s="114">
        <v>48749</v>
      </c>
      <c r="F28" s="114">
        <v>49223</v>
      </c>
      <c r="G28" s="114">
        <v>48766</v>
      </c>
      <c r="H28" s="140">
        <v>47934</v>
      </c>
      <c r="I28" s="115">
        <v>-471</v>
      </c>
      <c r="J28" s="116">
        <v>-0.98260107648016026</v>
      </c>
      <c r="K28"/>
      <c r="L28"/>
      <c r="M28"/>
      <c r="N28"/>
      <c r="O28"/>
      <c r="P28"/>
    </row>
    <row r="29" spans="1:16" s="110" customFormat="1" ht="14.45" customHeight="1" x14ac:dyDescent="0.2">
      <c r="A29" s="118"/>
      <c r="B29" s="121" t="s">
        <v>111</v>
      </c>
      <c r="C29" s="113">
        <v>16.053509066156305</v>
      </c>
      <c r="D29" s="115">
        <v>40682</v>
      </c>
      <c r="E29" s="114">
        <v>41768</v>
      </c>
      <c r="F29" s="114">
        <v>42059</v>
      </c>
      <c r="G29" s="114">
        <v>41409</v>
      </c>
      <c r="H29" s="140">
        <v>40259</v>
      </c>
      <c r="I29" s="115">
        <v>423</v>
      </c>
      <c r="J29" s="116">
        <v>1.0506967386174519</v>
      </c>
      <c r="K29"/>
      <c r="L29"/>
      <c r="M29"/>
      <c r="N29"/>
      <c r="O29"/>
      <c r="P29"/>
    </row>
    <row r="30" spans="1:16" s="110" customFormat="1" ht="14.45" customHeight="1" x14ac:dyDescent="0.2">
      <c r="A30" s="120"/>
      <c r="B30" s="121" t="s">
        <v>112</v>
      </c>
      <c r="C30" s="113">
        <v>1.5042519187893377</v>
      </c>
      <c r="D30" s="115">
        <v>3812</v>
      </c>
      <c r="E30" s="114">
        <v>3866</v>
      </c>
      <c r="F30" s="114">
        <v>3994</v>
      </c>
      <c r="G30" s="114">
        <v>3436</v>
      </c>
      <c r="H30" s="140">
        <v>3291</v>
      </c>
      <c r="I30" s="115">
        <v>521</v>
      </c>
      <c r="J30" s="116">
        <v>15.831054390762686</v>
      </c>
      <c r="K30"/>
      <c r="L30"/>
      <c r="M30"/>
      <c r="N30"/>
      <c r="O30"/>
      <c r="P30"/>
    </row>
    <row r="31" spans="1:16" s="110" customFormat="1" ht="14.45" customHeight="1" x14ac:dyDescent="0.2">
      <c r="A31" s="120" t="s">
        <v>113</v>
      </c>
      <c r="B31" s="119" t="s">
        <v>116</v>
      </c>
      <c r="C31" s="113">
        <v>92.285381686166957</v>
      </c>
      <c r="D31" s="115">
        <v>233865</v>
      </c>
      <c r="E31" s="114">
        <v>244862</v>
      </c>
      <c r="F31" s="114">
        <v>247970</v>
      </c>
      <c r="G31" s="114">
        <v>249310</v>
      </c>
      <c r="H31" s="140">
        <v>242488</v>
      </c>
      <c r="I31" s="115">
        <v>-8623</v>
      </c>
      <c r="J31" s="116">
        <v>-3.5560522582560785</v>
      </c>
      <c r="K31"/>
      <c r="L31"/>
      <c r="M31"/>
      <c r="N31"/>
      <c r="O31"/>
      <c r="P31"/>
    </row>
    <row r="32" spans="1:16" s="110" customFormat="1" ht="14.45" customHeight="1" x14ac:dyDescent="0.2">
      <c r="A32" s="123"/>
      <c r="B32" s="124" t="s">
        <v>117</v>
      </c>
      <c r="C32" s="125">
        <v>7.5086320857092126</v>
      </c>
      <c r="D32" s="143">
        <v>19028</v>
      </c>
      <c r="E32" s="144">
        <v>20197</v>
      </c>
      <c r="F32" s="144">
        <v>20233</v>
      </c>
      <c r="G32" s="144">
        <v>20165</v>
      </c>
      <c r="H32" s="145">
        <v>19191</v>
      </c>
      <c r="I32" s="143">
        <v>-163</v>
      </c>
      <c r="J32" s="146">
        <v>-0.84935646917826069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12868</v>
      </c>
      <c r="E56" s="114">
        <v>13514</v>
      </c>
      <c r="F56" s="114">
        <v>13712</v>
      </c>
      <c r="G56" s="114">
        <v>13760</v>
      </c>
      <c r="H56" s="140">
        <v>13389</v>
      </c>
      <c r="I56" s="115">
        <v>-521</v>
      </c>
      <c r="J56" s="116">
        <v>-3.8912540144895065</v>
      </c>
      <c r="K56"/>
      <c r="L56"/>
      <c r="M56"/>
      <c r="N56"/>
      <c r="O56"/>
      <c r="P56"/>
    </row>
    <row r="57" spans="1:16" s="110" customFormat="1" ht="14.45" customHeight="1" x14ac:dyDescent="0.2">
      <c r="A57" s="120" t="s">
        <v>105</v>
      </c>
      <c r="B57" s="119" t="s">
        <v>106</v>
      </c>
      <c r="C57" s="113">
        <v>38.778364936276034</v>
      </c>
      <c r="D57" s="115">
        <v>4990</v>
      </c>
      <c r="E57" s="114">
        <v>5221</v>
      </c>
      <c r="F57" s="114">
        <v>5230</v>
      </c>
      <c r="G57" s="114">
        <v>5222</v>
      </c>
      <c r="H57" s="140">
        <v>5080</v>
      </c>
      <c r="I57" s="115">
        <v>-90</v>
      </c>
      <c r="J57" s="116">
        <v>-1.7716535433070866</v>
      </c>
    </row>
    <row r="58" spans="1:16" s="110" customFormat="1" ht="14.45" customHeight="1" x14ac:dyDescent="0.2">
      <c r="A58" s="120"/>
      <c r="B58" s="119" t="s">
        <v>107</v>
      </c>
      <c r="C58" s="113">
        <v>61.221635063723966</v>
      </c>
      <c r="D58" s="115">
        <v>7878</v>
      </c>
      <c r="E58" s="114">
        <v>8293</v>
      </c>
      <c r="F58" s="114">
        <v>8482</v>
      </c>
      <c r="G58" s="114">
        <v>8538</v>
      </c>
      <c r="H58" s="140">
        <v>8309</v>
      </c>
      <c r="I58" s="115">
        <v>-431</v>
      </c>
      <c r="J58" s="116">
        <v>-5.1871464676856425</v>
      </c>
    </row>
    <row r="59" spans="1:16" s="110" customFormat="1" ht="14.45" customHeight="1" x14ac:dyDescent="0.2">
      <c r="A59" s="118" t="s">
        <v>105</v>
      </c>
      <c r="B59" s="121" t="s">
        <v>108</v>
      </c>
      <c r="C59" s="113">
        <v>15.612371774945602</v>
      </c>
      <c r="D59" s="115">
        <v>2009</v>
      </c>
      <c r="E59" s="114">
        <v>2159</v>
      </c>
      <c r="F59" s="114">
        <v>2226</v>
      </c>
      <c r="G59" s="114">
        <v>2323</v>
      </c>
      <c r="H59" s="140">
        <v>2099</v>
      </c>
      <c r="I59" s="115">
        <v>-90</v>
      </c>
      <c r="J59" s="116">
        <v>-4.2877560743211056</v>
      </c>
    </row>
    <row r="60" spans="1:16" s="110" customFormat="1" ht="14.45" customHeight="1" x14ac:dyDescent="0.2">
      <c r="A60" s="118"/>
      <c r="B60" s="121" t="s">
        <v>109</v>
      </c>
      <c r="C60" s="113">
        <v>46.091078644700033</v>
      </c>
      <c r="D60" s="115">
        <v>5931</v>
      </c>
      <c r="E60" s="114">
        <v>6261</v>
      </c>
      <c r="F60" s="114">
        <v>6352</v>
      </c>
      <c r="G60" s="114">
        <v>6334</v>
      </c>
      <c r="H60" s="140">
        <v>6307</v>
      </c>
      <c r="I60" s="115">
        <v>-376</v>
      </c>
      <c r="J60" s="116">
        <v>-5.9616299349928648</v>
      </c>
    </row>
    <row r="61" spans="1:16" s="110" customFormat="1" ht="14.45" customHeight="1" x14ac:dyDescent="0.2">
      <c r="A61" s="118"/>
      <c r="B61" s="121" t="s">
        <v>110</v>
      </c>
      <c r="C61" s="113">
        <v>20.702517873795461</v>
      </c>
      <c r="D61" s="115">
        <v>2664</v>
      </c>
      <c r="E61" s="114">
        <v>2743</v>
      </c>
      <c r="F61" s="114">
        <v>2776</v>
      </c>
      <c r="G61" s="114">
        <v>2788</v>
      </c>
      <c r="H61" s="140">
        <v>2738</v>
      </c>
      <c r="I61" s="115">
        <v>-74</v>
      </c>
      <c r="J61" s="116">
        <v>-2.7027027027027026</v>
      </c>
    </row>
    <row r="62" spans="1:16" s="110" customFormat="1" ht="14.45" customHeight="1" x14ac:dyDescent="0.2">
      <c r="A62" s="120"/>
      <c r="B62" s="121" t="s">
        <v>111</v>
      </c>
      <c r="C62" s="113">
        <v>17.594031706558905</v>
      </c>
      <c r="D62" s="115">
        <v>2264</v>
      </c>
      <c r="E62" s="114">
        <v>2350</v>
      </c>
      <c r="F62" s="114">
        <v>2358</v>
      </c>
      <c r="G62" s="114">
        <v>2315</v>
      </c>
      <c r="H62" s="140">
        <v>2245</v>
      </c>
      <c r="I62" s="115">
        <v>19</v>
      </c>
      <c r="J62" s="116">
        <v>0.84632516703786187</v>
      </c>
    </row>
    <row r="63" spans="1:16" s="110" customFormat="1" ht="14.45" customHeight="1" x14ac:dyDescent="0.2">
      <c r="A63" s="120"/>
      <c r="B63" s="121" t="s">
        <v>112</v>
      </c>
      <c r="C63" s="113">
        <v>1.896176562014299</v>
      </c>
      <c r="D63" s="115">
        <v>244</v>
      </c>
      <c r="E63" s="114">
        <v>249</v>
      </c>
      <c r="F63" s="114">
        <v>245</v>
      </c>
      <c r="G63" s="114">
        <v>208</v>
      </c>
      <c r="H63" s="140">
        <v>193</v>
      </c>
      <c r="I63" s="115">
        <v>51</v>
      </c>
      <c r="J63" s="116">
        <v>26.424870466321245</v>
      </c>
    </row>
    <row r="64" spans="1:16" s="110" customFormat="1" ht="14.45" customHeight="1" x14ac:dyDescent="0.2">
      <c r="A64" s="120" t="s">
        <v>113</v>
      </c>
      <c r="B64" s="119" t="s">
        <v>116</v>
      </c>
      <c r="C64" s="113">
        <v>96.378613615169414</v>
      </c>
      <c r="D64" s="115">
        <v>12402</v>
      </c>
      <c r="E64" s="114">
        <v>13026</v>
      </c>
      <c r="F64" s="114">
        <v>13191</v>
      </c>
      <c r="G64" s="114">
        <v>13241</v>
      </c>
      <c r="H64" s="140">
        <v>12916</v>
      </c>
      <c r="I64" s="115">
        <v>-514</v>
      </c>
      <c r="J64" s="116">
        <v>-3.9795602353669866</v>
      </c>
    </row>
    <row r="65" spans="1:10" s="110" customFormat="1" ht="14.45" customHeight="1" x14ac:dyDescent="0.2">
      <c r="A65" s="123"/>
      <c r="B65" s="124" t="s">
        <v>117</v>
      </c>
      <c r="C65" s="125">
        <v>3.5203605843953993</v>
      </c>
      <c r="D65" s="143">
        <v>453</v>
      </c>
      <c r="E65" s="144">
        <v>476</v>
      </c>
      <c r="F65" s="144">
        <v>509</v>
      </c>
      <c r="G65" s="144">
        <v>503</v>
      </c>
      <c r="H65" s="145">
        <v>457</v>
      </c>
      <c r="I65" s="143">
        <v>-4</v>
      </c>
      <c r="J65" s="146">
        <v>-0.87527352297592997</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12054</v>
      </c>
      <c r="G11" s="114">
        <v>12686</v>
      </c>
      <c r="H11" s="114">
        <v>12833</v>
      </c>
      <c r="I11" s="114">
        <v>12893</v>
      </c>
      <c r="J11" s="140">
        <v>12597</v>
      </c>
      <c r="K11" s="114">
        <v>-543</v>
      </c>
      <c r="L11" s="116">
        <v>-4.3105501309835672</v>
      </c>
    </row>
    <row r="12" spans="1:17" s="110" customFormat="1" ht="24" customHeight="1" x14ac:dyDescent="0.2">
      <c r="A12" s="604" t="s">
        <v>185</v>
      </c>
      <c r="B12" s="605"/>
      <c r="C12" s="605"/>
      <c r="D12" s="606"/>
      <c r="E12" s="113">
        <v>40.260494441679114</v>
      </c>
      <c r="F12" s="115">
        <v>4853</v>
      </c>
      <c r="G12" s="114">
        <v>5100</v>
      </c>
      <c r="H12" s="114">
        <v>5073</v>
      </c>
      <c r="I12" s="114">
        <v>5032</v>
      </c>
      <c r="J12" s="140">
        <v>4950</v>
      </c>
      <c r="K12" s="114">
        <v>-97</v>
      </c>
      <c r="L12" s="116">
        <v>-1.9595959595959596</v>
      </c>
    </row>
    <row r="13" spans="1:17" s="110" customFormat="1" ht="15" customHeight="1" x14ac:dyDescent="0.2">
      <c r="A13" s="120"/>
      <c r="B13" s="612" t="s">
        <v>107</v>
      </c>
      <c r="C13" s="612"/>
      <c r="E13" s="113">
        <v>59.739505558320886</v>
      </c>
      <c r="F13" s="115">
        <v>7201</v>
      </c>
      <c r="G13" s="114">
        <v>7586</v>
      </c>
      <c r="H13" s="114">
        <v>7760</v>
      </c>
      <c r="I13" s="114">
        <v>7861</v>
      </c>
      <c r="J13" s="140">
        <v>7647</v>
      </c>
      <c r="K13" s="114">
        <v>-446</v>
      </c>
      <c r="L13" s="116">
        <v>-5.8323525565581278</v>
      </c>
    </row>
    <row r="14" spans="1:17" s="110" customFormat="1" ht="22.5" customHeight="1" x14ac:dyDescent="0.2">
      <c r="A14" s="604" t="s">
        <v>186</v>
      </c>
      <c r="B14" s="605"/>
      <c r="C14" s="605"/>
      <c r="D14" s="606"/>
      <c r="E14" s="113">
        <v>16.069354571096731</v>
      </c>
      <c r="F14" s="115">
        <v>1937</v>
      </c>
      <c r="G14" s="114">
        <v>2083</v>
      </c>
      <c r="H14" s="114">
        <v>2147</v>
      </c>
      <c r="I14" s="114">
        <v>2264</v>
      </c>
      <c r="J14" s="140">
        <v>2059</v>
      </c>
      <c r="K14" s="114">
        <v>-122</v>
      </c>
      <c r="L14" s="116">
        <v>-5.9252064108790679</v>
      </c>
    </row>
    <row r="15" spans="1:17" s="110" customFormat="1" ht="15" customHeight="1" x14ac:dyDescent="0.2">
      <c r="A15" s="120"/>
      <c r="B15" s="119"/>
      <c r="C15" s="258" t="s">
        <v>106</v>
      </c>
      <c r="E15" s="113">
        <v>47.08311822405782</v>
      </c>
      <c r="F15" s="115">
        <v>912</v>
      </c>
      <c r="G15" s="114">
        <v>999</v>
      </c>
      <c r="H15" s="114">
        <v>1000</v>
      </c>
      <c r="I15" s="114">
        <v>1024</v>
      </c>
      <c r="J15" s="140">
        <v>969</v>
      </c>
      <c r="K15" s="114">
        <v>-57</v>
      </c>
      <c r="L15" s="116">
        <v>-5.882352941176471</v>
      </c>
    </row>
    <row r="16" spans="1:17" s="110" customFormat="1" ht="15" customHeight="1" x14ac:dyDescent="0.2">
      <c r="A16" s="120"/>
      <c r="B16" s="119"/>
      <c r="C16" s="258" t="s">
        <v>107</v>
      </c>
      <c r="E16" s="113">
        <v>52.91688177594218</v>
      </c>
      <c r="F16" s="115">
        <v>1025</v>
      </c>
      <c r="G16" s="114">
        <v>1084</v>
      </c>
      <c r="H16" s="114">
        <v>1147</v>
      </c>
      <c r="I16" s="114">
        <v>1240</v>
      </c>
      <c r="J16" s="140">
        <v>1090</v>
      </c>
      <c r="K16" s="114">
        <v>-65</v>
      </c>
      <c r="L16" s="116">
        <v>-5.9633027522935782</v>
      </c>
    </row>
    <row r="17" spans="1:12" s="110" customFormat="1" ht="15" customHeight="1" x14ac:dyDescent="0.2">
      <c r="A17" s="120"/>
      <c r="B17" s="121" t="s">
        <v>109</v>
      </c>
      <c r="C17" s="258"/>
      <c r="E17" s="113">
        <v>46.167247386759584</v>
      </c>
      <c r="F17" s="115">
        <v>5565</v>
      </c>
      <c r="G17" s="114">
        <v>5902</v>
      </c>
      <c r="H17" s="114">
        <v>5944</v>
      </c>
      <c r="I17" s="114">
        <v>5925</v>
      </c>
      <c r="J17" s="140">
        <v>5930</v>
      </c>
      <c r="K17" s="114">
        <v>-365</v>
      </c>
      <c r="L17" s="116">
        <v>-6.1551433389544687</v>
      </c>
    </row>
    <row r="18" spans="1:12" s="110" customFormat="1" ht="15" customHeight="1" x14ac:dyDescent="0.2">
      <c r="A18" s="120"/>
      <c r="B18" s="119"/>
      <c r="C18" s="258" t="s">
        <v>106</v>
      </c>
      <c r="E18" s="113">
        <v>34.483378256963164</v>
      </c>
      <c r="F18" s="115">
        <v>1919</v>
      </c>
      <c r="G18" s="114">
        <v>2016</v>
      </c>
      <c r="H18" s="114">
        <v>1980</v>
      </c>
      <c r="I18" s="114">
        <v>1947</v>
      </c>
      <c r="J18" s="140">
        <v>1944</v>
      </c>
      <c r="K18" s="114">
        <v>-25</v>
      </c>
      <c r="L18" s="116">
        <v>-1.286008230452675</v>
      </c>
    </row>
    <row r="19" spans="1:12" s="110" customFormat="1" ht="15" customHeight="1" x14ac:dyDescent="0.2">
      <c r="A19" s="120"/>
      <c r="B19" s="119"/>
      <c r="C19" s="258" t="s">
        <v>107</v>
      </c>
      <c r="E19" s="113">
        <v>65.516621743036836</v>
      </c>
      <c r="F19" s="115">
        <v>3646</v>
      </c>
      <c r="G19" s="114">
        <v>3886</v>
      </c>
      <c r="H19" s="114">
        <v>3964</v>
      </c>
      <c r="I19" s="114">
        <v>3978</v>
      </c>
      <c r="J19" s="140">
        <v>3986</v>
      </c>
      <c r="K19" s="114">
        <v>-340</v>
      </c>
      <c r="L19" s="116">
        <v>-8.5298544907175113</v>
      </c>
    </row>
    <row r="20" spans="1:12" s="110" customFormat="1" ht="15" customHeight="1" x14ac:dyDescent="0.2">
      <c r="A20" s="120"/>
      <c r="B20" s="121" t="s">
        <v>110</v>
      </c>
      <c r="C20" s="258"/>
      <c r="E20" s="113">
        <v>20.416459266633481</v>
      </c>
      <c r="F20" s="115">
        <v>2461</v>
      </c>
      <c r="G20" s="114">
        <v>2538</v>
      </c>
      <c r="H20" s="114">
        <v>2566</v>
      </c>
      <c r="I20" s="114">
        <v>2573</v>
      </c>
      <c r="J20" s="140">
        <v>2540</v>
      </c>
      <c r="K20" s="114">
        <v>-79</v>
      </c>
      <c r="L20" s="116">
        <v>-3.1102362204724407</v>
      </c>
    </row>
    <row r="21" spans="1:12" s="110" customFormat="1" ht="15" customHeight="1" x14ac:dyDescent="0.2">
      <c r="A21" s="120"/>
      <c r="B21" s="119"/>
      <c r="C21" s="258" t="s">
        <v>106</v>
      </c>
      <c r="E21" s="113">
        <v>33.807395367736696</v>
      </c>
      <c r="F21" s="115">
        <v>832</v>
      </c>
      <c r="G21" s="114">
        <v>854</v>
      </c>
      <c r="H21" s="114">
        <v>871</v>
      </c>
      <c r="I21" s="114">
        <v>866</v>
      </c>
      <c r="J21" s="140">
        <v>865</v>
      </c>
      <c r="K21" s="114">
        <v>-33</v>
      </c>
      <c r="L21" s="116">
        <v>-3.8150289017341041</v>
      </c>
    </row>
    <row r="22" spans="1:12" s="110" customFormat="1" ht="15" customHeight="1" x14ac:dyDescent="0.2">
      <c r="A22" s="120"/>
      <c r="B22" s="119"/>
      <c r="C22" s="258" t="s">
        <v>107</v>
      </c>
      <c r="E22" s="113">
        <v>66.192604632263311</v>
      </c>
      <c r="F22" s="115">
        <v>1629</v>
      </c>
      <c r="G22" s="114">
        <v>1684</v>
      </c>
      <c r="H22" s="114">
        <v>1695</v>
      </c>
      <c r="I22" s="114">
        <v>1707</v>
      </c>
      <c r="J22" s="140">
        <v>1675</v>
      </c>
      <c r="K22" s="114">
        <v>-46</v>
      </c>
      <c r="L22" s="116">
        <v>-2.7462686567164178</v>
      </c>
    </row>
    <row r="23" spans="1:12" s="110" customFormat="1" ht="15" customHeight="1" x14ac:dyDescent="0.2">
      <c r="A23" s="120"/>
      <c r="B23" s="121" t="s">
        <v>111</v>
      </c>
      <c r="C23" s="258"/>
      <c r="E23" s="113">
        <v>17.346938775510203</v>
      </c>
      <c r="F23" s="115">
        <v>2091</v>
      </c>
      <c r="G23" s="114">
        <v>2162</v>
      </c>
      <c r="H23" s="114">
        <v>2176</v>
      </c>
      <c r="I23" s="114">
        <v>2131</v>
      </c>
      <c r="J23" s="140">
        <v>2068</v>
      </c>
      <c r="K23" s="114">
        <v>23</v>
      </c>
      <c r="L23" s="116">
        <v>1.1121856866537718</v>
      </c>
    </row>
    <row r="24" spans="1:12" s="110" customFormat="1" ht="15" customHeight="1" x14ac:dyDescent="0.2">
      <c r="A24" s="120"/>
      <c r="B24" s="119"/>
      <c r="C24" s="258" t="s">
        <v>106</v>
      </c>
      <c r="E24" s="113">
        <v>56.91056910569106</v>
      </c>
      <c r="F24" s="115">
        <v>1190</v>
      </c>
      <c r="G24" s="114">
        <v>1230</v>
      </c>
      <c r="H24" s="114">
        <v>1222</v>
      </c>
      <c r="I24" s="114">
        <v>1195</v>
      </c>
      <c r="J24" s="140">
        <v>1172</v>
      </c>
      <c r="K24" s="114">
        <v>18</v>
      </c>
      <c r="L24" s="116">
        <v>1.5358361774744027</v>
      </c>
    </row>
    <row r="25" spans="1:12" s="110" customFormat="1" ht="15" customHeight="1" x14ac:dyDescent="0.2">
      <c r="A25" s="120"/>
      <c r="B25" s="119"/>
      <c r="C25" s="258" t="s">
        <v>107</v>
      </c>
      <c r="E25" s="113">
        <v>43.08943089430894</v>
      </c>
      <c r="F25" s="115">
        <v>901</v>
      </c>
      <c r="G25" s="114">
        <v>932</v>
      </c>
      <c r="H25" s="114">
        <v>954</v>
      </c>
      <c r="I25" s="114">
        <v>936</v>
      </c>
      <c r="J25" s="140">
        <v>896</v>
      </c>
      <c r="K25" s="114">
        <v>5</v>
      </c>
      <c r="L25" s="116">
        <v>0.5580357142857143</v>
      </c>
    </row>
    <row r="26" spans="1:12" s="110" customFormat="1" ht="15" customHeight="1" x14ac:dyDescent="0.2">
      <c r="A26" s="120"/>
      <c r="C26" s="121" t="s">
        <v>187</v>
      </c>
      <c r="D26" s="110" t="s">
        <v>188</v>
      </c>
      <c r="E26" s="113">
        <v>1.8831923013107683</v>
      </c>
      <c r="F26" s="115">
        <v>227</v>
      </c>
      <c r="G26" s="114">
        <v>231</v>
      </c>
      <c r="H26" s="114">
        <v>229</v>
      </c>
      <c r="I26" s="114">
        <v>195</v>
      </c>
      <c r="J26" s="140">
        <v>187</v>
      </c>
      <c r="K26" s="114">
        <v>40</v>
      </c>
      <c r="L26" s="116">
        <v>21.390374331550802</v>
      </c>
    </row>
    <row r="27" spans="1:12" s="110" customFormat="1" ht="15" customHeight="1" x14ac:dyDescent="0.2">
      <c r="A27" s="120"/>
      <c r="B27" s="119"/>
      <c r="D27" s="259" t="s">
        <v>106</v>
      </c>
      <c r="E27" s="113">
        <v>47.577092511013213</v>
      </c>
      <c r="F27" s="115">
        <v>108</v>
      </c>
      <c r="G27" s="114">
        <v>120</v>
      </c>
      <c r="H27" s="114">
        <v>124</v>
      </c>
      <c r="I27" s="114">
        <v>109</v>
      </c>
      <c r="J27" s="140">
        <v>103</v>
      </c>
      <c r="K27" s="114">
        <v>5</v>
      </c>
      <c r="L27" s="116">
        <v>4.8543689320388346</v>
      </c>
    </row>
    <row r="28" spans="1:12" s="110" customFormat="1" ht="15" customHeight="1" x14ac:dyDescent="0.2">
      <c r="A28" s="120"/>
      <c r="B28" s="119"/>
      <c r="D28" s="259" t="s">
        <v>107</v>
      </c>
      <c r="E28" s="113">
        <v>52.422907488986787</v>
      </c>
      <c r="F28" s="115">
        <v>119</v>
      </c>
      <c r="G28" s="114">
        <v>111</v>
      </c>
      <c r="H28" s="114">
        <v>105</v>
      </c>
      <c r="I28" s="114">
        <v>86</v>
      </c>
      <c r="J28" s="140">
        <v>84</v>
      </c>
      <c r="K28" s="114">
        <v>35</v>
      </c>
      <c r="L28" s="116">
        <v>41.666666666666664</v>
      </c>
    </row>
    <row r="29" spans="1:12" s="110" customFormat="1" ht="24" customHeight="1" x14ac:dyDescent="0.2">
      <c r="A29" s="604" t="s">
        <v>189</v>
      </c>
      <c r="B29" s="605"/>
      <c r="C29" s="605"/>
      <c r="D29" s="606"/>
      <c r="E29" s="113">
        <v>96.540567446490797</v>
      </c>
      <c r="F29" s="115">
        <v>11637</v>
      </c>
      <c r="G29" s="114">
        <v>12247</v>
      </c>
      <c r="H29" s="114">
        <v>12372</v>
      </c>
      <c r="I29" s="114">
        <v>12436</v>
      </c>
      <c r="J29" s="140">
        <v>12153</v>
      </c>
      <c r="K29" s="114">
        <v>-516</v>
      </c>
      <c r="L29" s="116">
        <v>-4.2458652184645764</v>
      </c>
    </row>
    <row r="30" spans="1:12" s="110" customFormat="1" ht="15" customHeight="1" x14ac:dyDescent="0.2">
      <c r="A30" s="120"/>
      <c r="B30" s="119"/>
      <c r="C30" s="258" t="s">
        <v>106</v>
      </c>
      <c r="E30" s="113">
        <v>39.761106814471084</v>
      </c>
      <c r="F30" s="115">
        <v>4627</v>
      </c>
      <c r="G30" s="114">
        <v>4864</v>
      </c>
      <c r="H30" s="114">
        <v>4828</v>
      </c>
      <c r="I30" s="114">
        <v>4788</v>
      </c>
      <c r="J30" s="140">
        <v>4703</v>
      </c>
      <c r="K30" s="114">
        <v>-76</v>
      </c>
      <c r="L30" s="116">
        <v>-1.6159897937486711</v>
      </c>
    </row>
    <row r="31" spans="1:12" s="110" customFormat="1" ht="15" customHeight="1" x14ac:dyDescent="0.2">
      <c r="A31" s="120"/>
      <c r="B31" s="119"/>
      <c r="C31" s="258" t="s">
        <v>107</v>
      </c>
      <c r="E31" s="113">
        <v>60.238893185528916</v>
      </c>
      <c r="F31" s="115">
        <v>7010</v>
      </c>
      <c r="G31" s="114">
        <v>7383</v>
      </c>
      <c r="H31" s="114">
        <v>7544</v>
      </c>
      <c r="I31" s="114">
        <v>7648</v>
      </c>
      <c r="J31" s="140">
        <v>7450</v>
      </c>
      <c r="K31" s="114">
        <v>-440</v>
      </c>
      <c r="L31" s="116">
        <v>-5.9060402684563762</v>
      </c>
    </row>
    <row r="32" spans="1:12" s="110" customFormat="1" ht="15" customHeight="1" x14ac:dyDescent="0.2">
      <c r="A32" s="120"/>
      <c r="B32" s="119" t="s">
        <v>117</v>
      </c>
      <c r="C32" s="258"/>
      <c r="E32" s="113">
        <v>3.3515845362535259</v>
      </c>
      <c r="F32" s="114">
        <v>404</v>
      </c>
      <c r="G32" s="114">
        <v>427</v>
      </c>
      <c r="H32" s="114">
        <v>449</v>
      </c>
      <c r="I32" s="114">
        <v>444</v>
      </c>
      <c r="J32" s="140">
        <v>430</v>
      </c>
      <c r="K32" s="114">
        <v>-26</v>
      </c>
      <c r="L32" s="116">
        <v>-6.0465116279069768</v>
      </c>
    </row>
    <row r="33" spans="1:12" s="110" customFormat="1" ht="15" customHeight="1" x14ac:dyDescent="0.2">
      <c r="A33" s="120"/>
      <c r="B33" s="119"/>
      <c r="C33" s="258" t="s">
        <v>106</v>
      </c>
      <c r="E33" s="113">
        <v>54.702970297029701</v>
      </c>
      <c r="F33" s="114">
        <v>221</v>
      </c>
      <c r="G33" s="114">
        <v>232</v>
      </c>
      <c r="H33" s="114">
        <v>240</v>
      </c>
      <c r="I33" s="114">
        <v>241</v>
      </c>
      <c r="J33" s="140">
        <v>243</v>
      </c>
      <c r="K33" s="114">
        <v>-22</v>
      </c>
      <c r="L33" s="116">
        <v>-9.0534979423868318</v>
      </c>
    </row>
    <row r="34" spans="1:12" s="110" customFormat="1" ht="15" customHeight="1" x14ac:dyDescent="0.2">
      <c r="A34" s="120"/>
      <c r="B34" s="119"/>
      <c r="C34" s="258" t="s">
        <v>107</v>
      </c>
      <c r="E34" s="113">
        <v>45.297029702970299</v>
      </c>
      <c r="F34" s="114">
        <v>183</v>
      </c>
      <c r="G34" s="114">
        <v>195</v>
      </c>
      <c r="H34" s="114">
        <v>209</v>
      </c>
      <c r="I34" s="114">
        <v>203</v>
      </c>
      <c r="J34" s="140">
        <v>187</v>
      </c>
      <c r="K34" s="114">
        <v>-4</v>
      </c>
      <c r="L34" s="116">
        <v>-2.1390374331550803</v>
      </c>
    </row>
    <row r="35" spans="1:12" s="110" customFormat="1" ht="24" customHeight="1" x14ac:dyDescent="0.2">
      <c r="A35" s="604" t="s">
        <v>192</v>
      </c>
      <c r="B35" s="605"/>
      <c r="C35" s="605"/>
      <c r="D35" s="606"/>
      <c r="E35" s="113">
        <v>16.865770698523313</v>
      </c>
      <c r="F35" s="114">
        <v>2033</v>
      </c>
      <c r="G35" s="114">
        <v>2153</v>
      </c>
      <c r="H35" s="114">
        <v>2194</v>
      </c>
      <c r="I35" s="114">
        <v>2275</v>
      </c>
      <c r="J35" s="114">
        <v>2123</v>
      </c>
      <c r="K35" s="318">
        <v>-90</v>
      </c>
      <c r="L35" s="319">
        <v>-4.2392840320301461</v>
      </c>
    </row>
    <row r="36" spans="1:12" s="110" customFormat="1" ht="15" customHeight="1" x14ac:dyDescent="0.2">
      <c r="A36" s="120"/>
      <c r="B36" s="119"/>
      <c r="C36" s="258" t="s">
        <v>106</v>
      </c>
      <c r="E36" s="113">
        <v>41.564190850959172</v>
      </c>
      <c r="F36" s="114">
        <v>845</v>
      </c>
      <c r="G36" s="114">
        <v>901</v>
      </c>
      <c r="H36" s="114">
        <v>879</v>
      </c>
      <c r="I36" s="114">
        <v>909</v>
      </c>
      <c r="J36" s="114">
        <v>882</v>
      </c>
      <c r="K36" s="318">
        <v>-37</v>
      </c>
      <c r="L36" s="116">
        <v>-4.1950113378684808</v>
      </c>
    </row>
    <row r="37" spans="1:12" s="110" customFormat="1" ht="15" customHeight="1" x14ac:dyDescent="0.2">
      <c r="A37" s="120"/>
      <c r="B37" s="119"/>
      <c r="C37" s="258" t="s">
        <v>107</v>
      </c>
      <c r="E37" s="113">
        <v>58.435809149040828</v>
      </c>
      <c r="F37" s="114">
        <v>1188</v>
      </c>
      <c r="G37" s="114">
        <v>1252</v>
      </c>
      <c r="H37" s="114">
        <v>1315</v>
      </c>
      <c r="I37" s="114">
        <v>1366</v>
      </c>
      <c r="J37" s="140">
        <v>1241</v>
      </c>
      <c r="K37" s="114">
        <v>-53</v>
      </c>
      <c r="L37" s="116">
        <v>-4.2707493956486706</v>
      </c>
    </row>
    <row r="38" spans="1:12" s="110" customFormat="1" ht="15" customHeight="1" x14ac:dyDescent="0.2">
      <c r="A38" s="120"/>
      <c r="B38" s="119" t="s">
        <v>328</v>
      </c>
      <c r="C38" s="258"/>
      <c r="E38" s="113">
        <v>60.071345611415296</v>
      </c>
      <c r="F38" s="114">
        <v>7241</v>
      </c>
      <c r="G38" s="114">
        <v>7554</v>
      </c>
      <c r="H38" s="114">
        <v>7574</v>
      </c>
      <c r="I38" s="114">
        <v>7518</v>
      </c>
      <c r="J38" s="140">
        <v>7446</v>
      </c>
      <c r="K38" s="114">
        <v>-205</v>
      </c>
      <c r="L38" s="116">
        <v>-2.7531560569433253</v>
      </c>
    </row>
    <row r="39" spans="1:12" s="110" customFormat="1" ht="15" customHeight="1" x14ac:dyDescent="0.2">
      <c r="A39" s="120"/>
      <c r="B39" s="119"/>
      <c r="C39" s="258" t="s">
        <v>106</v>
      </c>
      <c r="E39" s="113">
        <v>40.215439856373429</v>
      </c>
      <c r="F39" s="115">
        <v>2912</v>
      </c>
      <c r="G39" s="114">
        <v>3027</v>
      </c>
      <c r="H39" s="114">
        <v>3015</v>
      </c>
      <c r="I39" s="114">
        <v>2945</v>
      </c>
      <c r="J39" s="140">
        <v>2892</v>
      </c>
      <c r="K39" s="114">
        <v>20</v>
      </c>
      <c r="L39" s="116">
        <v>0.69156293222683263</v>
      </c>
    </row>
    <row r="40" spans="1:12" s="110" customFormat="1" ht="15" customHeight="1" x14ac:dyDescent="0.2">
      <c r="A40" s="120"/>
      <c r="B40" s="119"/>
      <c r="C40" s="258" t="s">
        <v>107</v>
      </c>
      <c r="E40" s="113">
        <v>59.784560143626571</v>
      </c>
      <c r="F40" s="115">
        <v>4329</v>
      </c>
      <c r="G40" s="114">
        <v>4527</v>
      </c>
      <c r="H40" s="114">
        <v>4559</v>
      </c>
      <c r="I40" s="114">
        <v>4573</v>
      </c>
      <c r="J40" s="140">
        <v>4554</v>
      </c>
      <c r="K40" s="114">
        <v>-225</v>
      </c>
      <c r="L40" s="116">
        <v>-4.9407114624505928</v>
      </c>
    </row>
    <row r="41" spans="1:12" s="110" customFormat="1" ht="15" customHeight="1" x14ac:dyDescent="0.2">
      <c r="A41" s="120"/>
      <c r="B41" s="320" t="s">
        <v>516</v>
      </c>
      <c r="C41" s="258"/>
      <c r="E41" s="113">
        <v>4.5462087273933962</v>
      </c>
      <c r="F41" s="115">
        <v>548</v>
      </c>
      <c r="G41" s="114">
        <v>598</v>
      </c>
      <c r="H41" s="114">
        <v>586</v>
      </c>
      <c r="I41" s="114">
        <v>572</v>
      </c>
      <c r="J41" s="140">
        <v>548</v>
      </c>
      <c r="K41" s="114">
        <v>0</v>
      </c>
      <c r="L41" s="116">
        <v>0</v>
      </c>
    </row>
    <row r="42" spans="1:12" s="110" customFormat="1" ht="15" customHeight="1" x14ac:dyDescent="0.2">
      <c r="A42" s="120"/>
      <c r="B42" s="119"/>
      <c r="C42" s="268" t="s">
        <v>106</v>
      </c>
      <c r="D42" s="182"/>
      <c r="E42" s="113">
        <v>45.43795620437956</v>
      </c>
      <c r="F42" s="115">
        <v>249</v>
      </c>
      <c r="G42" s="114">
        <v>273</v>
      </c>
      <c r="H42" s="114">
        <v>268</v>
      </c>
      <c r="I42" s="114">
        <v>257</v>
      </c>
      <c r="J42" s="140">
        <v>252</v>
      </c>
      <c r="K42" s="114">
        <v>-3</v>
      </c>
      <c r="L42" s="116">
        <v>-1.1904761904761905</v>
      </c>
    </row>
    <row r="43" spans="1:12" s="110" customFormat="1" ht="15" customHeight="1" x14ac:dyDescent="0.2">
      <c r="A43" s="120"/>
      <c r="B43" s="119"/>
      <c r="C43" s="268" t="s">
        <v>107</v>
      </c>
      <c r="D43" s="182"/>
      <c r="E43" s="113">
        <v>54.56204379562044</v>
      </c>
      <c r="F43" s="115">
        <v>299</v>
      </c>
      <c r="G43" s="114">
        <v>325</v>
      </c>
      <c r="H43" s="114">
        <v>318</v>
      </c>
      <c r="I43" s="114">
        <v>315</v>
      </c>
      <c r="J43" s="140">
        <v>296</v>
      </c>
      <c r="K43" s="114">
        <v>3</v>
      </c>
      <c r="L43" s="116">
        <v>1.0135135135135136</v>
      </c>
    </row>
    <row r="44" spans="1:12" s="110" customFormat="1" ht="15" customHeight="1" x14ac:dyDescent="0.2">
      <c r="A44" s="120"/>
      <c r="B44" s="119" t="s">
        <v>205</v>
      </c>
      <c r="C44" s="268"/>
      <c r="D44" s="182"/>
      <c r="E44" s="113">
        <v>18.516674962667995</v>
      </c>
      <c r="F44" s="115">
        <v>2232</v>
      </c>
      <c r="G44" s="114">
        <v>2381</v>
      </c>
      <c r="H44" s="114">
        <v>2479</v>
      </c>
      <c r="I44" s="114">
        <v>2528</v>
      </c>
      <c r="J44" s="140">
        <v>2480</v>
      </c>
      <c r="K44" s="114">
        <v>-248</v>
      </c>
      <c r="L44" s="116">
        <v>-10</v>
      </c>
    </row>
    <row r="45" spans="1:12" s="110" customFormat="1" ht="15" customHeight="1" x14ac:dyDescent="0.2">
      <c r="A45" s="120"/>
      <c r="B45" s="119"/>
      <c r="C45" s="268" t="s">
        <v>106</v>
      </c>
      <c r="D45" s="182"/>
      <c r="E45" s="113">
        <v>37.948028673835125</v>
      </c>
      <c r="F45" s="115">
        <v>847</v>
      </c>
      <c r="G45" s="114">
        <v>899</v>
      </c>
      <c r="H45" s="114">
        <v>911</v>
      </c>
      <c r="I45" s="114">
        <v>921</v>
      </c>
      <c r="J45" s="140">
        <v>924</v>
      </c>
      <c r="K45" s="114">
        <v>-77</v>
      </c>
      <c r="L45" s="116">
        <v>-8.3333333333333339</v>
      </c>
    </row>
    <row r="46" spans="1:12" s="110" customFormat="1" ht="15" customHeight="1" x14ac:dyDescent="0.2">
      <c r="A46" s="123"/>
      <c r="B46" s="124"/>
      <c r="C46" s="260" t="s">
        <v>107</v>
      </c>
      <c r="D46" s="261"/>
      <c r="E46" s="125">
        <v>62.051971326164875</v>
      </c>
      <c r="F46" s="143">
        <v>1385</v>
      </c>
      <c r="G46" s="144">
        <v>1482</v>
      </c>
      <c r="H46" s="144">
        <v>1568</v>
      </c>
      <c r="I46" s="144">
        <v>1607</v>
      </c>
      <c r="J46" s="145">
        <v>1556</v>
      </c>
      <c r="K46" s="144">
        <v>-171</v>
      </c>
      <c r="L46" s="146">
        <v>-10.989717223650386</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12054</v>
      </c>
      <c r="E11" s="114">
        <v>12686</v>
      </c>
      <c r="F11" s="114">
        <v>12833</v>
      </c>
      <c r="G11" s="114">
        <v>12893</v>
      </c>
      <c r="H11" s="140">
        <v>12597</v>
      </c>
      <c r="I11" s="115">
        <v>-543</v>
      </c>
      <c r="J11" s="116">
        <v>-4.3105501309835672</v>
      </c>
    </row>
    <row r="12" spans="1:15" s="110" customFormat="1" ht="24.95" customHeight="1" x14ac:dyDescent="0.2">
      <c r="A12" s="193" t="s">
        <v>132</v>
      </c>
      <c r="B12" s="194" t="s">
        <v>133</v>
      </c>
      <c r="C12" s="113">
        <v>6.9437531110004977</v>
      </c>
      <c r="D12" s="115">
        <v>837</v>
      </c>
      <c r="E12" s="114">
        <v>851</v>
      </c>
      <c r="F12" s="114">
        <v>828</v>
      </c>
      <c r="G12" s="114">
        <v>846</v>
      </c>
      <c r="H12" s="140">
        <v>810</v>
      </c>
      <c r="I12" s="115">
        <v>27</v>
      </c>
      <c r="J12" s="116">
        <v>3.3333333333333335</v>
      </c>
    </row>
    <row r="13" spans="1:15" s="110" customFormat="1" ht="24.95" customHeight="1" x14ac:dyDescent="0.2">
      <c r="A13" s="193" t="s">
        <v>134</v>
      </c>
      <c r="B13" s="199" t="s">
        <v>214</v>
      </c>
      <c r="C13" s="113">
        <v>0.78812012609922022</v>
      </c>
      <c r="D13" s="115">
        <v>95</v>
      </c>
      <c r="E13" s="114">
        <v>100</v>
      </c>
      <c r="F13" s="114">
        <v>100</v>
      </c>
      <c r="G13" s="114">
        <v>98</v>
      </c>
      <c r="H13" s="140">
        <v>95</v>
      </c>
      <c r="I13" s="115">
        <v>0</v>
      </c>
      <c r="J13" s="116">
        <v>0</v>
      </c>
    </row>
    <row r="14" spans="1:15" s="287" customFormat="1" ht="24.95" customHeight="1" x14ac:dyDescent="0.2">
      <c r="A14" s="193" t="s">
        <v>215</v>
      </c>
      <c r="B14" s="199" t="s">
        <v>137</v>
      </c>
      <c r="C14" s="113">
        <v>5.7491289198606275</v>
      </c>
      <c r="D14" s="115">
        <v>693</v>
      </c>
      <c r="E14" s="114">
        <v>704</v>
      </c>
      <c r="F14" s="114">
        <v>706</v>
      </c>
      <c r="G14" s="114">
        <v>699</v>
      </c>
      <c r="H14" s="140">
        <v>685</v>
      </c>
      <c r="I14" s="115">
        <v>8</v>
      </c>
      <c r="J14" s="116">
        <v>1.167883211678832</v>
      </c>
      <c r="K14" s="110"/>
      <c r="L14" s="110"/>
      <c r="M14" s="110"/>
      <c r="N14" s="110"/>
      <c r="O14" s="110"/>
    </row>
    <row r="15" spans="1:15" s="110" customFormat="1" ht="24.95" customHeight="1" x14ac:dyDescent="0.2">
      <c r="A15" s="193" t="s">
        <v>216</v>
      </c>
      <c r="B15" s="199" t="s">
        <v>217</v>
      </c>
      <c r="C15" s="113">
        <v>3.8327526132404182</v>
      </c>
      <c r="D15" s="115">
        <v>462</v>
      </c>
      <c r="E15" s="114">
        <v>467</v>
      </c>
      <c r="F15" s="114">
        <v>471</v>
      </c>
      <c r="G15" s="114">
        <v>470</v>
      </c>
      <c r="H15" s="140">
        <v>459</v>
      </c>
      <c r="I15" s="115">
        <v>3</v>
      </c>
      <c r="J15" s="116">
        <v>0.65359477124183007</v>
      </c>
    </row>
    <row r="16" spans="1:15" s="287" customFormat="1" ht="24.95" customHeight="1" x14ac:dyDescent="0.2">
      <c r="A16" s="193" t="s">
        <v>218</v>
      </c>
      <c r="B16" s="199" t="s">
        <v>141</v>
      </c>
      <c r="C16" s="113">
        <v>1.6177202588352415</v>
      </c>
      <c r="D16" s="115">
        <v>195</v>
      </c>
      <c r="E16" s="114">
        <v>196</v>
      </c>
      <c r="F16" s="114">
        <v>196</v>
      </c>
      <c r="G16" s="114">
        <v>178</v>
      </c>
      <c r="H16" s="140">
        <v>177</v>
      </c>
      <c r="I16" s="115">
        <v>18</v>
      </c>
      <c r="J16" s="116">
        <v>10.169491525423728</v>
      </c>
      <c r="K16" s="110"/>
      <c r="L16" s="110"/>
      <c r="M16" s="110"/>
      <c r="N16" s="110"/>
      <c r="O16" s="110"/>
    </row>
    <row r="17" spans="1:15" s="110" customFormat="1" ht="24.95" customHeight="1" x14ac:dyDescent="0.2">
      <c r="A17" s="193" t="s">
        <v>142</v>
      </c>
      <c r="B17" s="199" t="s">
        <v>220</v>
      </c>
      <c r="C17" s="113">
        <v>0.29865604778496763</v>
      </c>
      <c r="D17" s="115">
        <v>36</v>
      </c>
      <c r="E17" s="114">
        <v>41</v>
      </c>
      <c r="F17" s="114">
        <v>39</v>
      </c>
      <c r="G17" s="114">
        <v>51</v>
      </c>
      <c r="H17" s="140">
        <v>49</v>
      </c>
      <c r="I17" s="115">
        <v>-13</v>
      </c>
      <c r="J17" s="116">
        <v>-26.530612244897959</v>
      </c>
    </row>
    <row r="18" spans="1:15" s="287" customFormat="1" ht="24.95" customHeight="1" x14ac:dyDescent="0.2">
      <c r="A18" s="201" t="s">
        <v>144</v>
      </c>
      <c r="B18" s="202" t="s">
        <v>145</v>
      </c>
      <c r="C18" s="113">
        <v>4.7287207565953207</v>
      </c>
      <c r="D18" s="115">
        <v>570</v>
      </c>
      <c r="E18" s="114">
        <v>575</v>
      </c>
      <c r="F18" s="114">
        <v>587</v>
      </c>
      <c r="G18" s="114">
        <v>590</v>
      </c>
      <c r="H18" s="140">
        <v>568</v>
      </c>
      <c r="I18" s="115">
        <v>2</v>
      </c>
      <c r="J18" s="116">
        <v>0.352112676056338</v>
      </c>
      <c r="K18" s="110"/>
      <c r="L18" s="110"/>
      <c r="M18" s="110"/>
      <c r="N18" s="110"/>
      <c r="O18" s="110"/>
    </row>
    <row r="19" spans="1:15" s="110" customFormat="1" ht="24.95" customHeight="1" x14ac:dyDescent="0.2">
      <c r="A19" s="193" t="s">
        <v>146</v>
      </c>
      <c r="B19" s="199" t="s">
        <v>147</v>
      </c>
      <c r="C19" s="113">
        <v>16.948730711796912</v>
      </c>
      <c r="D19" s="115">
        <v>2043</v>
      </c>
      <c r="E19" s="114">
        <v>2089</v>
      </c>
      <c r="F19" s="114">
        <v>2146</v>
      </c>
      <c r="G19" s="114">
        <v>2218</v>
      </c>
      <c r="H19" s="140">
        <v>2116</v>
      </c>
      <c r="I19" s="115">
        <v>-73</v>
      </c>
      <c r="J19" s="116">
        <v>-3.4499054820415878</v>
      </c>
    </row>
    <row r="20" spans="1:15" s="287" customFormat="1" ht="24.95" customHeight="1" x14ac:dyDescent="0.2">
      <c r="A20" s="193" t="s">
        <v>148</v>
      </c>
      <c r="B20" s="199" t="s">
        <v>149</v>
      </c>
      <c r="C20" s="113">
        <v>11.796913887506221</v>
      </c>
      <c r="D20" s="115">
        <v>1422</v>
      </c>
      <c r="E20" s="114">
        <v>1508</v>
      </c>
      <c r="F20" s="114">
        <v>1507</v>
      </c>
      <c r="G20" s="114">
        <v>1483</v>
      </c>
      <c r="H20" s="140">
        <v>1515</v>
      </c>
      <c r="I20" s="115">
        <v>-93</v>
      </c>
      <c r="J20" s="116">
        <v>-6.1386138613861387</v>
      </c>
      <c r="K20" s="110"/>
      <c r="L20" s="110"/>
      <c r="M20" s="110"/>
      <c r="N20" s="110"/>
      <c r="O20" s="110"/>
    </row>
    <row r="21" spans="1:15" s="110" customFormat="1" ht="24.95" customHeight="1" x14ac:dyDescent="0.2">
      <c r="A21" s="201" t="s">
        <v>150</v>
      </c>
      <c r="B21" s="202" t="s">
        <v>151</v>
      </c>
      <c r="C21" s="113">
        <v>14.070018251202921</v>
      </c>
      <c r="D21" s="115">
        <v>1696</v>
      </c>
      <c r="E21" s="114">
        <v>1927</v>
      </c>
      <c r="F21" s="114">
        <v>2024</v>
      </c>
      <c r="G21" s="114">
        <v>2019</v>
      </c>
      <c r="H21" s="140">
        <v>1939</v>
      </c>
      <c r="I21" s="115">
        <v>-243</v>
      </c>
      <c r="J21" s="116">
        <v>-12.532233109850438</v>
      </c>
    </row>
    <row r="22" spans="1:15" s="110" customFormat="1" ht="24.95" customHeight="1" x14ac:dyDescent="0.2">
      <c r="A22" s="201" t="s">
        <v>152</v>
      </c>
      <c r="B22" s="199" t="s">
        <v>153</v>
      </c>
      <c r="C22" s="113">
        <v>0.75493612078977934</v>
      </c>
      <c r="D22" s="115">
        <v>91</v>
      </c>
      <c r="E22" s="114">
        <v>114</v>
      </c>
      <c r="F22" s="114">
        <v>116</v>
      </c>
      <c r="G22" s="114">
        <v>124</v>
      </c>
      <c r="H22" s="140">
        <v>101</v>
      </c>
      <c r="I22" s="115">
        <v>-10</v>
      </c>
      <c r="J22" s="116">
        <v>-9.9009900990099009</v>
      </c>
    </row>
    <row r="23" spans="1:15" s="110" customFormat="1" ht="24.95" customHeight="1" x14ac:dyDescent="0.2">
      <c r="A23" s="193" t="s">
        <v>154</v>
      </c>
      <c r="B23" s="199" t="s">
        <v>155</v>
      </c>
      <c r="C23" s="113">
        <v>1.0701841712294673</v>
      </c>
      <c r="D23" s="115">
        <v>129</v>
      </c>
      <c r="E23" s="114">
        <v>131</v>
      </c>
      <c r="F23" s="114">
        <v>126</v>
      </c>
      <c r="G23" s="114">
        <v>132</v>
      </c>
      <c r="H23" s="140">
        <v>129</v>
      </c>
      <c r="I23" s="115">
        <v>0</v>
      </c>
      <c r="J23" s="116">
        <v>0</v>
      </c>
    </row>
    <row r="24" spans="1:15" s="110" customFormat="1" ht="24.95" customHeight="1" x14ac:dyDescent="0.2">
      <c r="A24" s="193" t="s">
        <v>156</v>
      </c>
      <c r="B24" s="199" t="s">
        <v>221</v>
      </c>
      <c r="C24" s="113">
        <v>6.7446490791438523</v>
      </c>
      <c r="D24" s="115">
        <v>813</v>
      </c>
      <c r="E24" s="114">
        <v>844</v>
      </c>
      <c r="F24" s="114">
        <v>837</v>
      </c>
      <c r="G24" s="114">
        <v>846</v>
      </c>
      <c r="H24" s="140">
        <v>837</v>
      </c>
      <c r="I24" s="115">
        <v>-24</v>
      </c>
      <c r="J24" s="116">
        <v>-2.8673835125448028</v>
      </c>
    </row>
    <row r="25" spans="1:15" s="110" customFormat="1" ht="24.95" customHeight="1" x14ac:dyDescent="0.2">
      <c r="A25" s="193" t="s">
        <v>222</v>
      </c>
      <c r="B25" s="204" t="s">
        <v>159</v>
      </c>
      <c r="C25" s="113">
        <v>5.3509208561473374</v>
      </c>
      <c r="D25" s="115">
        <v>645</v>
      </c>
      <c r="E25" s="114">
        <v>670</v>
      </c>
      <c r="F25" s="114">
        <v>690</v>
      </c>
      <c r="G25" s="114">
        <v>690</v>
      </c>
      <c r="H25" s="140">
        <v>696</v>
      </c>
      <c r="I25" s="115">
        <v>-51</v>
      </c>
      <c r="J25" s="116">
        <v>-7.3275862068965516</v>
      </c>
    </row>
    <row r="26" spans="1:15" s="110" customFormat="1" ht="24.95" customHeight="1" x14ac:dyDescent="0.2">
      <c r="A26" s="201">
        <v>782.78300000000002</v>
      </c>
      <c r="B26" s="203" t="s">
        <v>160</v>
      </c>
      <c r="C26" s="113">
        <v>7.4664011946241907E-2</v>
      </c>
      <c r="D26" s="115">
        <v>9</v>
      </c>
      <c r="E26" s="114">
        <v>11</v>
      </c>
      <c r="F26" s="114">
        <v>12</v>
      </c>
      <c r="G26" s="114">
        <v>12</v>
      </c>
      <c r="H26" s="140">
        <v>11</v>
      </c>
      <c r="I26" s="115">
        <v>-2</v>
      </c>
      <c r="J26" s="116">
        <v>-18.181818181818183</v>
      </c>
    </row>
    <row r="27" spans="1:15" s="110" customFormat="1" ht="24.95" customHeight="1" x14ac:dyDescent="0.2">
      <c r="A27" s="193" t="s">
        <v>161</v>
      </c>
      <c r="B27" s="199" t="s">
        <v>162</v>
      </c>
      <c r="C27" s="113">
        <v>2.6879044300647088</v>
      </c>
      <c r="D27" s="115">
        <v>324</v>
      </c>
      <c r="E27" s="114">
        <v>326</v>
      </c>
      <c r="F27" s="114">
        <v>340</v>
      </c>
      <c r="G27" s="114">
        <v>340</v>
      </c>
      <c r="H27" s="140">
        <v>328</v>
      </c>
      <c r="I27" s="115">
        <v>-4</v>
      </c>
      <c r="J27" s="116">
        <v>-1.2195121951219512</v>
      </c>
    </row>
    <row r="28" spans="1:15" s="110" customFormat="1" ht="24.95" customHeight="1" x14ac:dyDescent="0.2">
      <c r="A28" s="193" t="s">
        <v>163</v>
      </c>
      <c r="B28" s="199" t="s">
        <v>164</v>
      </c>
      <c r="C28" s="113">
        <v>2.1403683424589346</v>
      </c>
      <c r="D28" s="115">
        <v>258</v>
      </c>
      <c r="E28" s="114">
        <v>267</v>
      </c>
      <c r="F28" s="114">
        <v>253</v>
      </c>
      <c r="G28" s="114">
        <v>261</v>
      </c>
      <c r="H28" s="140">
        <v>259</v>
      </c>
      <c r="I28" s="115">
        <v>-1</v>
      </c>
      <c r="J28" s="116">
        <v>-0.38610038610038611</v>
      </c>
    </row>
    <row r="29" spans="1:15" s="110" customFormat="1" ht="24.95" customHeight="1" x14ac:dyDescent="0.2">
      <c r="A29" s="193">
        <v>86</v>
      </c>
      <c r="B29" s="199" t="s">
        <v>165</v>
      </c>
      <c r="C29" s="113">
        <v>5.1186328189812507</v>
      </c>
      <c r="D29" s="115">
        <v>617</v>
      </c>
      <c r="E29" s="114">
        <v>629</v>
      </c>
      <c r="F29" s="114">
        <v>635</v>
      </c>
      <c r="G29" s="114">
        <v>631</v>
      </c>
      <c r="H29" s="140">
        <v>633</v>
      </c>
      <c r="I29" s="115">
        <v>-16</v>
      </c>
      <c r="J29" s="116">
        <v>-2.5276461295418642</v>
      </c>
    </row>
    <row r="30" spans="1:15" s="110" customFormat="1" ht="24.95" customHeight="1" x14ac:dyDescent="0.2">
      <c r="A30" s="193">
        <v>87.88</v>
      </c>
      <c r="B30" s="204" t="s">
        <v>166</v>
      </c>
      <c r="C30" s="113">
        <v>4.8614567778330846</v>
      </c>
      <c r="D30" s="115">
        <v>586</v>
      </c>
      <c r="E30" s="114">
        <v>597</v>
      </c>
      <c r="F30" s="114">
        <v>596</v>
      </c>
      <c r="G30" s="114">
        <v>580</v>
      </c>
      <c r="H30" s="140">
        <v>590</v>
      </c>
      <c r="I30" s="115">
        <v>-4</v>
      </c>
      <c r="J30" s="116">
        <v>-0.67796610169491522</v>
      </c>
    </row>
    <row r="31" spans="1:15" s="110" customFormat="1" ht="24.95" customHeight="1" x14ac:dyDescent="0.2">
      <c r="A31" s="193" t="s">
        <v>167</v>
      </c>
      <c r="B31" s="199" t="s">
        <v>168</v>
      </c>
      <c r="C31" s="113">
        <v>10.170897627343621</v>
      </c>
      <c r="D31" s="115">
        <v>1226</v>
      </c>
      <c r="E31" s="114">
        <v>1343</v>
      </c>
      <c r="F31" s="114">
        <v>1330</v>
      </c>
      <c r="G31" s="114">
        <v>1324</v>
      </c>
      <c r="H31" s="140">
        <v>1285</v>
      </c>
      <c r="I31" s="115">
        <v>-59</v>
      </c>
      <c r="J31" s="116">
        <v>-4.591439688715953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6.9437531110004977</v>
      </c>
      <c r="D34" s="115">
        <v>837</v>
      </c>
      <c r="E34" s="114">
        <v>851</v>
      </c>
      <c r="F34" s="114">
        <v>828</v>
      </c>
      <c r="G34" s="114">
        <v>846</v>
      </c>
      <c r="H34" s="140">
        <v>810</v>
      </c>
      <c r="I34" s="115">
        <v>27</v>
      </c>
      <c r="J34" s="116">
        <v>3.3333333333333335</v>
      </c>
    </row>
    <row r="35" spans="1:10" s="110" customFormat="1" ht="24.95" customHeight="1" x14ac:dyDescent="0.2">
      <c r="A35" s="292" t="s">
        <v>171</v>
      </c>
      <c r="B35" s="293" t="s">
        <v>172</v>
      </c>
      <c r="C35" s="113">
        <v>11.265969802555169</v>
      </c>
      <c r="D35" s="115">
        <v>1358</v>
      </c>
      <c r="E35" s="114">
        <v>1379</v>
      </c>
      <c r="F35" s="114">
        <v>1393</v>
      </c>
      <c r="G35" s="114">
        <v>1387</v>
      </c>
      <c r="H35" s="140">
        <v>1348</v>
      </c>
      <c r="I35" s="115">
        <v>10</v>
      </c>
      <c r="J35" s="116">
        <v>0.74183976261127593</v>
      </c>
    </row>
    <row r="36" spans="1:10" s="110" customFormat="1" ht="24.95" customHeight="1" x14ac:dyDescent="0.2">
      <c r="A36" s="294" t="s">
        <v>173</v>
      </c>
      <c r="B36" s="295" t="s">
        <v>174</v>
      </c>
      <c r="C36" s="125">
        <v>81.790277086444334</v>
      </c>
      <c r="D36" s="143">
        <v>9859</v>
      </c>
      <c r="E36" s="144">
        <v>10456</v>
      </c>
      <c r="F36" s="144">
        <v>10612</v>
      </c>
      <c r="G36" s="144">
        <v>10660</v>
      </c>
      <c r="H36" s="145">
        <v>10439</v>
      </c>
      <c r="I36" s="143">
        <v>-580</v>
      </c>
      <c r="J36" s="146">
        <v>-5.5560877478685695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12054</v>
      </c>
      <c r="F11" s="264">
        <v>12686</v>
      </c>
      <c r="G11" s="264">
        <v>12833</v>
      </c>
      <c r="H11" s="264">
        <v>12893</v>
      </c>
      <c r="I11" s="265">
        <v>12597</v>
      </c>
      <c r="J11" s="263">
        <v>-543</v>
      </c>
      <c r="K11" s="266">
        <v>-4.3105501309835672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45.661191305790609</v>
      </c>
      <c r="E13" s="115">
        <v>5504</v>
      </c>
      <c r="F13" s="114">
        <v>5830</v>
      </c>
      <c r="G13" s="114">
        <v>5959</v>
      </c>
      <c r="H13" s="114">
        <v>5959</v>
      </c>
      <c r="I13" s="140">
        <v>5810</v>
      </c>
      <c r="J13" s="115">
        <v>-306</v>
      </c>
      <c r="K13" s="116">
        <v>-5.2667814113597249</v>
      </c>
    </row>
    <row r="14" spans="1:15" ht="15.95" customHeight="1" x14ac:dyDescent="0.2">
      <c r="A14" s="306" t="s">
        <v>230</v>
      </c>
      <c r="B14" s="307"/>
      <c r="C14" s="308"/>
      <c r="D14" s="113">
        <v>43.213870914219349</v>
      </c>
      <c r="E14" s="115">
        <v>5209</v>
      </c>
      <c r="F14" s="114">
        <v>5461</v>
      </c>
      <c r="G14" s="114">
        <v>5477</v>
      </c>
      <c r="H14" s="114">
        <v>5552</v>
      </c>
      <c r="I14" s="140">
        <v>5447</v>
      </c>
      <c r="J14" s="115">
        <v>-238</v>
      </c>
      <c r="K14" s="116">
        <v>-4.3693776390673769</v>
      </c>
    </row>
    <row r="15" spans="1:15" ht="15.95" customHeight="1" x14ac:dyDescent="0.2">
      <c r="A15" s="306" t="s">
        <v>231</v>
      </c>
      <c r="B15" s="307"/>
      <c r="C15" s="308"/>
      <c r="D15" s="113">
        <v>4.139704662352746</v>
      </c>
      <c r="E15" s="115">
        <v>499</v>
      </c>
      <c r="F15" s="114">
        <v>519</v>
      </c>
      <c r="G15" s="114">
        <v>519</v>
      </c>
      <c r="H15" s="114">
        <v>510</v>
      </c>
      <c r="I15" s="140">
        <v>502</v>
      </c>
      <c r="J15" s="115">
        <v>-3</v>
      </c>
      <c r="K15" s="116">
        <v>-0.59760956175298807</v>
      </c>
    </row>
    <row r="16" spans="1:15" ht="15.95" customHeight="1" x14ac:dyDescent="0.2">
      <c r="A16" s="306" t="s">
        <v>232</v>
      </c>
      <c r="B16" s="307"/>
      <c r="C16" s="308"/>
      <c r="D16" s="113">
        <v>2.6962004313920689</v>
      </c>
      <c r="E16" s="115">
        <v>325</v>
      </c>
      <c r="F16" s="114">
        <v>343</v>
      </c>
      <c r="G16" s="114">
        <v>346</v>
      </c>
      <c r="H16" s="114">
        <v>341</v>
      </c>
      <c r="I16" s="140">
        <v>335</v>
      </c>
      <c r="J16" s="115">
        <v>-10</v>
      </c>
      <c r="K16" s="116">
        <v>-2.9850746268656718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5.5251368840219017</v>
      </c>
      <c r="E18" s="115">
        <v>666</v>
      </c>
      <c r="F18" s="114">
        <v>661</v>
      </c>
      <c r="G18" s="114">
        <v>648</v>
      </c>
      <c r="H18" s="114">
        <v>670</v>
      </c>
      <c r="I18" s="140">
        <v>648</v>
      </c>
      <c r="J18" s="115">
        <v>18</v>
      </c>
      <c r="K18" s="116">
        <v>2.7777777777777777</v>
      </c>
    </row>
    <row r="19" spans="1:11" ht="14.1" customHeight="1" x14ac:dyDescent="0.2">
      <c r="A19" s="306" t="s">
        <v>235</v>
      </c>
      <c r="B19" s="307" t="s">
        <v>236</v>
      </c>
      <c r="C19" s="308"/>
      <c r="D19" s="113">
        <v>4.9195287871246061</v>
      </c>
      <c r="E19" s="115">
        <v>593</v>
      </c>
      <c r="F19" s="114">
        <v>589</v>
      </c>
      <c r="G19" s="114">
        <v>569</v>
      </c>
      <c r="H19" s="114">
        <v>587</v>
      </c>
      <c r="I19" s="140">
        <v>580</v>
      </c>
      <c r="J19" s="115">
        <v>13</v>
      </c>
      <c r="K19" s="116">
        <v>2.2413793103448274</v>
      </c>
    </row>
    <row r="20" spans="1:11" ht="14.1" customHeight="1" x14ac:dyDescent="0.2">
      <c r="A20" s="306">
        <v>12</v>
      </c>
      <c r="B20" s="307" t="s">
        <v>237</v>
      </c>
      <c r="C20" s="308"/>
      <c r="D20" s="113">
        <v>1.8417122946739672</v>
      </c>
      <c r="E20" s="115">
        <v>222</v>
      </c>
      <c r="F20" s="114">
        <v>218</v>
      </c>
      <c r="G20" s="114">
        <v>200</v>
      </c>
      <c r="H20" s="114">
        <v>195</v>
      </c>
      <c r="I20" s="140">
        <v>212</v>
      </c>
      <c r="J20" s="115">
        <v>10</v>
      </c>
      <c r="K20" s="116">
        <v>4.716981132075472</v>
      </c>
    </row>
    <row r="21" spans="1:11" ht="14.1" customHeight="1" x14ac:dyDescent="0.2">
      <c r="A21" s="306">
        <v>21</v>
      </c>
      <c r="B21" s="307" t="s">
        <v>238</v>
      </c>
      <c r="C21" s="308"/>
      <c r="D21" s="113">
        <v>4.1480006636801063E-2</v>
      </c>
      <c r="E21" s="115">
        <v>5</v>
      </c>
      <c r="F21" s="114">
        <v>6</v>
      </c>
      <c r="G21" s="114">
        <v>6</v>
      </c>
      <c r="H21" s="114">
        <v>8</v>
      </c>
      <c r="I21" s="140">
        <v>7</v>
      </c>
      <c r="J21" s="115">
        <v>-2</v>
      </c>
      <c r="K21" s="116">
        <v>-28.571428571428573</v>
      </c>
    </row>
    <row r="22" spans="1:11" ht="14.1" customHeight="1" x14ac:dyDescent="0.2">
      <c r="A22" s="306">
        <v>22</v>
      </c>
      <c r="B22" s="307" t="s">
        <v>239</v>
      </c>
      <c r="C22" s="308"/>
      <c r="D22" s="113">
        <v>0.31524805043968807</v>
      </c>
      <c r="E22" s="115">
        <v>38</v>
      </c>
      <c r="F22" s="114">
        <v>45</v>
      </c>
      <c r="G22" s="114">
        <v>46</v>
      </c>
      <c r="H22" s="114">
        <v>47</v>
      </c>
      <c r="I22" s="140">
        <v>43</v>
      </c>
      <c r="J22" s="115">
        <v>-5</v>
      </c>
      <c r="K22" s="116">
        <v>-11.627906976744185</v>
      </c>
    </row>
    <row r="23" spans="1:11" ht="14.1" customHeight="1" x14ac:dyDescent="0.2">
      <c r="A23" s="306">
        <v>23</v>
      </c>
      <c r="B23" s="307" t="s">
        <v>240</v>
      </c>
      <c r="C23" s="308"/>
      <c r="D23" s="113">
        <v>0.62220009955201594</v>
      </c>
      <c r="E23" s="115">
        <v>75</v>
      </c>
      <c r="F23" s="114">
        <v>74</v>
      </c>
      <c r="G23" s="114">
        <v>84</v>
      </c>
      <c r="H23" s="114">
        <v>87</v>
      </c>
      <c r="I23" s="140">
        <v>84</v>
      </c>
      <c r="J23" s="115">
        <v>-9</v>
      </c>
      <c r="K23" s="116">
        <v>-10.714285714285714</v>
      </c>
    </row>
    <row r="24" spans="1:11" ht="14.1" customHeight="1" x14ac:dyDescent="0.2">
      <c r="A24" s="306">
        <v>24</v>
      </c>
      <c r="B24" s="307" t="s">
        <v>241</v>
      </c>
      <c r="C24" s="308"/>
      <c r="D24" s="113">
        <v>0.30695204911232787</v>
      </c>
      <c r="E24" s="115">
        <v>37</v>
      </c>
      <c r="F24" s="114">
        <v>36</v>
      </c>
      <c r="G24" s="114">
        <v>35</v>
      </c>
      <c r="H24" s="114">
        <v>38</v>
      </c>
      <c r="I24" s="140">
        <v>40</v>
      </c>
      <c r="J24" s="115">
        <v>-3</v>
      </c>
      <c r="K24" s="116">
        <v>-7.5</v>
      </c>
    </row>
    <row r="25" spans="1:11" ht="14.1" customHeight="1" x14ac:dyDescent="0.2">
      <c r="A25" s="306">
        <v>25</v>
      </c>
      <c r="B25" s="307" t="s">
        <v>242</v>
      </c>
      <c r="C25" s="308"/>
      <c r="D25" s="113">
        <v>1.2361041977766716</v>
      </c>
      <c r="E25" s="115">
        <v>149</v>
      </c>
      <c r="F25" s="114">
        <v>149</v>
      </c>
      <c r="G25" s="114">
        <v>151</v>
      </c>
      <c r="H25" s="114">
        <v>153</v>
      </c>
      <c r="I25" s="140">
        <v>152</v>
      </c>
      <c r="J25" s="115">
        <v>-3</v>
      </c>
      <c r="K25" s="116">
        <v>-1.9736842105263157</v>
      </c>
    </row>
    <row r="26" spans="1:11" ht="14.1" customHeight="1" x14ac:dyDescent="0.2">
      <c r="A26" s="306">
        <v>26</v>
      </c>
      <c r="B26" s="307" t="s">
        <v>243</v>
      </c>
      <c r="C26" s="308"/>
      <c r="D26" s="113">
        <v>0.49776007964161273</v>
      </c>
      <c r="E26" s="115">
        <v>60</v>
      </c>
      <c r="F26" s="114">
        <v>63</v>
      </c>
      <c r="G26" s="114">
        <v>61</v>
      </c>
      <c r="H26" s="114">
        <v>57</v>
      </c>
      <c r="I26" s="140">
        <v>61</v>
      </c>
      <c r="J26" s="115">
        <v>-1</v>
      </c>
      <c r="K26" s="116">
        <v>-1.639344262295082</v>
      </c>
    </row>
    <row r="27" spans="1:11" ht="14.1" customHeight="1" x14ac:dyDescent="0.2">
      <c r="A27" s="306">
        <v>27</v>
      </c>
      <c r="B27" s="307" t="s">
        <v>244</v>
      </c>
      <c r="C27" s="308"/>
      <c r="D27" s="113">
        <v>0.30695204911232787</v>
      </c>
      <c r="E27" s="115">
        <v>37</v>
      </c>
      <c r="F27" s="114">
        <v>34</v>
      </c>
      <c r="G27" s="114">
        <v>33</v>
      </c>
      <c r="H27" s="114">
        <v>33</v>
      </c>
      <c r="I27" s="140">
        <v>37</v>
      </c>
      <c r="J27" s="115">
        <v>0</v>
      </c>
      <c r="K27" s="116">
        <v>0</v>
      </c>
    </row>
    <row r="28" spans="1:11" ht="14.1" customHeight="1" x14ac:dyDescent="0.2">
      <c r="A28" s="306">
        <v>28</v>
      </c>
      <c r="B28" s="307" t="s">
        <v>245</v>
      </c>
      <c r="C28" s="308"/>
      <c r="D28" s="113">
        <v>0.22399203583872573</v>
      </c>
      <c r="E28" s="115">
        <v>27</v>
      </c>
      <c r="F28" s="114">
        <v>23</v>
      </c>
      <c r="G28" s="114">
        <v>22</v>
      </c>
      <c r="H28" s="114">
        <v>30</v>
      </c>
      <c r="I28" s="140">
        <v>27</v>
      </c>
      <c r="J28" s="115">
        <v>0</v>
      </c>
      <c r="K28" s="116">
        <v>0</v>
      </c>
    </row>
    <row r="29" spans="1:11" ht="14.1" customHeight="1" x14ac:dyDescent="0.2">
      <c r="A29" s="306">
        <v>29</v>
      </c>
      <c r="B29" s="307" t="s">
        <v>246</v>
      </c>
      <c r="C29" s="308"/>
      <c r="D29" s="113">
        <v>3.1939605110336817</v>
      </c>
      <c r="E29" s="115">
        <v>385</v>
      </c>
      <c r="F29" s="114">
        <v>421</v>
      </c>
      <c r="G29" s="114">
        <v>433</v>
      </c>
      <c r="H29" s="114">
        <v>427</v>
      </c>
      <c r="I29" s="140">
        <v>416</v>
      </c>
      <c r="J29" s="115">
        <v>-31</v>
      </c>
      <c r="K29" s="116">
        <v>-7.4519230769230766</v>
      </c>
    </row>
    <row r="30" spans="1:11" ht="14.1" customHeight="1" x14ac:dyDescent="0.2">
      <c r="A30" s="306" t="s">
        <v>247</v>
      </c>
      <c r="B30" s="307" t="s">
        <v>248</v>
      </c>
      <c r="C30" s="308"/>
      <c r="D30" s="113">
        <v>0.69686411149825789</v>
      </c>
      <c r="E30" s="115">
        <v>84</v>
      </c>
      <c r="F30" s="114">
        <v>88</v>
      </c>
      <c r="G30" s="114">
        <v>95</v>
      </c>
      <c r="H30" s="114">
        <v>84</v>
      </c>
      <c r="I30" s="140">
        <v>88</v>
      </c>
      <c r="J30" s="115">
        <v>-4</v>
      </c>
      <c r="K30" s="116">
        <v>-4.5454545454545459</v>
      </c>
    </row>
    <row r="31" spans="1:11" ht="14.1" customHeight="1" x14ac:dyDescent="0.2">
      <c r="A31" s="306" t="s">
        <v>249</v>
      </c>
      <c r="B31" s="307" t="s">
        <v>250</v>
      </c>
      <c r="C31" s="308"/>
      <c r="D31" s="113">
        <v>2.4970963995354238</v>
      </c>
      <c r="E31" s="115">
        <v>301</v>
      </c>
      <c r="F31" s="114">
        <v>333</v>
      </c>
      <c r="G31" s="114">
        <v>338</v>
      </c>
      <c r="H31" s="114">
        <v>343</v>
      </c>
      <c r="I31" s="140">
        <v>328</v>
      </c>
      <c r="J31" s="115">
        <v>-27</v>
      </c>
      <c r="K31" s="116">
        <v>-8.2317073170731714</v>
      </c>
    </row>
    <row r="32" spans="1:11" ht="14.1" customHeight="1" x14ac:dyDescent="0.2">
      <c r="A32" s="306">
        <v>31</v>
      </c>
      <c r="B32" s="307" t="s">
        <v>251</v>
      </c>
      <c r="C32" s="308"/>
      <c r="D32" s="113">
        <v>0.16592002654720425</v>
      </c>
      <c r="E32" s="115">
        <v>20</v>
      </c>
      <c r="F32" s="114">
        <v>19</v>
      </c>
      <c r="G32" s="114">
        <v>20</v>
      </c>
      <c r="H32" s="114">
        <v>21</v>
      </c>
      <c r="I32" s="140">
        <v>19</v>
      </c>
      <c r="J32" s="115">
        <v>1</v>
      </c>
      <c r="K32" s="116">
        <v>5.2631578947368425</v>
      </c>
    </row>
    <row r="33" spans="1:11" ht="14.1" customHeight="1" x14ac:dyDescent="0.2">
      <c r="A33" s="306">
        <v>32</v>
      </c>
      <c r="B33" s="307" t="s">
        <v>252</v>
      </c>
      <c r="C33" s="308"/>
      <c r="D33" s="113">
        <v>1.128256180520989</v>
      </c>
      <c r="E33" s="115">
        <v>136</v>
      </c>
      <c r="F33" s="114">
        <v>128</v>
      </c>
      <c r="G33" s="114">
        <v>139</v>
      </c>
      <c r="H33" s="114">
        <v>146</v>
      </c>
      <c r="I33" s="140">
        <v>153</v>
      </c>
      <c r="J33" s="115">
        <v>-17</v>
      </c>
      <c r="K33" s="116">
        <v>-11.111111111111111</v>
      </c>
    </row>
    <row r="34" spans="1:11" ht="14.1" customHeight="1" x14ac:dyDescent="0.2">
      <c r="A34" s="306">
        <v>33</v>
      </c>
      <c r="B34" s="307" t="s">
        <v>253</v>
      </c>
      <c r="C34" s="308"/>
      <c r="D34" s="113">
        <v>0.57242409158785468</v>
      </c>
      <c r="E34" s="115">
        <v>69</v>
      </c>
      <c r="F34" s="114">
        <v>60</v>
      </c>
      <c r="G34" s="114">
        <v>62</v>
      </c>
      <c r="H34" s="114">
        <v>64</v>
      </c>
      <c r="I34" s="140">
        <v>60</v>
      </c>
      <c r="J34" s="115">
        <v>9</v>
      </c>
      <c r="K34" s="116">
        <v>15</v>
      </c>
    </row>
    <row r="35" spans="1:11" ht="14.1" customHeight="1" x14ac:dyDescent="0.2">
      <c r="A35" s="306">
        <v>34</v>
      </c>
      <c r="B35" s="307" t="s">
        <v>254</v>
      </c>
      <c r="C35" s="308"/>
      <c r="D35" s="113">
        <v>4.9278247884519661</v>
      </c>
      <c r="E35" s="115">
        <v>594</v>
      </c>
      <c r="F35" s="114">
        <v>603</v>
      </c>
      <c r="G35" s="114">
        <v>605</v>
      </c>
      <c r="H35" s="114">
        <v>600</v>
      </c>
      <c r="I35" s="140">
        <v>598</v>
      </c>
      <c r="J35" s="115">
        <v>-4</v>
      </c>
      <c r="K35" s="116">
        <v>-0.66889632107023411</v>
      </c>
    </row>
    <row r="36" spans="1:11" ht="14.1" customHeight="1" x14ac:dyDescent="0.2">
      <c r="A36" s="306">
        <v>41</v>
      </c>
      <c r="B36" s="307" t="s">
        <v>255</v>
      </c>
      <c r="C36" s="308"/>
      <c r="D36" s="113">
        <v>7.4664011946241907E-2</v>
      </c>
      <c r="E36" s="115">
        <v>9</v>
      </c>
      <c r="F36" s="114">
        <v>11</v>
      </c>
      <c r="G36" s="114">
        <v>11</v>
      </c>
      <c r="H36" s="114">
        <v>13</v>
      </c>
      <c r="I36" s="140">
        <v>14</v>
      </c>
      <c r="J36" s="115">
        <v>-5</v>
      </c>
      <c r="K36" s="116">
        <v>-35.714285714285715</v>
      </c>
    </row>
    <row r="37" spans="1:11" ht="14.1" customHeight="1" x14ac:dyDescent="0.2">
      <c r="A37" s="306">
        <v>42</v>
      </c>
      <c r="B37" s="307" t="s">
        <v>256</v>
      </c>
      <c r="C37" s="308"/>
      <c r="D37" s="113" t="s">
        <v>513</v>
      </c>
      <c r="E37" s="115" t="s">
        <v>513</v>
      </c>
      <c r="F37" s="114" t="s">
        <v>513</v>
      </c>
      <c r="G37" s="114" t="s">
        <v>513</v>
      </c>
      <c r="H37" s="114">
        <v>3</v>
      </c>
      <c r="I37" s="140">
        <v>3</v>
      </c>
      <c r="J37" s="115" t="s">
        <v>513</v>
      </c>
      <c r="K37" s="116" t="s">
        <v>513</v>
      </c>
    </row>
    <row r="38" spans="1:11" ht="14.1" customHeight="1" x14ac:dyDescent="0.2">
      <c r="A38" s="306">
        <v>43</v>
      </c>
      <c r="B38" s="307" t="s">
        <v>257</v>
      </c>
      <c r="C38" s="308"/>
      <c r="D38" s="113">
        <v>0.3401360544217687</v>
      </c>
      <c r="E38" s="115">
        <v>41</v>
      </c>
      <c r="F38" s="114">
        <v>36</v>
      </c>
      <c r="G38" s="114">
        <v>37</v>
      </c>
      <c r="H38" s="114">
        <v>33</v>
      </c>
      <c r="I38" s="140">
        <v>32</v>
      </c>
      <c r="J38" s="115">
        <v>9</v>
      </c>
      <c r="K38" s="116">
        <v>28.125</v>
      </c>
    </row>
    <row r="39" spans="1:11" ht="14.1" customHeight="1" x14ac:dyDescent="0.2">
      <c r="A39" s="306">
        <v>51</v>
      </c>
      <c r="B39" s="307" t="s">
        <v>258</v>
      </c>
      <c r="C39" s="308"/>
      <c r="D39" s="113">
        <v>10.842873734859797</v>
      </c>
      <c r="E39" s="115">
        <v>1307</v>
      </c>
      <c r="F39" s="114">
        <v>1328</v>
      </c>
      <c r="G39" s="114">
        <v>1338</v>
      </c>
      <c r="H39" s="114">
        <v>1359</v>
      </c>
      <c r="I39" s="140">
        <v>1363</v>
      </c>
      <c r="J39" s="115">
        <v>-56</v>
      </c>
      <c r="K39" s="116">
        <v>-4.1085840058694059</v>
      </c>
    </row>
    <row r="40" spans="1:11" ht="14.1" customHeight="1" x14ac:dyDescent="0.2">
      <c r="A40" s="306" t="s">
        <v>259</v>
      </c>
      <c r="B40" s="307" t="s">
        <v>260</v>
      </c>
      <c r="C40" s="308"/>
      <c r="D40" s="113">
        <v>10.353409656545544</v>
      </c>
      <c r="E40" s="115">
        <v>1248</v>
      </c>
      <c r="F40" s="114">
        <v>1260</v>
      </c>
      <c r="G40" s="114">
        <v>1269</v>
      </c>
      <c r="H40" s="114">
        <v>1288</v>
      </c>
      <c r="I40" s="140">
        <v>1308</v>
      </c>
      <c r="J40" s="115">
        <v>-60</v>
      </c>
      <c r="K40" s="116">
        <v>-4.5871559633027523</v>
      </c>
    </row>
    <row r="41" spans="1:11" ht="14.1" customHeight="1" x14ac:dyDescent="0.2">
      <c r="A41" s="306"/>
      <c r="B41" s="307" t="s">
        <v>261</v>
      </c>
      <c r="C41" s="308"/>
      <c r="D41" s="113">
        <v>2.6879044300647088</v>
      </c>
      <c r="E41" s="115">
        <v>324</v>
      </c>
      <c r="F41" s="114">
        <v>325</v>
      </c>
      <c r="G41" s="114">
        <v>335</v>
      </c>
      <c r="H41" s="114">
        <v>346</v>
      </c>
      <c r="I41" s="140">
        <v>313</v>
      </c>
      <c r="J41" s="115">
        <v>11</v>
      </c>
      <c r="K41" s="116">
        <v>3.5143769968051117</v>
      </c>
    </row>
    <row r="42" spans="1:11" ht="14.1" customHeight="1" x14ac:dyDescent="0.2">
      <c r="A42" s="306">
        <v>52</v>
      </c>
      <c r="B42" s="307" t="s">
        <v>262</v>
      </c>
      <c r="C42" s="308"/>
      <c r="D42" s="113">
        <v>6.1141529782644763</v>
      </c>
      <c r="E42" s="115">
        <v>737</v>
      </c>
      <c r="F42" s="114">
        <v>805</v>
      </c>
      <c r="G42" s="114">
        <v>790</v>
      </c>
      <c r="H42" s="114">
        <v>740</v>
      </c>
      <c r="I42" s="140">
        <v>742</v>
      </c>
      <c r="J42" s="115">
        <v>-5</v>
      </c>
      <c r="K42" s="116">
        <v>-0.67385444743935308</v>
      </c>
    </row>
    <row r="43" spans="1:11" ht="14.1" customHeight="1" x14ac:dyDescent="0.2">
      <c r="A43" s="306" t="s">
        <v>263</v>
      </c>
      <c r="B43" s="307" t="s">
        <v>264</v>
      </c>
      <c r="C43" s="308"/>
      <c r="D43" s="113">
        <v>5.3924008627841378</v>
      </c>
      <c r="E43" s="115">
        <v>650</v>
      </c>
      <c r="F43" s="114">
        <v>701</v>
      </c>
      <c r="G43" s="114">
        <v>683</v>
      </c>
      <c r="H43" s="114">
        <v>644</v>
      </c>
      <c r="I43" s="140">
        <v>663</v>
      </c>
      <c r="J43" s="115">
        <v>-13</v>
      </c>
      <c r="K43" s="116">
        <v>-1.9607843137254901</v>
      </c>
    </row>
    <row r="44" spans="1:11" ht="14.1" customHeight="1" x14ac:dyDescent="0.2">
      <c r="A44" s="306">
        <v>53</v>
      </c>
      <c r="B44" s="307" t="s">
        <v>265</v>
      </c>
      <c r="C44" s="308"/>
      <c r="D44" s="113">
        <v>1.2195121951219512</v>
      </c>
      <c r="E44" s="115">
        <v>147</v>
      </c>
      <c r="F44" s="114">
        <v>157</v>
      </c>
      <c r="G44" s="114">
        <v>159</v>
      </c>
      <c r="H44" s="114">
        <v>171</v>
      </c>
      <c r="I44" s="140">
        <v>157</v>
      </c>
      <c r="J44" s="115">
        <v>-10</v>
      </c>
      <c r="K44" s="116">
        <v>-6.369426751592357</v>
      </c>
    </row>
    <row r="45" spans="1:11" ht="14.1" customHeight="1" x14ac:dyDescent="0.2">
      <c r="A45" s="306" t="s">
        <v>266</v>
      </c>
      <c r="B45" s="307" t="s">
        <v>267</v>
      </c>
      <c r="C45" s="308"/>
      <c r="D45" s="113">
        <v>1.1365521818483491</v>
      </c>
      <c r="E45" s="115">
        <v>137</v>
      </c>
      <c r="F45" s="114">
        <v>150</v>
      </c>
      <c r="G45" s="114">
        <v>151</v>
      </c>
      <c r="H45" s="114">
        <v>162</v>
      </c>
      <c r="I45" s="140">
        <v>151</v>
      </c>
      <c r="J45" s="115">
        <v>-14</v>
      </c>
      <c r="K45" s="116">
        <v>-9.2715231788079464</v>
      </c>
    </row>
    <row r="46" spans="1:11" ht="14.1" customHeight="1" x14ac:dyDescent="0.2">
      <c r="A46" s="306">
        <v>54</v>
      </c>
      <c r="B46" s="307" t="s">
        <v>268</v>
      </c>
      <c r="C46" s="308"/>
      <c r="D46" s="113">
        <v>11.589513854322217</v>
      </c>
      <c r="E46" s="115">
        <v>1397</v>
      </c>
      <c r="F46" s="114">
        <v>1448</v>
      </c>
      <c r="G46" s="114">
        <v>1540</v>
      </c>
      <c r="H46" s="114">
        <v>1522</v>
      </c>
      <c r="I46" s="140">
        <v>1485</v>
      </c>
      <c r="J46" s="115">
        <v>-88</v>
      </c>
      <c r="K46" s="116">
        <v>-5.9259259259259256</v>
      </c>
    </row>
    <row r="47" spans="1:11" ht="14.1" customHeight="1" x14ac:dyDescent="0.2">
      <c r="A47" s="306">
        <v>61</v>
      </c>
      <c r="B47" s="307" t="s">
        <v>269</v>
      </c>
      <c r="C47" s="308"/>
      <c r="D47" s="113">
        <v>0.4065040650406504</v>
      </c>
      <c r="E47" s="115">
        <v>49</v>
      </c>
      <c r="F47" s="114">
        <v>50</v>
      </c>
      <c r="G47" s="114">
        <v>53</v>
      </c>
      <c r="H47" s="114">
        <v>50</v>
      </c>
      <c r="I47" s="140">
        <v>46</v>
      </c>
      <c r="J47" s="115">
        <v>3</v>
      </c>
      <c r="K47" s="116">
        <v>6.5217391304347823</v>
      </c>
    </row>
    <row r="48" spans="1:11" ht="14.1" customHeight="1" x14ac:dyDescent="0.2">
      <c r="A48" s="306">
        <v>62</v>
      </c>
      <c r="B48" s="307" t="s">
        <v>270</v>
      </c>
      <c r="C48" s="308"/>
      <c r="D48" s="113">
        <v>11.697361871577899</v>
      </c>
      <c r="E48" s="115">
        <v>1410</v>
      </c>
      <c r="F48" s="114">
        <v>1475</v>
      </c>
      <c r="G48" s="114">
        <v>1542</v>
      </c>
      <c r="H48" s="114">
        <v>1588</v>
      </c>
      <c r="I48" s="140">
        <v>1493</v>
      </c>
      <c r="J48" s="115">
        <v>-83</v>
      </c>
      <c r="K48" s="116">
        <v>-5.5592766242464835</v>
      </c>
    </row>
    <row r="49" spans="1:11" ht="14.1" customHeight="1" x14ac:dyDescent="0.2">
      <c r="A49" s="306">
        <v>63</v>
      </c>
      <c r="B49" s="307" t="s">
        <v>271</v>
      </c>
      <c r="C49" s="308"/>
      <c r="D49" s="113">
        <v>9.4159615065538418</v>
      </c>
      <c r="E49" s="115">
        <v>1135</v>
      </c>
      <c r="F49" s="114">
        <v>1363</v>
      </c>
      <c r="G49" s="114">
        <v>1383</v>
      </c>
      <c r="H49" s="114">
        <v>1420</v>
      </c>
      <c r="I49" s="140">
        <v>1321</v>
      </c>
      <c r="J49" s="115">
        <v>-186</v>
      </c>
      <c r="K49" s="116">
        <v>-14.080242240726722</v>
      </c>
    </row>
    <row r="50" spans="1:11" ht="14.1" customHeight="1" x14ac:dyDescent="0.2">
      <c r="A50" s="306" t="s">
        <v>272</v>
      </c>
      <c r="B50" s="307" t="s">
        <v>273</v>
      </c>
      <c r="C50" s="308"/>
      <c r="D50" s="113">
        <v>0.91256014600962332</v>
      </c>
      <c r="E50" s="115">
        <v>110</v>
      </c>
      <c r="F50" s="114">
        <v>114</v>
      </c>
      <c r="G50" s="114">
        <v>128</v>
      </c>
      <c r="H50" s="114">
        <v>119</v>
      </c>
      <c r="I50" s="140">
        <v>116</v>
      </c>
      <c r="J50" s="115">
        <v>-6</v>
      </c>
      <c r="K50" s="116">
        <v>-5.1724137931034484</v>
      </c>
    </row>
    <row r="51" spans="1:11" ht="14.1" customHeight="1" x14ac:dyDescent="0.2">
      <c r="A51" s="306" t="s">
        <v>274</v>
      </c>
      <c r="B51" s="307" t="s">
        <v>275</v>
      </c>
      <c r="C51" s="308"/>
      <c r="D51" s="113">
        <v>8.0305292848846861</v>
      </c>
      <c r="E51" s="115">
        <v>968</v>
      </c>
      <c r="F51" s="114">
        <v>1166</v>
      </c>
      <c r="G51" s="114">
        <v>1183</v>
      </c>
      <c r="H51" s="114">
        <v>1240</v>
      </c>
      <c r="I51" s="140">
        <v>1141</v>
      </c>
      <c r="J51" s="115">
        <v>-173</v>
      </c>
      <c r="K51" s="116">
        <v>-15.16213847502191</v>
      </c>
    </row>
    <row r="52" spans="1:11" ht="14.1" customHeight="1" x14ac:dyDescent="0.2">
      <c r="A52" s="306">
        <v>71</v>
      </c>
      <c r="B52" s="307" t="s">
        <v>276</v>
      </c>
      <c r="C52" s="308"/>
      <c r="D52" s="113">
        <v>11.075161772025883</v>
      </c>
      <c r="E52" s="115">
        <v>1335</v>
      </c>
      <c r="F52" s="114">
        <v>1399</v>
      </c>
      <c r="G52" s="114">
        <v>1403</v>
      </c>
      <c r="H52" s="114">
        <v>1378</v>
      </c>
      <c r="I52" s="140">
        <v>1368</v>
      </c>
      <c r="J52" s="115">
        <v>-33</v>
      </c>
      <c r="K52" s="116">
        <v>-2.4122807017543861</v>
      </c>
    </row>
    <row r="53" spans="1:11" ht="14.1" customHeight="1" x14ac:dyDescent="0.2">
      <c r="A53" s="306" t="s">
        <v>277</v>
      </c>
      <c r="B53" s="307" t="s">
        <v>278</v>
      </c>
      <c r="C53" s="308"/>
      <c r="D53" s="113">
        <v>0.51435208229633311</v>
      </c>
      <c r="E53" s="115">
        <v>62</v>
      </c>
      <c r="F53" s="114">
        <v>65</v>
      </c>
      <c r="G53" s="114">
        <v>63</v>
      </c>
      <c r="H53" s="114">
        <v>60</v>
      </c>
      <c r="I53" s="140">
        <v>58</v>
      </c>
      <c r="J53" s="115">
        <v>4</v>
      </c>
      <c r="K53" s="116">
        <v>6.8965517241379306</v>
      </c>
    </row>
    <row r="54" spans="1:11" ht="14.1" customHeight="1" x14ac:dyDescent="0.2">
      <c r="A54" s="306" t="s">
        <v>279</v>
      </c>
      <c r="B54" s="307" t="s">
        <v>280</v>
      </c>
      <c r="C54" s="308"/>
      <c r="D54" s="113">
        <v>9.5155135224821628</v>
      </c>
      <c r="E54" s="115">
        <v>1147</v>
      </c>
      <c r="F54" s="114">
        <v>1208</v>
      </c>
      <c r="G54" s="114">
        <v>1213</v>
      </c>
      <c r="H54" s="114">
        <v>1193</v>
      </c>
      <c r="I54" s="140">
        <v>1189</v>
      </c>
      <c r="J54" s="115">
        <v>-42</v>
      </c>
      <c r="K54" s="116">
        <v>-3.5323801513877209</v>
      </c>
    </row>
    <row r="55" spans="1:11" ht="14.1" customHeight="1" x14ac:dyDescent="0.2">
      <c r="A55" s="306">
        <v>72</v>
      </c>
      <c r="B55" s="307" t="s">
        <v>281</v>
      </c>
      <c r="C55" s="308"/>
      <c r="D55" s="113">
        <v>1.3439522150323544</v>
      </c>
      <c r="E55" s="115">
        <v>162</v>
      </c>
      <c r="F55" s="114">
        <v>169</v>
      </c>
      <c r="G55" s="114">
        <v>167</v>
      </c>
      <c r="H55" s="114">
        <v>178</v>
      </c>
      <c r="I55" s="140">
        <v>171</v>
      </c>
      <c r="J55" s="115">
        <v>-9</v>
      </c>
      <c r="K55" s="116">
        <v>-5.2631578947368425</v>
      </c>
    </row>
    <row r="56" spans="1:11" ht="14.1" customHeight="1" x14ac:dyDescent="0.2">
      <c r="A56" s="306" t="s">
        <v>282</v>
      </c>
      <c r="B56" s="307" t="s">
        <v>283</v>
      </c>
      <c r="C56" s="308"/>
      <c r="D56" s="113">
        <v>0.24058403849344615</v>
      </c>
      <c r="E56" s="115">
        <v>29</v>
      </c>
      <c r="F56" s="114">
        <v>31</v>
      </c>
      <c r="G56" s="114">
        <v>30</v>
      </c>
      <c r="H56" s="114">
        <v>32</v>
      </c>
      <c r="I56" s="140">
        <v>34</v>
      </c>
      <c r="J56" s="115">
        <v>-5</v>
      </c>
      <c r="K56" s="116">
        <v>-14.705882352941176</v>
      </c>
    </row>
    <row r="57" spans="1:11" ht="14.1" customHeight="1" x14ac:dyDescent="0.2">
      <c r="A57" s="306" t="s">
        <v>284</v>
      </c>
      <c r="B57" s="307" t="s">
        <v>285</v>
      </c>
      <c r="C57" s="308"/>
      <c r="D57" s="113">
        <v>0.59731209556993525</v>
      </c>
      <c r="E57" s="115">
        <v>72</v>
      </c>
      <c r="F57" s="114">
        <v>76</v>
      </c>
      <c r="G57" s="114">
        <v>75</v>
      </c>
      <c r="H57" s="114">
        <v>77</v>
      </c>
      <c r="I57" s="140">
        <v>75</v>
      </c>
      <c r="J57" s="115">
        <v>-3</v>
      </c>
      <c r="K57" s="116">
        <v>-4</v>
      </c>
    </row>
    <row r="58" spans="1:11" ht="14.1" customHeight="1" x14ac:dyDescent="0.2">
      <c r="A58" s="306">
        <v>73</v>
      </c>
      <c r="B58" s="307" t="s">
        <v>286</v>
      </c>
      <c r="C58" s="308"/>
      <c r="D58" s="113">
        <v>0.65538410486145682</v>
      </c>
      <c r="E58" s="115">
        <v>79</v>
      </c>
      <c r="F58" s="114">
        <v>85</v>
      </c>
      <c r="G58" s="114">
        <v>75</v>
      </c>
      <c r="H58" s="114">
        <v>79</v>
      </c>
      <c r="I58" s="140">
        <v>79</v>
      </c>
      <c r="J58" s="115">
        <v>0</v>
      </c>
      <c r="K58" s="116">
        <v>0</v>
      </c>
    </row>
    <row r="59" spans="1:11" ht="14.1" customHeight="1" x14ac:dyDescent="0.2">
      <c r="A59" s="306" t="s">
        <v>287</v>
      </c>
      <c r="B59" s="307" t="s">
        <v>288</v>
      </c>
      <c r="C59" s="308"/>
      <c r="D59" s="113">
        <v>0.43139206902273103</v>
      </c>
      <c r="E59" s="115">
        <v>52</v>
      </c>
      <c r="F59" s="114">
        <v>58</v>
      </c>
      <c r="G59" s="114">
        <v>55</v>
      </c>
      <c r="H59" s="114">
        <v>59</v>
      </c>
      <c r="I59" s="140">
        <v>58</v>
      </c>
      <c r="J59" s="115">
        <v>-6</v>
      </c>
      <c r="K59" s="116">
        <v>-10.344827586206897</v>
      </c>
    </row>
    <row r="60" spans="1:11" ht="14.1" customHeight="1" x14ac:dyDescent="0.2">
      <c r="A60" s="306">
        <v>81</v>
      </c>
      <c r="B60" s="307" t="s">
        <v>289</v>
      </c>
      <c r="C60" s="308"/>
      <c r="D60" s="113">
        <v>3.3101045296167246</v>
      </c>
      <c r="E60" s="115">
        <v>399</v>
      </c>
      <c r="F60" s="114">
        <v>419</v>
      </c>
      <c r="G60" s="114">
        <v>420</v>
      </c>
      <c r="H60" s="114">
        <v>424</v>
      </c>
      <c r="I60" s="140">
        <v>439</v>
      </c>
      <c r="J60" s="115">
        <v>-40</v>
      </c>
      <c r="K60" s="116">
        <v>-9.1116173120728927</v>
      </c>
    </row>
    <row r="61" spans="1:11" ht="14.1" customHeight="1" x14ac:dyDescent="0.2">
      <c r="A61" s="306" t="s">
        <v>290</v>
      </c>
      <c r="B61" s="307" t="s">
        <v>291</v>
      </c>
      <c r="C61" s="308"/>
      <c r="D61" s="113">
        <v>1.2609922017587523</v>
      </c>
      <c r="E61" s="115">
        <v>152</v>
      </c>
      <c r="F61" s="114">
        <v>155</v>
      </c>
      <c r="G61" s="114">
        <v>155</v>
      </c>
      <c r="H61" s="114">
        <v>160</v>
      </c>
      <c r="I61" s="140">
        <v>157</v>
      </c>
      <c r="J61" s="115">
        <v>-5</v>
      </c>
      <c r="K61" s="116">
        <v>-3.1847133757961785</v>
      </c>
    </row>
    <row r="62" spans="1:11" ht="14.1" customHeight="1" x14ac:dyDescent="0.2">
      <c r="A62" s="306" t="s">
        <v>292</v>
      </c>
      <c r="B62" s="307" t="s">
        <v>293</v>
      </c>
      <c r="C62" s="308"/>
      <c r="D62" s="113">
        <v>1.2692882030861126</v>
      </c>
      <c r="E62" s="115">
        <v>153</v>
      </c>
      <c r="F62" s="114">
        <v>167</v>
      </c>
      <c r="G62" s="114">
        <v>167</v>
      </c>
      <c r="H62" s="114">
        <v>158</v>
      </c>
      <c r="I62" s="140">
        <v>167</v>
      </c>
      <c r="J62" s="115">
        <v>-14</v>
      </c>
      <c r="K62" s="116">
        <v>-8.3832335329341312</v>
      </c>
    </row>
    <row r="63" spans="1:11" ht="14.1" customHeight="1" x14ac:dyDescent="0.2">
      <c r="A63" s="306"/>
      <c r="B63" s="307" t="s">
        <v>294</v>
      </c>
      <c r="C63" s="308"/>
      <c r="D63" s="113">
        <v>1.2029201924672308</v>
      </c>
      <c r="E63" s="115">
        <v>145</v>
      </c>
      <c r="F63" s="114">
        <v>157</v>
      </c>
      <c r="G63" s="114">
        <v>158</v>
      </c>
      <c r="H63" s="114">
        <v>153</v>
      </c>
      <c r="I63" s="140">
        <v>156</v>
      </c>
      <c r="J63" s="115">
        <v>-11</v>
      </c>
      <c r="K63" s="116">
        <v>-7.0512820512820511</v>
      </c>
    </row>
    <row r="64" spans="1:11" ht="14.1" customHeight="1" x14ac:dyDescent="0.2">
      <c r="A64" s="306" t="s">
        <v>295</v>
      </c>
      <c r="B64" s="307" t="s">
        <v>296</v>
      </c>
      <c r="C64" s="308"/>
      <c r="D64" s="113">
        <v>4.9776007964161276E-2</v>
      </c>
      <c r="E64" s="115">
        <v>6</v>
      </c>
      <c r="F64" s="114">
        <v>7</v>
      </c>
      <c r="G64" s="114">
        <v>6</v>
      </c>
      <c r="H64" s="114">
        <v>5</v>
      </c>
      <c r="I64" s="140">
        <v>5</v>
      </c>
      <c r="J64" s="115">
        <v>1</v>
      </c>
      <c r="K64" s="116">
        <v>20</v>
      </c>
    </row>
    <row r="65" spans="1:11" ht="14.1" customHeight="1" x14ac:dyDescent="0.2">
      <c r="A65" s="306" t="s">
        <v>297</v>
      </c>
      <c r="B65" s="307" t="s">
        <v>298</v>
      </c>
      <c r="C65" s="308"/>
      <c r="D65" s="113">
        <v>0.49776007964161273</v>
      </c>
      <c r="E65" s="115">
        <v>60</v>
      </c>
      <c r="F65" s="114">
        <v>63</v>
      </c>
      <c r="G65" s="114">
        <v>62</v>
      </c>
      <c r="H65" s="114">
        <v>67</v>
      </c>
      <c r="I65" s="140">
        <v>74</v>
      </c>
      <c r="J65" s="115">
        <v>-14</v>
      </c>
      <c r="K65" s="116">
        <v>-18.918918918918919</v>
      </c>
    </row>
    <row r="66" spans="1:11" ht="14.1" customHeight="1" x14ac:dyDescent="0.2">
      <c r="A66" s="306">
        <v>82</v>
      </c>
      <c r="B66" s="307" t="s">
        <v>299</v>
      </c>
      <c r="C66" s="308"/>
      <c r="D66" s="113">
        <v>1.7919362867098059</v>
      </c>
      <c r="E66" s="115">
        <v>216</v>
      </c>
      <c r="F66" s="114">
        <v>214</v>
      </c>
      <c r="G66" s="114">
        <v>222</v>
      </c>
      <c r="H66" s="114">
        <v>209</v>
      </c>
      <c r="I66" s="140">
        <v>210</v>
      </c>
      <c r="J66" s="115">
        <v>6</v>
      </c>
      <c r="K66" s="116">
        <v>2.8571428571428572</v>
      </c>
    </row>
    <row r="67" spans="1:11" ht="14.1" customHeight="1" x14ac:dyDescent="0.2">
      <c r="A67" s="306" t="s">
        <v>300</v>
      </c>
      <c r="B67" s="307" t="s">
        <v>301</v>
      </c>
      <c r="C67" s="308"/>
      <c r="D67" s="113">
        <v>1.0867761738841879</v>
      </c>
      <c r="E67" s="115">
        <v>131</v>
      </c>
      <c r="F67" s="114">
        <v>126</v>
      </c>
      <c r="G67" s="114">
        <v>124</v>
      </c>
      <c r="H67" s="114">
        <v>115</v>
      </c>
      <c r="I67" s="140">
        <v>116</v>
      </c>
      <c r="J67" s="115">
        <v>15</v>
      </c>
      <c r="K67" s="116">
        <v>12.931034482758621</v>
      </c>
    </row>
    <row r="68" spans="1:11" ht="14.1" customHeight="1" x14ac:dyDescent="0.2">
      <c r="A68" s="306" t="s">
        <v>302</v>
      </c>
      <c r="B68" s="307" t="s">
        <v>303</v>
      </c>
      <c r="C68" s="308"/>
      <c r="D68" s="113">
        <v>0.48116807698689229</v>
      </c>
      <c r="E68" s="115">
        <v>58</v>
      </c>
      <c r="F68" s="114">
        <v>64</v>
      </c>
      <c r="G68" s="114">
        <v>68</v>
      </c>
      <c r="H68" s="114">
        <v>67</v>
      </c>
      <c r="I68" s="140">
        <v>64</v>
      </c>
      <c r="J68" s="115">
        <v>-6</v>
      </c>
      <c r="K68" s="116">
        <v>-9.375</v>
      </c>
    </row>
    <row r="69" spans="1:11" ht="14.1" customHeight="1" x14ac:dyDescent="0.2">
      <c r="A69" s="306">
        <v>83</v>
      </c>
      <c r="B69" s="307" t="s">
        <v>304</v>
      </c>
      <c r="C69" s="308"/>
      <c r="D69" s="113">
        <v>2.845528455284553</v>
      </c>
      <c r="E69" s="115">
        <v>343</v>
      </c>
      <c r="F69" s="114">
        <v>348</v>
      </c>
      <c r="G69" s="114">
        <v>342</v>
      </c>
      <c r="H69" s="114">
        <v>343</v>
      </c>
      <c r="I69" s="140">
        <v>340</v>
      </c>
      <c r="J69" s="115">
        <v>3</v>
      </c>
      <c r="K69" s="116">
        <v>0.88235294117647056</v>
      </c>
    </row>
    <row r="70" spans="1:11" ht="14.1" customHeight="1" x14ac:dyDescent="0.2">
      <c r="A70" s="306" t="s">
        <v>305</v>
      </c>
      <c r="B70" s="307" t="s">
        <v>306</v>
      </c>
      <c r="C70" s="308"/>
      <c r="D70" s="113">
        <v>1.9827443172390908</v>
      </c>
      <c r="E70" s="115">
        <v>239</v>
      </c>
      <c r="F70" s="114">
        <v>240</v>
      </c>
      <c r="G70" s="114">
        <v>233</v>
      </c>
      <c r="H70" s="114">
        <v>232</v>
      </c>
      <c r="I70" s="140">
        <v>231</v>
      </c>
      <c r="J70" s="115">
        <v>8</v>
      </c>
      <c r="K70" s="116">
        <v>3.4632034632034632</v>
      </c>
    </row>
    <row r="71" spans="1:11" ht="14.1" customHeight="1" x14ac:dyDescent="0.2">
      <c r="A71" s="306"/>
      <c r="B71" s="307" t="s">
        <v>307</v>
      </c>
      <c r="C71" s="308"/>
      <c r="D71" s="113">
        <v>1.5513522482163598</v>
      </c>
      <c r="E71" s="115">
        <v>187</v>
      </c>
      <c r="F71" s="114">
        <v>192</v>
      </c>
      <c r="G71" s="114">
        <v>190</v>
      </c>
      <c r="H71" s="114">
        <v>187</v>
      </c>
      <c r="I71" s="140">
        <v>188</v>
      </c>
      <c r="J71" s="115">
        <v>-1</v>
      </c>
      <c r="K71" s="116">
        <v>-0.53191489361702127</v>
      </c>
    </row>
    <row r="72" spans="1:11" ht="14.1" customHeight="1" x14ac:dyDescent="0.2">
      <c r="A72" s="306">
        <v>84</v>
      </c>
      <c r="B72" s="307" t="s">
        <v>308</v>
      </c>
      <c r="C72" s="308"/>
      <c r="D72" s="113">
        <v>1.0784801725568276</v>
      </c>
      <c r="E72" s="115">
        <v>130</v>
      </c>
      <c r="F72" s="114">
        <v>140</v>
      </c>
      <c r="G72" s="114">
        <v>138</v>
      </c>
      <c r="H72" s="114">
        <v>132</v>
      </c>
      <c r="I72" s="140">
        <v>138</v>
      </c>
      <c r="J72" s="115">
        <v>-8</v>
      </c>
      <c r="K72" s="116">
        <v>-5.7971014492753623</v>
      </c>
    </row>
    <row r="73" spans="1:11" ht="14.1" customHeight="1" x14ac:dyDescent="0.2">
      <c r="A73" s="306" t="s">
        <v>309</v>
      </c>
      <c r="B73" s="307" t="s">
        <v>310</v>
      </c>
      <c r="C73" s="308"/>
      <c r="D73" s="113">
        <v>0.11614401858304298</v>
      </c>
      <c r="E73" s="115">
        <v>14</v>
      </c>
      <c r="F73" s="114">
        <v>14</v>
      </c>
      <c r="G73" s="114">
        <v>13</v>
      </c>
      <c r="H73" s="114">
        <v>14</v>
      </c>
      <c r="I73" s="140">
        <v>12</v>
      </c>
      <c r="J73" s="115">
        <v>2</v>
      </c>
      <c r="K73" s="116">
        <v>16.666666666666668</v>
      </c>
    </row>
    <row r="74" spans="1:11" ht="14.1" customHeight="1" x14ac:dyDescent="0.2">
      <c r="A74" s="306" t="s">
        <v>311</v>
      </c>
      <c r="B74" s="307" t="s">
        <v>312</v>
      </c>
      <c r="C74" s="308"/>
      <c r="D74" s="113" t="s">
        <v>513</v>
      </c>
      <c r="E74" s="115" t="s">
        <v>513</v>
      </c>
      <c r="F74" s="114" t="s">
        <v>513</v>
      </c>
      <c r="G74" s="114" t="s">
        <v>513</v>
      </c>
      <c r="H74" s="114" t="s">
        <v>513</v>
      </c>
      <c r="I74" s="140" t="s">
        <v>513</v>
      </c>
      <c r="J74" s="115" t="s">
        <v>513</v>
      </c>
      <c r="K74" s="116" t="s">
        <v>513</v>
      </c>
    </row>
    <row r="75" spans="1:11" ht="14.1" customHeight="1" x14ac:dyDescent="0.2">
      <c r="A75" s="306" t="s">
        <v>313</v>
      </c>
      <c r="B75" s="307" t="s">
        <v>314</v>
      </c>
      <c r="C75" s="308"/>
      <c r="D75" s="113">
        <v>0</v>
      </c>
      <c r="E75" s="115">
        <v>0</v>
      </c>
      <c r="F75" s="114" t="s">
        <v>513</v>
      </c>
      <c r="G75" s="114">
        <v>0</v>
      </c>
      <c r="H75" s="114" t="s">
        <v>513</v>
      </c>
      <c r="I75" s="140" t="s">
        <v>513</v>
      </c>
      <c r="J75" s="115" t="s">
        <v>513</v>
      </c>
      <c r="K75" s="116" t="s">
        <v>513</v>
      </c>
    </row>
    <row r="76" spans="1:11" ht="14.1" customHeight="1" x14ac:dyDescent="0.2">
      <c r="A76" s="306">
        <v>91</v>
      </c>
      <c r="B76" s="307" t="s">
        <v>315</v>
      </c>
      <c r="C76" s="308"/>
      <c r="D76" s="113">
        <v>0.18251202920192466</v>
      </c>
      <c r="E76" s="115">
        <v>22</v>
      </c>
      <c r="F76" s="114">
        <v>21</v>
      </c>
      <c r="G76" s="114">
        <v>21</v>
      </c>
      <c r="H76" s="114">
        <v>23</v>
      </c>
      <c r="I76" s="140">
        <v>23</v>
      </c>
      <c r="J76" s="115">
        <v>-1</v>
      </c>
      <c r="K76" s="116">
        <v>-4.3478260869565215</v>
      </c>
    </row>
    <row r="77" spans="1:11" ht="14.1" customHeight="1" x14ac:dyDescent="0.2">
      <c r="A77" s="306">
        <v>92</v>
      </c>
      <c r="B77" s="307" t="s">
        <v>316</v>
      </c>
      <c r="C77" s="308"/>
      <c r="D77" s="113">
        <v>0.1991040318566451</v>
      </c>
      <c r="E77" s="115">
        <v>24</v>
      </c>
      <c r="F77" s="114">
        <v>29</v>
      </c>
      <c r="G77" s="114">
        <v>23</v>
      </c>
      <c r="H77" s="114">
        <v>24</v>
      </c>
      <c r="I77" s="140">
        <v>25</v>
      </c>
      <c r="J77" s="115">
        <v>-1</v>
      </c>
      <c r="K77" s="116">
        <v>-4</v>
      </c>
    </row>
    <row r="78" spans="1:11" ht="14.1" customHeight="1" x14ac:dyDescent="0.2">
      <c r="A78" s="306">
        <v>93</v>
      </c>
      <c r="B78" s="307" t="s">
        <v>317</v>
      </c>
      <c r="C78" s="308"/>
      <c r="D78" s="113">
        <v>8.2960013273602126E-2</v>
      </c>
      <c r="E78" s="115">
        <v>10</v>
      </c>
      <c r="F78" s="114">
        <v>10</v>
      </c>
      <c r="G78" s="114">
        <v>11</v>
      </c>
      <c r="H78" s="114">
        <v>12</v>
      </c>
      <c r="I78" s="140">
        <v>10</v>
      </c>
      <c r="J78" s="115">
        <v>0</v>
      </c>
      <c r="K78" s="116">
        <v>0</v>
      </c>
    </row>
    <row r="79" spans="1:11" ht="14.1" customHeight="1" x14ac:dyDescent="0.2">
      <c r="A79" s="306">
        <v>94</v>
      </c>
      <c r="B79" s="307" t="s">
        <v>318</v>
      </c>
      <c r="C79" s="308"/>
      <c r="D79" s="113">
        <v>0.50605608096897292</v>
      </c>
      <c r="E79" s="115">
        <v>61</v>
      </c>
      <c r="F79" s="114">
        <v>101</v>
      </c>
      <c r="G79" s="114">
        <v>77</v>
      </c>
      <c r="H79" s="114">
        <v>85</v>
      </c>
      <c r="I79" s="140">
        <v>78</v>
      </c>
      <c r="J79" s="115">
        <v>-17</v>
      </c>
      <c r="K79" s="116">
        <v>-21.794871794871796</v>
      </c>
    </row>
    <row r="80" spans="1:11" ht="14.1" customHeight="1" x14ac:dyDescent="0.2">
      <c r="A80" s="306" t="s">
        <v>319</v>
      </c>
      <c r="B80" s="307" t="s">
        <v>320</v>
      </c>
      <c r="C80" s="308"/>
      <c r="D80" s="113" t="s">
        <v>513</v>
      </c>
      <c r="E80" s="115" t="s">
        <v>513</v>
      </c>
      <c r="F80" s="114" t="s">
        <v>513</v>
      </c>
      <c r="G80" s="114" t="s">
        <v>513</v>
      </c>
      <c r="H80" s="114">
        <v>0</v>
      </c>
      <c r="I80" s="140">
        <v>0</v>
      </c>
      <c r="J80" s="115" t="s">
        <v>513</v>
      </c>
      <c r="K80" s="116" t="s">
        <v>513</v>
      </c>
    </row>
    <row r="81" spans="1:11" ht="14.1" customHeight="1" x14ac:dyDescent="0.2">
      <c r="A81" s="310" t="s">
        <v>321</v>
      </c>
      <c r="B81" s="311" t="s">
        <v>333</v>
      </c>
      <c r="C81" s="312"/>
      <c r="D81" s="125">
        <v>4.2890326862452302</v>
      </c>
      <c r="E81" s="143">
        <v>517</v>
      </c>
      <c r="F81" s="144">
        <v>533</v>
      </c>
      <c r="G81" s="144">
        <v>532</v>
      </c>
      <c r="H81" s="144">
        <v>531</v>
      </c>
      <c r="I81" s="145">
        <v>503</v>
      </c>
      <c r="J81" s="143">
        <v>14</v>
      </c>
      <c r="K81" s="146">
        <v>2.7833001988071571</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3736</v>
      </c>
      <c r="G12" s="536">
        <v>2785</v>
      </c>
      <c r="H12" s="536">
        <v>5112</v>
      </c>
      <c r="I12" s="536">
        <v>3597</v>
      </c>
      <c r="J12" s="537">
        <v>3738</v>
      </c>
      <c r="K12" s="538">
        <v>-2</v>
      </c>
      <c r="L12" s="349">
        <v>-5.3504547886570358E-2</v>
      </c>
    </row>
    <row r="13" spans="1:17" s="110" customFormat="1" ht="15" customHeight="1" x14ac:dyDescent="0.2">
      <c r="A13" s="350" t="s">
        <v>344</v>
      </c>
      <c r="B13" s="351" t="s">
        <v>345</v>
      </c>
      <c r="C13" s="347"/>
      <c r="D13" s="347"/>
      <c r="E13" s="348"/>
      <c r="F13" s="536">
        <v>2116</v>
      </c>
      <c r="G13" s="536">
        <v>1617</v>
      </c>
      <c r="H13" s="536">
        <v>2980</v>
      </c>
      <c r="I13" s="536">
        <v>2076</v>
      </c>
      <c r="J13" s="537">
        <v>2107</v>
      </c>
      <c r="K13" s="538">
        <v>9</v>
      </c>
      <c r="L13" s="349">
        <v>0.42714760322733747</v>
      </c>
    </row>
    <row r="14" spans="1:17" s="110" customFormat="1" ht="22.5" customHeight="1" x14ac:dyDescent="0.2">
      <c r="A14" s="350"/>
      <c r="B14" s="351" t="s">
        <v>346</v>
      </c>
      <c r="C14" s="347"/>
      <c r="D14" s="347"/>
      <c r="E14" s="348"/>
      <c r="F14" s="536">
        <v>1620</v>
      </c>
      <c r="G14" s="536">
        <v>1168</v>
      </c>
      <c r="H14" s="536">
        <v>2132</v>
      </c>
      <c r="I14" s="536">
        <v>1521</v>
      </c>
      <c r="J14" s="537">
        <v>1631</v>
      </c>
      <c r="K14" s="538">
        <v>-11</v>
      </c>
      <c r="L14" s="349">
        <v>-0.67443286327406504</v>
      </c>
    </row>
    <row r="15" spans="1:17" s="110" customFormat="1" ht="15" customHeight="1" x14ac:dyDescent="0.2">
      <c r="A15" s="350" t="s">
        <v>347</v>
      </c>
      <c r="B15" s="351" t="s">
        <v>108</v>
      </c>
      <c r="C15" s="347"/>
      <c r="D15" s="347"/>
      <c r="E15" s="348"/>
      <c r="F15" s="536">
        <v>790</v>
      </c>
      <c r="G15" s="536">
        <v>679</v>
      </c>
      <c r="H15" s="536">
        <v>2300</v>
      </c>
      <c r="I15" s="536">
        <v>908</v>
      </c>
      <c r="J15" s="537">
        <v>895</v>
      </c>
      <c r="K15" s="538">
        <v>-105</v>
      </c>
      <c r="L15" s="349">
        <v>-11.731843575418994</v>
      </c>
    </row>
    <row r="16" spans="1:17" s="110" customFormat="1" ht="15" customHeight="1" x14ac:dyDescent="0.2">
      <c r="A16" s="350"/>
      <c r="B16" s="351" t="s">
        <v>109</v>
      </c>
      <c r="C16" s="347"/>
      <c r="D16" s="347"/>
      <c r="E16" s="348"/>
      <c r="F16" s="536">
        <v>2491</v>
      </c>
      <c r="G16" s="536">
        <v>1880</v>
      </c>
      <c r="H16" s="536">
        <v>2484</v>
      </c>
      <c r="I16" s="536">
        <v>2328</v>
      </c>
      <c r="J16" s="537">
        <v>2424</v>
      </c>
      <c r="K16" s="538">
        <v>67</v>
      </c>
      <c r="L16" s="349">
        <v>2.7640264026402641</v>
      </c>
    </row>
    <row r="17" spans="1:12" s="110" customFormat="1" ht="15" customHeight="1" x14ac:dyDescent="0.2">
      <c r="A17" s="350"/>
      <c r="B17" s="351" t="s">
        <v>110</v>
      </c>
      <c r="C17" s="347"/>
      <c r="D17" s="347"/>
      <c r="E17" s="348"/>
      <c r="F17" s="536">
        <v>399</v>
      </c>
      <c r="G17" s="536">
        <v>207</v>
      </c>
      <c r="H17" s="536">
        <v>284</v>
      </c>
      <c r="I17" s="536">
        <v>310</v>
      </c>
      <c r="J17" s="537">
        <v>370</v>
      </c>
      <c r="K17" s="538">
        <v>29</v>
      </c>
      <c r="L17" s="349">
        <v>7.8378378378378377</v>
      </c>
    </row>
    <row r="18" spans="1:12" s="110" customFormat="1" ht="15" customHeight="1" x14ac:dyDescent="0.2">
      <c r="A18" s="350"/>
      <c r="B18" s="351" t="s">
        <v>111</v>
      </c>
      <c r="C18" s="347"/>
      <c r="D18" s="347"/>
      <c r="E18" s="348"/>
      <c r="F18" s="536">
        <v>56</v>
      </c>
      <c r="G18" s="536">
        <v>19</v>
      </c>
      <c r="H18" s="536">
        <v>44</v>
      </c>
      <c r="I18" s="536">
        <v>51</v>
      </c>
      <c r="J18" s="537">
        <v>49</v>
      </c>
      <c r="K18" s="538">
        <v>7</v>
      </c>
      <c r="L18" s="349">
        <v>14.285714285714286</v>
      </c>
    </row>
    <row r="19" spans="1:12" s="110" customFormat="1" ht="15" customHeight="1" x14ac:dyDescent="0.2">
      <c r="A19" s="118" t="s">
        <v>113</v>
      </c>
      <c r="B19" s="119" t="s">
        <v>181</v>
      </c>
      <c r="C19" s="347"/>
      <c r="D19" s="347"/>
      <c r="E19" s="348"/>
      <c r="F19" s="536">
        <v>2373</v>
      </c>
      <c r="G19" s="536">
        <v>1897</v>
      </c>
      <c r="H19" s="536">
        <v>3964</v>
      </c>
      <c r="I19" s="536">
        <v>2451</v>
      </c>
      <c r="J19" s="537">
        <v>2496</v>
      </c>
      <c r="K19" s="538">
        <v>-123</v>
      </c>
      <c r="L19" s="349">
        <v>-4.927884615384615</v>
      </c>
    </row>
    <row r="20" spans="1:12" s="110" customFormat="1" ht="15" customHeight="1" x14ac:dyDescent="0.2">
      <c r="A20" s="118"/>
      <c r="B20" s="119" t="s">
        <v>182</v>
      </c>
      <c r="C20" s="347"/>
      <c r="D20" s="347"/>
      <c r="E20" s="348"/>
      <c r="F20" s="536">
        <v>1363</v>
      </c>
      <c r="G20" s="536">
        <v>888</v>
      </c>
      <c r="H20" s="536">
        <v>1148</v>
      </c>
      <c r="I20" s="536">
        <v>1146</v>
      </c>
      <c r="J20" s="537">
        <v>1242</v>
      </c>
      <c r="K20" s="538">
        <v>121</v>
      </c>
      <c r="L20" s="349">
        <v>9.7423510466988734</v>
      </c>
    </row>
    <row r="21" spans="1:12" s="110" customFormat="1" ht="15" customHeight="1" x14ac:dyDescent="0.2">
      <c r="A21" s="118" t="s">
        <v>113</v>
      </c>
      <c r="B21" s="119" t="s">
        <v>116</v>
      </c>
      <c r="C21" s="347"/>
      <c r="D21" s="347"/>
      <c r="E21" s="348"/>
      <c r="F21" s="536">
        <v>3035</v>
      </c>
      <c r="G21" s="536">
        <v>1910</v>
      </c>
      <c r="H21" s="536">
        <v>3954</v>
      </c>
      <c r="I21" s="536">
        <v>2753</v>
      </c>
      <c r="J21" s="537">
        <v>3144</v>
      </c>
      <c r="K21" s="538">
        <v>-109</v>
      </c>
      <c r="L21" s="349">
        <v>-3.4669211195928753</v>
      </c>
    </row>
    <row r="22" spans="1:12" s="110" customFormat="1" ht="15" customHeight="1" x14ac:dyDescent="0.2">
      <c r="A22" s="118"/>
      <c r="B22" s="119" t="s">
        <v>117</v>
      </c>
      <c r="C22" s="347"/>
      <c r="D22" s="347"/>
      <c r="E22" s="348"/>
      <c r="F22" s="536">
        <v>701</v>
      </c>
      <c r="G22" s="536">
        <v>874</v>
      </c>
      <c r="H22" s="536">
        <v>1155</v>
      </c>
      <c r="I22" s="536">
        <v>842</v>
      </c>
      <c r="J22" s="537">
        <v>594</v>
      </c>
      <c r="K22" s="538">
        <v>107</v>
      </c>
      <c r="L22" s="349">
        <v>18.013468013468014</v>
      </c>
    </row>
    <row r="23" spans="1:12" s="110" customFormat="1" ht="15" customHeight="1" x14ac:dyDescent="0.2">
      <c r="A23" s="352" t="s">
        <v>347</v>
      </c>
      <c r="B23" s="353" t="s">
        <v>193</v>
      </c>
      <c r="C23" s="354"/>
      <c r="D23" s="354"/>
      <c r="E23" s="355"/>
      <c r="F23" s="539">
        <v>122</v>
      </c>
      <c r="G23" s="539">
        <v>177</v>
      </c>
      <c r="H23" s="539">
        <v>1118</v>
      </c>
      <c r="I23" s="539">
        <v>75</v>
      </c>
      <c r="J23" s="540">
        <v>226</v>
      </c>
      <c r="K23" s="541">
        <v>-104</v>
      </c>
      <c r="L23" s="356">
        <v>-46.017699115044245</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30.8</v>
      </c>
      <c r="G25" s="542">
        <v>44.1</v>
      </c>
      <c r="H25" s="542">
        <v>46.9</v>
      </c>
      <c r="I25" s="542">
        <v>38.700000000000003</v>
      </c>
      <c r="J25" s="542">
        <v>33.700000000000003</v>
      </c>
      <c r="K25" s="543" t="s">
        <v>349</v>
      </c>
      <c r="L25" s="364">
        <v>-2.9000000000000021</v>
      </c>
    </row>
    <row r="26" spans="1:12" s="110" customFormat="1" ht="15" customHeight="1" x14ac:dyDescent="0.2">
      <c r="A26" s="365" t="s">
        <v>105</v>
      </c>
      <c r="B26" s="366" t="s">
        <v>345</v>
      </c>
      <c r="C26" s="362"/>
      <c r="D26" s="362"/>
      <c r="E26" s="363"/>
      <c r="F26" s="542">
        <v>30.2</v>
      </c>
      <c r="G26" s="542">
        <v>50.1</v>
      </c>
      <c r="H26" s="542">
        <v>49</v>
      </c>
      <c r="I26" s="542">
        <v>38.4</v>
      </c>
      <c r="J26" s="544">
        <v>33.1</v>
      </c>
      <c r="K26" s="543" t="s">
        <v>349</v>
      </c>
      <c r="L26" s="364">
        <v>-2.9000000000000021</v>
      </c>
    </row>
    <row r="27" spans="1:12" s="110" customFormat="1" ht="15" customHeight="1" x14ac:dyDescent="0.2">
      <c r="A27" s="365"/>
      <c r="B27" s="366" t="s">
        <v>346</v>
      </c>
      <c r="C27" s="362"/>
      <c r="D27" s="362"/>
      <c r="E27" s="363"/>
      <c r="F27" s="542">
        <v>31.6</v>
      </c>
      <c r="G27" s="542">
        <v>35.1</v>
      </c>
      <c r="H27" s="542">
        <v>43.9</v>
      </c>
      <c r="I27" s="542">
        <v>39.1</v>
      </c>
      <c r="J27" s="542">
        <v>34.6</v>
      </c>
      <c r="K27" s="543" t="s">
        <v>349</v>
      </c>
      <c r="L27" s="364">
        <v>-3</v>
      </c>
    </row>
    <row r="28" spans="1:12" s="110" customFormat="1" ht="15" customHeight="1" x14ac:dyDescent="0.2">
      <c r="A28" s="365" t="s">
        <v>113</v>
      </c>
      <c r="B28" s="366" t="s">
        <v>108</v>
      </c>
      <c r="C28" s="362"/>
      <c r="D28" s="362"/>
      <c r="E28" s="363"/>
      <c r="F28" s="542">
        <v>37.9</v>
      </c>
      <c r="G28" s="542">
        <v>45.3</v>
      </c>
      <c r="H28" s="542">
        <v>49</v>
      </c>
      <c r="I28" s="542">
        <v>43.5</v>
      </c>
      <c r="J28" s="542">
        <v>39.1</v>
      </c>
      <c r="K28" s="543" t="s">
        <v>349</v>
      </c>
      <c r="L28" s="364">
        <v>-1.2000000000000028</v>
      </c>
    </row>
    <row r="29" spans="1:12" s="110" customFormat="1" ht="11.25" x14ac:dyDescent="0.2">
      <c r="A29" s="365"/>
      <c r="B29" s="366" t="s">
        <v>109</v>
      </c>
      <c r="C29" s="362"/>
      <c r="D29" s="362"/>
      <c r="E29" s="363"/>
      <c r="F29" s="542">
        <v>29.6</v>
      </c>
      <c r="G29" s="542">
        <v>44.5</v>
      </c>
      <c r="H29" s="542">
        <v>46.5</v>
      </c>
      <c r="I29" s="542">
        <v>36.9</v>
      </c>
      <c r="J29" s="544">
        <v>32.5</v>
      </c>
      <c r="K29" s="543" t="s">
        <v>349</v>
      </c>
      <c r="L29" s="364">
        <v>-2.8999999999999986</v>
      </c>
    </row>
    <row r="30" spans="1:12" s="110" customFormat="1" ht="15" customHeight="1" x14ac:dyDescent="0.2">
      <c r="A30" s="365"/>
      <c r="B30" s="366" t="s">
        <v>110</v>
      </c>
      <c r="C30" s="362"/>
      <c r="D30" s="362"/>
      <c r="E30" s="363"/>
      <c r="F30" s="542">
        <v>24.9</v>
      </c>
      <c r="G30" s="542">
        <v>36.799999999999997</v>
      </c>
      <c r="H30" s="542">
        <v>39.6</v>
      </c>
      <c r="I30" s="542">
        <v>38.1</v>
      </c>
      <c r="J30" s="542">
        <v>30.3</v>
      </c>
      <c r="K30" s="543" t="s">
        <v>349</v>
      </c>
      <c r="L30" s="364">
        <v>-5.4000000000000021</v>
      </c>
    </row>
    <row r="31" spans="1:12" s="110" customFormat="1" ht="15" customHeight="1" x14ac:dyDescent="0.2">
      <c r="A31" s="365"/>
      <c r="B31" s="366" t="s">
        <v>111</v>
      </c>
      <c r="C31" s="362"/>
      <c r="D31" s="362"/>
      <c r="E31" s="363"/>
      <c r="F31" s="542">
        <v>39.299999999999997</v>
      </c>
      <c r="G31" s="542">
        <v>47.4</v>
      </c>
      <c r="H31" s="542">
        <v>61.4</v>
      </c>
      <c r="I31" s="542">
        <v>45.1</v>
      </c>
      <c r="J31" s="542">
        <v>46.9</v>
      </c>
      <c r="K31" s="543" t="s">
        <v>349</v>
      </c>
      <c r="L31" s="364">
        <v>-7.6000000000000014</v>
      </c>
    </row>
    <row r="32" spans="1:12" s="110" customFormat="1" ht="15" customHeight="1" x14ac:dyDescent="0.2">
      <c r="A32" s="367" t="s">
        <v>113</v>
      </c>
      <c r="B32" s="368" t="s">
        <v>181</v>
      </c>
      <c r="C32" s="362"/>
      <c r="D32" s="362"/>
      <c r="E32" s="363"/>
      <c r="F32" s="542">
        <v>33.5</v>
      </c>
      <c r="G32" s="542">
        <v>50.1</v>
      </c>
      <c r="H32" s="542">
        <v>51.4</v>
      </c>
      <c r="I32" s="542">
        <v>41.3</v>
      </c>
      <c r="J32" s="544">
        <v>33.799999999999997</v>
      </c>
      <c r="K32" s="543" t="s">
        <v>349</v>
      </c>
      <c r="L32" s="364">
        <v>-0.29999999999999716</v>
      </c>
    </row>
    <row r="33" spans="1:12" s="110" customFormat="1" ht="15" customHeight="1" x14ac:dyDescent="0.2">
      <c r="A33" s="367"/>
      <c r="B33" s="368" t="s">
        <v>182</v>
      </c>
      <c r="C33" s="362"/>
      <c r="D33" s="362"/>
      <c r="E33" s="363"/>
      <c r="F33" s="542">
        <v>26.4</v>
      </c>
      <c r="G33" s="542">
        <v>32.200000000000003</v>
      </c>
      <c r="H33" s="542">
        <v>36.299999999999997</v>
      </c>
      <c r="I33" s="542">
        <v>33.4</v>
      </c>
      <c r="J33" s="542">
        <v>33.6</v>
      </c>
      <c r="K33" s="543" t="s">
        <v>349</v>
      </c>
      <c r="L33" s="364">
        <v>-7.2000000000000028</v>
      </c>
    </row>
    <row r="34" spans="1:12" s="369" customFormat="1" ht="15" customHeight="1" x14ac:dyDescent="0.2">
      <c r="A34" s="367" t="s">
        <v>113</v>
      </c>
      <c r="B34" s="368" t="s">
        <v>116</v>
      </c>
      <c r="C34" s="362"/>
      <c r="D34" s="362"/>
      <c r="E34" s="363"/>
      <c r="F34" s="542">
        <v>26.5</v>
      </c>
      <c r="G34" s="542">
        <v>28.3</v>
      </c>
      <c r="H34" s="542">
        <v>33.4</v>
      </c>
      <c r="I34" s="542">
        <v>31.2</v>
      </c>
      <c r="J34" s="542">
        <v>30.6</v>
      </c>
      <c r="K34" s="543" t="s">
        <v>349</v>
      </c>
      <c r="L34" s="364">
        <v>-4.1000000000000014</v>
      </c>
    </row>
    <row r="35" spans="1:12" s="369" customFormat="1" ht="11.25" x14ac:dyDescent="0.2">
      <c r="A35" s="370"/>
      <c r="B35" s="371" t="s">
        <v>117</v>
      </c>
      <c r="C35" s="372"/>
      <c r="D35" s="372"/>
      <c r="E35" s="373"/>
      <c r="F35" s="545">
        <v>48.9</v>
      </c>
      <c r="G35" s="545">
        <v>76</v>
      </c>
      <c r="H35" s="545">
        <v>79.900000000000006</v>
      </c>
      <c r="I35" s="545">
        <v>62.6</v>
      </c>
      <c r="J35" s="546">
        <v>49.2</v>
      </c>
      <c r="K35" s="547" t="s">
        <v>349</v>
      </c>
      <c r="L35" s="374">
        <v>-0.30000000000000426</v>
      </c>
    </row>
    <row r="36" spans="1:12" s="369" customFormat="1" ht="15.95" customHeight="1" x14ac:dyDescent="0.2">
      <c r="A36" s="375" t="s">
        <v>350</v>
      </c>
      <c r="B36" s="376"/>
      <c r="C36" s="377"/>
      <c r="D36" s="376"/>
      <c r="E36" s="378"/>
      <c r="F36" s="548">
        <v>3585</v>
      </c>
      <c r="G36" s="548">
        <v>2585</v>
      </c>
      <c r="H36" s="548">
        <v>3754</v>
      </c>
      <c r="I36" s="548">
        <v>3501</v>
      </c>
      <c r="J36" s="548">
        <v>3478</v>
      </c>
      <c r="K36" s="549">
        <v>107</v>
      </c>
      <c r="L36" s="380">
        <v>3.076480736055204</v>
      </c>
    </row>
    <row r="37" spans="1:12" s="369" customFormat="1" ht="15.95" customHeight="1" x14ac:dyDescent="0.2">
      <c r="A37" s="381"/>
      <c r="B37" s="382" t="s">
        <v>113</v>
      </c>
      <c r="C37" s="382" t="s">
        <v>351</v>
      </c>
      <c r="D37" s="382"/>
      <c r="E37" s="383"/>
      <c r="F37" s="548">
        <v>1104</v>
      </c>
      <c r="G37" s="548">
        <v>1139</v>
      </c>
      <c r="H37" s="548">
        <v>1760</v>
      </c>
      <c r="I37" s="548">
        <v>1355</v>
      </c>
      <c r="J37" s="548">
        <v>1173</v>
      </c>
      <c r="K37" s="549">
        <v>-69</v>
      </c>
      <c r="L37" s="380">
        <v>-5.882352941176471</v>
      </c>
    </row>
    <row r="38" spans="1:12" s="369" customFormat="1" ht="15.95" customHeight="1" x14ac:dyDescent="0.2">
      <c r="A38" s="381"/>
      <c r="B38" s="384" t="s">
        <v>105</v>
      </c>
      <c r="C38" s="384" t="s">
        <v>106</v>
      </c>
      <c r="D38" s="385"/>
      <c r="E38" s="383"/>
      <c r="F38" s="548">
        <v>2045</v>
      </c>
      <c r="G38" s="548">
        <v>1540</v>
      </c>
      <c r="H38" s="548">
        <v>2186</v>
      </c>
      <c r="I38" s="548">
        <v>2042</v>
      </c>
      <c r="J38" s="550">
        <v>2008</v>
      </c>
      <c r="K38" s="549">
        <v>37</v>
      </c>
      <c r="L38" s="380">
        <v>1.8426294820717131</v>
      </c>
    </row>
    <row r="39" spans="1:12" s="369" customFormat="1" ht="15.95" customHeight="1" x14ac:dyDescent="0.2">
      <c r="A39" s="381"/>
      <c r="B39" s="385"/>
      <c r="C39" s="382" t="s">
        <v>352</v>
      </c>
      <c r="D39" s="385"/>
      <c r="E39" s="383"/>
      <c r="F39" s="548">
        <v>617</v>
      </c>
      <c r="G39" s="548">
        <v>772</v>
      </c>
      <c r="H39" s="548">
        <v>1071</v>
      </c>
      <c r="I39" s="548">
        <v>784</v>
      </c>
      <c r="J39" s="548">
        <v>665</v>
      </c>
      <c r="K39" s="549">
        <v>-48</v>
      </c>
      <c r="L39" s="380">
        <v>-7.2180451127819545</v>
      </c>
    </row>
    <row r="40" spans="1:12" s="369" customFormat="1" ht="15.95" customHeight="1" x14ac:dyDescent="0.2">
      <c r="A40" s="381"/>
      <c r="B40" s="384"/>
      <c r="C40" s="384" t="s">
        <v>107</v>
      </c>
      <c r="D40" s="385"/>
      <c r="E40" s="383"/>
      <c r="F40" s="548">
        <v>1540</v>
      </c>
      <c r="G40" s="548">
        <v>1045</v>
      </c>
      <c r="H40" s="548">
        <v>1568</v>
      </c>
      <c r="I40" s="548">
        <v>1459</v>
      </c>
      <c r="J40" s="548">
        <v>1470</v>
      </c>
      <c r="K40" s="549">
        <v>70</v>
      </c>
      <c r="L40" s="380">
        <v>4.7619047619047619</v>
      </c>
    </row>
    <row r="41" spans="1:12" s="369" customFormat="1" ht="24" customHeight="1" x14ac:dyDescent="0.2">
      <c r="A41" s="381"/>
      <c r="B41" s="385"/>
      <c r="C41" s="382" t="s">
        <v>352</v>
      </c>
      <c r="D41" s="385"/>
      <c r="E41" s="383"/>
      <c r="F41" s="548">
        <v>487</v>
      </c>
      <c r="G41" s="548">
        <v>367</v>
      </c>
      <c r="H41" s="548">
        <v>689</v>
      </c>
      <c r="I41" s="548">
        <v>571</v>
      </c>
      <c r="J41" s="550">
        <v>508</v>
      </c>
      <c r="K41" s="549">
        <v>-21</v>
      </c>
      <c r="L41" s="380">
        <v>-4.1338582677165352</v>
      </c>
    </row>
    <row r="42" spans="1:12" s="110" customFormat="1" ht="15" customHeight="1" x14ac:dyDescent="0.2">
      <c r="A42" s="381"/>
      <c r="B42" s="384" t="s">
        <v>113</v>
      </c>
      <c r="C42" s="384" t="s">
        <v>353</v>
      </c>
      <c r="D42" s="385"/>
      <c r="E42" s="383"/>
      <c r="F42" s="548">
        <v>672</v>
      </c>
      <c r="G42" s="548">
        <v>523</v>
      </c>
      <c r="H42" s="548">
        <v>1038</v>
      </c>
      <c r="I42" s="548">
        <v>836</v>
      </c>
      <c r="J42" s="548">
        <v>672</v>
      </c>
      <c r="K42" s="549">
        <v>0</v>
      </c>
      <c r="L42" s="380">
        <v>0</v>
      </c>
    </row>
    <row r="43" spans="1:12" s="110" customFormat="1" ht="15" customHeight="1" x14ac:dyDescent="0.2">
      <c r="A43" s="381"/>
      <c r="B43" s="385"/>
      <c r="C43" s="382" t="s">
        <v>352</v>
      </c>
      <c r="D43" s="385"/>
      <c r="E43" s="383"/>
      <c r="F43" s="548">
        <v>255</v>
      </c>
      <c r="G43" s="548">
        <v>237</v>
      </c>
      <c r="H43" s="548">
        <v>509</v>
      </c>
      <c r="I43" s="548">
        <v>364</v>
      </c>
      <c r="J43" s="548">
        <v>263</v>
      </c>
      <c r="K43" s="549">
        <v>-8</v>
      </c>
      <c r="L43" s="380">
        <v>-3.041825095057034</v>
      </c>
    </row>
    <row r="44" spans="1:12" s="110" customFormat="1" ht="15" customHeight="1" x14ac:dyDescent="0.2">
      <c r="A44" s="381"/>
      <c r="B44" s="384"/>
      <c r="C44" s="366" t="s">
        <v>109</v>
      </c>
      <c r="D44" s="385"/>
      <c r="E44" s="383"/>
      <c r="F44" s="548">
        <v>2460</v>
      </c>
      <c r="G44" s="548">
        <v>1842</v>
      </c>
      <c r="H44" s="548">
        <v>2389</v>
      </c>
      <c r="I44" s="548">
        <v>2304</v>
      </c>
      <c r="J44" s="550">
        <v>2387</v>
      </c>
      <c r="K44" s="549">
        <v>73</v>
      </c>
      <c r="L44" s="380">
        <v>3.0582320904901552</v>
      </c>
    </row>
    <row r="45" spans="1:12" s="110" customFormat="1" ht="15" customHeight="1" x14ac:dyDescent="0.2">
      <c r="A45" s="381"/>
      <c r="B45" s="385"/>
      <c r="C45" s="382" t="s">
        <v>352</v>
      </c>
      <c r="D45" s="385"/>
      <c r="E45" s="383"/>
      <c r="F45" s="548">
        <v>728</v>
      </c>
      <c r="G45" s="548">
        <v>819</v>
      </c>
      <c r="H45" s="548">
        <v>1112</v>
      </c>
      <c r="I45" s="548">
        <v>850</v>
      </c>
      <c r="J45" s="548">
        <v>775</v>
      </c>
      <c r="K45" s="549">
        <v>-47</v>
      </c>
      <c r="L45" s="380">
        <v>-6.064516129032258</v>
      </c>
    </row>
    <row r="46" spans="1:12" s="110" customFormat="1" ht="15" customHeight="1" x14ac:dyDescent="0.2">
      <c r="A46" s="381"/>
      <c r="B46" s="384"/>
      <c r="C46" s="366" t="s">
        <v>110</v>
      </c>
      <c r="D46" s="385"/>
      <c r="E46" s="383"/>
      <c r="F46" s="548">
        <v>397</v>
      </c>
      <c r="G46" s="548">
        <v>201</v>
      </c>
      <c r="H46" s="548">
        <v>283</v>
      </c>
      <c r="I46" s="548">
        <v>310</v>
      </c>
      <c r="J46" s="548">
        <v>370</v>
      </c>
      <c r="K46" s="549">
        <v>27</v>
      </c>
      <c r="L46" s="380">
        <v>7.2972972972972974</v>
      </c>
    </row>
    <row r="47" spans="1:12" s="110" customFormat="1" ht="15" customHeight="1" x14ac:dyDescent="0.2">
      <c r="A47" s="381"/>
      <c r="B47" s="385"/>
      <c r="C47" s="382" t="s">
        <v>352</v>
      </c>
      <c r="D47" s="385"/>
      <c r="E47" s="383"/>
      <c r="F47" s="548">
        <v>99</v>
      </c>
      <c r="G47" s="548">
        <v>74</v>
      </c>
      <c r="H47" s="548">
        <v>112</v>
      </c>
      <c r="I47" s="548">
        <v>118</v>
      </c>
      <c r="J47" s="550">
        <v>112</v>
      </c>
      <c r="K47" s="549">
        <v>-13</v>
      </c>
      <c r="L47" s="380">
        <v>-11.607142857142858</v>
      </c>
    </row>
    <row r="48" spans="1:12" s="110" customFormat="1" ht="15" customHeight="1" x14ac:dyDescent="0.2">
      <c r="A48" s="381"/>
      <c r="B48" s="385"/>
      <c r="C48" s="366" t="s">
        <v>111</v>
      </c>
      <c r="D48" s="386"/>
      <c r="E48" s="387"/>
      <c r="F48" s="548">
        <v>56</v>
      </c>
      <c r="G48" s="548">
        <v>19</v>
      </c>
      <c r="H48" s="548">
        <v>44</v>
      </c>
      <c r="I48" s="548">
        <v>51</v>
      </c>
      <c r="J48" s="548">
        <v>49</v>
      </c>
      <c r="K48" s="549">
        <v>7</v>
      </c>
      <c r="L48" s="380">
        <v>14.285714285714286</v>
      </c>
    </row>
    <row r="49" spans="1:12" s="110" customFormat="1" ht="15" customHeight="1" x14ac:dyDescent="0.2">
      <c r="A49" s="381"/>
      <c r="B49" s="385"/>
      <c r="C49" s="382" t="s">
        <v>352</v>
      </c>
      <c r="D49" s="385"/>
      <c r="E49" s="383"/>
      <c r="F49" s="548">
        <v>22</v>
      </c>
      <c r="G49" s="548">
        <v>9</v>
      </c>
      <c r="H49" s="548">
        <v>27</v>
      </c>
      <c r="I49" s="548">
        <v>23</v>
      </c>
      <c r="J49" s="548">
        <v>23</v>
      </c>
      <c r="K49" s="549">
        <v>-1</v>
      </c>
      <c r="L49" s="380">
        <v>-4.3478260869565215</v>
      </c>
    </row>
    <row r="50" spans="1:12" s="110" customFormat="1" ht="15" customHeight="1" x14ac:dyDescent="0.2">
      <c r="A50" s="381"/>
      <c r="B50" s="384" t="s">
        <v>113</v>
      </c>
      <c r="C50" s="382" t="s">
        <v>181</v>
      </c>
      <c r="D50" s="385"/>
      <c r="E50" s="383"/>
      <c r="F50" s="548">
        <v>2231</v>
      </c>
      <c r="G50" s="548">
        <v>1711</v>
      </c>
      <c r="H50" s="548">
        <v>2627</v>
      </c>
      <c r="I50" s="548">
        <v>2360</v>
      </c>
      <c r="J50" s="550">
        <v>2244</v>
      </c>
      <c r="K50" s="549">
        <v>-13</v>
      </c>
      <c r="L50" s="380">
        <v>-0.57932263814616758</v>
      </c>
    </row>
    <row r="51" spans="1:12" s="110" customFormat="1" ht="15" customHeight="1" x14ac:dyDescent="0.2">
      <c r="A51" s="381"/>
      <c r="B51" s="385"/>
      <c r="C51" s="382" t="s">
        <v>352</v>
      </c>
      <c r="D51" s="385"/>
      <c r="E51" s="383"/>
      <c r="F51" s="548">
        <v>747</v>
      </c>
      <c r="G51" s="548">
        <v>858</v>
      </c>
      <c r="H51" s="548">
        <v>1351</v>
      </c>
      <c r="I51" s="548">
        <v>974</v>
      </c>
      <c r="J51" s="548">
        <v>758</v>
      </c>
      <c r="K51" s="549">
        <v>-11</v>
      </c>
      <c r="L51" s="380">
        <v>-1.4511873350923483</v>
      </c>
    </row>
    <row r="52" spans="1:12" s="110" customFormat="1" ht="15" customHeight="1" x14ac:dyDescent="0.2">
      <c r="A52" s="381"/>
      <c r="B52" s="384"/>
      <c r="C52" s="382" t="s">
        <v>182</v>
      </c>
      <c r="D52" s="385"/>
      <c r="E52" s="383"/>
      <c r="F52" s="548">
        <v>1354</v>
      </c>
      <c r="G52" s="548">
        <v>874</v>
      </c>
      <c r="H52" s="548">
        <v>1127</v>
      </c>
      <c r="I52" s="548">
        <v>1141</v>
      </c>
      <c r="J52" s="548">
        <v>1234</v>
      </c>
      <c r="K52" s="549">
        <v>120</v>
      </c>
      <c r="L52" s="380">
        <v>9.7244732576985413</v>
      </c>
    </row>
    <row r="53" spans="1:12" s="269" customFormat="1" ht="11.25" customHeight="1" x14ac:dyDescent="0.2">
      <c r="A53" s="381"/>
      <c r="B53" s="385"/>
      <c r="C53" s="382" t="s">
        <v>352</v>
      </c>
      <c r="D53" s="385"/>
      <c r="E53" s="383"/>
      <c r="F53" s="548">
        <v>357</v>
      </c>
      <c r="G53" s="548">
        <v>281</v>
      </c>
      <c r="H53" s="548">
        <v>409</v>
      </c>
      <c r="I53" s="548">
        <v>381</v>
      </c>
      <c r="J53" s="550">
        <v>415</v>
      </c>
      <c r="K53" s="549">
        <v>-58</v>
      </c>
      <c r="L53" s="380">
        <v>-13.975903614457831</v>
      </c>
    </row>
    <row r="54" spans="1:12" s="151" customFormat="1" ht="12.75" customHeight="1" x14ac:dyDescent="0.2">
      <c r="A54" s="381"/>
      <c r="B54" s="384" t="s">
        <v>113</v>
      </c>
      <c r="C54" s="384" t="s">
        <v>116</v>
      </c>
      <c r="D54" s="385"/>
      <c r="E54" s="383"/>
      <c r="F54" s="548">
        <v>2894</v>
      </c>
      <c r="G54" s="548">
        <v>1727</v>
      </c>
      <c r="H54" s="548">
        <v>2666</v>
      </c>
      <c r="I54" s="548">
        <v>2661</v>
      </c>
      <c r="J54" s="548">
        <v>2899</v>
      </c>
      <c r="K54" s="549">
        <v>-5</v>
      </c>
      <c r="L54" s="380">
        <v>-0.17247326664367024</v>
      </c>
    </row>
    <row r="55" spans="1:12" ht="11.25" x14ac:dyDescent="0.2">
      <c r="A55" s="381"/>
      <c r="B55" s="385"/>
      <c r="C55" s="382" t="s">
        <v>352</v>
      </c>
      <c r="D55" s="385"/>
      <c r="E55" s="383"/>
      <c r="F55" s="548">
        <v>766</v>
      </c>
      <c r="G55" s="548">
        <v>488</v>
      </c>
      <c r="H55" s="548">
        <v>891</v>
      </c>
      <c r="I55" s="548">
        <v>830</v>
      </c>
      <c r="J55" s="548">
        <v>888</v>
      </c>
      <c r="K55" s="549">
        <v>-122</v>
      </c>
      <c r="L55" s="380">
        <v>-13.738738738738739</v>
      </c>
    </row>
    <row r="56" spans="1:12" ht="14.25" customHeight="1" x14ac:dyDescent="0.2">
      <c r="A56" s="381"/>
      <c r="B56" s="385"/>
      <c r="C56" s="384" t="s">
        <v>117</v>
      </c>
      <c r="D56" s="385"/>
      <c r="E56" s="383"/>
      <c r="F56" s="548">
        <v>691</v>
      </c>
      <c r="G56" s="548">
        <v>857</v>
      </c>
      <c r="H56" s="548">
        <v>1088</v>
      </c>
      <c r="I56" s="548">
        <v>838</v>
      </c>
      <c r="J56" s="548">
        <v>579</v>
      </c>
      <c r="K56" s="549">
        <v>112</v>
      </c>
      <c r="L56" s="380">
        <v>19.34369602763385</v>
      </c>
    </row>
    <row r="57" spans="1:12" ht="18.75" customHeight="1" x14ac:dyDescent="0.2">
      <c r="A57" s="388"/>
      <c r="B57" s="389"/>
      <c r="C57" s="390" t="s">
        <v>352</v>
      </c>
      <c r="D57" s="389"/>
      <c r="E57" s="391"/>
      <c r="F57" s="551">
        <v>338</v>
      </c>
      <c r="G57" s="552">
        <v>651</v>
      </c>
      <c r="H57" s="552">
        <v>869</v>
      </c>
      <c r="I57" s="552">
        <v>525</v>
      </c>
      <c r="J57" s="552">
        <v>285</v>
      </c>
      <c r="K57" s="553">
        <f t="shared" ref="K57" si="0">IF(OR(F57=".",J57=".")=TRUE,".",IF(OR(F57="*",J57="*")=TRUE,"*",IF(AND(F57="-",J57="-")=TRUE,"-",IF(AND(ISNUMBER(J57),ISNUMBER(F57))=TRUE,IF(F57-J57=0,0,F57-J57),IF(ISNUMBER(F57)=TRUE,F57,-J57)))))</f>
        <v>53</v>
      </c>
      <c r="L57" s="392">
        <f t="shared" ref="L57" si="1">IF(K57 =".",".",IF(K57 ="*","*",IF(K57="-","-",IF(K57=0,0,IF(OR(J57="-",J57=".",F57="-",F57=".")=TRUE,"X",IF(J57=0,"0,0",IF(ABS(K57*100/J57)&gt;250,".X",(K57*100/J57))))))))</f>
        <v>18.596491228070175</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3736</v>
      </c>
      <c r="E11" s="114">
        <v>2785</v>
      </c>
      <c r="F11" s="114">
        <v>5112</v>
      </c>
      <c r="G11" s="114">
        <v>3597</v>
      </c>
      <c r="H11" s="140">
        <v>3738</v>
      </c>
      <c r="I11" s="115">
        <v>-2</v>
      </c>
      <c r="J11" s="116">
        <v>-5.3504547886570358E-2</v>
      </c>
    </row>
    <row r="12" spans="1:15" s="110" customFormat="1" ht="24.95" customHeight="1" x14ac:dyDescent="0.2">
      <c r="A12" s="193" t="s">
        <v>132</v>
      </c>
      <c r="B12" s="194" t="s">
        <v>133</v>
      </c>
      <c r="C12" s="113">
        <v>12.071734475374733</v>
      </c>
      <c r="D12" s="115">
        <v>451</v>
      </c>
      <c r="E12" s="114">
        <v>684</v>
      </c>
      <c r="F12" s="114">
        <v>968</v>
      </c>
      <c r="G12" s="114">
        <v>649</v>
      </c>
      <c r="H12" s="140">
        <v>444</v>
      </c>
      <c r="I12" s="115">
        <v>7</v>
      </c>
      <c r="J12" s="116">
        <v>1.5765765765765767</v>
      </c>
    </row>
    <row r="13" spans="1:15" s="110" customFormat="1" ht="24.95" customHeight="1" x14ac:dyDescent="0.2">
      <c r="A13" s="193" t="s">
        <v>134</v>
      </c>
      <c r="B13" s="199" t="s">
        <v>214</v>
      </c>
      <c r="C13" s="113">
        <v>0.58886509635974305</v>
      </c>
      <c r="D13" s="115">
        <v>22</v>
      </c>
      <c r="E13" s="114">
        <v>11</v>
      </c>
      <c r="F13" s="114">
        <v>29</v>
      </c>
      <c r="G13" s="114">
        <v>19</v>
      </c>
      <c r="H13" s="140">
        <v>40</v>
      </c>
      <c r="I13" s="115">
        <v>-18</v>
      </c>
      <c r="J13" s="116">
        <v>-45</v>
      </c>
    </row>
    <row r="14" spans="1:15" s="287" customFormat="1" ht="24.95" customHeight="1" x14ac:dyDescent="0.2">
      <c r="A14" s="193" t="s">
        <v>215</v>
      </c>
      <c r="B14" s="199" t="s">
        <v>137</v>
      </c>
      <c r="C14" s="113">
        <v>7.6017130620985007</v>
      </c>
      <c r="D14" s="115">
        <v>284</v>
      </c>
      <c r="E14" s="114">
        <v>171</v>
      </c>
      <c r="F14" s="114">
        <v>615</v>
      </c>
      <c r="G14" s="114">
        <v>281</v>
      </c>
      <c r="H14" s="140">
        <v>289</v>
      </c>
      <c r="I14" s="115">
        <v>-5</v>
      </c>
      <c r="J14" s="116">
        <v>-1.7301038062283738</v>
      </c>
      <c r="K14" s="110"/>
      <c r="L14" s="110"/>
      <c r="M14" s="110"/>
      <c r="N14" s="110"/>
      <c r="O14" s="110"/>
    </row>
    <row r="15" spans="1:15" s="110" customFormat="1" ht="24.95" customHeight="1" x14ac:dyDescent="0.2">
      <c r="A15" s="193" t="s">
        <v>216</v>
      </c>
      <c r="B15" s="199" t="s">
        <v>217</v>
      </c>
      <c r="C15" s="113">
        <v>2.917558886509636</v>
      </c>
      <c r="D15" s="115">
        <v>109</v>
      </c>
      <c r="E15" s="114">
        <v>90</v>
      </c>
      <c r="F15" s="114">
        <v>250</v>
      </c>
      <c r="G15" s="114">
        <v>103</v>
      </c>
      <c r="H15" s="140">
        <v>110</v>
      </c>
      <c r="I15" s="115">
        <v>-1</v>
      </c>
      <c r="J15" s="116">
        <v>-0.90909090909090906</v>
      </c>
    </row>
    <row r="16" spans="1:15" s="287" customFormat="1" ht="24.95" customHeight="1" x14ac:dyDescent="0.2">
      <c r="A16" s="193" t="s">
        <v>218</v>
      </c>
      <c r="B16" s="199" t="s">
        <v>141</v>
      </c>
      <c r="C16" s="113">
        <v>2.7034261241970023</v>
      </c>
      <c r="D16" s="115">
        <v>101</v>
      </c>
      <c r="E16" s="114">
        <v>39</v>
      </c>
      <c r="F16" s="114">
        <v>183</v>
      </c>
      <c r="G16" s="114">
        <v>81</v>
      </c>
      <c r="H16" s="140">
        <v>103</v>
      </c>
      <c r="I16" s="115">
        <v>-2</v>
      </c>
      <c r="J16" s="116">
        <v>-1.941747572815534</v>
      </c>
      <c r="K16" s="110"/>
      <c r="L16" s="110"/>
      <c r="M16" s="110"/>
      <c r="N16" s="110"/>
      <c r="O16" s="110"/>
    </row>
    <row r="17" spans="1:15" s="110" customFormat="1" ht="24.95" customHeight="1" x14ac:dyDescent="0.2">
      <c r="A17" s="193" t="s">
        <v>142</v>
      </c>
      <c r="B17" s="199" t="s">
        <v>220</v>
      </c>
      <c r="C17" s="113">
        <v>1.980728051391863</v>
      </c>
      <c r="D17" s="115">
        <v>74</v>
      </c>
      <c r="E17" s="114">
        <v>42</v>
      </c>
      <c r="F17" s="114">
        <v>182</v>
      </c>
      <c r="G17" s="114">
        <v>97</v>
      </c>
      <c r="H17" s="140">
        <v>76</v>
      </c>
      <c r="I17" s="115">
        <v>-2</v>
      </c>
      <c r="J17" s="116">
        <v>-2.6315789473684212</v>
      </c>
    </row>
    <row r="18" spans="1:15" s="287" customFormat="1" ht="24.95" customHeight="1" x14ac:dyDescent="0.2">
      <c r="A18" s="201" t="s">
        <v>144</v>
      </c>
      <c r="B18" s="202" t="s">
        <v>145</v>
      </c>
      <c r="C18" s="113">
        <v>11.268736616702355</v>
      </c>
      <c r="D18" s="115">
        <v>421</v>
      </c>
      <c r="E18" s="114">
        <v>216</v>
      </c>
      <c r="F18" s="114">
        <v>500</v>
      </c>
      <c r="G18" s="114">
        <v>302</v>
      </c>
      <c r="H18" s="140">
        <v>421</v>
      </c>
      <c r="I18" s="115">
        <v>0</v>
      </c>
      <c r="J18" s="116">
        <v>0</v>
      </c>
      <c r="K18" s="110"/>
      <c r="L18" s="110"/>
      <c r="M18" s="110"/>
      <c r="N18" s="110"/>
      <c r="O18" s="110"/>
    </row>
    <row r="19" spans="1:15" s="110" customFormat="1" ht="24.95" customHeight="1" x14ac:dyDescent="0.2">
      <c r="A19" s="193" t="s">
        <v>146</v>
      </c>
      <c r="B19" s="199" t="s">
        <v>147</v>
      </c>
      <c r="C19" s="113">
        <v>18.147751605995719</v>
      </c>
      <c r="D19" s="115">
        <v>678</v>
      </c>
      <c r="E19" s="114">
        <v>345</v>
      </c>
      <c r="F19" s="114">
        <v>643</v>
      </c>
      <c r="G19" s="114">
        <v>441</v>
      </c>
      <c r="H19" s="140">
        <v>490</v>
      </c>
      <c r="I19" s="115">
        <v>188</v>
      </c>
      <c r="J19" s="116">
        <v>38.367346938775512</v>
      </c>
    </row>
    <row r="20" spans="1:15" s="287" customFormat="1" ht="24.95" customHeight="1" x14ac:dyDescent="0.2">
      <c r="A20" s="193" t="s">
        <v>148</v>
      </c>
      <c r="B20" s="199" t="s">
        <v>149</v>
      </c>
      <c r="C20" s="113">
        <v>6.6113490364025695</v>
      </c>
      <c r="D20" s="115">
        <v>247</v>
      </c>
      <c r="E20" s="114">
        <v>202</v>
      </c>
      <c r="F20" s="114">
        <v>288</v>
      </c>
      <c r="G20" s="114">
        <v>207</v>
      </c>
      <c r="H20" s="140">
        <v>295</v>
      </c>
      <c r="I20" s="115">
        <v>-48</v>
      </c>
      <c r="J20" s="116">
        <v>-16.271186440677965</v>
      </c>
      <c r="K20" s="110"/>
      <c r="L20" s="110"/>
      <c r="M20" s="110"/>
      <c r="N20" s="110"/>
      <c r="O20" s="110"/>
    </row>
    <row r="21" spans="1:15" s="110" customFormat="1" ht="24.95" customHeight="1" x14ac:dyDescent="0.2">
      <c r="A21" s="201" t="s">
        <v>150</v>
      </c>
      <c r="B21" s="202" t="s">
        <v>151</v>
      </c>
      <c r="C21" s="113">
        <v>9.4218415417558887</v>
      </c>
      <c r="D21" s="115">
        <v>352</v>
      </c>
      <c r="E21" s="114">
        <v>228</v>
      </c>
      <c r="F21" s="114">
        <v>366</v>
      </c>
      <c r="G21" s="114">
        <v>494</v>
      </c>
      <c r="H21" s="140">
        <v>340</v>
      </c>
      <c r="I21" s="115">
        <v>12</v>
      </c>
      <c r="J21" s="116">
        <v>3.5294117647058822</v>
      </c>
    </row>
    <row r="22" spans="1:15" s="110" customFormat="1" ht="24.95" customHeight="1" x14ac:dyDescent="0.2">
      <c r="A22" s="201" t="s">
        <v>152</v>
      </c>
      <c r="B22" s="199" t="s">
        <v>153</v>
      </c>
      <c r="C22" s="113">
        <v>0.37473233404710921</v>
      </c>
      <c r="D22" s="115">
        <v>14</v>
      </c>
      <c r="E22" s="114">
        <v>15</v>
      </c>
      <c r="F22" s="114">
        <v>21</v>
      </c>
      <c r="G22" s="114">
        <v>9</v>
      </c>
      <c r="H22" s="140">
        <v>10</v>
      </c>
      <c r="I22" s="115">
        <v>4</v>
      </c>
      <c r="J22" s="116">
        <v>40</v>
      </c>
    </row>
    <row r="23" spans="1:15" s="110" customFormat="1" ht="24.95" customHeight="1" x14ac:dyDescent="0.2">
      <c r="A23" s="193" t="s">
        <v>154</v>
      </c>
      <c r="B23" s="199" t="s">
        <v>155</v>
      </c>
      <c r="C23" s="113">
        <v>0.64239828693790146</v>
      </c>
      <c r="D23" s="115">
        <v>24</v>
      </c>
      <c r="E23" s="114">
        <v>16</v>
      </c>
      <c r="F23" s="114">
        <v>29</v>
      </c>
      <c r="G23" s="114">
        <v>27</v>
      </c>
      <c r="H23" s="140">
        <v>23</v>
      </c>
      <c r="I23" s="115">
        <v>1</v>
      </c>
      <c r="J23" s="116">
        <v>4.3478260869565215</v>
      </c>
    </row>
    <row r="24" spans="1:15" s="110" customFormat="1" ht="24.95" customHeight="1" x14ac:dyDescent="0.2">
      <c r="A24" s="193" t="s">
        <v>156</v>
      </c>
      <c r="B24" s="199" t="s">
        <v>221</v>
      </c>
      <c r="C24" s="113">
        <v>3.8543897216274088</v>
      </c>
      <c r="D24" s="115">
        <v>144</v>
      </c>
      <c r="E24" s="114">
        <v>113</v>
      </c>
      <c r="F24" s="114">
        <v>209</v>
      </c>
      <c r="G24" s="114">
        <v>138</v>
      </c>
      <c r="H24" s="140">
        <v>142</v>
      </c>
      <c r="I24" s="115">
        <v>2</v>
      </c>
      <c r="J24" s="116">
        <v>1.408450704225352</v>
      </c>
    </row>
    <row r="25" spans="1:15" s="110" customFormat="1" ht="24.95" customHeight="1" x14ac:dyDescent="0.2">
      <c r="A25" s="193" t="s">
        <v>222</v>
      </c>
      <c r="B25" s="204" t="s">
        <v>159</v>
      </c>
      <c r="C25" s="113">
        <v>8.3779443254817991</v>
      </c>
      <c r="D25" s="115">
        <v>313</v>
      </c>
      <c r="E25" s="114">
        <v>82</v>
      </c>
      <c r="F25" s="114">
        <v>155</v>
      </c>
      <c r="G25" s="114">
        <v>243</v>
      </c>
      <c r="H25" s="140">
        <v>145</v>
      </c>
      <c r="I25" s="115">
        <v>168</v>
      </c>
      <c r="J25" s="116">
        <v>115.86206896551724</v>
      </c>
    </row>
    <row r="26" spans="1:15" s="110" customFormat="1" ht="24.95" customHeight="1" x14ac:dyDescent="0.2">
      <c r="A26" s="201">
        <v>782.78300000000002</v>
      </c>
      <c r="B26" s="203" t="s">
        <v>160</v>
      </c>
      <c r="C26" s="113">
        <v>0.42826552462526768</v>
      </c>
      <c r="D26" s="115">
        <v>16</v>
      </c>
      <c r="E26" s="114">
        <v>30</v>
      </c>
      <c r="F26" s="114">
        <v>62</v>
      </c>
      <c r="G26" s="114">
        <v>53</v>
      </c>
      <c r="H26" s="140">
        <v>57</v>
      </c>
      <c r="I26" s="115">
        <v>-41</v>
      </c>
      <c r="J26" s="116">
        <v>-71.929824561403507</v>
      </c>
    </row>
    <row r="27" spans="1:15" s="110" customFormat="1" ht="24.95" customHeight="1" x14ac:dyDescent="0.2">
      <c r="A27" s="193" t="s">
        <v>161</v>
      </c>
      <c r="B27" s="199" t="s">
        <v>162</v>
      </c>
      <c r="C27" s="113">
        <v>2.0342612419700212</v>
      </c>
      <c r="D27" s="115">
        <v>76</v>
      </c>
      <c r="E27" s="114">
        <v>63</v>
      </c>
      <c r="F27" s="114">
        <v>159</v>
      </c>
      <c r="G27" s="114">
        <v>97</v>
      </c>
      <c r="H27" s="140">
        <v>117</v>
      </c>
      <c r="I27" s="115">
        <v>-41</v>
      </c>
      <c r="J27" s="116">
        <v>-35.042735042735046</v>
      </c>
    </row>
    <row r="28" spans="1:15" s="110" customFormat="1" ht="24.95" customHeight="1" x14ac:dyDescent="0.2">
      <c r="A28" s="193" t="s">
        <v>163</v>
      </c>
      <c r="B28" s="199" t="s">
        <v>164</v>
      </c>
      <c r="C28" s="113">
        <v>3.1852248394004281</v>
      </c>
      <c r="D28" s="115">
        <v>119</v>
      </c>
      <c r="E28" s="114">
        <v>86</v>
      </c>
      <c r="F28" s="114">
        <v>209</v>
      </c>
      <c r="G28" s="114">
        <v>42</v>
      </c>
      <c r="H28" s="140">
        <v>236</v>
      </c>
      <c r="I28" s="115">
        <v>-117</v>
      </c>
      <c r="J28" s="116">
        <v>-49.576271186440678</v>
      </c>
    </row>
    <row r="29" spans="1:15" s="110" customFormat="1" ht="24.95" customHeight="1" x14ac:dyDescent="0.2">
      <c r="A29" s="193">
        <v>86</v>
      </c>
      <c r="B29" s="199" t="s">
        <v>165</v>
      </c>
      <c r="C29" s="113">
        <v>5.2462526766595285</v>
      </c>
      <c r="D29" s="115">
        <v>196</v>
      </c>
      <c r="E29" s="114">
        <v>134</v>
      </c>
      <c r="F29" s="114">
        <v>246</v>
      </c>
      <c r="G29" s="114">
        <v>188</v>
      </c>
      <c r="H29" s="140">
        <v>229</v>
      </c>
      <c r="I29" s="115">
        <v>-33</v>
      </c>
      <c r="J29" s="116">
        <v>-14.410480349344978</v>
      </c>
    </row>
    <row r="30" spans="1:15" s="110" customFormat="1" ht="24.95" customHeight="1" x14ac:dyDescent="0.2">
      <c r="A30" s="193">
        <v>87.88</v>
      </c>
      <c r="B30" s="204" t="s">
        <v>166</v>
      </c>
      <c r="C30" s="113">
        <v>6.4239828693790146</v>
      </c>
      <c r="D30" s="115">
        <v>240</v>
      </c>
      <c r="E30" s="114">
        <v>278</v>
      </c>
      <c r="F30" s="114">
        <v>420</v>
      </c>
      <c r="G30" s="114">
        <v>286</v>
      </c>
      <c r="H30" s="140">
        <v>283</v>
      </c>
      <c r="I30" s="115">
        <v>-43</v>
      </c>
      <c r="J30" s="116">
        <v>-15.19434628975265</v>
      </c>
    </row>
    <row r="31" spans="1:15" s="110" customFormat="1" ht="24.95" customHeight="1" x14ac:dyDescent="0.2">
      <c r="A31" s="193" t="s">
        <v>167</v>
      </c>
      <c r="B31" s="199" t="s">
        <v>168</v>
      </c>
      <c r="C31" s="113">
        <v>3.7205567451820127</v>
      </c>
      <c r="D31" s="115">
        <v>139</v>
      </c>
      <c r="E31" s="114">
        <v>111</v>
      </c>
      <c r="F31" s="114">
        <v>193</v>
      </c>
      <c r="G31" s="114">
        <v>121</v>
      </c>
      <c r="H31" s="140">
        <v>177</v>
      </c>
      <c r="I31" s="115">
        <v>-38</v>
      </c>
      <c r="J31" s="116">
        <v>-21.468926553672315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12.071734475374733</v>
      </c>
      <c r="D34" s="115">
        <v>451</v>
      </c>
      <c r="E34" s="114">
        <v>684</v>
      </c>
      <c r="F34" s="114">
        <v>968</v>
      </c>
      <c r="G34" s="114">
        <v>649</v>
      </c>
      <c r="H34" s="140">
        <v>444</v>
      </c>
      <c r="I34" s="115">
        <v>7</v>
      </c>
      <c r="J34" s="116">
        <v>1.5765765765765767</v>
      </c>
    </row>
    <row r="35" spans="1:10" s="110" customFormat="1" ht="24.95" customHeight="1" x14ac:dyDescent="0.2">
      <c r="A35" s="292" t="s">
        <v>171</v>
      </c>
      <c r="B35" s="293" t="s">
        <v>172</v>
      </c>
      <c r="C35" s="113">
        <v>19.4593147751606</v>
      </c>
      <c r="D35" s="115">
        <v>727</v>
      </c>
      <c r="E35" s="114">
        <v>398</v>
      </c>
      <c r="F35" s="114">
        <v>1144</v>
      </c>
      <c r="G35" s="114">
        <v>602</v>
      </c>
      <c r="H35" s="140">
        <v>750</v>
      </c>
      <c r="I35" s="115">
        <v>-23</v>
      </c>
      <c r="J35" s="116">
        <v>-3.0666666666666669</v>
      </c>
    </row>
    <row r="36" spans="1:10" s="110" customFormat="1" ht="24.95" customHeight="1" x14ac:dyDescent="0.2">
      <c r="A36" s="294" t="s">
        <v>173</v>
      </c>
      <c r="B36" s="295" t="s">
        <v>174</v>
      </c>
      <c r="C36" s="125">
        <v>68.468950749464668</v>
      </c>
      <c r="D36" s="143">
        <v>2558</v>
      </c>
      <c r="E36" s="144">
        <v>1703</v>
      </c>
      <c r="F36" s="144">
        <v>3000</v>
      </c>
      <c r="G36" s="144">
        <v>2346</v>
      </c>
      <c r="H36" s="145">
        <v>2544</v>
      </c>
      <c r="I36" s="143">
        <v>14</v>
      </c>
      <c r="J36" s="146">
        <v>0.55031446540880502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3736</v>
      </c>
      <c r="F11" s="264">
        <v>2785</v>
      </c>
      <c r="G11" s="264">
        <v>5112</v>
      </c>
      <c r="H11" s="264">
        <v>3597</v>
      </c>
      <c r="I11" s="265">
        <v>3738</v>
      </c>
      <c r="J11" s="263">
        <v>-2</v>
      </c>
      <c r="K11" s="266">
        <v>-5.3504547886570358E-2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31.477516059957175</v>
      </c>
      <c r="E13" s="115">
        <v>1176</v>
      </c>
      <c r="F13" s="114">
        <v>1205</v>
      </c>
      <c r="G13" s="114">
        <v>1809</v>
      </c>
      <c r="H13" s="114">
        <v>1422</v>
      </c>
      <c r="I13" s="140">
        <v>1117</v>
      </c>
      <c r="J13" s="115">
        <v>59</v>
      </c>
      <c r="K13" s="116">
        <v>5.2820053715308859</v>
      </c>
    </row>
    <row r="14" spans="1:15" ht="15.95" customHeight="1" x14ac:dyDescent="0.2">
      <c r="A14" s="306" t="s">
        <v>230</v>
      </c>
      <c r="B14" s="307"/>
      <c r="C14" s="308"/>
      <c r="D14" s="113">
        <v>57.789079229122059</v>
      </c>
      <c r="E14" s="115">
        <v>2159</v>
      </c>
      <c r="F14" s="114">
        <v>1357</v>
      </c>
      <c r="G14" s="114">
        <v>2799</v>
      </c>
      <c r="H14" s="114">
        <v>1873</v>
      </c>
      <c r="I14" s="140">
        <v>2212</v>
      </c>
      <c r="J14" s="115">
        <v>-53</v>
      </c>
      <c r="K14" s="116">
        <v>-2.3960216998191681</v>
      </c>
    </row>
    <row r="15" spans="1:15" ht="15.95" customHeight="1" x14ac:dyDescent="0.2">
      <c r="A15" s="306" t="s">
        <v>231</v>
      </c>
      <c r="B15" s="307"/>
      <c r="C15" s="308"/>
      <c r="D15" s="113">
        <v>4.282655246252677</v>
      </c>
      <c r="E15" s="115">
        <v>160</v>
      </c>
      <c r="F15" s="114">
        <v>115</v>
      </c>
      <c r="G15" s="114">
        <v>235</v>
      </c>
      <c r="H15" s="114">
        <v>151</v>
      </c>
      <c r="I15" s="140">
        <v>174</v>
      </c>
      <c r="J15" s="115">
        <v>-14</v>
      </c>
      <c r="K15" s="116">
        <v>-8.0459770114942533</v>
      </c>
    </row>
    <row r="16" spans="1:15" ht="15.95" customHeight="1" x14ac:dyDescent="0.2">
      <c r="A16" s="306" t="s">
        <v>232</v>
      </c>
      <c r="B16" s="307"/>
      <c r="C16" s="308"/>
      <c r="D16" s="113">
        <v>6.3704496788008562</v>
      </c>
      <c r="E16" s="115">
        <v>238</v>
      </c>
      <c r="F16" s="114">
        <v>108</v>
      </c>
      <c r="G16" s="114">
        <v>221</v>
      </c>
      <c r="H16" s="114">
        <v>150</v>
      </c>
      <c r="I16" s="140">
        <v>234</v>
      </c>
      <c r="J16" s="115">
        <v>4</v>
      </c>
      <c r="K16" s="116">
        <v>1.7094017094017093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10.305139186295504</v>
      </c>
      <c r="E18" s="115">
        <v>385</v>
      </c>
      <c r="F18" s="114">
        <v>677</v>
      </c>
      <c r="G18" s="114">
        <v>976</v>
      </c>
      <c r="H18" s="114">
        <v>562</v>
      </c>
      <c r="I18" s="140">
        <v>347</v>
      </c>
      <c r="J18" s="115">
        <v>38</v>
      </c>
      <c r="K18" s="116">
        <v>10.951008645533141</v>
      </c>
    </row>
    <row r="19" spans="1:11" ht="14.1" customHeight="1" x14ac:dyDescent="0.2">
      <c r="A19" s="306" t="s">
        <v>235</v>
      </c>
      <c r="B19" s="307" t="s">
        <v>236</v>
      </c>
      <c r="C19" s="308"/>
      <c r="D19" s="113">
        <v>8.6723768736616709</v>
      </c>
      <c r="E19" s="115">
        <v>324</v>
      </c>
      <c r="F19" s="114">
        <v>635</v>
      </c>
      <c r="G19" s="114">
        <v>910</v>
      </c>
      <c r="H19" s="114">
        <v>492</v>
      </c>
      <c r="I19" s="140">
        <v>279</v>
      </c>
      <c r="J19" s="115">
        <v>45</v>
      </c>
      <c r="K19" s="116">
        <v>16.129032258064516</v>
      </c>
    </row>
    <row r="20" spans="1:11" ht="14.1" customHeight="1" x14ac:dyDescent="0.2">
      <c r="A20" s="306">
        <v>12</v>
      </c>
      <c r="B20" s="307" t="s">
        <v>237</v>
      </c>
      <c r="C20" s="308"/>
      <c r="D20" s="113">
        <v>1.9271948608137044</v>
      </c>
      <c r="E20" s="115">
        <v>72</v>
      </c>
      <c r="F20" s="114">
        <v>26</v>
      </c>
      <c r="G20" s="114">
        <v>77</v>
      </c>
      <c r="H20" s="114">
        <v>109</v>
      </c>
      <c r="I20" s="140">
        <v>65</v>
      </c>
      <c r="J20" s="115">
        <v>7</v>
      </c>
      <c r="K20" s="116">
        <v>10.76923076923077</v>
      </c>
    </row>
    <row r="21" spans="1:11" ht="14.1" customHeight="1" x14ac:dyDescent="0.2">
      <c r="A21" s="306">
        <v>21</v>
      </c>
      <c r="B21" s="307" t="s">
        <v>238</v>
      </c>
      <c r="C21" s="308"/>
      <c r="D21" s="113">
        <v>0.10706638115631692</v>
      </c>
      <c r="E21" s="115">
        <v>4</v>
      </c>
      <c r="F21" s="114" t="s">
        <v>513</v>
      </c>
      <c r="G21" s="114">
        <v>6</v>
      </c>
      <c r="H21" s="114">
        <v>6</v>
      </c>
      <c r="I21" s="140">
        <v>3</v>
      </c>
      <c r="J21" s="115">
        <v>1</v>
      </c>
      <c r="K21" s="116">
        <v>33.333333333333336</v>
      </c>
    </row>
    <row r="22" spans="1:11" ht="14.1" customHeight="1" x14ac:dyDescent="0.2">
      <c r="A22" s="306">
        <v>22</v>
      </c>
      <c r="B22" s="307" t="s">
        <v>239</v>
      </c>
      <c r="C22" s="308"/>
      <c r="D22" s="113">
        <v>0.93683083511777299</v>
      </c>
      <c r="E22" s="115">
        <v>35</v>
      </c>
      <c r="F22" s="114">
        <v>24</v>
      </c>
      <c r="G22" s="114">
        <v>96</v>
      </c>
      <c r="H22" s="114">
        <v>26</v>
      </c>
      <c r="I22" s="140">
        <v>38</v>
      </c>
      <c r="J22" s="115">
        <v>-3</v>
      </c>
      <c r="K22" s="116">
        <v>-7.8947368421052628</v>
      </c>
    </row>
    <row r="23" spans="1:11" ht="14.1" customHeight="1" x14ac:dyDescent="0.2">
      <c r="A23" s="306">
        <v>23</v>
      </c>
      <c r="B23" s="307" t="s">
        <v>240</v>
      </c>
      <c r="C23" s="308"/>
      <c r="D23" s="113">
        <v>0.21413276231263384</v>
      </c>
      <c r="E23" s="115">
        <v>8</v>
      </c>
      <c r="F23" s="114">
        <v>20</v>
      </c>
      <c r="G23" s="114">
        <v>26</v>
      </c>
      <c r="H23" s="114">
        <v>5</v>
      </c>
      <c r="I23" s="140">
        <v>18</v>
      </c>
      <c r="J23" s="115">
        <v>-10</v>
      </c>
      <c r="K23" s="116">
        <v>-55.555555555555557</v>
      </c>
    </row>
    <row r="24" spans="1:11" ht="14.1" customHeight="1" x14ac:dyDescent="0.2">
      <c r="A24" s="306">
        <v>24</v>
      </c>
      <c r="B24" s="307" t="s">
        <v>241</v>
      </c>
      <c r="C24" s="308"/>
      <c r="D24" s="113">
        <v>0.85653104925053536</v>
      </c>
      <c r="E24" s="115">
        <v>32</v>
      </c>
      <c r="F24" s="114">
        <v>17</v>
      </c>
      <c r="G24" s="114">
        <v>47</v>
      </c>
      <c r="H24" s="114">
        <v>18</v>
      </c>
      <c r="I24" s="140">
        <v>29</v>
      </c>
      <c r="J24" s="115">
        <v>3</v>
      </c>
      <c r="K24" s="116">
        <v>10.344827586206897</v>
      </c>
    </row>
    <row r="25" spans="1:11" ht="14.1" customHeight="1" x14ac:dyDescent="0.2">
      <c r="A25" s="306">
        <v>25</v>
      </c>
      <c r="B25" s="307" t="s">
        <v>242</v>
      </c>
      <c r="C25" s="308"/>
      <c r="D25" s="113">
        <v>3.2922912205567454</v>
      </c>
      <c r="E25" s="115">
        <v>123</v>
      </c>
      <c r="F25" s="114">
        <v>58</v>
      </c>
      <c r="G25" s="114">
        <v>221</v>
      </c>
      <c r="H25" s="114">
        <v>106</v>
      </c>
      <c r="I25" s="140">
        <v>161</v>
      </c>
      <c r="J25" s="115">
        <v>-38</v>
      </c>
      <c r="K25" s="116">
        <v>-23.602484472049689</v>
      </c>
    </row>
    <row r="26" spans="1:11" ht="14.1" customHeight="1" x14ac:dyDescent="0.2">
      <c r="A26" s="306">
        <v>26</v>
      </c>
      <c r="B26" s="307" t="s">
        <v>243</v>
      </c>
      <c r="C26" s="308"/>
      <c r="D26" s="113">
        <v>1.8468950749464668</v>
      </c>
      <c r="E26" s="115">
        <v>69</v>
      </c>
      <c r="F26" s="114">
        <v>29</v>
      </c>
      <c r="G26" s="114">
        <v>121</v>
      </c>
      <c r="H26" s="114">
        <v>62</v>
      </c>
      <c r="I26" s="140">
        <v>91</v>
      </c>
      <c r="J26" s="115">
        <v>-22</v>
      </c>
      <c r="K26" s="116">
        <v>-24.175824175824175</v>
      </c>
    </row>
    <row r="27" spans="1:11" ht="14.1" customHeight="1" x14ac:dyDescent="0.2">
      <c r="A27" s="306">
        <v>27</v>
      </c>
      <c r="B27" s="307" t="s">
        <v>244</v>
      </c>
      <c r="C27" s="308"/>
      <c r="D27" s="113">
        <v>0.88329764453961457</v>
      </c>
      <c r="E27" s="115">
        <v>33</v>
      </c>
      <c r="F27" s="114">
        <v>18</v>
      </c>
      <c r="G27" s="114">
        <v>35</v>
      </c>
      <c r="H27" s="114">
        <v>30</v>
      </c>
      <c r="I27" s="140">
        <v>26</v>
      </c>
      <c r="J27" s="115">
        <v>7</v>
      </c>
      <c r="K27" s="116">
        <v>26.923076923076923</v>
      </c>
    </row>
    <row r="28" spans="1:11" ht="14.1" customHeight="1" x14ac:dyDescent="0.2">
      <c r="A28" s="306">
        <v>28</v>
      </c>
      <c r="B28" s="307" t="s">
        <v>245</v>
      </c>
      <c r="C28" s="308"/>
      <c r="D28" s="113">
        <v>0.53533190578158463</v>
      </c>
      <c r="E28" s="115">
        <v>20</v>
      </c>
      <c r="F28" s="114" t="s">
        <v>513</v>
      </c>
      <c r="G28" s="114">
        <v>10</v>
      </c>
      <c r="H28" s="114">
        <v>6</v>
      </c>
      <c r="I28" s="140">
        <v>21</v>
      </c>
      <c r="J28" s="115">
        <v>-1</v>
      </c>
      <c r="K28" s="116">
        <v>-4.7619047619047619</v>
      </c>
    </row>
    <row r="29" spans="1:11" ht="14.1" customHeight="1" x14ac:dyDescent="0.2">
      <c r="A29" s="306">
        <v>29</v>
      </c>
      <c r="B29" s="307" t="s">
        <v>246</v>
      </c>
      <c r="C29" s="308"/>
      <c r="D29" s="113">
        <v>5.1391862955032117</v>
      </c>
      <c r="E29" s="115">
        <v>192</v>
      </c>
      <c r="F29" s="114">
        <v>106</v>
      </c>
      <c r="G29" s="114">
        <v>248</v>
      </c>
      <c r="H29" s="114">
        <v>252</v>
      </c>
      <c r="I29" s="140">
        <v>219</v>
      </c>
      <c r="J29" s="115">
        <v>-27</v>
      </c>
      <c r="K29" s="116">
        <v>-12.328767123287671</v>
      </c>
    </row>
    <row r="30" spans="1:11" ht="14.1" customHeight="1" x14ac:dyDescent="0.2">
      <c r="A30" s="306" t="s">
        <v>247</v>
      </c>
      <c r="B30" s="307" t="s">
        <v>248</v>
      </c>
      <c r="C30" s="308"/>
      <c r="D30" s="113" t="s">
        <v>513</v>
      </c>
      <c r="E30" s="115" t="s">
        <v>513</v>
      </c>
      <c r="F30" s="114" t="s">
        <v>513</v>
      </c>
      <c r="G30" s="114">
        <v>127</v>
      </c>
      <c r="H30" s="114" t="s">
        <v>513</v>
      </c>
      <c r="I30" s="140">
        <v>91</v>
      </c>
      <c r="J30" s="115" t="s">
        <v>513</v>
      </c>
      <c r="K30" s="116" t="s">
        <v>513</v>
      </c>
    </row>
    <row r="31" spans="1:11" ht="14.1" customHeight="1" x14ac:dyDescent="0.2">
      <c r="A31" s="306" t="s">
        <v>249</v>
      </c>
      <c r="B31" s="307" t="s">
        <v>250</v>
      </c>
      <c r="C31" s="308"/>
      <c r="D31" s="113">
        <v>2.6231263383297643</v>
      </c>
      <c r="E31" s="115">
        <v>98</v>
      </c>
      <c r="F31" s="114">
        <v>71</v>
      </c>
      <c r="G31" s="114">
        <v>118</v>
      </c>
      <c r="H31" s="114">
        <v>151</v>
      </c>
      <c r="I31" s="140">
        <v>128</v>
      </c>
      <c r="J31" s="115">
        <v>-30</v>
      </c>
      <c r="K31" s="116">
        <v>-23.4375</v>
      </c>
    </row>
    <row r="32" spans="1:11" ht="14.1" customHeight="1" x14ac:dyDescent="0.2">
      <c r="A32" s="306">
        <v>31</v>
      </c>
      <c r="B32" s="307" t="s">
        <v>251</v>
      </c>
      <c r="C32" s="308"/>
      <c r="D32" s="113">
        <v>0.53533190578158463</v>
      </c>
      <c r="E32" s="115">
        <v>20</v>
      </c>
      <c r="F32" s="114">
        <v>5</v>
      </c>
      <c r="G32" s="114">
        <v>21</v>
      </c>
      <c r="H32" s="114">
        <v>11</v>
      </c>
      <c r="I32" s="140">
        <v>18</v>
      </c>
      <c r="J32" s="115">
        <v>2</v>
      </c>
      <c r="K32" s="116">
        <v>11.111111111111111</v>
      </c>
    </row>
    <row r="33" spans="1:11" ht="14.1" customHeight="1" x14ac:dyDescent="0.2">
      <c r="A33" s="306">
        <v>32</v>
      </c>
      <c r="B33" s="307" t="s">
        <v>252</v>
      </c>
      <c r="C33" s="308"/>
      <c r="D33" s="113">
        <v>6.3704496788008562</v>
      </c>
      <c r="E33" s="115">
        <v>238</v>
      </c>
      <c r="F33" s="114">
        <v>117</v>
      </c>
      <c r="G33" s="114">
        <v>204</v>
      </c>
      <c r="H33" s="114">
        <v>159</v>
      </c>
      <c r="I33" s="140">
        <v>214</v>
      </c>
      <c r="J33" s="115">
        <v>24</v>
      </c>
      <c r="K33" s="116">
        <v>11.214953271028037</v>
      </c>
    </row>
    <row r="34" spans="1:11" ht="14.1" customHeight="1" x14ac:dyDescent="0.2">
      <c r="A34" s="306">
        <v>33</v>
      </c>
      <c r="B34" s="307" t="s">
        <v>253</v>
      </c>
      <c r="C34" s="308"/>
      <c r="D34" s="113">
        <v>1.6327623126338329</v>
      </c>
      <c r="E34" s="115">
        <v>61</v>
      </c>
      <c r="F34" s="114">
        <v>31</v>
      </c>
      <c r="G34" s="114">
        <v>104</v>
      </c>
      <c r="H34" s="114">
        <v>74</v>
      </c>
      <c r="I34" s="140">
        <v>58</v>
      </c>
      <c r="J34" s="115">
        <v>3</v>
      </c>
      <c r="K34" s="116">
        <v>5.1724137931034484</v>
      </c>
    </row>
    <row r="35" spans="1:11" ht="14.1" customHeight="1" x14ac:dyDescent="0.2">
      <c r="A35" s="306">
        <v>34</v>
      </c>
      <c r="B35" s="307" t="s">
        <v>254</v>
      </c>
      <c r="C35" s="308"/>
      <c r="D35" s="113">
        <v>2.2216274089935761</v>
      </c>
      <c r="E35" s="115">
        <v>83</v>
      </c>
      <c r="F35" s="114">
        <v>50</v>
      </c>
      <c r="G35" s="114">
        <v>114</v>
      </c>
      <c r="H35" s="114">
        <v>83</v>
      </c>
      <c r="I35" s="140">
        <v>111</v>
      </c>
      <c r="J35" s="115">
        <v>-28</v>
      </c>
      <c r="K35" s="116">
        <v>-25.225225225225227</v>
      </c>
    </row>
    <row r="36" spans="1:11" ht="14.1" customHeight="1" x14ac:dyDescent="0.2">
      <c r="A36" s="306">
        <v>41</v>
      </c>
      <c r="B36" s="307" t="s">
        <v>255</v>
      </c>
      <c r="C36" s="308"/>
      <c r="D36" s="113">
        <v>0.77623126338329762</v>
      </c>
      <c r="E36" s="115">
        <v>29</v>
      </c>
      <c r="F36" s="114">
        <v>18</v>
      </c>
      <c r="G36" s="114">
        <v>102</v>
      </c>
      <c r="H36" s="114">
        <v>48</v>
      </c>
      <c r="I36" s="140">
        <v>35</v>
      </c>
      <c r="J36" s="115">
        <v>-6</v>
      </c>
      <c r="K36" s="116">
        <v>-17.142857142857142</v>
      </c>
    </row>
    <row r="37" spans="1:11" ht="14.1" customHeight="1" x14ac:dyDescent="0.2">
      <c r="A37" s="306">
        <v>42</v>
      </c>
      <c r="B37" s="307" t="s">
        <v>256</v>
      </c>
      <c r="C37" s="308"/>
      <c r="D37" s="113">
        <v>0.13383297644539616</v>
      </c>
      <c r="E37" s="115">
        <v>5</v>
      </c>
      <c r="F37" s="114">
        <v>4</v>
      </c>
      <c r="G37" s="114">
        <v>3</v>
      </c>
      <c r="H37" s="114" t="s">
        <v>513</v>
      </c>
      <c r="I37" s="140">
        <v>6</v>
      </c>
      <c r="J37" s="115">
        <v>-1</v>
      </c>
      <c r="K37" s="116">
        <v>-16.666666666666668</v>
      </c>
    </row>
    <row r="38" spans="1:11" ht="14.1" customHeight="1" x14ac:dyDescent="0.2">
      <c r="A38" s="306">
        <v>43</v>
      </c>
      <c r="B38" s="307" t="s">
        <v>257</v>
      </c>
      <c r="C38" s="308"/>
      <c r="D38" s="113">
        <v>0.34796573875803</v>
      </c>
      <c r="E38" s="115">
        <v>13</v>
      </c>
      <c r="F38" s="114">
        <v>10</v>
      </c>
      <c r="G38" s="114">
        <v>28</v>
      </c>
      <c r="H38" s="114">
        <v>4</v>
      </c>
      <c r="I38" s="140">
        <v>10</v>
      </c>
      <c r="J38" s="115">
        <v>3</v>
      </c>
      <c r="K38" s="116">
        <v>30</v>
      </c>
    </row>
    <row r="39" spans="1:11" ht="14.1" customHeight="1" x14ac:dyDescent="0.2">
      <c r="A39" s="306">
        <v>51</v>
      </c>
      <c r="B39" s="307" t="s">
        <v>258</v>
      </c>
      <c r="C39" s="308"/>
      <c r="D39" s="113">
        <v>3.9346895074946469</v>
      </c>
      <c r="E39" s="115">
        <v>147</v>
      </c>
      <c r="F39" s="114">
        <v>104</v>
      </c>
      <c r="G39" s="114">
        <v>174</v>
      </c>
      <c r="H39" s="114">
        <v>167</v>
      </c>
      <c r="I39" s="140">
        <v>201</v>
      </c>
      <c r="J39" s="115">
        <v>-54</v>
      </c>
      <c r="K39" s="116">
        <v>-26.865671641791046</v>
      </c>
    </row>
    <row r="40" spans="1:11" ht="14.1" customHeight="1" x14ac:dyDescent="0.2">
      <c r="A40" s="306" t="s">
        <v>259</v>
      </c>
      <c r="B40" s="307" t="s">
        <v>260</v>
      </c>
      <c r="C40" s="308"/>
      <c r="D40" s="113">
        <v>3.3993576017130622</v>
      </c>
      <c r="E40" s="115">
        <v>127</v>
      </c>
      <c r="F40" s="114">
        <v>93</v>
      </c>
      <c r="G40" s="114">
        <v>146</v>
      </c>
      <c r="H40" s="114">
        <v>148</v>
      </c>
      <c r="I40" s="140">
        <v>158</v>
      </c>
      <c r="J40" s="115">
        <v>-31</v>
      </c>
      <c r="K40" s="116">
        <v>-19.620253164556964</v>
      </c>
    </row>
    <row r="41" spans="1:11" ht="14.1" customHeight="1" x14ac:dyDescent="0.2">
      <c r="A41" s="306"/>
      <c r="B41" s="307" t="s">
        <v>261</v>
      </c>
      <c r="C41" s="308"/>
      <c r="D41" s="113">
        <v>2.3822269807280514</v>
      </c>
      <c r="E41" s="115">
        <v>89</v>
      </c>
      <c r="F41" s="114">
        <v>70</v>
      </c>
      <c r="G41" s="114">
        <v>113</v>
      </c>
      <c r="H41" s="114">
        <v>115</v>
      </c>
      <c r="I41" s="140">
        <v>124</v>
      </c>
      <c r="J41" s="115">
        <v>-35</v>
      </c>
      <c r="K41" s="116">
        <v>-28.225806451612904</v>
      </c>
    </row>
    <row r="42" spans="1:11" ht="14.1" customHeight="1" x14ac:dyDescent="0.2">
      <c r="A42" s="306">
        <v>52</v>
      </c>
      <c r="B42" s="307" t="s">
        <v>262</v>
      </c>
      <c r="C42" s="308"/>
      <c r="D42" s="113">
        <v>5.3265524625267666</v>
      </c>
      <c r="E42" s="115">
        <v>199</v>
      </c>
      <c r="F42" s="114">
        <v>184</v>
      </c>
      <c r="G42" s="114">
        <v>221</v>
      </c>
      <c r="H42" s="114">
        <v>199</v>
      </c>
      <c r="I42" s="140">
        <v>260</v>
      </c>
      <c r="J42" s="115">
        <v>-61</v>
      </c>
      <c r="K42" s="116">
        <v>-23.46153846153846</v>
      </c>
    </row>
    <row r="43" spans="1:11" ht="14.1" customHeight="1" x14ac:dyDescent="0.2">
      <c r="A43" s="306" t="s">
        <v>263</v>
      </c>
      <c r="B43" s="307" t="s">
        <v>264</v>
      </c>
      <c r="C43" s="308"/>
      <c r="D43" s="113">
        <v>4.6573875802997859</v>
      </c>
      <c r="E43" s="115">
        <v>174</v>
      </c>
      <c r="F43" s="114">
        <v>159</v>
      </c>
      <c r="G43" s="114">
        <v>193</v>
      </c>
      <c r="H43" s="114">
        <v>160</v>
      </c>
      <c r="I43" s="140">
        <v>221</v>
      </c>
      <c r="J43" s="115">
        <v>-47</v>
      </c>
      <c r="K43" s="116">
        <v>-21.266968325791854</v>
      </c>
    </row>
    <row r="44" spans="1:11" ht="14.1" customHeight="1" x14ac:dyDescent="0.2">
      <c r="A44" s="306">
        <v>53</v>
      </c>
      <c r="B44" s="307" t="s">
        <v>265</v>
      </c>
      <c r="C44" s="308"/>
      <c r="D44" s="113">
        <v>3.0781584582441113</v>
      </c>
      <c r="E44" s="115">
        <v>115</v>
      </c>
      <c r="F44" s="114">
        <v>25</v>
      </c>
      <c r="G44" s="114">
        <v>29</v>
      </c>
      <c r="H44" s="114">
        <v>44</v>
      </c>
      <c r="I44" s="140">
        <v>27</v>
      </c>
      <c r="J44" s="115">
        <v>88</v>
      </c>
      <c r="K44" s="116" t="s">
        <v>514</v>
      </c>
    </row>
    <row r="45" spans="1:11" ht="14.1" customHeight="1" x14ac:dyDescent="0.2">
      <c r="A45" s="306" t="s">
        <v>266</v>
      </c>
      <c r="B45" s="307" t="s">
        <v>267</v>
      </c>
      <c r="C45" s="308"/>
      <c r="D45" s="113">
        <v>3.0513918629550321</v>
      </c>
      <c r="E45" s="115">
        <v>114</v>
      </c>
      <c r="F45" s="114">
        <v>22</v>
      </c>
      <c r="G45" s="114">
        <v>27</v>
      </c>
      <c r="H45" s="114">
        <v>42</v>
      </c>
      <c r="I45" s="140">
        <v>26</v>
      </c>
      <c r="J45" s="115">
        <v>88</v>
      </c>
      <c r="K45" s="116" t="s">
        <v>514</v>
      </c>
    </row>
    <row r="46" spans="1:11" ht="14.1" customHeight="1" x14ac:dyDescent="0.2">
      <c r="A46" s="306">
        <v>54</v>
      </c>
      <c r="B46" s="307" t="s">
        <v>268</v>
      </c>
      <c r="C46" s="308"/>
      <c r="D46" s="113">
        <v>4.6841541755888647</v>
      </c>
      <c r="E46" s="115">
        <v>175</v>
      </c>
      <c r="F46" s="114">
        <v>83</v>
      </c>
      <c r="G46" s="114">
        <v>94</v>
      </c>
      <c r="H46" s="114">
        <v>144</v>
      </c>
      <c r="I46" s="140">
        <v>116</v>
      </c>
      <c r="J46" s="115">
        <v>59</v>
      </c>
      <c r="K46" s="116">
        <v>50.862068965517238</v>
      </c>
    </row>
    <row r="47" spans="1:11" ht="14.1" customHeight="1" x14ac:dyDescent="0.2">
      <c r="A47" s="306">
        <v>61</v>
      </c>
      <c r="B47" s="307" t="s">
        <v>269</v>
      </c>
      <c r="C47" s="308"/>
      <c r="D47" s="113">
        <v>0.61563169164882225</v>
      </c>
      <c r="E47" s="115">
        <v>23</v>
      </c>
      <c r="F47" s="114">
        <v>14</v>
      </c>
      <c r="G47" s="114">
        <v>47</v>
      </c>
      <c r="H47" s="114">
        <v>28</v>
      </c>
      <c r="I47" s="140">
        <v>26</v>
      </c>
      <c r="J47" s="115">
        <v>-3</v>
      </c>
      <c r="K47" s="116">
        <v>-11.538461538461538</v>
      </c>
    </row>
    <row r="48" spans="1:11" ht="14.1" customHeight="1" x14ac:dyDescent="0.2">
      <c r="A48" s="306">
        <v>62</v>
      </c>
      <c r="B48" s="307" t="s">
        <v>270</v>
      </c>
      <c r="C48" s="308"/>
      <c r="D48" s="113">
        <v>13.918629550321199</v>
      </c>
      <c r="E48" s="115">
        <v>520</v>
      </c>
      <c r="F48" s="114">
        <v>256</v>
      </c>
      <c r="G48" s="114">
        <v>426</v>
      </c>
      <c r="H48" s="114">
        <v>354</v>
      </c>
      <c r="I48" s="140">
        <v>296</v>
      </c>
      <c r="J48" s="115">
        <v>224</v>
      </c>
      <c r="K48" s="116">
        <v>75.675675675675677</v>
      </c>
    </row>
    <row r="49" spans="1:11" ht="14.1" customHeight="1" x14ac:dyDescent="0.2">
      <c r="A49" s="306">
        <v>63</v>
      </c>
      <c r="B49" s="307" t="s">
        <v>271</v>
      </c>
      <c r="C49" s="308"/>
      <c r="D49" s="113">
        <v>5.7012847965738755</v>
      </c>
      <c r="E49" s="115">
        <v>213</v>
      </c>
      <c r="F49" s="114">
        <v>136</v>
      </c>
      <c r="G49" s="114">
        <v>257</v>
      </c>
      <c r="H49" s="114">
        <v>284</v>
      </c>
      <c r="I49" s="140">
        <v>185</v>
      </c>
      <c r="J49" s="115">
        <v>28</v>
      </c>
      <c r="K49" s="116">
        <v>15.135135135135135</v>
      </c>
    </row>
    <row r="50" spans="1:11" ht="14.1" customHeight="1" x14ac:dyDescent="0.2">
      <c r="A50" s="306" t="s">
        <v>272</v>
      </c>
      <c r="B50" s="307" t="s">
        <v>273</v>
      </c>
      <c r="C50" s="308"/>
      <c r="D50" s="113">
        <v>1.2312633832976445</v>
      </c>
      <c r="E50" s="115">
        <v>46</v>
      </c>
      <c r="F50" s="114">
        <v>22</v>
      </c>
      <c r="G50" s="114">
        <v>89</v>
      </c>
      <c r="H50" s="114">
        <v>42</v>
      </c>
      <c r="I50" s="140">
        <v>46</v>
      </c>
      <c r="J50" s="115">
        <v>0</v>
      </c>
      <c r="K50" s="116">
        <v>0</v>
      </c>
    </row>
    <row r="51" spans="1:11" ht="14.1" customHeight="1" x14ac:dyDescent="0.2">
      <c r="A51" s="306" t="s">
        <v>274</v>
      </c>
      <c r="B51" s="307" t="s">
        <v>275</v>
      </c>
      <c r="C51" s="308"/>
      <c r="D51" s="113">
        <v>4.0417558886509637</v>
      </c>
      <c r="E51" s="115">
        <v>151</v>
      </c>
      <c r="F51" s="114">
        <v>108</v>
      </c>
      <c r="G51" s="114">
        <v>143</v>
      </c>
      <c r="H51" s="114">
        <v>224</v>
      </c>
      <c r="I51" s="140">
        <v>126</v>
      </c>
      <c r="J51" s="115">
        <v>25</v>
      </c>
      <c r="K51" s="116">
        <v>19.841269841269842</v>
      </c>
    </row>
    <row r="52" spans="1:11" ht="14.1" customHeight="1" x14ac:dyDescent="0.2">
      <c r="A52" s="306">
        <v>71</v>
      </c>
      <c r="B52" s="307" t="s">
        <v>276</v>
      </c>
      <c r="C52" s="308"/>
      <c r="D52" s="113">
        <v>5.4336188436830835</v>
      </c>
      <c r="E52" s="115">
        <v>203</v>
      </c>
      <c r="F52" s="114">
        <v>143</v>
      </c>
      <c r="G52" s="114">
        <v>241</v>
      </c>
      <c r="H52" s="114">
        <v>166</v>
      </c>
      <c r="I52" s="140">
        <v>214</v>
      </c>
      <c r="J52" s="115">
        <v>-11</v>
      </c>
      <c r="K52" s="116">
        <v>-5.1401869158878508</v>
      </c>
    </row>
    <row r="53" spans="1:11" ht="14.1" customHeight="1" x14ac:dyDescent="0.2">
      <c r="A53" s="306" t="s">
        <v>277</v>
      </c>
      <c r="B53" s="307" t="s">
        <v>278</v>
      </c>
      <c r="C53" s="308"/>
      <c r="D53" s="113">
        <v>1.4453961456102784</v>
      </c>
      <c r="E53" s="115">
        <v>54</v>
      </c>
      <c r="F53" s="114">
        <v>31</v>
      </c>
      <c r="G53" s="114">
        <v>65</v>
      </c>
      <c r="H53" s="114">
        <v>43</v>
      </c>
      <c r="I53" s="140">
        <v>56</v>
      </c>
      <c r="J53" s="115">
        <v>-2</v>
      </c>
      <c r="K53" s="116">
        <v>-3.5714285714285716</v>
      </c>
    </row>
    <row r="54" spans="1:11" ht="14.1" customHeight="1" x14ac:dyDescent="0.2">
      <c r="A54" s="306" t="s">
        <v>279</v>
      </c>
      <c r="B54" s="307" t="s">
        <v>280</v>
      </c>
      <c r="C54" s="308"/>
      <c r="D54" s="113">
        <v>3.3993576017130622</v>
      </c>
      <c r="E54" s="115">
        <v>127</v>
      </c>
      <c r="F54" s="114">
        <v>100</v>
      </c>
      <c r="G54" s="114">
        <v>148</v>
      </c>
      <c r="H54" s="114">
        <v>111</v>
      </c>
      <c r="I54" s="140">
        <v>140</v>
      </c>
      <c r="J54" s="115">
        <v>-13</v>
      </c>
      <c r="K54" s="116">
        <v>-9.2857142857142865</v>
      </c>
    </row>
    <row r="55" spans="1:11" ht="14.1" customHeight="1" x14ac:dyDescent="0.2">
      <c r="A55" s="306">
        <v>72</v>
      </c>
      <c r="B55" s="307" t="s">
        <v>281</v>
      </c>
      <c r="C55" s="308"/>
      <c r="D55" s="113">
        <v>1.3650963597430408</v>
      </c>
      <c r="E55" s="115">
        <v>51</v>
      </c>
      <c r="F55" s="114">
        <v>29</v>
      </c>
      <c r="G55" s="114">
        <v>85</v>
      </c>
      <c r="H55" s="114">
        <v>40</v>
      </c>
      <c r="I55" s="140">
        <v>59</v>
      </c>
      <c r="J55" s="115">
        <v>-8</v>
      </c>
      <c r="K55" s="116">
        <v>-13.559322033898304</v>
      </c>
    </row>
    <row r="56" spans="1:11" ht="14.1" customHeight="1" x14ac:dyDescent="0.2">
      <c r="A56" s="306" t="s">
        <v>282</v>
      </c>
      <c r="B56" s="307" t="s">
        <v>283</v>
      </c>
      <c r="C56" s="308"/>
      <c r="D56" s="113">
        <v>0.56209850107066384</v>
      </c>
      <c r="E56" s="115">
        <v>21</v>
      </c>
      <c r="F56" s="114">
        <v>12</v>
      </c>
      <c r="G56" s="114">
        <v>26</v>
      </c>
      <c r="H56" s="114">
        <v>22</v>
      </c>
      <c r="I56" s="140">
        <v>19</v>
      </c>
      <c r="J56" s="115">
        <v>2</v>
      </c>
      <c r="K56" s="116">
        <v>10.526315789473685</v>
      </c>
    </row>
    <row r="57" spans="1:11" ht="14.1" customHeight="1" x14ac:dyDescent="0.2">
      <c r="A57" s="306" t="s">
        <v>284</v>
      </c>
      <c r="B57" s="307" t="s">
        <v>285</v>
      </c>
      <c r="C57" s="308"/>
      <c r="D57" s="113">
        <v>0.32119914346895073</v>
      </c>
      <c r="E57" s="115">
        <v>12</v>
      </c>
      <c r="F57" s="114">
        <v>10</v>
      </c>
      <c r="G57" s="114">
        <v>18</v>
      </c>
      <c r="H57" s="114">
        <v>8</v>
      </c>
      <c r="I57" s="140">
        <v>20</v>
      </c>
      <c r="J57" s="115">
        <v>-8</v>
      </c>
      <c r="K57" s="116">
        <v>-40</v>
      </c>
    </row>
    <row r="58" spans="1:11" ht="14.1" customHeight="1" x14ac:dyDescent="0.2">
      <c r="A58" s="306">
        <v>73</v>
      </c>
      <c r="B58" s="307" t="s">
        <v>286</v>
      </c>
      <c r="C58" s="308"/>
      <c r="D58" s="113">
        <v>1.6059957173447537</v>
      </c>
      <c r="E58" s="115">
        <v>60</v>
      </c>
      <c r="F58" s="114">
        <v>36</v>
      </c>
      <c r="G58" s="114">
        <v>82</v>
      </c>
      <c r="H58" s="114">
        <v>50</v>
      </c>
      <c r="I58" s="140">
        <v>59</v>
      </c>
      <c r="J58" s="115">
        <v>1</v>
      </c>
      <c r="K58" s="116">
        <v>1.6949152542372881</v>
      </c>
    </row>
    <row r="59" spans="1:11" ht="14.1" customHeight="1" x14ac:dyDescent="0.2">
      <c r="A59" s="306" t="s">
        <v>287</v>
      </c>
      <c r="B59" s="307" t="s">
        <v>288</v>
      </c>
      <c r="C59" s="308"/>
      <c r="D59" s="113">
        <v>1.1777301927194861</v>
      </c>
      <c r="E59" s="115">
        <v>44</v>
      </c>
      <c r="F59" s="114">
        <v>25</v>
      </c>
      <c r="G59" s="114">
        <v>54</v>
      </c>
      <c r="H59" s="114">
        <v>35</v>
      </c>
      <c r="I59" s="140">
        <v>32</v>
      </c>
      <c r="J59" s="115">
        <v>12</v>
      </c>
      <c r="K59" s="116">
        <v>37.5</v>
      </c>
    </row>
    <row r="60" spans="1:11" ht="14.1" customHeight="1" x14ac:dyDescent="0.2">
      <c r="A60" s="306">
        <v>81</v>
      </c>
      <c r="B60" s="307" t="s">
        <v>289</v>
      </c>
      <c r="C60" s="308"/>
      <c r="D60" s="113">
        <v>7.3340471092077086</v>
      </c>
      <c r="E60" s="115">
        <v>274</v>
      </c>
      <c r="F60" s="114">
        <v>200</v>
      </c>
      <c r="G60" s="114">
        <v>347</v>
      </c>
      <c r="H60" s="114">
        <v>215</v>
      </c>
      <c r="I60" s="140">
        <v>396</v>
      </c>
      <c r="J60" s="115">
        <v>-122</v>
      </c>
      <c r="K60" s="116">
        <v>-30.80808080808081</v>
      </c>
    </row>
    <row r="61" spans="1:11" ht="14.1" customHeight="1" x14ac:dyDescent="0.2">
      <c r="A61" s="306" t="s">
        <v>290</v>
      </c>
      <c r="B61" s="307" t="s">
        <v>291</v>
      </c>
      <c r="C61" s="308"/>
      <c r="D61" s="113">
        <v>2.1948608137044969</v>
      </c>
      <c r="E61" s="115">
        <v>82</v>
      </c>
      <c r="F61" s="114">
        <v>44</v>
      </c>
      <c r="G61" s="114">
        <v>101</v>
      </c>
      <c r="H61" s="114">
        <v>61</v>
      </c>
      <c r="I61" s="140">
        <v>82</v>
      </c>
      <c r="J61" s="115">
        <v>0</v>
      </c>
      <c r="K61" s="116">
        <v>0</v>
      </c>
    </row>
    <row r="62" spans="1:11" ht="14.1" customHeight="1" x14ac:dyDescent="0.2">
      <c r="A62" s="306" t="s">
        <v>292</v>
      </c>
      <c r="B62" s="307" t="s">
        <v>293</v>
      </c>
      <c r="C62" s="308"/>
      <c r="D62" s="113">
        <v>3.1316916488222697</v>
      </c>
      <c r="E62" s="115">
        <v>117</v>
      </c>
      <c r="F62" s="114">
        <v>78</v>
      </c>
      <c r="G62" s="114">
        <v>168</v>
      </c>
      <c r="H62" s="114">
        <v>93</v>
      </c>
      <c r="I62" s="140">
        <v>141</v>
      </c>
      <c r="J62" s="115">
        <v>-24</v>
      </c>
      <c r="K62" s="116">
        <v>-17.021276595744681</v>
      </c>
    </row>
    <row r="63" spans="1:11" ht="14.1" customHeight="1" x14ac:dyDescent="0.2">
      <c r="A63" s="306"/>
      <c r="B63" s="307" t="s">
        <v>294</v>
      </c>
      <c r="C63" s="308"/>
      <c r="D63" s="113">
        <v>2.8907922912205568</v>
      </c>
      <c r="E63" s="115">
        <v>108</v>
      </c>
      <c r="F63" s="114">
        <v>62</v>
      </c>
      <c r="G63" s="114">
        <v>141</v>
      </c>
      <c r="H63" s="114">
        <v>80</v>
      </c>
      <c r="I63" s="140">
        <v>128</v>
      </c>
      <c r="J63" s="115">
        <v>-20</v>
      </c>
      <c r="K63" s="116">
        <v>-15.625</v>
      </c>
    </row>
    <row r="64" spans="1:11" ht="14.1" customHeight="1" x14ac:dyDescent="0.2">
      <c r="A64" s="306" t="s">
        <v>295</v>
      </c>
      <c r="B64" s="307" t="s">
        <v>296</v>
      </c>
      <c r="C64" s="308"/>
      <c r="D64" s="113">
        <v>0.82976445396145615</v>
      </c>
      <c r="E64" s="115">
        <v>31</v>
      </c>
      <c r="F64" s="114">
        <v>8</v>
      </c>
      <c r="G64" s="114">
        <v>20</v>
      </c>
      <c r="H64" s="114">
        <v>26</v>
      </c>
      <c r="I64" s="140">
        <v>29</v>
      </c>
      <c r="J64" s="115">
        <v>2</v>
      </c>
      <c r="K64" s="116">
        <v>6.8965517241379306</v>
      </c>
    </row>
    <row r="65" spans="1:11" ht="14.1" customHeight="1" x14ac:dyDescent="0.2">
      <c r="A65" s="306" t="s">
        <v>297</v>
      </c>
      <c r="B65" s="307" t="s">
        <v>298</v>
      </c>
      <c r="C65" s="308"/>
      <c r="D65" s="113">
        <v>0.50856531049250531</v>
      </c>
      <c r="E65" s="115">
        <v>19</v>
      </c>
      <c r="F65" s="114">
        <v>11</v>
      </c>
      <c r="G65" s="114">
        <v>20</v>
      </c>
      <c r="H65" s="114">
        <v>16</v>
      </c>
      <c r="I65" s="140">
        <v>20</v>
      </c>
      <c r="J65" s="115">
        <v>-1</v>
      </c>
      <c r="K65" s="116">
        <v>-5</v>
      </c>
    </row>
    <row r="66" spans="1:11" ht="14.1" customHeight="1" x14ac:dyDescent="0.2">
      <c r="A66" s="306">
        <v>82</v>
      </c>
      <c r="B66" s="307" t="s">
        <v>299</v>
      </c>
      <c r="C66" s="308"/>
      <c r="D66" s="113">
        <v>2.8907922912205568</v>
      </c>
      <c r="E66" s="115">
        <v>108</v>
      </c>
      <c r="F66" s="114">
        <v>182</v>
      </c>
      <c r="G66" s="114">
        <v>161</v>
      </c>
      <c r="H66" s="114">
        <v>154</v>
      </c>
      <c r="I66" s="140">
        <v>141</v>
      </c>
      <c r="J66" s="115">
        <v>-33</v>
      </c>
      <c r="K66" s="116">
        <v>-23.404255319148938</v>
      </c>
    </row>
    <row r="67" spans="1:11" ht="14.1" customHeight="1" x14ac:dyDescent="0.2">
      <c r="A67" s="306" t="s">
        <v>300</v>
      </c>
      <c r="B67" s="307" t="s">
        <v>301</v>
      </c>
      <c r="C67" s="308"/>
      <c r="D67" s="113">
        <v>1.5524625267665952</v>
      </c>
      <c r="E67" s="115">
        <v>58</v>
      </c>
      <c r="F67" s="114">
        <v>148</v>
      </c>
      <c r="G67" s="114">
        <v>106</v>
      </c>
      <c r="H67" s="114">
        <v>123</v>
      </c>
      <c r="I67" s="140">
        <v>93</v>
      </c>
      <c r="J67" s="115">
        <v>-35</v>
      </c>
      <c r="K67" s="116">
        <v>-37.634408602150536</v>
      </c>
    </row>
    <row r="68" spans="1:11" ht="14.1" customHeight="1" x14ac:dyDescent="0.2">
      <c r="A68" s="306" t="s">
        <v>302</v>
      </c>
      <c r="B68" s="307" t="s">
        <v>303</v>
      </c>
      <c r="C68" s="308"/>
      <c r="D68" s="113">
        <v>1.0706638115631693</v>
      </c>
      <c r="E68" s="115">
        <v>40</v>
      </c>
      <c r="F68" s="114">
        <v>24</v>
      </c>
      <c r="G68" s="114">
        <v>28</v>
      </c>
      <c r="H68" s="114">
        <v>18</v>
      </c>
      <c r="I68" s="140">
        <v>38</v>
      </c>
      <c r="J68" s="115">
        <v>2</v>
      </c>
      <c r="K68" s="116">
        <v>5.2631578947368425</v>
      </c>
    </row>
    <row r="69" spans="1:11" ht="14.1" customHeight="1" x14ac:dyDescent="0.2">
      <c r="A69" s="306">
        <v>83</v>
      </c>
      <c r="B69" s="307" t="s">
        <v>304</v>
      </c>
      <c r="C69" s="308"/>
      <c r="D69" s="113">
        <v>3.7740899357601712</v>
      </c>
      <c r="E69" s="115">
        <v>141</v>
      </c>
      <c r="F69" s="114">
        <v>116</v>
      </c>
      <c r="G69" s="114">
        <v>336</v>
      </c>
      <c r="H69" s="114">
        <v>123</v>
      </c>
      <c r="I69" s="140">
        <v>199</v>
      </c>
      <c r="J69" s="115">
        <v>-58</v>
      </c>
      <c r="K69" s="116">
        <v>-29.145728643216081</v>
      </c>
    </row>
    <row r="70" spans="1:11" ht="14.1" customHeight="1" x14ac:dyDescent="0.2">
      <c r="A70" s="306" t="s">
        <v>305</v>
      </c>
      <c r="B70" s="307" t="s">
        <v>306</v>
      </c>
      <c r="C70" s="308"/>
      <c r="D70" s="113">
        <v>2.5160599571734474</v>
      </c>
      <c r="E70" s="115">
        <v>94</v>
      </c>
      <c r="F70" s="114">
        <v>98</v>
      </c>
      <c r="G70" s="114">
        <v>269</v>
      </c>
      <c r="H70" s="114">
        <v>88</v>
      </c>
      <c r="I70" s="140">
        <v>177</v>
      </c>
      <c r="J70" s="115">
        <v>-83</v>
      </c>
      <c r="K70" s="116">
        <v>-46.89265536723164</v>
      </c>
    </row>
    <row r="71" spans="1:11" ht="14.1" customHeight="1" x14ac:dyDescent="0.2">
      <c r="A71" s="306"/>
      <c r="B71" s="307" t="s">
        <v>307</v>
      </c>
      <c r="C71" s="308"/>
      <c r="D71" s="113">
        <v>1.6059957173447537</v>
      </c>
      <c r="E71" s="115">
        <v>60</v>
      </c>
      <c r="F71" s="114">
        <v>63</v>
      </c>
      <c r="G71" s="114">
        <v>200</v>
      </c>
      <c r="H71" s="114">
        <v>53</v>
      </c>
      <c r="I71" s="140">
        <v>125</v>
      </c>
      <c r="J71" s="115">
        <v>-65</v>
      </c>
      <c r="K71" s="116">
        <v>-52</v>
      </c>
    </row>
    <row r="72" spans="1:11" ht="14.1" customHeight="1" x14ac:dyDescent="0.2">
      <c r="A72" s="306">
        <v>84</v>
      </c>
      <c r="B72" s="307" t="s">
        <v>308</v>
      </c>
      <c r="C72" s="308"/>
      <c r="D72" s="113">
        <v>1.6059957173447537</v>
      </c>
      <c r="E72" s="115">
        <v>60</v>
      </c>
      <c r="F72" s="114">
        <v>28</v>
      </c>
      <c r="G72" s="114">
        <v>79</v>
      </c>
      <c r="H72" s="114">
        <v>30</v>
      </c>
      <c r="I72" s="140">
        <v>50</v>
      </c>
      <c r="J72" s="115">
        <v>10</v>
      </c>
      <c r="K72" s="116">
        <v>20</v>
      </c>
    </row>
    <row r="73" spans="1:11" ht="14.1" customHeight="1" x14ac:dyDescent="0.2">
      <c r="A73" s="306" t="s">
        <v>309</v>
      </c>
      <c r="B73" s="307" t="s">
        <v>310</v>
      </c>
      <c r="C73" s="308"/>
      <c r="D73" s="113">
        <v>1.04389721627409</v>
      </c>
      <c r="E73" s="115">
        <v>39</v>
      </c>
      <c r="F73" s="114">
        <v>11</v>
      </c>
      <c r="G73" s="114">
        <v>44</v>
      </c>
      <c r="H73" s="114">
        <v>11</v>
      </c>
      <c r="I73" s="140">
        <v>30</v>
      </c>
      <c r="J73" s="115">
        <v>9</v>
      </c>
      <c r="K73" s="116">
        <v>30</v>
      </c>
    </row>
    <row r="74" spans="1:11" ht="14.1" customHeight="1" x14ac:dyDescent="0.2">
      <c r="A74" s="306" t="s">
        <v>311</v>
      </c>
      <c r="B74" s="307" t="s">
        <v>312</v>
      </c>
      <c r="C74" s="308"/>
      <c r="D74" s="113" t="s">
        <v>513</v>
      </c>
      <c r="E74" s="115" t="s">
        <v>513</v>
      </c>
      <c r="F74" s="114">
        <v>4</v>
      </c>
      <c r="G74" s="114">
        <v>6</v>
      </c>
      <c r="H74" s="114">
        <v>0</v>
      </c>
      <c r="I74" s="140">
        <v>6</v>
      </c>
      <c r="J74" s="115" t="s">
        <v>513</v>
      </c>
      <c r="K74" s="116" t="s">
        <v>513</v>
      </c>
    </row>
    <row r="75" spans="1:11" ht="14.1" customHeight="1" x14ac:dyDescent="0.2">
      <c r="A75" s="306" t="s">
        <v>313</v>
      </c>
      <c r="B75" s="307" t="s">
        <v>314</v>
      </c>
      <c r="C75" s="308"/>
      <c r="D75" s="113">
        <v>0.21413276231263384</v>
      </c>
      <c r="E75" s="115">
        <v>8</v>
      </c>
      <c r="F75" s="114">
        <v>7</v>
      </c>
      <c r="G75" s="114">
        <v>12</v>
      </c>
      <c r="H75" s="114">
        <v>11</v>
      </c>
      <c r="I75" s="140">
        <v>3</v>
      </c>
      <c r="J75" s="115">
        <v>5</v>
      </c>
      <c r="K75" s="116">
        <v>166.66666666666666</v>
      </c>
    </row>
    <row r="76" spans="1:11" ht="14.1" customHeight="1" x14ac:dyDescent="0.2">
      <c r="A76" s="306">
        <v>91</v>
      </c>
      <c r="B76" s="307" t="s">
        <v>315</v>
      </c>
      <c r="C76" s="308"/>
      <c r="D76" s="113">
        <v>0.10706638115631692</v>
      </c>
      <c r="E76" s="115">
        <v>4</v>
      </c>
      <c r="F76" s="114">
        <v>5</v>
      </c>
      <c r="G76" s="114">
        <v>12</v>
      </c>
      <c r="H76" s="114">
        <v>4</v>
      </c>
      <c r="I76" s="140">
        <v>8</v>
      </c>
      <c r="J76" s="115">
        <v>-4</v>
      </c>
      <c r="K76" s="116">
        <v>-50</v>
      </c>
    </row>
    <row r="77" spans="1:11" ht="14.1" customHeight="1" x14ac:dyDescent="0.2">
      <c r="A77" s="306">
        <v>92</v>
      </c>
      <c r="B77" s="307" t="s">
        <v>316</v>
      </c>
      <c r="C77" s="308"/>
      <c r="D77" s="113">
        <v>0.21413276231263384</v>
      </c>
      <c r="E77" s="115">
        <v>8</v>
      </c>
      <c r="F77" s="114">
        <v>7</v>
      </c>
      <c r="G77" s="114">
        <v>11</v>
      </c>
      <c r="H77" s="114">
        <v>7</v>
      </c>
      <c r="I77" s="140">
        <v>10</v>
      </c>
      <c r="J77" s="115">
        <v>-2</v>
      </c>
      <c r="K77" s="116">
        <v>-20</v>
      </c>
    </row>
    <row r="78" spans="1:11" ht="14.1" customHeight="1" x14ac:dyDescent="0.2">
      <c r="A78" s="306">
        <v>93</v>
      </c>
      <c r="B78" s="307" t="s">
        <v>317</v>
      </c>
      <c r="C78" s="308"/>
      <c r="D78" s="113" t="s">
        <v>513</v>
      </c>
      <c r="E78" s="115" t="s">
        <v>513</v>
      </c>
      <c r="F78" s="114" t="s">
        <v>513</v>
      </c>
      <c r="G78" s="114">
        <v>5</v>
      </c>
      <c r="H78" s="114">
        <v>3</v>
      </c>
      <c r="I78" s="140" t="s">
        <v>513</v>
      </c>
      <c r="J78" s="115" t="s">
        <v>513</v>
      </c>
      <c r="K78" s="116" t="s">
        <v>513</v>
      </c>
    </row>
    <row r="79" spans="1:11" ht="14.1" customHeight="1" x14ac:dyDescent="0.2">
      <c r="A79" s="306">
        <v>94</v>
      </c>
      <c r="B79" s="307" t="s">
        <v>318</v>
      </c>
      <c r="C79" s="308"/>
      <c r="D79" s="113">
        <v>0.24089935760171305</v>
      </c>
      <c r="E79" s="115">
        <v>9</v>
      </c>
      <c r="F79" s="114">
        <v>22</v>
      </c>
      <c r="G79" s="114">
        <v>18</v>
      </c>
      <c r="H79" s="114">
        <v>21</v>
      </c>
      <c r="I79" s="140">
        <v>18</v>
      </c>
      <c r="J79" s="115">
        <v>-9</v>
      </c>
      <c r="K79" s="116">
        <v>-50</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t="s">
        <v>513</v>
      </c>
      <c r="E81" s="143" t="s">
        <v>513</v>
      </c>
      <c r="F81" s="144">
        <v>0</v>
      </c>
      <c r="G81" s="144">
        <v>48</v>
      </c>
      <c r="H81" s="144" t="s">
        <v>513</v>
      </c>
      <c r="I81" s="145" t="s">
        <v>513</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3707</v>
      </c>
      <c r="E11" s="114">
        <v>3956</v>
      </c>
      <c r="F11" s="114">
        <v>3921</v>
      </c>
      <c r="G11" s="114">
        <v>3041</v>
      </c>
      <c r="H11" s="140">
        <v>3413</v>
      </c>
      <c r="I11" s="115">
        <v>294</v>
      </c>
      <c r="J11" s="116">
        <v>8.6141224728977441</v>
      </c>
    </row>
    <row r="12" spans="1:15" s="110" customFormat="1" ht="24.95" customHeight="1" x14ac:dyDescent="0.2">
      <c r="A12" s="193" t="s">
        <v>132</v>
      </c>
      <c r="B12" s="194" t="s">
        <v>133</v>
      </c>
      <c r="C12" s="113">
        <v>9.7653088751011605</v>
      </c>
      <c r="D12" s="115">
        <v>362</v>
      </c>
      <c r="E12" s="114">
        <v>1153</v>
      </c>
      <c r="F12" s="114">
        <v>740</v>
      </c>
      <c r="G12" s="114">
        <v>397</v>
      </c>
      <c r="H12" s="140">
        <v>314</v>
      </c>
      <c r="I12" s="115">
        <v>48</v>
      </c>
      <c r="J12" s="116">
        <v>15.286624203821656</v>
      </c>
    </row>
    <row r="13" spans="1:15" s="110" customFormat="1" ht="24.95" customHeight="1" x14ac:dyDescent="0.2">
      <c r="A13" s="193" t="s">
        <v>134</v>
      </c>
      <c r="B13" s="199" t="s">
        <v>214</v>
      </c>
      <c r="C13" s="113">
        <v>0.75532775829511734</v>
      </c>
      <c r="D13" s="115">
        <v>28</v>
      </c>
      <c r="E13" s="114">
        <v>18</v>
      </c>
      <c r="F13" s="114">
        <v>16</v>
      </c>
      <c r="G13" s="114">
        <v>35</v>
      </c>
      <c r="H13" s="140">
        <v>53</v>
      </c>
      <c r="I13" s="115">
        <v>-25</v>
      </c>
      <c r="J13" s="116">
        <v>-47.169811320754718</v>
      </c>
    </row>
    <row r="14" spans="1:15" s="287" customFormat="1" ht="24.95" customHeight="1" x14ac:dyDescent="0.2">
      <c r="A14" s="193" t="s">
        <v>215</v>
      </c>
      <c r="B14" s="199" t="s">
        <v>137</v>
      </c>
      <c r="C14" s="113">
        <v>9.1178850822767732</v>
      </c>
      <c r="D14" s="115">
        <v>338</v>
      </c>
      <c r="E14" s="114">
        <v>260</v>
      </c>
      <c r="F14" s="114">
        <v>392</v>
      </c>
      <c r="G14" s="114">
        <v>312</v>
      </c>
      <c r="H14" s="140">
        <v>313</v>
      </c>
      <c r="I14" s="115">
        <v>25</v>
      </c>
      <c r="J14" s="116">
        <v>7.9872204472843453</v>
      </c>
      <c r="K14" s="110"/>
      <c r="L14" s="110"/>
      <c r="M14" s="110"/>
      <c r="N14" s="110"/>
      <c r="O14" s="110"/>
    </row>
    <row r="15" spans="1:15" s="110" customFormat="1" ht="24.95" customHeight="1" x14ac:dyDescent="0.2">
      <c r="A15" s="193" t="s">
        <v>216</v>
      </c>
      <c r="B15" s="199" t="s">
        <v>217</v>
      </c>
      <c r="C15" s="113">
        <v>3.992446722417049</v>
      </c>
      <c r="D15" s="115">
        <v>148</v>
      </c>
      <c r="E15" s="114">
        <v>135</v>
      </c>
      <c r="F15" s="114">
        <v>163</v>
      </c>
      <c r="G15" s="114">
        <v>121</v>
      </c>
      <c r="H15" s="140">
        <v>130</v>
      </c>
      <c r="I15" s="115">
        <v>18</v>
      </c>
      <c r="J15" s="116">
        <v>13.846153846153847</v>
      </c>
    </row>
    <row r="16" spans="1:15" s="287" customFormat="1" ht="24.95" customHeight="1" x14ac:dyDescent="0.2">
      <c r="A16" s="193" t="s">
        <v>218</v>
      </c>
      <c r="B16" s="199" t="s">
        <v>141</v>
      </c>
      <c r="C16" s="113">
        <v>3.075263015915835</v>
      </c>
      <c r="D16" s="115">
        <v>114</v>
      </c>
      <c r="E16" s="114">
        <v>70</v>
      </c>
      <c r="F16" s="114">
        <v>163</v>
      </c>
      <c r="G16" s="114">
        <v>115</v>
      </c>
      <c r="H16" s="140">
        <v>115</v>
      </c>
      <c r="I16" s="115">
        <v>-1</v>
      </c>
      <c r="J16" s="116">
        <v>-0.86956521739130432</v>
      </c>
      <c r="K16" s="110"/>
      <c r="L16" s="110"/>
      <c r="M16" s="110"/>
      <c r="N16" s="110"/>
      <c r="O16" s="110"/>
    </row>
    <row r="17" spans="1:15" s="110" customFormat="1" ht="24.95" customHeight="1" x14ac:dyDescent="0.2">
      <c r="A17" s="193" t="s">
        <v>142</v>
      </c>
      <c r="B17" s="199" t="s">
        <v>220</v>
      </c>
      <c r="C17" s="113">
        <v>2.0501753439438901</v>
      </c>
      <c r="D17" s="115">
        <v>76</v>
      </c>
      <c r="E17" s="114">
        <v>55</v>
      </c>
      <c r="F17" s="114">
        <v>66</v>
      </c>
      <c r="G17" s="114">
        <v>76</v>
      </c>
      <c r="H17" s="140">
        <v>68</v>
      </c>
      <c r="I17" s="115">
        <v>8</v>
      </c>
      <c r="J17" s="116">
        <v>11.764705882352942</v>
      </c>
    </row>
    <row r="18" spans="1:15" s="287" customFormat="1" ht="24.95" customHeight="1" x14ac:dyDescent="0.2">
      <c r="A18" s="201" t="s">
        <v>144</v>
      </c>
      <c r="B18" s="202" t="s">
        <v>145</v>
      </c>
      <c r="C18" s="113">
        <v>9.7653088751011605</v>
      </c>
      <c r="D18" s="115">
        <v>362</v>
      </c>
      <c r="E18" s="114">
        <v>302</v>
      </c>
      <c r="F18" s="114">
        <v>383</v>
      </c>
      <c r="G18" s="114">
        <v>344</v>
      </c>
      <c r="H18" s="140">
        <v>350</v>
      </c>
      <c r="I18" s="115">
        <v>12</v>
      </c>
      <c r="J18" s="116">
        <v>3.4285714285714284</v>
      </c>
      <c r="K18" s="110"/>
      <c r="L18" s="110"/>
      <c r="M18" s="110"/>
      <c r="N18" s="110"/>
      <c r="O18" s="110"/>
    </row>
    <row r="19" spans="1:15" s="110" customFormat="1" ht="24.95" customHeight="1" x14ac:dyDescent="0.2">
      <c r="A19" s="193" t="s">
        <v>146</v>
      </c>
      <c r="B19" s="199" t="s">
        <v>147</v>
      </c>
      <c r="C19" s="113">
        <v>18.64041003506879</v>
      </c>
      <c r="D19" s="115">
        <v>691</v>
      </c>
      <c r="E19" s="114">
        <v>429</v>
      </c>
      <c r="F19" s="114">
        <v>511</v>
      </c>
      <c r="G19" s="114">
        <v>407</v>
      </c>
      <c r="H19" s="140">
        <v>501</v>
      </c>
      <c r="I19" s="115">
        <v>190</v>
      </c>
      <c r="J19" s="116">
        <v>37.924151696606785</v>
      </c>
    </row>
    <row r="20" spans="1:15" s="287" customFormat="1" ht="24.95" customHeight="1" x14ac:dyDescent="0.2">
      <c r="A20" s="193" t="s">
        <v>148</v>
      </c>
      <c r="B20" s="199" t="s">
        <v>149</v>
      </c>
      <c r="C20" s="113">
        <v>7.2295656865389804</v>
      </c>
      <c r="D20" s="115">
        <v>268</v>
      </c>
      <c r="E20" s="114">
        <v>204</v>
      </c>
      <c r="F20" s="114">
        <v>227</v>
      </c>
      <c r="G20" s="114">
        <v>223</v>
      </c>
      <c r="H20" s="140">
        <v>337</v>
      </c>
      <c r="I20" s="115">
        <v>-69</v>
      </c>
      <c r="J20" s="116">
        <v>-20.474777448071215</v>
      </c>
      <c r="K20" s="110"/>
      <c r="L20" s="110"/>
      <c r="M20" s="110"/>
      <c r="N20" s="110"/>
      <c r="O20" s="110"/>
    </row>
    <row r="21" spans="1:15" s="110" customFormat="1" ht="24.95" customHeight="1" x14ac:dyDescent="0.2">
      <c r="A21" s="201" t="s">
        <v>150</v>
      </c>
      <c r="B21" s="202" t="s">
        <v>151</v>
      </c>
      <c r="C21" s="113">
        <v>9.009981116806042</v>
      </c>
      <c r="D21" s="115">
        <v>334</v>
      </c>
      <c r="E21" s="114">
        <v>512</v>
      </c>
      <c r="F21" s="114">
        <v>293</v>
      </c>
      <c r="G21" s="114">
        <v>245</v>
      </c>
      <c r="H21" s="140">
        <v>257</v>
      </c>
      <c r="I21" s="115">
        <v>77</v>
      </c>
      <c r="J21" s="116">
        <v>29.961089494163424</v>
      </c>
    </row>
    <row r="22" spans="1:15" s="110" customFormat="1" ht="24.95" customHeight="1" x14ac:dyDescent="0.2">
      <c r="A22" s="201" t="s">
        <v>152</v>
      </c>
      <c r="B22" s="199" t="s">
        <v>153</v>
      </c>
      <c r="C22" s="113">
        <v>0.45859185325060697</v>
      </c>
      <c r="D22" s="115">
        <v>17</v>
      </c>
      <c r="E22" s="114">
        <v>17</v>
      </c>
      <c r="F22" s="114">
        <v>15</v>
      </c>
      <c r="G22" s="114">
        <v>13</v>
      </c>
      <c r="H22" s="140">
        <v>9</v>
      </c>
      <c r="I22" s="115">
        <v>8</v>
      </c>
      <c r="J22" s="116">
        <v>88.888888888888886</v>
      </c>
    </row>
    <row r="23" spans="1:15" s="110" customFormat="1" ht="24.95" customHeight="1" x14ac:dyDescent="0.2">
      <c r="A23" s="193" t="s">
        <v>154</v>
      </c>
      <c r="B23" s="199" t="s">
        <v>155</v>
      </c>
      <c r="C23" s="113">
        <v>1.2139196115457243</v>
      </c>
      <c r="D23" s="115">
        <v>45</v>
      </c>
      <c r="E23" s="114">
        <v>30</v>
      </c>
      <c r="F23" s="114">
        <v>30</v>
      </c>
      <c r="G23" s="114">
        <v>31</v>
      </c>
      <c r="H23" s="140">
        <v>38</v>
      </c>
      <c r="I23" s="115">
        <v>7</v>
      </c>
      <c r="J23" s="116">
        <v>18.421052631578949</v>
      </c>
    </row>
    <row r="24" spans="1:15" s="110" customFormat="1" ht="24.95" customHeight="1" x14ac:dyDescent="0.2">
      <c r="A24" s="193" t="s">
        <v>156</v>
      </c>
      <c r="B24" s="199" t="s">
        <v>221</v>
      </c>
      <c r="C24" s="113">
        <v>4.1812786619908282</v>
      </c>
      <c r="D24" s="115">
        <v>155</v>
      </c>
      <c r="E24" s="114">
        <v>92</v>
      </c>
      <c r="F24" s="114">
        <v>163</v>
      </c>
      <c r="G24" s="114">
        <v>138</v>
      </c>
      <c r="H24" s="140">
        <v>153</v>
      </c>
      <c r="I24" s="115">
        <v>2</v>
      </c>
      <c r="J24" s="116">
        <v>1.3071895424836601</v>
      </c>
    </row>
    <row r="25" spans="1:15" s="110" customFormat="1" ht="24.95" customHeight="1" x14ac:dyDescent="0.2">
      <c r="A25" s="193" t="s">
        <v>222</v>
      </c>
      <c r="B25" s="204" t="s">
        <v>159</v>
      </c>
      <c r="C25" s="113">
        <v>4.7477744807121658</v>
      </c>
      <c r="D25" s="115">
        <v>176</v>
      </c>
      <c r="E25" s="114">
        <v>184</v>
      </c>
      <c r="F25" s="114">
        <v>164</v>
      </c>
      <c r="G25" s="114">
        <v>100</v>
      </c>
      <c r="H25" s="140">
        <v>141</v>
      </c>
      <c r="I25" s="115">
        <v>35</v>
      </c>
      <c r="J25" s="116">
        <v>24.822695035460992</v>
      </c>
    </row>
    <row r="26" spans="1:15" s="110" customFormat="1" ht="24.95" customHeight="1" x14ac:dyDescent="0.2">
      <c r="A26" s="201">
        <v>782.78300000000002</v>
      </c>
      <c r="B26" s="203" t="s">
        <v>160</v>
      </c>
      <c r="C26" s="113">
        <v>2.6706231454005933</v>
      </c>
      <c r="D26" s="115">
        <v>99</v>
      </c>
      <c r="E26" s="114">
        <v>54</v>
      </c>
      <c r="F26" s="114">
        <v>46</v>
      </c>
      <c r="G26" s="114">
        <v>59</v>
      </c>
      <c r="H26" s="140">
        <v>72</v>
      </c>
      <c r="I26" s="115">
        <v>27</v>
      </c>
      <c r="J26" s="116">
        <v>37.5</v>
      </c>
    </row>
    <row r="27" spans="1:15" s="110" customFormat="1" ht="24.95" customHeight="1" x14ac:dyDescent="0.2">
      <c r="A27" s="193" t="s">
        <v>161</v>
      </c>
      <c r="B27" s="199" t="s">
        <v>162</v>
      </c>
      <c r="C27" s="113">
        <v>2.4008632317237657</v>
      </c>
      <c r="D27" s="115">
        <v>89</v>
      </c>
      <c r="E27" s="114">
        <v>59</v>
      </c>
      <c r="F27" s="114">
        <v>93</v>
      </c>
      <c r="G27" s="114">
        <v>102</v>
      </c>
      <c r="H27" s="140">
        <v>89</v>
      </c>
      <c r="I27" s="115">
        <v>0</v>
      </c>
      <c r="J27" s="116">
        <v>0</v>
      </c>
    </row>
    <row r="28" spans="1:15" s="110" customFormat="1" ht="24.95" customHeight="1" x14ac:dyDescent="0.2">
      <c r="A28" s="193" t="s">
        <v>163</v>
      </c>
      <c r="B28" s="199" t="s">
        <v>164</v>
      </c>
      <c r="C28" s="113">
        <v>2.9673590504451037</v>
      </c>
      <c r="D28" s="115">
        <v>110</v>
      </c>
      <c r="E28" s="114">
        <v>64</v>
      </c>
      <c r="F28" s="114">
        <v>159</v>
      </c>
      <c r="G28" s="114">
        <v>62</v>
      </c>
      <c r="H28" s="140">
        <v>143</v>
      </c>
      <c r="I28" s="115">
        <v>-33</v>
      </c>
      <c r="J28" s="116">
        <v>-23.076923076923077</v>
      </c>
    </row>
    <row r="29" spans="1:15" s="110" customFormat="1" ht="24.95" customHeight="1" x14ac:dyDescent="0.2">
      <c r="A29" s="193">
        <v>86</v>
      </c>
      <c r="B29" s="199" t="s">
        <v>165</v>
      </c>
      <c r="C29" s="113">
        <v>5.7458861613164283</v>
      </c>
      <c r="D29" s="115">
        <v>213</v>
      </c>
      <c r="E29" s="114">
        <v>142</v>
      </c>
      <c r="F29" s="114">
        <v>197</v>
      </c>
      <c r="G29" s="114">
        <v>149</v>
      </c>
      <c r="H29" s="140">
        <v>189</v>
      </c>
      <c r="I29" s="115">
        <v>24</v>
      </c>
      <c r="J29" s="116">
        <v>12.698412698412698</v>
      </c>
    </row>
    <row r="30" spans="1:15" s="110" customFormat="1" ht="24.95" customHeight="1" x14ac:dyDescent="0.2">
      <c r="A30" s="193">
        <v>87.88</v>
      </c>
      <c r="B30" s="204" t="s">
        <v>166</v>
      </c>
      <c r="C30" s="113">
        <v>7.283517669274346</v>
      </c>
      <c r="D30" s="115">
        <v>270</v>
      </c>
      <c r="E30" s="114">
        <v>292</v>
      </c>
      <c r="F30" s="114">
        <v>344</v>
      </c>
      <c r="G30" s="114">
        <v>321</v>
      </c>
      <c r="H30" s="140">
        <v>301</v>
      </c>
      <c r="I30" s="115">
        <v>-31</v>
      </c>
      <c r="J30" s="116">
        <v>-10.299003322259136</v>
      </c>
    </row>
    <row r="31" spans="1:15" s="110" customFormat="1" ht="24.95" customHeight="1" x14ac:dyDescent="0.2">
      <c r="A31" s="193" t="s">
        <v>167</v>
      </c>
      <c r="B31" s="199" t="s">
        <v>168</v>
      </c>
      <c r="C31" s="113">
        <v>4.0463987051524146</v>
      </c>
      <c r="D31" s="115">
        <v>150</v>
      </c>
      <c r="E31" s="114">
        <v>144</v>
      </c>
      <c r="F31" s="114">
        <v>148</v>
      </c>
      <c r="G31" s="114">
        <v>103</v>
      </c>
      <c r="H31" s="140">
        <v>153</v>
      </c>
      <c r="I31" s="115">
        <v>-3</v>
      </c>
      <c r="J31" s="116">
        <v>-1.9607843137254901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9.7653088751011605</v>
      </c>
      <c r="D34" s="115">
        <v>362</v>
      </c>
      <c r="E34" s="114">
        <v>1153</v>
      </c>
      <c r="F34" s="114">
        <v>740</v>
      </c>
      <c r="G34" s="114">
        <v>397</v>
      </c>
      <c r="H34" s="140">
        <v>314</v>
      </c>
      <c r="I34" s="115">
        <v>48</v>
      </c>
      <c r="J34" s="116">
        <v>15.286624203821656</v>
      </c>
    </row>
    <row r="35" spans="1:10" s="110" customFormat="1" ht="24.95" customHeight="1" x14ac:dyDescent="0.2">
      <c r="A35" s="292" t="s">
        <v>171</v>
      </c>
      <c r="B35" s="293" t="s">
        <v>172</v>
      </c>
      <c r="C35" s="113">
        <v>19.63852171567305</v>
      </c>
      <c r="D35" s="115">
        <v>728</v>
      </c>
      <c r="E35" s="114">
        <v>580</v>
      </c>
      <c r="F35" s="114">
        <v>791</v>
      </c>
      <c r="G35" s="114">
        <v>691</v>
      </c>
      <c r="H35" s="140">
        <v>716</v>
      </c>
      <c r="I35" s="115">
        <v>12</v>
      </c>
      <c r="J35" s="116">
        <v>1.6759776536312849</v>
      </c>
    </row>
    <row r="36" spans="1:10" s="110" customFormat="1" ht="24.95" customHeight="1" x14ac:dyDescent="0.2">
      <c r="A36" s="294" t="s">
        <v>173</v>
      </c>
      <c r="B36" s="295" t="s">
        <v>174</v>
      </c>
      <c r="C36" s="125">
        <v>70.596169409225794</v>
      </c>
      <c r="D36" s="143">
        <v>2617</v>
      </c>
      <c r="E36" s="144">
        <v>2223</v>
      </c>
      <c r="F36" s="144">
        <v>2390</v>
      </c>
      <c r="G36" s="144">
        <v>1953</v>
      </c>
      <c r="H36" s="145">
        <v>2383</v>
      </c>
      <c r="I36" s="143">
        <v>234</v>
      </c>
      <c r="J36" s="146">
        <v>9.819555182543013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3707</v>
      </c>
      <c r="F11" s="264">
        <v>3956</v>
      </c>
      <c r="G11" s="264">
        <v>3921</v>
      </c>
      <c r="H11" s="264">
        <v>3041</v>
      </c>
      <c r="I11" s="265">
        <v>3413</v>
      </c>
      <c r="J11" s="263">
        <v>294</v>
      </c>
      <c r="K11" s="266">
        <v>8.6141224728977441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30.267062314540059</v>
      </c>
      <c r="E13" s="115">
        <v>1122</v>
      </c>
      <c r="F13" s="114">
        <v>1924</v>
      </c>
      <c r="G13" s="114">
        <v>1414</v>
      </c>
      <c r="H13" s="114">
        <v>959</v>
      </c>
      <c r="I13" s="140">
        <v>914</v>
      </c>
      <c r="J13" s="115">
        <v>208</v>
      </c>
      <c r="K13" s="116">
        <v>22.75711159737418</v>
      </c>
    </row>
    <row r="14" spans="1:17" ht="15.95" customHeight="1" x14ac:dyDescent="0.2">
      <c r="A14" s="306" t="s">
        <v>230</v>
      </c>
      <c r="B14" s="307"/>
      <c r="C14" s="308"/>
      <c r="D14" s="113">
        <v>60.45319665497707</v>
      </c>
      <c r="E14" s="115">
        <v>2241</v>
      </c>
      <c r="F14" s="114">
        <v>1764</v>
      </c>
      <c r="G14" s="114">
        <v>2095</v>
      </c>
      <c r="H14" s="114">
        <v>1804</v>
      </c>
      <c r="I14" s="140">
        <v>2123</v>
      </c>
      <c r="J14" s="115">
        <v>118</v>
      </c>
      <c r="K14" s="116">
        <v>5.5581723975506359</v>
      </c>
    </row>
    <row r="15" spans="1:17" ht="15.95" customHeight="1" x14ac:dyDescent="0.2">
      <c r="A15" s="306" t="s">
        <v>231</v>
      </c>
      <c r="B15" s="307"/>
      <c r="C15" s="308"/>
      <c r="D15" s="113">
        <v>4.073374696520097</v>
      </c>
      <c r="E15" s="115">
        <v>151</v>
      </c>
      <c r="F15" s="114">
        <v>147</v>
      </c>
      <c r="G15" s="114">
        <v>192</v>
      </c>
      <c r="H15" s="114">
        <v>134</v>
      </c>
      <c r="I15" s="140">
        <v>181</v>
      </c>
      <c r="J15" s="115">
        <v>-30</v>
      </c>
      <c r="K15" s="116">
        <v>-16.574585635359117</v>
      </c>
    </row>
    <row r="16" spans="1:17" ht="15.95" customHeight="1" x14ac:dyDescent="0.2">
      <c r="A16" s="306" t="s">
        <v>232</v>
      </c>
      <c r="B16" s="307"/>
      <c r="C16" s="308"/>
      <c r="D16" s="113">
        <v>5.1254383598597251</v>
      </c>
      <c r="E16" s="115">
        <v>190</v>
      </c>
      <c r="F16" s="114">
        <v>120</v>
      </c>
      <c r="G16" s="114">
        <v>182</v>
      </c>
      <c r="H16" s="114">
        <v>137</v>
      </c>
      <c r="I16" s="140">
        <v>189</v>
      </c>
      <c r="J16" s="115">
        <v>1</v>
      </c>
      <c r="K16" s="116">
        <v>0.52910052910052907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8.9020771513353107</v>
      </c>
      <c r="E18" s="115">
        <v>330</v>
      </c>
      <c r="F18" s="114">
        <v>1106</v>
      </c>
      <c r="G18" s="114">
        <v>695</v>
      </c>
      <c r="H18" s="114">
        <v>351</v>
      </c>
      <c r="I18" s="140">
        <v>290</v>
      </c>
      <c r="J18" s="115">
        <v>40</v>
      </c>
      <c r="K18" s="116">
        <v>13.793103448275861</v>
      </c>
    </row>
    <row r="19" spans="1:11" ht="14.1" customHeight="1" x14ac:dyDescent="0.2">
      <c r="A19" s="306" t="s">
        <v>235</v>
      </c>
      <c r="B19" s="307" t="s">
        <v>236</v>
      </c>
      <c r="C19" s="308"/>
      <c r="D19" s="113">
        <v>7.7690855138926356</v>
      </c>
      <c r="E19" s="115">
        <v>288</v>
      </c>
      <c r="F19" s="114">
        <v>1037</v>
      </c>
      <c r="G19" s="114">
        <v>625</v>
      </c>
      <c r="H19" s="114">
        <v>294</v>
      </c>
      <c r="I19" s="140">
        <v>252</v>
      </c>
      <c r="J19" s="115">
        <v>36</v>
      </c>
      <c r="K19" s="116">
        <v>14.285714285714286</v>
      </c>
    </row>
    <row r="20" spans="1:11" ht="14.1" customHeight="1" x14ac:dyDescent="0.2">
      <c r="A20" s="306">
        <v>12</v>
      </c>
      <c r="B20" s="307" t="s">
        <v>237</v>
      </c>
      <c r="C20" s="308"/>
      <c r="D20" s="113">
        <v>1.3757755597518209</v>
      </c>
      <c r="E20" s="115">
        <v>51</v>
      </c>
      <c r="F20" s="114">
        <v>67</v>
      </c>
      <c r="G20" s="114">
        <v>75</v>
      </c>
      <c r="H20" s="114">
        <v>55</v>
      </c>
      <c r="I20" s="140">
        <v>48</v>
      </c>
      <c r="J20" s="115">
        <v>3</v>
      </c>
      <c r="K20" s="116">
        <v>6.25</v>
      </c>
    </row>
    <row r="21" spans="1:11" ht="14.1" customHeight="1" x14ac:dyDescent="0.2">
      <c r="A21" s="306">
        <v>21</v>
      </c>
      <c r="B21" s="307" t="s">
        <v>238</v>
      </c>
      <c r="C21" s="308"/>
      <c r="D21" s="113">
        <v>8.0927974103048292E-2</v>
      </c>
      <c r="E21" s="115">
        <v>3</v>
      </c>
      <c r="F21" s="114">
        <v>7</v>
      </c>
      <c r="G21" s="114" t="s">
        <v>513</v>
      </c>
      <c r="H21" s="114" t="s">
        <v>513</v>
      </c>
      <c r="I21" s="140">
        <v>4</v>
      </c>
      <c r="J21" s="115">
        <v>-1</v>
      </c>
      <c r="K21" s="116">
        <v>-25</v>
      </c>
    </row>
    <row r="22" spans="1:11" ht="14.1" customHeight="1" x14ac:dyDescent="0.2">
      <c r="A22" s="306">
        <v>22</v>
      </c>
      <c r="B22" s="307" t="s">
        <v>239</v>
      </c>
      <c r="C22" s="308"/>
      <c r="D22" s="113">
        <v>0.94415969786889664</v>
      </c>
      <c r="E22" s="115">
        <v>35</v>
      </c>
      <c r="F22" s="114">
        <v>46</v>
      </c>
      <c r="G22" s="114">
        <v>53</v>
      </c>
      <c r="H22" s="114">
        <v>32</v>
      </c>
      <c r="I22" s="140">
        <v>36</v>
      </c>
      <c r="J22" s="115">
        <v>-1</v>
      </c>
      <c r="K22" s="116">
        <v>-2.7777777777777777</v>
      </c>
    </row>
    <row r="23" spans="1:11" ht="14.1" customHeight="1" x14ac:dyDescent="0.2">
      <c r="A23" s="306">
        <v>23</v>
      </c>
      <c r="B23" s="307" t="s">
        <v>240</v>
      </c>
      <c r="C23" s="308"/>
      <c r="D23" s="113">
        <v>0.86323172376584845</v>
      </c>
      <c r="E23" s="115">
        <v>32</v>
      </c>
      <c r="F23" s="114">
        <v>22</v>
      </c>
      <c r="G23" s="114">
        <v>16</v>
      </c>
      <c r="H23" s="114">
        <v>22</v>
      </c>
      <c r="I23" s="140">
        <v>37</v>
      </c>
      <c r="J23" s="115">
        <v>-5</v>
      </c>
      <c r="K23" s="116">
        <v>-13.513513513513514</v>
      </c>
    </row>
    <row r="24" spans="1:11" ht="14.1" customHeight="1" x14ac:dyDescent="0.2">
      <c r="A24" s="306">
        <v>24</v>
      </c>
      <c r="B24" s="307" t="s">
        <v>241</v>
      </c>
      <c r="C24" s="308"/>
      <c r="D24" s="113">
        <v>1.1329916374426761</v>
      </c>
      <c r="E24" s="115">
        <v>42</v>
      </c>
      <c r="F24" s="114">
        <v>25</v>
      </c>
      <c r="G24" s="114">
        <v>44</v>
      </c>
      <c r="H24" s="114">
        <v>22</v>
      </c>
      <c r="I24" s="140">
        <v>47</v>
      </c>
      <c r="J24" s="115">
        <v>-5</v>
      </c>
      <c r="K24" s="116">
        <v>-10.638297872340425</v>
      </c>
    </row>
    <row r="25" spans="1:11" ht="14.1" customHeight="1" x14ac:dyDescent="0.2">
      <c r="A25" s="306">
        <v>25</v>
      </c>
      <c r="B25" s="307" t="s">
        <v>242</v>
      </c>
      <c r="C25" s="308"/>
      <c r="D25" s="113">
        <v>5.2333423253304563</v>
      </c>
      <c r="E25" s="115">
        <v>194</v>
      </c>
      <c r="F25" s="114">
        <v>129</v>
      </c>
      <c r="G25" s="114">
        <v>167</v>
      </c>
      <c r="H25" s="114">
        <v>121</v>
      </c>
      <c r="I25" s="140">
        <v>182</v>
      </c>
      <c r="J25" s="115">
        <v>12</v>
      </c>
      <c r="K25" s="116">
        <v>6.5934065934065931</v>
      </c>
    </row>
    <row r="26" spans="1:11" ht="14.1" customHeight="1" x14ac:dyDescent="0.2">
      <c r="A26" s="306">
        <v>26</v>
      </c>
      <c r="B26" s="307" t="s">
        <v>243</v>
      </c>
      <c r="C26" s="308"/>
      <c r="D26" s="113">
        <v>2.8324790936066901</v>
      </c>
      <c r="E26" s="115">
        <v>105</v>
      </c>
      <c r="F26" s="114">
        <v>36</v>
      </c>
      <c r="G26" s="114">
        <v>94</v>
      </c>
      <c r="H26" s="114">
        <v>81</v>
      </c>
      <c r="I26" s="140">
        <v>88</v>
      </c>
      <c r="J26" s="115">
        <v>17</v>
      </c>
      <c r="K26" s="116">
        <v>19.318181818181817</v>
      </c>
    </row>
    <row r="27" spans="1:11" ht="14.1" customHeight="1" x14ac:dyDescent="0.2">
      <c r="A27" s="306">
        <v>27</v>
      </c>
      <c r="B27" s="307" t="s">
        <v>244</v>
      </c>
      <c r="C27" s="308"/>
      <c r="D27" s="113">
        <v>0.53951982735365522</v>
      </c>
      <c r="E27" s="115">
        <v>20</v>
      </c>
      <c r="F27" s="114">
        <v>20</v>
      </c>
      <c r="G27" s="114">
        <v>25</v>
      </c>
      <c r="H27" s="114">
        <v>18</v>
      </c>
      <c r="I27" s="140">
        <v>25</v>
      </c>
      <c r="J27" s="115">
        <v>-5</v>
      </c>
      <c r="K27" s="116">
        <v>-20</v>
      </c>
    </row>
    <row r="28" spans="1:11" ht="14.1" customHeight="1" x14ac:dyDescent="0.2">
      <c r="A28" s="306">
        <v>28</v>
      </c>
      <c r="B28" s="307" t="s">
        <v>245</v>
      </c>
      <c r="C28" s="308"/>
      <c r="D28" s="113">
        <v>0.21580793094146211</v>
      </c>
      <c r="E28" s="115">
        <v>8</v>
      </c>
      <c r="F28" s="114">
        <v>24</v>
      </c>
      <c r="G28" s="114">
        <v>12</v>
      </c>
      <c r="H28" s="114">
        <v>9</v>
      </c>
      <c r="I28" s="140">
        <v>5</v>
      </c>
      <c r="J28" s="115">
        <v>3</v>
      </c>
      <c r="K28" s="116">
        <v>60</v>
      </c>
    </row>
    <row r="29" spans="1:11" ht="14.1" customHeight="1" x14ac:dyDescent="0.2">
      <c r="A29" s="306">
        <v>29</v>
      </c>
      <c r="B29" s="307" t="s">
        <v>246</v>
      </c>
      <c r="C29" s="308"/>
      <c r="D29" s="113">
        <v>5.206366333962773</v>
      </c>
      <c r="E29" s="115">
        <v>193</v>
      </c>
      <c r="F29" s="114">
        <v>251</v>
      </c>
      <c r="G29" s="114">
        <v>207</v>
      </c>
      <c r="H29" s="114">
        <v>164</v>
      </c>
      <c r="I29" s="140">
        <v>146</v>
      </c>
      <c r="J29" s="115">
        <v>47</v>
      </c>
      <c r="K29" s="116">
        <v>32.19178082191781</v>
      </c>
    </row>
    <row r="30" spans="1:11" ht="14.1" customHeight="1" x14ac:dyDescent="0.2">
      <c r="A30" s="306" t="s">
        <v>247</v>
      </c>
      <c r="B30" s="307" t="s">
        <v>248</v>
      </c>
      <c r="C30" s="308"/>
      <c r="D30" s="113">
        <v>2.1580793094146209</v>
      </c>
      <c r="E30" s="115">
        <v>80</v>
      </c>
      <c r="F30" s="114" t="s">
        <v>513</v>
      </c>
      <c r="G30" s="114" t="s">
        <v>513</v>
      </c>
      <c r="H30" s="114" t="s">
        <v>513</v>
      </c>
      <c r="I30" s="140">
        <v>52</v>
      </c>
      <c r="J30" s="115">
        <v>28</v>
      </c>
      <c r="K30" s="116">
        <v>53.846153846153847</v>
      </c>
    </row>
    <row r="31" spans="1:11" ht="14.1" customHeight="1" x14ac:dyDescent="0.2">
      <c r="A31" s="306" t="s">
        <v>249</v>
      </c>
      <c r="B31" s="307" t="s">
        <v>250</v>
      </c>
      <c r="C31" s="308"/>
      <c r="D31" s="113">
        <v>3.0482870245481521</v>
      </c>
      <c r="E31" s="115">
        <v>113</v>
      </c>
      <c r="F31" s="114">
        <v>144</v>
      </c>
      <c r="G31" s="114">
        <v>108</v>
      </c>
      <c r="H31" s="114">
        <v>88</v>
      </c>
      <c r="I31" s="140">
        <v>94</v>
      </c>
      <c r="J31" s="115">
        <v>19</v>
      </c>
      <c r="K31" s="116">
        <v>20.212765957446809</v>
      </c>
    </row>
    <row r="32" spans="1:11" ht="14.1" customHeight="1" x14ac:dyDescent="0.2">
      <c r="A32" s="306">
        <v>31</v>
      </c>
      <c r="B32" s="307" t="s">
        <v>251</v>
      </c>
      <c r="C32" s="308"/>
      <c r="D32" s="113">
        <v>0.40463987051524142</v>
      </c>
      <c r="E32" s="115">
        <v>15</v>
      </c>
      <c r="F32" s="114">
        <v>9</v>
      </c>
      <c r="G32" s="114">
        <v>20</v>
      </c>
      <c r="H32" s="114">
        <v>8</v>
      </c>
      <c r="I32" s="140">
        <v>10</v>
      </c>
      <c r="J32" s="115">
        <v>5</v>
      </c>
      <c r="K32" s="116">
        <v>50</v>
      </c>
    </row>
    <row r="33" spans="1:11" ht="14.1" customHeight="1" x14ac:dyDescent="0.2">
      <c r="A33" s="306">
        <v>32</v>
      </c>
      <c r="B33" s="307" t="s">
        <v>252</v>
      </c>
      <c r="C33" s="308"/>
      <c r="D33" s="113">
        <v>4.5589425411383866</v>
      </c>
      <c r="E33" s="115">
        <v>169</v>
      </c>
      <c r="F33" s="114">
        <v>149</v>
      </c>
      <c r="G33" s="114">
        <v>162</v>
      </c>
      <c r="H33" s="114">
        <v>193</v>
      </c>
      <c r="I33" s="140">
        <v>148</v>
      </c>
      <c r="J33" s="115">
        <v>21</v>
      </c>
      <c r="K33" s="116">
        <v>14.189189189189189</v>
      </c>
    </row>
    <row r="34" spans="1:11" ht="14.1" customHeight="1" x14ac:dyDescent="0.2">
      <c r="A34" s="306">
        <v>33</v>
      </c>
      <c r="B34" s="307" t="s">
        <v>253</v>
      </c>
      <c r="C34" s="308"/>
      <c r="D34" s="113">
        <v>1.6994874561640141</v>
      </c>
      <c r="E34" s="115">
        <v>63</v>
      </c>
      <c r="F34" s="114">
        <v>74</v>
      </c>
      <c r="G34" s="114">
        <v>88</v>
      </c>
      <c r="H34" s="114">
        <v>61</v>
      </c>
      <c r="I34" s="140">
        <v>65</v>
      </c>
      <c r="J34" s="115">
        <v>-2</v>
      </c>
      <c r="K34" s="116">
        <v>-3.0769230769230771</v>
      </c>
    </row>
    <row r="35" spans="1:11" ht="14.1" customHeight="1" x14ac:dyDescent="0.2">
      <c r="A35" s="306">
        <v>34</v>
      </c>
      <c r="B35" s="307" t="s">
        <v>254</v>
      </c>
      <c r="C35" s="308"/>
      <c r="D35" s="113">
        <v>2.9403830590774209</v>
      </c>
      <c r="E35" s="115">
        <v>109</v>
      </c>
      <c r="F35" s="114">
        <v>55</v>
      </c>
      <c r="G35" s="114">
        <v>81</v>
      </c>
      <c r="H35" s="114">
        <v>61</v>
      </c>
      <c r="I35" s="140">
        <v>105</v>
      </c>
      <c r="J35" s="115">
        <v>4</v>
      </c>
      <c r="K35" s="116">
        <v>3.8095238095238093</v>
      </c>
    </row>
    <row r="36" spans="1:11" ht="14.1" customHeight="1" x14ac:dyDescent="0.2">
      <c r="A36" s="306">
        <v>41</v>
      </c>
      <c r="B36" s="307" t="s">
        <v>255</v>
      </c>
      <c r="C36" s="308"/>
      <c r="D36" s="113">
        <v>1.5376315079579175</v>
      </c>
      <c r="E36" s="115">
        <v>57</v>
      </c>
      <c r="F36" s="114">
        <v>23</v>
      </c>
      <c r="G36" s="114">
        <v>41</v>
      </c>
      <c r="H36" s="114">
        <v>46</v>
      </c>
      <c r="I36" s="140">
        <v>24</v>
      </c>
      <c r="J36" s="115">
        <v>33</v>
      </c>
      <c r="K36" s="116">
        <v>137.5</v>
      </c>
    </row>
    <row r="37" spans="1:11" ht="14.1" customHeight="1" x14ac:dyDescent="0.2">
      <c r="A37" s="306">
        <v>42</v>
      </c>
      <c r="B37" s="307" t="s">
        <v>256</v>
      </c>
      <c r="C37" s="308"/>
      <c r="D37" s="113">
        <v>8.0927974103048292E-2</v>
      </c>
      <c r="E37" s="115">
        <v>3</v>
      </c>
      <c r="F37" s="114" t="s">
        <v>513</v>
      </c>
      <c r="G37" s="114">
        <v>0</v>
      </c>
      <c r="H37" s="114" t="s">
        <v>513</v>
      </c>
      <c r="I37" s="140">
        <v>4</v>
      </c>
      <c r="J37" s="115">
        <v>-1</v>
      </c>
      <c r="K37" s="116">
        <v>-25</v>
      </c>
    </row>
    <row r="38" spans="1:11" ht="14.1" customHeight="1" x14ac:dyDescent="0.2">
      <c r="A38" s="306">
        <v>43</v>
      </c>
      <c r="B38" s="307" t="s">
        <v>257</v>
      </c>
      <c r="C38" s="308"/>
      <c r="D38" s="113">
        <v>0.32371189641219317</v>
      </c>
      <c r="E38" s="115">
        <v>12</v>
      </c>
      <c r="F38" s="114">
        <v>11</v>
      </c>
      <c r="G38" s="114">
        <v>9</v>
      </c>
      <c r="H38" s="114">
        <v>13</v>
      </c>
      <c r="I38" s="140">
        <v>16</v>
      </c>
      <c r="J38" s="115">
        <v>-4</v>
      </c>
      <c r="K38" s="116">
        <v>-25</v>
      </c>
    </row>
    <row r="39" spans="1:11" ht="14.1" customHeight="1" x14ac:dyDescent="0.2">
      <c r="A39" s="306">
        <v>51</v>
      </c>
      <c r="B39" s="307" t="s">
        <v>258</v>
      </c>
      <c r="C39" s="308"/>
      <c r="D39" s="113">
        <v>3.3719989209603454</v>
      </c>
      <c r="E39" s="115">
        <v>125</v>
      </c>
      <c r="F39" s="114">
        <v>165</v>
      </c>
      <c r="G39" s="114">
        <v>128</v>
      </c>
      <c r="H39" s="114">
        <v>157</v>
      </c>
      <c r="I39" s="140">
        <v>159</v>
      </c>
      <c r="J39" s="115">
        <v>-34</v>
      </c>
      <c r="K39" s="116">
        <v>-21.383647798742139</v>
      </c>
    </row>
    <row r="40" spans="1:11" ht="14.1" customHeight="1" x14ac:dyDescent="0.2">
      <c r="A40" s="306" t="s">
        <v>259</v>
      </c>
      <c r="B40" s="307" t="s">
        <v>260</v>
      </c>
      <c r="C40" s="308"/>
      <c r="D40" s="113">
        <v>2.7785271108713245</v>
      </c>
      <c r="E40" s="115">
        <v>103</v>
      </c>
      <c r="F40" s="114">
        <v>132</v>
      </c>
      <c r="G40" s="114">
        <v>106</v>
      </c>
      <c r="H40" s="114">
        <v>129</v>
      </c>
      <c r="I40" s="140">
        <v>115</v>
      </c>
      <c r="J40" s="115">
        <v>-12</v>
      </c>
      <c r="K40" s="116">
        <v>-10.434782608695652</v>
      </c>
    </row>
    <row r="41" spans="1:11" ht="14.1" customHeight="1" x14ac:dyDescent="0.2">
      <c r="A41" s="306"/>
      <c r="B41" s="307" t="s">
        <v>261</v>
      </c>
      <c r="C41" s="308"/>
      <c r="D41" s="113">
        <v>2.0501753439438901</v>
      </c>
      <c r="E41" s="115">
        <v>76</v>
      </c>
      <c r="F41" s="114">
        <v>101</v>
      </c>
      <c r="G41" s="114">
        <v>80</v>
      </c>
      <c r="H41" s="114">
        <v>104</v>
      </c>
      <c r="I41" s="140">
        <v>90</v>
      </c>
      <c r="J41" s="115">
        <v>-14</v>
      </c>
      <c r="K41" s="116">
        <v>-15.555555555555555</v>
      </c>
    </row>
    <row r="42" spans="1:11" ht="14.1" customHeight="1" x14ac:dyDescent="0.2">
      <c r="A42" s="306">
        <v>52</v>
      </c>
      <c r="B42" s="307" t="s">
        <v>262</v>
      </c>
      <c r="C42" s="308"/>
      <c r="D42" s="113">
        <v>6.5821418937145939</v>
      </c>
      <c r="E42" s="115">
        <v>244</v>
      </c>
      <c r="F42" s="114">
        <v>177</v>
      </c>
      <c r="G42" s="114">
        <v>209</v>
      </c>
      <c r="H42" s="114">
        <v>194</v>
      </c>
      <c r="I42" s="140">
        <v>280</v>
      </c>
      <c r="J42" s="115">
        <v>-36</v>
      </c>
      <c r="K42" s="116">
        <v>-12.857142857142858</v>
      </c>
    </row>
    <row r="43" spans="1:11" ht="14.1" customHeight="1" x14ac:dyDescent="0.2">
      <c r="A43" s="306" t="s">
        <v>263</v>
      </c>
      <c r="B43" s="307" t="s">
        <v>264</v>
      </c>
      <c r="C43" s="308"/>
      <c r="D43" s="113">
        <v>5.6649581872133803</v>
      </c>
      <c r="E43" s="115">
        <v>210</v>
      </c>
      <c r="F43" s="114">
        <v>149</v>
      </c>
      <c r="G43" s="114">
        <v>175</v>
      </c>
      <c r="H43" s="114">
        <v>158</v>
      </c>
      <c r="I43" s="140">
        <v>241</v>
      </c>
      <c r="J43" s="115">
        <v>-31</v>
      </c>
      <c r="K43" s="116">
        <v>-12.863070539419088</v>
      </c>
    </row>
    <row r="44" spans="1:11" ht="14.1" customHeight="1" x14ac:dyDescent="0.2">
      <c r="A44" s="306">
        <v>53</v>
      </c>
      <c r="B44" s="307" t="s">
        <v>265</v>
      </c>
      <c r="C44" s="308"/>
      <c r="D44" s="113">
        <v>0.99811168060426225</v>
      </c>
      <c r="E44" s="115">
        <v>37</v>
      </c>
      <c r="F44" s="114">
        <v>33</v>
      </c>
      <c r="G44" s="114">
        <v>41</v>
      </c>
      <c r="H44" s="114">
        <v>32</v>
      </c>
      <c r="I44" s="140">
        <v>28</v>
      </c>
      <c r="J44" s="115">
        <v>9</v>
      </c>
      <c r="K44" s="116">
        <v>32.142857142857146</v>
      </c>
    </row>
    <row r="45" spans="1:11" ht="14.1" customHeight="1" x14ac:dyDescent="0.2">
      <c r="A45" s="306" t="s">
        <v>266</v>
      </c>
      <c r="B45" s="307" t="s">
        <v>267</v>
      </c>
      <c r="C45" s="308"/>
      <c r="D45" s="113">
        <v>0.99811168060426225</v>
      </c>
      <c r="E45" s="115">
        <v>37</v>
      </c>
      <c r="F45" s="114">
        <v>32</v>
      </c>
      <c r="G45" s="114">
        <v>39</v>
      </c>
      <c r="H45" s="114">
        <v>30</v>
      </c>
      <c r="I45" s="140">
        <v>28</v>
      </c>
      <c r="J45" s="115">
        <v>9</v>
      </c>
      <c r="K45" s="116">
        <v>32.142857142857146</v>
      </c>
    </row>
    <row r="46" spans="1:11" ht="14.1" customHeight="1" x14ac:dyDescent="0.2">
      <c r="A46" s="306">
        <v>54</v>
      </c>
      <c r="B46" s="307" t="s">
        <v>268</v>
      </c>
      <c r="C46" s="308"/>
      <c r="D46" s="113">
        <v>3.506878877798759</v>
      </c>
      <c r="E46" s="115">
        <v>130</v>
      </c>
      <c r="F46" s="114">
        <v>126</v>
      </c>
      <c r="G46" s="114">
        <v>93</v>
      </c>
      <c r="H46" s="114">
        <v>90</v>
      </c>
      <c r="I46" s="140">
        <v>98</v>
      </c>
      <c r="J46" s="115">
        <v>32</v>
      </c>
      <c r="K46" s="116">
        <v>32.653061224489797</v>
      </c>
    </row>
    <row r="47" spans="1:11" ht="14.1" customHeight="1" x14ac:dyDescent="0.2">
      <c r="A47" s="306">
        <v>61</v>
      </c>
      <c r="B47" s="307" t="s">
        <v>269</v>
      </c>
      <c r="C47" s="308"/>
      <c r="D47" s="113">
        <v>0.72835176692743453</v>
      </c>
      <c r="E47" s="115">
        <v>27</v>
      </c>
      <c r="F47" s="114">
        <v>33</v>
      </c>
      <c r="G47" s="114">
        <v>31</v>
      </c>
      <c r="H47" s="114">
        <v>35</v>
      </c>
      <c r="I47" s="140">
        <v>25</v>
      </c>
      <c r="J47" s="115">
        <v>2</v>
      </c>
      <c r="K47" s="116">
        <v>8</v>
      </c>
    </row>
    <row r="48" spans="1:11" ht="14.1" customHeight="1" x14ac:dyDescent="0.2">
      <c r="A48" s="306">
        <v>62</v>
      </c>
      <c r="B48" s="307" t="s">
        <v>270</v>
      </c>
      <c r="C48" s="308"/>
      <c r="D48" s="113">
        <v>14.513083355813325</v>
      </c>
      <c r="E48" s="115">
        <v>538</v>
      </c>
      <c r="F48" s="114">
        <v>348</v>
      </c>
      <c r="G48" s="114">
        <v>368</v>
      </c>
      <c r="H48" s="114">
        <v>273</v>
      </c>
      <c r="I48" s="140">
        <v>314</v>
      </c>
      <c r="J48" s="115">
        <v>224</v>
      </c>
      <c r="K48" s="116">
        <v>71.337579617834393</v>
      </c>
    </row>
    <row r="49" spans="1:11" ht="14.1" customHeight="1" x14ac:dyDescent="0.2">
      <c r="A49" s="306">
        <v>63</v>
      </c>
      <c r="B49" s="307" t="s">
        <v>271</v>
      </c>
      <c r="C49" s="308"/>
      <c r="D49" s="113">
        <v>5.6649581872133803</v>
      </c>
      <c r="E49" s="115">
        <v>210</v>
      </c>
      <c r="F49" s="114">
        <v>280</v>
      </c>
      <c r="G49" s="114">
        <v>185</v>
      </c>
      <c r="H49" s="114">
        <v>136</v>
      </c>
      <c r="I49" s="140">
        <v>171</v>
      </c>
      <c r="J49" s="115">
        <v>39</v>
      </c>
      <c r="K49" s="116">
        <v>22.807017543859651</v>
      </c>
    </row>
    <row r="50" spans="1:11" ht="14.1" customHeight="1" x14ac:dyDescent="0.2">
      <c r="A50" s="306" t="s">
        <v>272</v>
      </c>
      <c r="B50" s="307" t="s">
        <v>273</v>
      </c>
      <c r="C50" s="308"/>
      <c r="D50" s="113">
        <v>1.2948475856487727</v>
      </c>
      <c r="E50" s="115">
        <v>48</v>
      </c>
      <c r="F50" s="114">
        <v>49</v>
      </c>
      <c r="G50" s="114">
        <v>48</v>
      </c>
      <c r="H50" s="114">
        <v>28</v>
      </c>
      <c r="I50" s="140">
        <v>37</v>
      </c>
      <c r="J50" s="115">
        <v>11</v>
      </c>
      <c r="K50" s="116">
        <v>29.72972972972973</v>
      </c>
    </row>
    <row r="51" spans="1:11" ht="14.1" customHeight="1" x14ac:dyDescent="0.2">
      <c r="A51" s="306" t="s">
        <v>274</v>
      </c>
      <c r="B51" s="307" t="s">
        <v>275</v>
      </c>
      <c r="C51" s="308"/>
      <c r="D51" s="113">
        <v>3.8305907742109522</v>
      </c>
      <c r="E51" s="115">
        <v>142</v>
      </c>
      <c r="F51" s="114">
        <v>212</v>
      </c>
      <c r="G51" s="114">
        <v>118</v>
      </c>
      <c r="H51" s="114">
        <v>100</v>
      </c>
      <c r="I51" s="140">
        <v>121</v>
      </c>
      <c r="J51" s="115">
        <v>21</v>
      </c>
      <c r="K51" s="116">
        <v>17.355371900826448</v>
      </c>
    </row>
    <row r="52" spans="1:11" ht="14.1" customHeight="1" x14ac:dyDescent="0.2">
      <c r="A52" s="306">
        <v>71</v>
      </c>
      <c r="B52" s="307" t="s">
        <v>276</v>
      </c>
      <c r="C52" s="308"/>
      <c r="D52" s="113">
        <v>5.7998381440517939</v>
      </c>
      <c r="E52" s="115">
        <v>215</v>
      </c>
      <c r="F52" s="114">
        <v>150</v>
      </c>
      <c r="G52" s="114">
        <v>164</v>
      </c>
      <c r="H52" s="114">
        <v>170</v>
      </c>
      <c r="I52" s="140">
        <v>228</v>
      </c>
      <c r="J52" s="115">
        <v>-13</v>
      </c>
      <c r="K52" s="116">
        <v>-5.7017543859649127</v>
      </c>
    </row>
    <row r="53" spans="1:11" ht="14.1" customHeight="1" x14ac:dyDescent="0.2">
      <c r="A53" s="306" t="s">
        <v>277</v>
      </c>
      <c r="B53" s="307" t="s">
        <v>278</v>
      </c>
      <c r="C53" s="308"/>
      <c r="D53" s="113">
        <v>1.5106555165902347</v>
      </c>
      <c r="E53" s="115">
        <v>56</v>
      </c>
      <c r="F53" s="114">
        <v>37</v>
      </c>
      <c r="G53" s="114">
        <v>49</v>
      </c>
      <c r="H53" s="114">
        <v>51</v>
      </c>
      <c r="I53" s="140">
        <v>68</v>
      </c>
      <c r="J53" s="115">
        <v>-12</v>
      </c>
      <c r="K53" s="116">
        <v>-17.647058823529413</v>
      </c>
    </row>
    <row r="54" spans="1:11" ht="14.1" customHeight="1" x14ac:dyDescent="0.2">
      <c r="A54" s="306" t="s">
        <v>279</v>
      </c>
      <c r="B54" s="307" t="s">
        <v>280</v>
      </c>
      <c r="C54" s="308"/>
      <c r="D54" s="113">
        <v>3.857566765578635</v>
      </c>
      <c r="E54" s="115">
        <v>143</v>
      </c>
      <c r="F54" s="114">
        <v>94</v>
      </c>
      <c r="G54" s="114">
        <v>99</v>
      </c>
      <c r="H54" s="114">
        <v>104</v>
      </c>
      <c r="I54" s="140">
        <v>147</v>
      </c>
      <c r="J54" s="115">
        <v>-4</v>
      </c>
      <c r="K54" s="116">
        <v>-2.7210884353741496</v>
      </c>
    </row>
    <row r="55" spans="1:11" ht="14.1" customHeight="1" x14ac:dyDescent="0.2">
      <c r="A55" s="306">
        <v>72</v>
      </c>
      <c r="B55" s="307" t="s">
        <v>281</v>
      </c>
      <c r="C55" s="308"/>
      <c r="D55" s="113">
        <v>1.8883193957377933</v>
      </c>
      <c r="E55" s="115">
        <v>70</v>
      </c>
      <c r="F55" s="114">
        <v>44</v>
      </c>
      <c r="G55" s="114">
        <v>68</v>
      </c>
      <c r="H55" s="114">
        <v>52</v>
      </c>
      <c r="I55" s="140">
        <v>62</v>
      </c>
      <c r="J55" s="115">
        <v>8</v>
      </c>
      <c r="K55" s="116">
        <v>12.903225806451612</v>
      </c>
    </row>
    <row r="56" spans="1:11" ht="14.1" customHeight="1" x14ac:dyDescent="0.2">
      <c r="A56" s="306" t="s">
        <v>282</v>
      </c>
      <c r="B56" s="307" t="s">
        <v>283</v>
      </c>
      <c r="C56" s="308"/>
      <c r="D56" s="113">
        <v>1.0250876719719451</v>
      </c>
      <c r="E56" s="115">
        <v>38</v>
      </c>
      <c r="F56" s="114">
        <v>24</v>
      </c>
      <c r="G56" s="114">
        <v>26</v>
      </c>
      <c r="H56" s="114">
        <v>27</v>
      </c>
      <c r="I56" s="140">
        <v>31</v>
      </c>
      <c r="J56" s="115">
        <v>7</v>
      </c>
      <c r="K56" s="116">
        <v>22.580645161290324</v>
      </c>
    </row>
    <row r="57" spans="1:11" ht="14.1" customHeight="1" x14ac:dyDescent="0.2">
      <c r="A57" s="306" t="s">
        <v>284</v>
      </c>
      <c r="B57" s="307" t="s">
        <v>285</v>
      </c>
      <c r="C57" s="308"/>
      <c r="D57" s="113">
        <v>0.51254383598597253</v>
      </c>
      <c r="E57" s="115">
        <v>19</v>
      </c>
      <c r="F57" s="114">
        <v>10</v>
      </c>
      <c r="G57" s="114">
        <v>12</v>
      </c>
      <c r="H57" s="114">
        <v>10</v>
      </c>
      <c r="I57" s="140">
        <v>19</v>
      </c>
      <c r="J57" s="115">
        <v>0</v>
      </c>
      <c r="K57" s="116">
        <v>0</v>
      </c>
    </row>
    <row r="58" spans="1:11" ht="14.1" customHeight="1" x14ac:dyDescent="0.2">
      <c r="A58" s="306">
        <v>73</v>
      </c>
      <c r="B58" s="307" t="s">
        <v>286</v>
      </c>
      <c r="C58" s="308"/>
      <c r="D58" s="113">
        <v>1.7264634475316969</v>
      </c>
      <c r="E58" s="115">
        <v>64</v>
      </c>
      <c r="F58" s="114">
        <v>24</v>
      </c>
      <c r="G58" s="114">
        <v>68</v>
      </c>
      <c r="H58" s="114">
        <v>76</v>
      </c>
      <c r="I58" s="140">
        <v>70</v>
      </c>
      <c r="J58" s="115">
        <v>-6</v>
      </c>
      <c r="K58" s="116">
        <v>-8.5714285714285712</v>
      </c>
    </row>
    <row r="59" spans="1:11" ht="14.1" customHeight="1" x14ac:dyDescent="0.2">
      <c r="A59" s="306" t="s">
        <v>287</v>
      </c>
      <c r="B59" s="307" t="s">
        <v>288</v>
      </c>
      <c r="C59" s="308"/>
      <c r="D59" s="113">
        <v>1.3487995683841381</v>
      </c>
      <c r="E59" s="115">
        <v>50</v>
      </c>
      <c r="F59" s="114">
        <v>15</v>
      </c>
      <c r="G59" s="114">
        <v>43</v>
      </c>
      <c r="H59" s="114">
        <v>54</v>
      </c>
      <c r="I59" s="140">
        <v>42</v>
      </c>
      <c r="J59" s="115">
        <v>8</v>
      </c>
      <c r="K59" s="116">
        <v>19.047619047619047</v>
      </c>
    </row>
    <row r="60" spans="1:11" ht="14.1" customHeight="1" x14ac:dyDescent="0.2">
      <c r="A60" s="306">
        <v>81</v>
      </c>
      <c r="B60" s="307" t="s">
        <v>289</v>
      </c>
      <c r="C60" s="308"/>
      <c r="D60" s="113">
        <v>7.2025896951712971</v>
      </c>
      <c r="E60" s="115">
        <v>267</v>
      </c>
      <c r="F60" s="114">
        <v>203</v>
      </c>
      <c r="G60" s="114">
        <v>274</v>
      </c>
      <c r="H60" s="114">
        <v>225</v>
      </c>
      <c r="I60" s="140">
        <v>276</v>
      </c>
      <c r="J60" s="115">
        <v>-9</v>
      </c>
      <c r="K60" s="116">
        <v>-3.2608695652173911</v>
      </c>
    </row>
    <row r="61" spans="1:11" ht="14.1" customHeight="1" x14ac:dyDescent="0.2">
      <c r="A61" s="306" t="s">
        <v>290</v>
      </c>
      <c r="B61" s="307" t="s">
        <v>291</v>
      </c>
      <c r="C61" s="308"/>
      <c r="D61" s="113">
        <v>1.9692473698408417</v>
      </c>
      <c r="E61" s="115">
        <v>73</v>
      </c>
      <c r="F61" s="114">
        <v>46</v>
      </c>
      <c r="G61" s="114">
        <v>68</v>
      </c>
      <c r="H61" s="114">
        <v>69</v>
      </c>
      <c r="I61" s="140">
        <v>83</v>
      </c>
      <c r="J61" s="115">
        <v>-10</v>
      </c>
      <c r="K61" s="116">
        <v>-12.048192771084338</v>
      </c>
    </row>
    <row r="62" spans="1:11" ht="14.1" customHeight="1" x14ac:dyDescent="0.2">
      <c r="A62" s="306" t="s">
        <v>292</v>
      </c>
      <c r="B62" s="307" t="s">
        <v>293</v>
      </c>
      <c r="C62" s="308"/>
      <c r="D62" s="113">
        <v>3.2640949554896141</v>
      </c>
      <c r="E62" s="115">
        <v>121</v>
      </c>
      <c r="F62" s="114">
        <v>93</v>
      </c>
      <c r="G62" s="114">
        <v>135</v>
      </c>
      <c r="H62" s="114">
        <v>108</v>
      </c>
      <c r="I62" s="140">
        <v>104</v>
      </c>
      <c r="J62" s="115">
        <v>17</v>
      </c>
      <c r="K62" s="116">
        <v>16.346153846153847</v>
      </c>
    </row>
    <row r="63" spans="1:11" ht="14.1" customHeight="1" x14ac:dyDescent="0.2">
      <c r="A63" s="306"/>
      <c r="B63" s="307" t="s">
        <v>294</v>
      </c>
      <c r="C63" s="308"/>
      <c r="D63" s="113">
        <v>2.9403830590774209</v>
      </c>
      <c r="E63" s="115">
        <v>109</v>
      </c>
      <c r="F63" s="114">
        <v>78</v>
      </c>
      <c r="G63" s="114">
        <v>113</v>
      </c>
      <c r="H63" s="114">
        <v>94</v>
      </c>
      <c r="I63" s="140">
        <v>91</v>
      </c>
      <c r="J63" s="115">
        <v>18</v>
      </c>
      <c r="K63" s="116">
        <v>19.780219780219781</v>
      </c>
    </row>
    <row r="64" spans="1:11" ht="14.1" customHeight="1" x14ac:dyDescent="0.2">
      <c r="A64" s="306" t="s">
        <v>295</v>
      </c>
      <c r="B64" s="307" t="s">
        <v>296</v>
      </c>
      <c r="C64" s="308"/>
      <c r="D64" s="113">
        <v>0.70137577555975184</v>
      </c>
      <c r="E64" s="115">
        <v>26</v>
      </c>
      <c r="F64" s="114">
        <v>17</v>
      </c>
      <c r="G64" s="114">
        <v>28</v>
      </c>
      <c r="H64" s="114">
        <v>18</v>
      </c>
      <c r="I64" s="140">
        <v>27</v>
      </c>
      <c r="J64" s="115">
        <v>-1</v>
      </c>
      <c r="K64" s="116">
        <v>-3.7037037037037037</v>
      </c>
    </row>
    <row r="65" spans="1:11" ht="14.1" customHeight="1" x14ac:dyDescent="0.2">
      <c r="A65" s="306" t="s">
        <v>297</v>
      </c>
      <c r="B65" s="307" t="s">
        <v>298</v>
      </c>
      <c r="C65" s="308"/>
      <c r="D65" s="113">
        <v>0.48556784461828972</v>
      </c>
      <c r="E65" s="115">
        <v>18</v>
      </c>
      <c r="F65" s="114">
        <v>11</v>
      </c>
      <c r="G65" s="114">
        <v>12</v>
      </c>
      <c r="H65" s="114">
        <v>17</v>
      </c>
      <c r="I65" s="140">
        <v>24</v>
      </c>
      <c r="J65" s="115">
        <v>-6</v>
      </c>
      <c r="K65" s="116">
        <v>-25</v>
      </c>
    </row>
    <row r="66" spans="1:11" ht="14.1" customHeight="1" x14ac:dyDescent="0.2">
      <c r="A66" s="306">
        <v>82</v>
      </c>
      <c r="B66" s="307" t="s">
        <v>299</v>
      </c>
      <c r="C66" s="308"/>
      <c r="D66" s="113">
        <v>2.7785271108713245</v>
      </c>
      <c r="E66" s="115">
        <v>103</v>
      </c>
      <c r="F66" s="114">
        <v>142</v>
      </c>
      <c r="G66" s="114">
        <v>124</v>
      </c>
      <c r="H66" s="114">
        <v>158</v>
      </c>
      <c r="I66" s="140">
        <v>148</v>
      </c>
      <c r="J66" s="115">
        <v>-45</v>
      </c>
      <c r="K66" s="116">
        <v>-30.405405405405407</v>
      </c>
    </row>
    <row r="67" spans="1:11" ht="14.1" customHeight="1" x14ac:dyDescent="0.2">
      <c r="A67" s="306" t="s">
        <v>300</v>
      </c>
      <c r="B67" s="307" t="s">
        <v>301</v>
      </c>
      <c r="C67" s="308"/>
      <c r="D67" s="113">
        <v>1.7264634475316969</v>
      </c>
      <c r="E67" s="115">
        <v>64</v>
      </c>
      <c r="F67" s="114">
        <v>103</v>
      </c>
      <c r="G67" s="114">
        <v>81</v>
      </c>
      <c r="H67" s="114">
        <v>130</v>
      </c>
      <c r="I67" s="140">
        <v>101</v>
      </c>
      <c r="J67" s="115">
        <v>-37</v>
      </c>
      <c r="K67" s="116">
        <v>-36.633663366336634</v>
      </c>
    </row>
    <row r="68" spans="1:11" ht="14.1" customHeight="1" x14ac:dyDescent="0.2">
      <c r="A68" s="306" t="s">
        <v>302</v>
      </c>
      <c r="B68" s="307" t="s">
        <v>303</v>
      </c>
      <c r="C68" s="308"/>
      <c r="D68" s="113">
        <v>0.78230374966280014</v>
      </c>
      <c r="E68" s="115">
        <v>29</v>
      </c>
      <c r="F68" s="114">
        <v>31</v>
      </c>
      <c r="G68" s="114">
        <v>19</v>
      </c>
      <c r="H68" s="114">
        <v>19</v>
      </c>
      <c r="I68" s="140">
        <v>35</v>
      </c>
      <c r="J68" s="115">
        <v>-6</v>
      </c>
      <c r="K68" s="116">
        <v>-17.142857142857142</v>
      </c>
    </row>
    <row r="69" spans="1:11" ht="14.1" customHeight="1" x14ac:dyDescent="0.2">
      <c r="A69" s="306">
        <v>83</v>
      </c>
      <c r="B69" s="307" t="s">
        <v>304</v>
      </c>
      <c r="C69" s="308"/>
      <c r="D69" s="113">
        <v>4.424062584299973</v>
      </c>
      <c r="E69" s="115">
        <v>164</v>
      </c>
      <c r="F69" s="114">
        <v>115</v>
      </c>
      <c r="G69" s="114">
        <v>246</v>
      </c>
      <c r="H69" s="114">
        <v>113</v>
      </c>
      <c r="I69" s="140">
        <v>187</v>
      </c>
      <c r="J69" s="115">
        <v>-23</v>
      </c>
      <c r="K69" s="116">
        <v>-12.299465240641711</v>
      </c>
    </row>
    <row r="70" spans="1:11" ht="14.1" customHeight="1" x14ac:dyDescent="0.2">
      <c r="A70" s="306" t="s">
        <v>305</v>
      </c>
      <c r="B70" s="307" t="s">
        <v>306</v>
      </c>
      <c r="C70" s="308"/>
      <c r="D70" s="113">
        <v>3.2371189641219313</v>
      </c>
      <c r="E70" s="115">
        <v>120</v>
      </c>
      <c r="F70" s="114">
        <v>88</v>
      </c>
      <c r="G70" s="114">
        <v>201</v>
      </c>
      <c r="H70" s="114">
        <v>85</v>
      </c>
      <c r="I70" s="140">
        <v>153</v>
      </c>
      <c r="J70" s="115">
        <v>-33</v>
      </c>
      <c r="K70" s="116">
        <v>-21.568627450980394</v>
      </c>
    </row>
    <row r="71" spans="1:11" ht="14.1" customHeight="1" x14ac:dyDescent="0.2">
      <c r="A71" s="306"/>
      <c r="B71" s="307" t="s">
        <v>307</v>
      </c>
      <c r="C71" s="308"/>
      <c r="D71" s="113">
        <v>2.2120312921499865</v>
      </c>
      <c r="E71" s="115">
        <v>82</v>
      </c>
      <c r="F71" s="114">
        <v>59</v>
      </c>
      <c r="G71" s="114">
        <v>141</v>
      </c>
      <c r="H71" s="114">
        <v>64</v>
      </c>
      <c r="I71" s="140">
        <v>110</v>
      </c>
      <c r="J71" s="115">
        <v>-28</v>
      </c>
      <c r="K71" s="116">
        <v>-25.454545454545453</v>
      </c>
    </row>
    <row r="72" spans="1:11" ht="14.1" customHeight="1" x14ac:dyDescent="0.2">
      <c r="A72" s="306">
        <v>84</v>
      </c>
      <c r="B72" s="307" t="s">
        <v>308</v>
      </c>
      <c r="C72" s="308"/>
      <c r="D72" s="113">
        <v>1.0520636633396276</v>
      </c>
      <c r="E72" s="115">
        <v>39</v>
      </c>
      <c r="F72" s="114">
        <v>18</v>
      </c>
      <c r="G72" s="114">
        <v>67</v>
      </c>
      <c r="H72" s="114">
        <v>30</v>
      </c>
      <c r="I72" s="140">
        <v>42</v>
      </c>
      <c r="J72" s="115">
        <v>-3</v>
      </c>
      <c r="K72" s="116">
        <v>-7.1428571428571432</v>
      </c>
    </row>
    <row r="73" spans="1:11" ht="14.1" customHeight="1" x14ac:dyDescent="0.2">
      <c r="A73" s="306" t="s">
        <v>309</v>
      </c>
      <c r="B73" s="307" t="s">
        <v>310</v>
      </c>
      <c r="C73" s="308"/>
      <c r="D73" s="113">
        <v>0.53951982735365522</v>
      </c>
      <c r="E73" s="115">
        <v>20</v>
      </c>
      <c r="F73" s="114">
        <v>4</v>
      </c>
      <c r="G73" s="114">
        <v>33</v>
      </c>
      <c r="H73" s="114">
        <v>11</v>
      </c>
      <c r="I73" s="140">
        <v>22</v>
      </c>
      <c r="J73" s="115">
        <v>-2</v>
      </c>
      <c r="K73" s="116">
        <v>-9.0909090909090917</v>
      </c>
    </row>
    <row r="74" spans="1:11" ht="14.1" customHeight="1" x14ac:dyDescent="0.2">
      <c r="A74" s="306" t="s">
        <v>311</v>
      </c>
      <c r="B74" s="307" t="s">
        <v>312</v>
      </c>
      <c r="C74" s="308"/>
      <c r="D74" s="113">
        <v>0.18883193957377933</v>
      </c>
      <c r="E74" s="115">
        <v>7</v>
      </c>
      <c r="F74" s="114">
        <v>4</v>
      </c>
      <c r="G74" s="114">
        <v>7</v>
      </c>
      <c r="H74" s="114">
        <v>3</v>
      </c>
      <c r="I74" s="140" t="s">
        <v>513</v>
      </c>
      <c r="J74" s="115" t="s">
        <v>513</v>
      </c>
      <c r="K74" s="116" t="s">
        <v>513</v>
      </c>
    </row>
    <row r="75" spans="1:11" ht="14.1" customHeight="1" x14ac:dyDescent="0.2">
      <c r="A75" s="306" t="s">
        <v>313</v>
      </c>
      <c r="B75" s="307" t="s">
        <v>314</v>
      </c>
      <c r="C75" s="308"/>
      <c r="D75" s="113">
        <v>0.10790396547073106</v>
      </c>
      <c r="E75" s="115">
        <v>4</v>
      </c>
      <c r="F75" s="114" t="s">
        <v>513</v>
      </c>
      <c r="G75" s="114">
        <v>7</v>
      </c>
      <c r="H75" s="114">
        <v>8</v>
      </c>
      <c r="I75" s="140">
        <v>9</v>
      </c>
      <c r="J75" s="115">
        <v>-5</v>
      </c>
      <c r="K75" s="116">
        <v>-55.555555555555557</v>
      </c>
    </row>
    <row r="76" spans="1:11" ht="14.1" customHeight="1" x14ac:dyDescent="0.2">
      <c r="A76" s="306">
        <v>91</v>
      </c>
      <c r="B76" s="307" t="s">
        <v>315</v>
      </c>
      <c r="C76" s="308"/>
      <c r="D76" s="113">
        <v>0.10790396547073106</v>
      </c>
      <c r="E76" s="115">
        <v>4</v>
      </c>
      <c r="F76" s="114">
        <v>4</v>
      </c>
      <c r="G76" s="114" t="s">
        <v>513</v>
      </c>
      <c r="H76" s="114">
        <v>6</v>
      </c>
      <c r="I76" s="140">
        <v>4</v>
      </c>
      <c r="J76" s="115">
        <v>0</v>
      </c>
      <c r="K76" s="116">
        <v>0</v>
      </c>
    </row>
    <row r="77" spans="1:11" ht="14.1" customHeight="1" x14ac:dyDescent="0.2">
      <c r="A77" s="306">
        <v>92</v>
      </c>
      <c r="B77" s="307" t="s">
        <v>316</v>
      </c>
      <c r="C77" s="308"/>
      <c r="D77" s="113">
        <v>0.10790396547073106</v>
      </c>
      <c r="E77" s="115">
        <v>4</v>
      </c>
      <c r="F77" s="114">
        <v>6</v>
      </c>
      <c r="G77" s="114">
        <v>6</v>
      </c>
      <c r="H77" s="114">
        <v>10</v>
      </c>
      <c r="I77" s="140">
        <v>9</v>
      </c>
      <c r="J77" s="115">
        <v>-5</v>
      </c>
      <c r="K77" s="116">
        <v>-55.555555555555557</v>
      </c>
    </row>
    <row r="78" spans="1:11" ht="14.1" customHeight="1" x14ac:dyDescent="0.2">
      <c r="A78" s="306">
        <v>93</v>
      </c>
      <c r="B78" s="307" t="s">
        <v>317</v>
      </c>
      <c r="C78" s="308"/>
      <c r="D78" s="113">
        <v>0.10790396547073106</v>
      </c>
      <c r="E78" s="115">
        <v>4</v>
      </c>
      <c r="F78" s="114" t="s">
        <v>513</v>
      </c>
      <c r="G78" s="114">
        <v>7</v>
      </c>
      <c r="H78" s="114" t="s">
        <v>513</v>
      </c>
      <c r="I78" s="140" t="s">
        <v>513</v>
      </c>
      <c r="J78" s="115" t="s">
        <v>513</v>
      </c>
      <c r="K78" s="116" t="s">
        <v>513</v>
      </c>
    </row>
    <row r="79" spans="1:11" ht="14.1" customHeight="1" x14ac:dyDescent="0.2">
      <c r="A79" s="306">
        <v>94</v>
      </c>
      <c r="B79" s="307" t="s">
        <v>318</v>
      </c>
      <c r="C79" s="308"/>
      <c r="D79" s="113">
        <v>0.48556784461828972</v>
      </c>
      <c r="E79" s="115">
        <v>18</v>
      </c>
      <c r="F79" s="114">
        <v>29</v>
      </c>
      <c r="G79" s="114">
        <v>8</v>
      </c>
      <c r="H79" s="114">
        <v>16</v>
      </c>
      <c r="I79" s="140">
        <v>22</v>
      </c>
      <c r="J79" s="115">
        <v>-4</v>
      </c>
      <c r="K79" s="116">
        <v>-18.181818181818183</v>
      </c>
    </row>
    <row r="80" spans="1:11" ht="14.1" customHeight="1" x14ac:dyDescent="0.2">
      <c r="A80" s="306" t="s">
        <v>319</v>
      </c>
      <c r="B80" s="307" t="s">
        <v>320</v>
      </c>
      <c r="C80" s="308"/>
      <c r="D80" s="113">
        <v>0</v>
      </c>
      <c r="E80" s="115">
        <v>0</v>
      </c>
      <c r="F80" s="114">
        <v>0</v>
      </c>
      <c r="G80" s="114">
        <v>0</v>
      </c>
      <c r="H80" s="114">
        <v>0</v>
      </c>
      <c r="I80" s="140" t="s">
        <v>513</v>
      </c>
      <c r="J80" s="115" t="s">
        <v>513</v>
      </c>
      <c r="K80" s="116" t="s">
        <v>513</v>
      </c>
    </row>
    <row r="81" spans="1:11" ht="14.1" customHeight="1" x14ac:dyDescent="0.2">
      <c r="A81" s="310" t="s">
        <v>321</v>
      </c>
      <c r="B81" s="311" t="s">
        <v>333</v>
      </c>
      <c r="C81" s="312"/>
      <c r="D81" s="125">
        <v>8.0927974103048292E-2</v>
      </c>
      <c r="E81" s="143">
        <v>3</v>
      </c>
      <c r="F81" s="144" t="s">
        <v>513</v>
      </c>
      <c r="G81" s="144">
        <v>38</v>
      </c>
      <c r="H81" s="144">
        <v>7</v>
      </c>
      <c r="I81" s="145">
        <v>6</v>
      </c>
      <c r="J81" s="143">
        <v>-3</v>
      </c>
      <c r="K81" s="146">
        <v>-50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34598</v>
      </c>
      <c r="C10" s="114">
        <v>19073</v>
      </c>
      <c r="D10" s="114">
        <v>15525</v>
      </c>
      <c r="E10" s="114">
        <v>26349</v>
      </c>
      <c r="F10" s="114">
        <v>7357</v>
      </c>
      <c r="G10" s="114">
        <v>5079</v>
      </c>
      <c r="H10" s="114">
        <v>8747</v>
      </c>
      <c r="I10" s="115">
        <v>11371</v>
      </c>
      <c r="J10" s="114">
        <v>8786</v>
      </c>
      <c r="K10" s="114">
        <v>2585</v>
      </c>
      <c r="L10" s="423">
        <v>3159</v>
      </c>
      <c r="M10" s="424">
        <v>3033</v>
      </c>
    </row>
    <row r="11" spans="1:13" ht="11.1" customHeight="1" x14ac:dyDescent="0.2">
      <c r="A11" s="422" t="s">
        <v>387</v>
      </c>
      <c r="B11" s="115">
        <v>35358</v>
      </c>
      <c r="C11" s="114">
        <v>19643</v>
      </c>
      <c r="D11" s="114">
        <v>15715</v>
      </c>
      <c r="E11" s="114">
        <v>27002</v>
      </c>
      <c r="F11" s="114">
        <v>7482</v>
      </c>
      <c r="G11" s="114">
        <v>5033</v>
      </c>
      <c r="H11" s="114">
        <v>9017</v>
      </c>
      <c r="I11" s="115">
        <v>11739</v>
      </c>
      <c r="J11" s="114">
        <v>8973</v>
      </c>
      <c r="K11" s="114">
        <v>2766</v>
      </c>
      <c r="L11" s="423">
        <v>3150</v>
      </c>
      <c r="M11" s="424">
        <v>2462</v>
      </c>
    </row>
    <row r="12" spans="1:13" ht="11.1" customHeight="1" x14ac:dyDescent="0.2">
      <c r="A12" s="422" t="s">
        <v>388</v>
      </c>
      <c r="B12" s="115">
        <v>36379</v>
      </c>
      <c r="C12" s="114">
        <v>20279</v>
      </c>
      <c r="D12" s="114">
        <v>16100</v>
      </c>
      <c r="E12" s="114">
        <v>27977</v>
      </c>
      <c r="F12" s="114">
        <v>7495</v>
      </c>
      <c r="G12" s="114">
        <v>5728</v>
      </c>
      <c r="H12" s="114">
        <v>9198</v>
      </c>
      <c r="I12" s="115">
        <v>11715</v>
      </c>
      <c r="J12" s="114">
        <v>8889</v>
      </c>
      <c r="K12" s="114">
        <v>2826</v>
      </c>
      <c r="L12" s="423">
        <v>4123</v>
      </c>
      <c r="M12" s="424">
        <v>3184</v>
      </c>
    </row>
    <row r="13" spans="1:13" s="110" customFormat="1" ht="11.1" customHeight="1" x14ac:dyDescent="0.2">
      <c r="A13" s="422" t="s">
        <v>389</v>
      </c>
      <c r="B13" s="115">
        <v>35258</v>
      </c>
      <c r="C13" s="114">
        <v>19520</v>
      </c>
      <c r="D13" s="114">
        <v>15738</v>
      </c>
      <c r="E13" s="114">
        <v>26824</v>
      </c>
      <c r="F13" s="114">
        <v>7523</v>
      </c>
      <c r="G13" s="114">
        <v>5460</v>
      </c>
      <c r="H13" s="114">
        <v>9121</v>
      </c>
      <c r="I13" s="115">
        <v>11470</v>
      </c>
      <c r="J13" s="114">
        <v>8779</v>
      </c>
      <c r="K13" s="114">
        <v>2691</v>
      </c>
      <c r="L13" s="423">
        <v>3079</v>
      </c>
      <c r="M13" s="424">
        <v>4290</v>
      </c>
    </row>
    <row r="14" spans="1:13" ht="15" customHeight="1" x14ac:dyDescent="0.2">
      <c r="A14" s="422" t="s">
        <v>390</v>
      </c>
      <c r="B14" s="115">
        <v>35465</v>
      </c>
      <c r="C14" s="114">
        <v>19657</v>
      </c>
      <c r="D14" s="114">
        <v>15808</v>
      </c>
      <c r="E14" s="114">
        <v>26211</v>
      </c>
      <c r="F14" s="114">
        <v>8546</v>
      </c>
      <c r="G14" s="114">
        <v>5297</v>
      </c>
      <c r="H14" s="114">
        <v>9306</v>
      </c>
      <c r="I14" s="115">
        <v>11453</v>
      </c>
      <c r="J14" s="114">
        <v>8740</v>
      </c>
      <c r="K14" s="114">
        <v>2713</v>
      </c>
      <c r="L14" s="423">
        <v>3283</v>
      </c>
      <c r="M14" s="424">
        <v>3060</v>
      </c>
    </row>
    <row r="15" spans="1:13" ht="11.1" customHeight="1" x14ac:dyDescent="0.2">
      <c r="A15" s="422" t="s">
        <v>387</v>
      </c>
      <c r="B15" s="115">
        <v>36414</v>
      </c>
      <c r="C15" s="114">
        <v>20313</v>
      </c>
      <c r="D15" s="114">
        <v>16101</v>
      </c>
      <c r="E15" s="114">
        <v>26614</v>
      </c>
      <c r="F15" s="114">
        <v>9123</v>
      </c>
      <c r="G15" s="114">
        <v>5227</v>
      </c>
      <c r="H15" s="114">
        <v>9743</v>
      </c>
      <c r="I15" s="115">
        <v>11833</v>
      </c>
      <c r="J15" s="114">
        <v>9002</v>
      </c>
      <c r="K15" s="114">
        <v>2831</v>
      </c>
      <c r="L15" s="423">
        <v>3298</v>
      </c>
      <c r="M15" s="424">
        <v>2646</v>
      </c>
    </row>
    <row r="16" spans="1:13" ht="11.1" customHeight="1" x14ac:dyDescent="0.2">
      <c r="A16" s="422" t="s">
        <v>388</v>
      </c>
      <c r="B16" s="115">
        <v>37547</v>
      </c>
      <c r="C16" s="114">
        <v>21083</v>
      </c>
      <c r="D16" s="114">
        <v>16464</v>
      </c>
      <c r="E16" s="114">
        <v>28185</v>
      </c>
      <c r="F16" s="114">
        <v>9303</v>
      </c>
      <c r="G16" s="114">
        <v>5927</v>
      </c>
      <c r="H16" s="114">
        <v>9902</v>
      </c>
      <c r="I16" s="115">
        <v>11918</v>
      </c>
      <c r="J16" s="114">
        <v>8942</v>
      </c>
      <c r="K16" s="114">
        <v>2976</v>
      </c>
      <c r="L16" s="423">
        <v>4295</v>
      </c>
      <c r="M16" s="424">
        <v>3254</v>
      </c>
    </row>
    <row r="17" spans="1:13" s="110" customFormat="1" ht="11.1" customHeight="1" x14ac:dyDescent="0.2">
      <c r="A17" s="422" t="s">
        <v>389</v>
      </c>
      <c r="B17" s="115">
        <v>35951</v>
      </c>
      <c r="C17" s="114">
        <v>19893</v>
      </c>
      <c r="D17" s="114">
        <v>16058</v>
      </c>
      <c r="E17" s="114">
        <v>26914</v>
      </c>
      <c r="F17" s="114">
        <v>8990</v>
      </c>
      <c r="G17" s="114">
        <v>5560</v>
      </c>
      <c r="H17" s="114">
        <v>9616</v>
      </c>
      <c r="I17" s="115">
        <v>11689</v>
      </c>
      <c r="J17" s="114">
        <v>8785</v>
      </c>
      <c r="K17" s="114">
        <v>2904</v>
      </c>
      <c r="L17" s="423">
        <v>2351</v>
      </c>
      <c r="M17" s="424">
        <v>3748</v>
      </c>
    </row>
    <row r="18" spans="1:13" ht="15" customHeight="1" x14ac:dyDescent="0.2">
      <c r="A18" s="422" t="s">
        <v>391</v>
      </c>
      <c r="B18" s="115">
        <v>36014</v>
      </c>
      <c r="C18" s="114">
        <v>19856</v>
      </c>
      <c r="D18" s="114">
        <v>16158</v>
      </c>
      <c r="E18" s="114">
        <v>26620</v>
      </c>
      <c r="F18" s="114">
        <v>9212</v>
      </c>
      <c r="G18" s="114">
        <v>5318</v>
      </c>
      <c r="H18" s="114">
        <v>9809</v>
      </c>
      <c r="I18" s="115">
        <v>11596</v>
      </c>
      <c r="J18" s="114">
        <v>8742</v>
      </c>
      <c r="K18" s="114">
        <v>2854</v>
      </c>
      <c r="L18" s="423">
        <v>3445</v>
      </c>
      <c r="M18" s="424">
        <v>3408</v>
      </c>
    </row>
    <row r="19" spans="1:13" ht="11.1" customHeight="1" x14ac:dyDescent="0.2">
      <c r="A19" s="422" t="s">
        <v>387</v>
      </c>
      <c r="B19" s="115">
        <v>36577</v>
      </c>
      <c r="C19" s="114">
        <v>20239</v>
      </c>
      <c r="D19" s="114">
        <v>16338</v>
      </c>
      <c r="E19" s="114">
        <v>26751</v>
      </c>
      <c r="F19" s="114">
        <v>9646</v>
      </c>
      <c r="G19" s="114">
        <v>5184</v>
      </c>
      <c r="H19" s="114">
        <v>10127</v>
      </c>
      <c r="I19" s="115">
        <v>12068</v>
      </c>
      <c r="J19" s="114">
        <v>9014</v>
      </c>
      <c r="K19" s="114">
        <v>3054</v>
      </c>
      <c r="L19" s="423">
        <v>3090</v>
      </c>
      <c r="M19" s="424">
        <v>2562</v>
      </c>
    </row>
    <row r="20" spans="1:13" ht="11.1" customHeight="1" x14ac:dyDescent="0.2">
      <c r="A20" s="422" t="s">
        <v>388</v>
      </c>
      <c r="B20" s="115">
        <v>37592</v>
      </c>
      <c r="C20" s="114">
        <v>20819</v>
      </c>
      <c r="D20" s="114">
        <v>16773</v>
      </c>
      <c r="E20" s="114">
        <v>27701</v>
      </c>
      <c r="F20" s="114">
        <v>9805</v>
      </c>
      <c r="G20" s="114">
        <v>5830</v>
      </c>
      <c r="H20" s="114">
        <v>10291</v>
      </c>
      <c r="I20" s="115">
        <v>12210</v>
      </c>
      <c r="J20" s="114">
        <v>8951</v>
      </c>
      <c r="K20" s="114">
        <v>3259</v>
      </c>
      <c r="L20" s="423">
        <v>4070</v>
      </c>
      <c r="M20" s="424">
        <v>3180</v>
      </c>
    </row>
    <row r="21" spans="1:13" s="110" customFormat="1" ht="11.1" customHeight="1" x14ac:dyDescent="0.2">
      <c r="A21" s="422" t="s">
        <v>389</v>
      </c>
      <c r="B21" s="115">
        <v>36515</v>
      </c>
      <c r="C21" s="114">
        <v>20086</v>
      </c>
      <c r="D21" s="114">
        <v>16429</v>
      </c>
      <c r="E21" s="114">
        <v>26979</v>
      </c>
      <c r="F21" s="114">
        <v>9502</v>
      </c>
      <c r="G21" s="114">
        <v>5575</v>
      </c>
      <c r="H21" s="114">
        <v>10140</v>
      </c>
      <c r="I21" s="115">
        <v>12003</v>
      </c>
      <c r="J21" s="114">
        <v>8845</v>
      </c>
      <c r="K21" s="114">
        <v>3158</v>
      </c>
      <c r="L21" s="423">
        <v>2432</v>
      </c>
      <c r="M21" s="424">
        <v>3626</v>
      </c>
    </row>
    <row r="22" spans="1:13" ht="15" customHeight="1" x14ac:dyDescent="0.2">
      <c r="A22" s="422" t="s">
        <v>392</v>
      </c>
      <c r="B22" s="115">
        <v>36581</v>
      </c>
      <c r="C22" s="114">
        <v>20022</v>
      </c>
      <c r="D22" s="114">
        <v>16559</v>
      </c>
      <c r="E22" s="114">
        <v>26846</v>
      </c>
      <c r="F22" s="114">
        <v>9576</v>
      </c>
      <c r="G22" s="114">
        <v>5289</v>
      </c>
      <c r="H22" s="114">
        <v>10388</v>
      </c>
      <c r="I22" s="115">
        <v>11881</v>
      </c>
      <c r="J22" s="114">
        <v>8753</v>
      </c>
      <c r="K22" s="114">
        <v>3128</v>
      </c>
      <c r="L22" s="423">
        <v>2908</v>
      </c>
      <c r="M22" s="424">
        <v>2843</v>
      </c>
    </row>
    <row r="23" spans="1:13" ht="11.1" customHeight="1" x14ac:dyDescent="0.2">
      <c r="A23" s="422" t="s">
        <v>387</v>
      </c>
      <c r="B23" s="115">
        <v>37326</v>
      </c>
      <c r="C23" s="114">
        <v>20599</v>
      </c>
      <c r="D23" s="114">
        <v>16727</v>
      </c>
      <c r="E23" s="114">
        <v>27293</v>
      </c>
      <c r="F23" s="114">
        <v>9846</v>
      </c>
      <c r="G23" s="114">
        <v>5183</v>
      </c>
      <c r="H23" s="114">
        <v>10724</v>
      </c>
      <c r="I23" s="115">
        <v>12289</v>
      </c>
      <c r="J23" s="114">
        <v>8994</v>
      </c>
      <c r="K23" s="114">
        <v>3295</v>
      </c>
      <c r="L23" s="423">
        <v>3255</v>
      </c>
      <c r="M23" s="424">
        <v>2526</v>
      </c>
    </row>
    <row r="24" spans="1:13" ht="11.1" customHeight="1" x14ac:dyDescent="0.2">
      <c r="A24" s="422" t="s">
        <v>388</v>
      </c>
      <c r="B24" s="115">
        <v>38854</v>
      </c>
      <c r="C24" s="114">
        <v>21559</v>
      </c>
      <c r="D24" s="114">
        <v>17295</v>
      </c>
      <c r="E24" s="114">
        <v>27873</v>
      </c>
      <c r="F24" s="114">
        <v>10093</v>
      </c>
      <c r="G24" s="114">
        <v>5899</v>
      </c>
      <c r="H24" s="114">
        <v>11093</v>
      </c>
      <c r="I24" s="115">
        <v>12461</v>
      </c>
      <c r="J24" s="114">
        <v>8933</v>
      </c>
      <c r="K24" s="114">
        <v>3528</v>
      </c>
      <c r="L24" s="423">
        <v>4248</v>
      </c>
      <c r="M24" s="424">
        <v>3211</v>
      </c>
    </row>
    <row r="25" spans="1:13" s="110" customFormat="1" ht="11.1" customHeight="1" x14ac:dyDescent="0.2">
      <c r="A25" s="422" t="s">
        <v>389</v>
      </c>
      <c r="B25" s="115">
        <v>37444</v>
      </c>
      <c r="C25" s="114">
        <v>20586</v>
      </c>
      <c r="D25" s="114">
        <v>16858</v>
      </c>
      <c r="E25" s="114">
        <v>26672</v>
      </c>
      <c r="F25" s="114">
        <v>9896</v>
      </c>
      <c r="G25" s="114">
        <v>5580</v>
      </c>
      <c r="H25" s="114">
        <v>10860</v>
      </c>
      <c r="I25" s="115">
        <v>12225</v>
      </c>
      <c r="J25" s="114">
        <v>8866</v>
      </c>
      <c r="K25" s="114">
        <v>3359</v>
      </c>
      <c r="L25" s="423">
        <v>2433</v>
      </c>
      <c r="M25" s="424">
        <v>3764</v>
      </c>
    </row>
    <row r="26" spans="1:13" ht="15" customHeight="1" x14ac:dyDescent="0.2">
      <c r="A26" s="422" t="s">
        <v>393</v>
      </c>
      <c r="B26" s="115">
        <v>37348</v>
      </c>
      <c r="C26" s="114">
        <v>20581</v>
      </c>
      <c r="D26" s="114">
        <v>16767</v>
      </c>
      <c r="E26" s="114">
        <v>26592</v>
      </c>
      <c r="F26" s="114">
        <v>9885</v>
      </c>
      <c r="G26" s="114">
        <v>5330</v>
      </c>
      <c r="H26" s="114">
        <v>11022</v>
      </c>
      <c r="I26" s="115">
        <v>12082</v>
      </c>
      <c r="J26" s="114">
        <v>8797</v>
      </c>
      <c r="K26" s="114">
        <v>3285</v>
      </c>
      <c r="L26" s="423">
        <v>3067</v>
      </c>
      <c r="M26" s="424">
        <v>3035</v>
      </c>
    </row>
    <row r="27" spans="1:13" ht="11.1" customHeight="1" x14ac:dyDescent="0.2">
      <c r="A27" s="422" t="s">
        <v>387</v>
      </c>
      <c r="B27" s="115">
        <v>38103</v>
      </c>
      <c r="C27" s="114">
        <v>21020</v>
      </c>
      <c r="D27" s="114">
        <v>17083</v>
      </c>
      <c r="E27" s="114">
        <v>26979</v>
      </c>
      <c r="F27" s="114">
        <v>10258</v>
      </c>
      <c r="G27" s="114">
        <v>5233</v>
      </c>
      <c r="H27" s="114">
        <v>11434</v>
      </c>
      <c r="I27" s="115">
        <v>12641</v>
      </c>
      <c r="J27" s="114">
        <v>9131</v>
      </c>
      <c r="K27" s="114">
        <v>3510</v>
      </c>
      <c r="L27" s="423">
        <v>3080</v>
      </c>
      <c r="M27" s="424">
        <v>2373</v>
      </c>
    </row>
    <row r="28" spans="1:13" ht="11.1" customHeight="1" x14ac:dyDescent="0.2">
      <c r="A28" s="422" t="s">
        <v>388</v>
      </c>
      <c r="B28" s="115">
        <v>39082</v>
      </c>
      <c r="C28" s="114">
        <v>21608</v>
      </c>
      <c r="D28" s="114">
        <v>17474</v>
      </c>
      <c r="E28" s="114">
        <v>28604</v>
      </c>
      <c r="F28" s="114">
        <v>10418</v>
      </c>
      <c r="G28" s="114">
        <v>5848</v>
      </c>
      <c r="H28" s="114">
        <v>11578</v>
      </c>
      <c r="I28" s="115">
        <v>12814</v>
      </c>
      <c r="J28" s="114">
        <v>9113</v>
      </c>
      <c r="K28" s="114">
        <v>3701</v>
      </c>
      <c r="L28" s="423">
        <v>4476</v>
      </c>
      <c r="M28" s="424">
        <v>3588</v>
      </c>
    </row>
    <row r="29" spans="1:13" s="110" customFormat="1" ht="11.1" customHeight="1" x14ac:dyDescent="0.2">
      <c r="A29" s="422" t="s">
        <v>389</v>
      </c>
      <c r="B29" s="115">
        <v>37650</v>
      </c>
      <c r="C29" s="114">
        <v>20559</v>
      </c>
      <c r="D29" s="114">
        <v>17091</v>
      </c>
      <c r="E29" s="114">
        <v>27357</v>
      </c>
      <c r="F29" s="114">
        <v>10272</v>
      </c>
      <c r="G29" s="114">
        <v>5479</v>
      </c>
      <c r="H29" s="114">
        <v>11393</v>
      </c>
      <c r="I29" s="115">
        <v>12540</v>
      </c>
      <c r="J29" s="114">
        <v>9103</v>
      </c>
      <c r="K29" s="114">
        <v>3437</v>
      </c>
      <c r="L29" s="423">
        <v>2427</v>
      </c>
      <c r="M29" s="424">
        <v>3875</v>
      </c>
    </row>
    <row r="30" spans="1:13" ht="15" customHeight="1" x14ac:dyDescent="0.2">
      <c r="A30" s="422" t="s">
        <v>394</v>
      </c>
      <c r="B30" s="115">
        <v>38047</v>
      </c>
      <c r="C30" s="114">
        <v>20682</v>
      </c>
      <c r="D30" s="114">
        <v>17365</v>
      </c>
      <c r="E30" s="114">
        <v>27494</v>
      </c>
      <c r="F30" s="114">
        <v>10536</v>
      </c>
      <c r="G30" s="114">
        <v>5283</v>
      </c>
      <c r="H30" s="114">
        <v>11707</v>
      </c>
      <c r="I30" s="115">
        <v>12085</v>
      </c>
      <c r="J30" s="114">
        <v>8721</v>
      </c>
      <c r="K30" s="114">
        <v>3364</v>
      </c>
      <c r="L30" s="423">
        <v>3864</v>
      </c>
      <c r="M30" s="424">
        <v>3411</v>
      </c>
    </row>
    <row r="31" spans="1:13" ht="11.1" customHeight="1" x14ac:dyDescent="0.2">
      <c r="A31" s="422" t="s">
        <v>387</v>
      </c>
      <c r="B31" s="115">
        <v>38622</v>
      </c>
      <c r="C31" s="114">
        <v>21060</v>
      </c>
      <c r="D31" s="114">
        <v>17562</v>
      </c>
      <c r="E31" s="114">
        <v>27688</v>
      </c>
      <c r="F31" s="114">
        <v>10920</v>
      </c>
      <c r="G31" s="114">
        <v>5234</v>
      </c>
      <c r="H31" s="114">
        <v>12031</v>
      </c>
      <c r="I31" s="115">
        <v>12380</v>
      </c>
      <c r="J31" s="114">
        <v>8806</v>
      </c>
      <c r="K31" s="114">
        <v>3574</v>
      </c>
      <c r="L31" s="423">
        <v>3101</v>
      </c>
      <c r="M31" s="424">
        <v>2518</v>
      </c>
    </row>
    <row r="32" spans="1:13" ht="11.1" customHeight="1" x14ac:dyDescent="0.2">
      <c r="A32" s="422" t="s">
        <v>388</v>
      </c>
      <c r="B32" s="115">
        <v>39509</v>
      </c>
      <c r="C32" s="114">
        <v>21604</v>
      </c>
      <c r="D32" s="114">
        <v>17905</v>
      </c>
      <c r="E32" s="114">
        <v>28416</v>
      </c>
      <c r="F32" s="114">
        <v>11088</v>
      </c>
      <c r="G32" s="114">
        <v>5823</v>
      </c>
      <c r="H32" s="114">
        <v>12291</v>
      </c>
      <c r="I32" s="115">
        <v>12448</v>
      </c>
      <c r="J32" s="114">
        <v>8662</v>
      </c>
      <c r="K32" s="114">
        <v>3786</v>
      </c>
      <c r="L32" s="423">
        <v>4553</v>
      </c>
      <c r="M32" s="424">
        <v>3551</v>
      </c>
    </row>
    <row r="33" spans="1:13" s="110" customFormat="1" ht="11.1" customHeight="1" x14ac:dyDescent="0.2">
      <c r="A33" s="422" t="s">
        <v>389</v>
      </c>
      <c r="B33" s="115">
        <v>38164</v>
      </c>
      <c r="C33" s="114">
        <v>20629</v>
      </c>
      <c r="D33" s="114">
        <v>17535</v>
      </c>
      <c r="E33" s="114">
        <v>27324</v>
      </c>
      <c r="F33" s="114">
        <v>10837</v>
      </c>
      <c r="G33" s="114">
        <v>5488</v>
      </c>
      <c r="H33" s="114">
        <v>12062</v>
      </c>
      <c r="I33" s="115">
        <v>12330</v>
      </c>
      <c r="J33" s="114">
        <v>8706</v>
      </c>
      <c r="K33" s="114">
        <v>3624</v>
      </c>
      <c r="L33" s="423">
        <v>2849</v>
      </c>
      <c r="M33" s="424">
        <v>4117</v>
      </c>
    </row>
    <row r="34" spans="1:13" ht="15" customHeight="1" x14ac:dyDescent="0.2">
      <c r="A34" s="422" t="s">
        <v>395</v>
      </c>
      <c r="B34" s="115">
        <v>38556</v>
      </c>
      <c r="C34" s="114">
        <v>20752</v>
      </c>
      <c r="D34" s="114">
        <v>17804</v>
      </c>
      <c r="E34" s="114">
        <v>27393</v>
      </c>
      <c r="F34" s="114">
        <v>11160</v>
      </c>
      <c r="G34" s="114">
        <v>5308</v>
      </c>
      <c r="H34" s="114">
        <v>12316</v>
      </c>
      <c r="I34" s="115">
        <v>12236</v>
      </c>
      <c r="J34" s="114">
        <v>8643</v>
      </c>
      <c r="K34" s="114">
        <v>3593</v>
      </c>
      <c r="L34" s="423">
        <v>3440</v>
      </c>
      <c r="M34" s="424">
        <v>3023</v>
      </c>
    </row>
    <row r="35" spans="1:13" ht="11.1" customHeight="1" x14ac:dyDescent="0.2">
      <c r="A35" s="422" t="s">
        <v>387</v>
      </c>
      <c r="B35" s="115">
        <v>39067</v>
      </c>
      <c r="C35" s="114">
        <v>21094</v>
      </c>
      <c r="D35" s="114">
        <v>17973</v>
      </c>
      <c r="E35" s="114">
        <v>27674</v>
      </c>
      <c r="F35" s="114">
        <v>11392</v>
      </c>
      <c r="G35" s="114">
        <v>5235</v>
      </c>
      <c r="H35" s="114">
        <v>12639</v>
      </c>
      <c r="I35" s="115">
        <v>12545</v>
      </c>
      <c r="J35" s="114">
        <v>8825</v>
      </c>
      <c r="K35" s="114">
        <v>3720</v>
      </c>
      <c r="L35" s="423">
        <v>3060</v>
      </c>
      <c r="M35" s="424">
        <v>2684</v>
      </c>
    </row>
    <row r="36" spans="1:13" ht="11.1" customHeight="1" x14ac:dyDescent="0.2">
      <c r="A36" s="422" t="s">
        <v>388</v>
      </c>
      <c r="B36" s="115">
        <v>40602</v>
      </c>
      <c r="C36" s="114">
        <v>22026</v>
      </c>
      <c r="D36" s="114">
        <v>18576</v>
      </c>
      <c r="E36" s="114">
        <v>28910</v>
      </c>
      <c r="F36" s="114">
        <v>11691</v>
      </c>
      <c r="G36" s="114">
        <v>5924</v>
      </c>
      <c r="H36" s="114">
        <v>13099</v>
      </c>
      <c r="I36" s="115">
        <v>12628</v>
      </c>
      <c r="J36" s="114">
        <v>8732</v>
      </c>
      <c r="K36" s="114">
        <v>3896</v>
      </c>
      <c r="L36" s="423">
        <v>4718</v>
      </c>
      <c r="M36" s="424">
        <v>3637</v>
      </c>
    </row>
    <row r="37" spans="1:13" s="110" customFormat="1" ht="11.1" customHeight="1" x14ac:dyDescent="0.2">
      <c r="A37" s="422" t="s">
        <v>389</v>
      </c>
      <c r="B37" s="115">
        <v>39416</v>
      </c>
      <c r="C37" s="114">
        <v>21217</v>
      </c>
      <c r="D37" s="114">
        <v>18199</v>
      </c>
      <c r="E37" s="114">
        <v>27898</v>
      </c>
      <c r="F37" s="114">
        <v>11518</v>
      </c>
      <c r="G37" s="114">
        <v>5576</v>
      </c>
      <c r="H37" s="114">
        <v>12993</v>
      </c>
      <c r="I37" s="115">
        <v>12541</v>
      </c>
      <c r="J37" s="114">
        <v>8760</v>
      </c>
      <c r="K37" s="114">
        <v>3781</v>
      </c>
      <c r="L37" s="423">
        <v>2763</v>
      </c>
      <c r="M37" s="424">
        <v>4079</v>
      </c>
    </row>
    <row r="38" spans="1:13" ht="15" customHeight="1" x14ac:dyDescent="0.2">
      <c r="A38" s="425" t="s">
        <v>396</v>
      </c>
      <c r="B38" s="115">
        <v>39745</v>
      </c>
      <c r="C38" s="114">
        <v>21345</v>
      </c>
      <c r="D38" s="114">
        <v>18400</v>
      </c>
      <c r="E38" s="114">
        <v>28031</v>
      </c>
      <c r="F38" s="114">
        <v>11714</v>
      </c>
      <c r="G38" s="114">
        <v>5458</v>
      </c>
      <c r="H38" s="114">
        <v>13282</v>
      </c>
      <c r="I38" s="115">
        <v>12278</v>
      </c>
      <c r="J38" s="114">
        <v>8578</v>
      </c>
      <c r="K38" s="114">
        <v>3700</v>
      </c>
      <c r="L38" s="423">
        <v>3590</v>
      </c>
      <c r="M38" s="424">
        <v>3304</v>
      </c>
    </row>
    <row r="39" spans="1:13" ht="11.1" customHeight="1" x14ac:dyDescent="0.2">
      <c r="A39" s="422" t="s">
        <v>387</v>
      </c>
      <c r="B39" s="115">
        <v>40587</v>
      </c>
      <c r="C39" s="114">
        <v>21831</v>
      </c>
      <c r="D39" s="114">
        <v>18756</v>
      </c>
      <c r="E39" s="114">
        <v>28426</v>
      </c>
      <c r="F39" s="114">
        <v>12161</v>
      </c>
      <c r="G39" s="114">
        <v>5421</v>
      </c>
      <c r="H39" s="114">
        <v>13668</v>
      </c>
      <c r="I39" s="115">
        <v>12677</v>
      </c>
      <c r="J39" s="114">
        <v>8778</v>
      </c>
      <c r="K39" s="114">
        <v>3899</v>
      </c>
      <c r="L39" s="423">
        <v>3444</v>
      </c>
      <c r="M39" s="424">
        <v>2624</v>
      </c>
    </row>
    <row r="40" spans="1:13" ht="11.1" customHeight="1" x14ac:dyDescent="0.2">
      <c r="A40" s="425" t="s">
        <v>388</v>
      </c>
      <c r="B40" s="115">
        <v>41683</v>
      </c>
      <c r="C40" s="114">
        <v>22568</v>
      </c>
      <c r="D40" s="114">
        <v>19115</v>
      </c>
      <c r="E40" s="114">
        <v>29401</v>
      </c>
      <c r="F40" s="114">
        <v>12282</v>
      </c>
      <c r="G40" s="114">
        <v>6033</v>
      </c>
      <c r="H40" s="114">
        <v>13976</v>
      </c>
      <c r="I40" s="115">
        <v>12783</v>
      </c>
      <c r="J40" s="114">
        <v>8677</v>
      </c>
      <c r="K40" s="114">
        <v>4106</v>
      </c>
      <c r="L40" s="423">
        <v>5064</v>
      </c>
      <c r="M40" s="424">
        <v>4024</v>
      </c>
    </row>
    <row r="41" spans="1:13" s="110" customFormat="1" ht="11.1" customHeight="1" x14ac:dyDescent="0.2">
      <c r="A41" s="422" t="s">
        <v>389</v>
      </c>
      <c r="B41" s="115">
        <v>40466</v>
      </c>
      <c r="C41" s="114">
        <v>21755</v>
      </c>
      <c r="D41" s="114">
        <v>18711</v>
      </c>
      <c r="E41" s="114">
        <v>28366</v>
      </c>
      <c r="F41" s="114">
        <v>12100</v>
      </c>
      <c r="G41" s="114">
        <v>5688</v>
      </c>
      <c r="H41" s="114">
        <v>13816</v>
      </c>
      <c r="I41" s="115">
        <v>12621</v>
      </c>
      <c r="J41" s="114">
        <v>8707</v>
      </c>
      <c r="K41" s="114">
        <v>3914</v>
      </c>
      <c r="L41" s="423">
        <v>3315</v>
      </c>
      <c r="M41" s="424">
        <v>4621</v>
      </c>
    </row>
    <row r="42" spans="1:13" ht="15" customHeight="1" x14ac:dyDescent="0.2">
      <c r="A42" s="422" t="s">
        <v>397</v>
      </c>
      <c r="B42" s="115">
        <v>40718</v>
      </c>
      <c r="C42" s="114">
        <v>21857</v>
      </c>
      <c r="D42" s="114">
        <v>18861</v>
      </c>
      <c r="E42" s="114">
        <v>28459</v>
      </c>
      <c r="F42" s="114">
        <v>12259</v>
      </c>
      <c r="G42" s="114">
        <v>5538</v>
      </c>
      <c r="H42" s="114">
        <v>14028</v>
      </c>
      <c r="I42" s="115">
        <v>12408</v>
      </c>
      <c r="J42" s="114">
        <v>8540</v>
      </c>
      <c r="K42" s="114">
        <v>3868</v>
      </c>
      <c r="L42" s="423">
        <v>3738</v>
      </c>
      <c r="M42" s="424">
        <v>3467</v>
      </c>
    </row>
    <row r="43" spans="1:13" ht="11.1" customHeight="1" x14ac:dyDescent="0.2">
      <c r="A43" s="422" t="s">
        <v>387</v>
      </c>
      <c r="B43" s="115">
        <v>41278</v>
      </c>
      <c r="C43" s="114">
        <v>22255</v>
      </c>
      <c r="D43" s="114">
        <v>19023</v>
      </c>
      <c r="E43" s="114">
        <v>28801</v>
      </c>
      <c r="F43" s="114">
        <v>12477</v>
      </c>
      <c r="G43" s="114">
        <v>5407</v>
      </c>
      <c r="H43" s="114">
        <v>14339</v>
      </c>
      <c r="I43" s="115">
        <v>12784</v>
      </c>
      <c r="J43" s="114">
        <v>8721</v>
      </c>
      <c r="K43" s="114">
        <v>4063</v>
      </c>
      <c r="L43" s="423">
        <v>3485</v>
      </c>
      <c r="M43" s="424">
        <v>2930</v>
      </c>
    </row>
    <row r="44" spans="1:13" ht="11.1" customHeight="1" x14ac:dyDescent="0.2">
      <c r="A44" s="422" t="s">
        <v>388</v>
      </c>
      <c r="B44" s="115">
        <v>42485</v>
      </c>
      <c r="C44" s="114">
        <v>22977</v>
      </c>
      <c r="D44" s="114">
        <v>19508</v>
      </c>
      <c r="E44" s="114">
        <v>29772</v>
      </c>
      <c r="F44" s="114">
        <v>12713</v>
      </c>
      <c r="G44" s="114">
        <v>6020</v>
      </c>
      <c r="H44" s="114">
        <v>14547</v>
      </c>
      <c r="I44" s="115">
        <v>12822</v>
      </c>
      <c r="J44" s="114">
        <v>8564</v>
      </c>
      <c r="K44" s="114">
        <v>4258</v>
      </c>
      <c r="L44" s="423">
        <v>5116</v>
      </c>
      <c r="M44" s="424">
        <v>3909</v>
      </c>
    </row>
    <row r="45" spans="1:13" s="110" customFormat="1" ht="11.1" customHeight="1" x14ac:dyDescent="0.2">
      <c r="A45" s="422" t="s">
        <v>389</v>
      </c>
      <c r="B45" s="115">
        <v>41521</v>
      </c>
      <c r="C45" s="114">
        <v>22280</v>
      </c>
      <c r="D45" s="114">
        <v>19241</v>
      </c>
      <c r="E45" s="114">
        <v>28963</v>
      </c>
      <c r="F45" s="114">
        <v>12558</v>
      </c>
      <c r="G45" s="114">
        <v>5692</v>
      </c>
      <c r="H45" s="114">
        <v>14463</v>
      </c>
      <c r="I45" s="115">
        <v>12715</v>
      </c>
      <c r="J45" s="114">
        <v>8538</v>
      </c>
      <c r="K45" s="114">
        <v>4177</v>
      </c>
      <c r="L45" s="423">
        <v>2878</v>
      </c>
      <c r="M45" s="424">
        <v>3934</v>
      </c>
    </row>
    <row r="46" spans="1:13" ht="15" customHeight="1" x14ac:dyDescent="0.2">
      <c r="A46" s="422" t="s">
        <v>398</v>
      </c>
      <c r="B46" s="115">
        <v>41911</v>
      </c>
      <c r="C46" s="114">
        <v>22509</v>
      </c>
      <c r="D46" s="114">
        <v>19402</v>
      </c>
      <c r="E46" s="114">
        <v>29186</v>
      </c>
      <c r="F46" s="114">
        <v>12725</v>
      </c>
      <c r="G46" s="114">
        <v>5623</v>
      </c>
      <c r="H46" s="114">
        <v>14700</v>
      </c>
      <c r="I46" s="115">
        <v>12597</v>
      </c>
      <c r="J46" s="114">
        <v>8452</v>
      </c>
      <c r="K46" s="114">
        <v>4145</v>
      </c>
      <c r="L46" s="423">
        <v>3738</v>
      </c>
      <c r="M46" s="424">
        <v>3413</v>
      </c>
    </row>
    <row r="47" spans="1:13" ht="11.1" customHeight="1" x14ac:dyDescent="0.2">
      <c r="A47" s="422" t="s">
        <v>387</v>
      </c>
      <c r="B47" s="115">
        <v>42518</v>
      </c>
      <c r="C47" s="114">
        <v>22827</v>
      </c>
      <c r="D47" s="114">
        <v>19691</v>
      </c>
      <c r="E47" s="114">
        <v>29488</v>
      </c>
      <c r="F47" s="114">
        <v>13030</v>
      </c>
      <c r="G47" s="114">
        <v>5564</v>
      </c>
      <c r="H47" s="114">
        <v>15011</v>
      </c>
      <c r="I47" s="115">
        <v>12893</v>
      </c>
      <c r="J47" s="114">
        <v>8507</v>
      </c>
      <c r="K47" s="114">
        <v>4386</v>
      </c>
      <c r="L47" s="423">
        <v>3597</v>
      </c>
      <c r="M47" s="424">
        <v>3041</v>
      </c>
    </row>
    <row r="48" spans="1:13" ht="11.1" customHeight="1" x14ac:dyDescent="0.2">
      <c r="A48" s="422" t="s">
        <v>388</v>
      </c>
      <c r="B48" s="115">
        <v>43859</v>
      </c>
      <c r="C48" s="114">
        <v>23664</v>
      </c>
      <c r="D48" s="114">
        <v>20195</v>
      </c>
      <c r="E48" s="114">
        <v>30595</v>
      </c>
      <c r="F48" s="114">
        <v>13264</v>
      </c>
      <c r="G48" s="114">
        <v>6319</v>
      </c>
      <c r="H48" s="114">
        <v>15300</v>
      </c>
      <c r="I48" s="115">
        <v>12833</v>
      </c>
      <c r="J48" s="114">
        <v>8317</v>
      </c>
      <c r="K48" s="114">
        <v>4516</v>
      </c>
      <c r="L48" s="423">
        <v>5112</v>
      </c>
      <c r="M48" s="424">
        <v>3921</v>
      </c>
    </row>
    <row r="49" spans="1:17" s="110" customFormat="1" ht="11.1" customHeight="1" x14ac:dyDescent="0.2">
      <c r="A49" s="422" t="s">
        <v>389</v>
      </c>
      <c r="B49" s="115">
        <v>42824</v>
      </c>
      <c r="C49" s="114">
        <v>22921</v>
      </c>
      <c r="D49" s="114">
        <v>19903</v>
      </c>
      <c r="E49" s="114">
        <v>29693</v>
      </c>
      <c r="F49" s="114">
        <v>13131</v>
      </c>
      <c r="G49" s="114">
        <v>5943</v>
      </c>
      <c r="H49" s="114">
        <v>15157</v>
      </c>
      <c r="I49" s="115">
        <v>12686</v>
      </c>
      <c r="J49" s="114">
        <v>8273</v>
      </c>
      <c r="K49" s="114">
        <v>4413</v>
      </c>
      <c r="L49" s="423">
        <v>2785</v>
      </c>
      <c r="M49" s="424">
        <v>3956</v>
      </c>
    </row>
    <row r="50" spans="1:17" ht="15" customHeight="1" x14ac:dyDescent="0.2">
      <c r="A50" s="422" t="s">
        <v>399</v>
      </c>
      <c r="B50" s="143">
        <v>42888</v>
      </c>
      <c r="C50" s="144">
        <v>22998</v>
      </c>
      <c r="D50" s="144">
        <v>19890</v>
      </c>
      <c r="E50" s="144">
        <v>29707</v>
      </c>
      <c r="F50" s="144">
        <v>13181</v>
      </c>
      <c r="G50" s="144">
        <v>5787</v>
      </c>
      <c r="H50" s="144">
        <v>15336</v>
      </c>
      <c r="I50" s="143">
        <v>12054</v>
      </c>
      <c r="J50" s="144">
        <v>7850</v>
      </c>
      <c r="K50" s="144">
        <v>4204</v>
      </c>
      <c r="L50" s="426">
        <v>3736</v>
      </c>
      <c r="M50" s="427">
        <v>3707</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2.3311302522010928</v>
      </c>
      <c r="C6" s="480">
        <f>'Tabelle 3.3'!J11</f>
        <v>-4.3105501309835672</v>
      </c>
      <c r="D6" s="481">
        <f t="shared" ref="D6:E9" si="0">IF(OR(AND(B6&gt;=-50,B6&lt;=50),ISNUMBER(B6)=FALSE),B6,"")</f>
        <v>2.3311302522010928</v>
      </c>
      <c r="E6" s="481">
        <f t="shared" si="0"/>
        <v>-4.3105501309835672</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1.4790279868316203</v>
      </c>
      <c r="C7" s="480">
        <f>'Tabelle 3.1'!J23</f>
        <v>-3.3674488838723948</v>
      </c>
      <c r="D7" s="481">
        <f t="shared" si="0"/>
        <v>1.4790279868316203</v>
      </c>
      <c r="E7" s="481">
        <f>IF(OR(AND(C7&gt;=-50,C7&lt;=50),ISNUMBER(C7)=FALSE),C7,"")</f>
        <v>-3.3674488838723948</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2.3311302522010928</v>
      </c>
      <c r="C14" s="480">
        <f>'Tabelle 3.3'!J11</f>
        <v>-4.3105501309835672</v>
      </c>
      <c r="D14" s="481">
        <f>IF(OR(AND(B14&gt;=-50,B14&lt;=50),ISNUMBER(B14)=FALSE),B14,"")</f>
        <v>2.3311302522010928</v>
      </c>
      <c r="E14" s="481">
        <f>IF(OR(AND(C14&gt;=-50,C14&lt;=50),ISNUMBER(C14)=FALSE),C14,"")</f>
        <v>-4.3105501309835672</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4.3753963221306273</v>
      </c>
      <c r="C15" s="480">
        <f>'Tabelle 3.3'!J12</f>
        <v>3.3333333333333335</v>
      </c>
      <c r="D15" s="481">
        <f t="shared" ref="D15:E45" si="3">IF(OR(AND(B15&gt;=-50,B15&lt;=50),ISNUMBER(B15)=FALSE),B15,"")</f>
        <v>4.3753963221306273</v>
      </c>
      <c r="E15" s="481">
        <f t="shared" si="3"/>
        <v>3.3333333333333335</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-1.7783857729138166</v>
      </c>
      <c r="C16" s="480">
        <f>'Tabelle 3.3'!J13</f>
        <v>0</v>
      </c>
      <c r="D16" s="481">
        <f t="shared" si="3"/>
        <v>-1.7783857729138166</v>
      </c>
      <c r="E16" s="481">
        <f t="shared" si="3"/>
        <v>0</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0.93389756311104621</v>
      </c>
      <c r="C17" s="480">
        <f>'Tabelle 3.3'!J14</f>
        <v>1.167883211678832</v>
      </c>
      <c r="D17" s="481">
        <f t="shared" si="3"/>
        <v>0.93389756311104621</v>
      </c>
      <c r="E17" s="481">
        <f t="shared" si="3"/>
        <v>1.167883211678832</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-0.37573805689747719</v>
      </c>
      <c r="C18" s="480">
        <f>'Tabelle 3.3'!J15</f>
        <v>0.65359477124183007</v>
      </c>
      <c r="D18" s="481">
        <f t="shared" si="3"/>
        <v>-0.37573805689747719</v>
      </c>
      <c r="E18" s="481">
        <f t="shared" si="3"/>
        <v>0.65359477124183007</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-2.7417027417027415</v>
      </c>
      <c r="C19" s="480">
        <f>'Tabelle 3.3'!J16</f>
        <v>10.169491525423728</v>
      </c>
      <c r="D19" s="481">
        <f t="shared" si="3"/>
        <v>-2.7417027417027415</v>
      </c>
      <c r="E19" s="481">
        <f t="shared" si="3"/>
        <v>10.169491525423728</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4.3971143936791481</v>
      </c>
      <c r="C20" s="480">
        <f>'Tabelle 3.3'!J17</f>
        <v>-26.530612244897959</v>
      </c>
      <c r="D20" s="481">
        <f t="shared" si="3"/>
        <v>4.3971143936791481</v>
      </c>
      <c r="E20" s="481">
        <f t="shared" si="3"/>
        <v>-26.530612244897959</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1.1642949547218628</v>
      </c>
      <c r="C21" s="480">
        <f>'Tabelle 3.3'!J18</f>
        <v>0.352112676056338</v>
      </c>
      <c r="D21" s="481">
        <f t="shared" si="3"/>
        <v>1.1642949547218628</v>
      </c>
      <c r="E21" s="481">
        <f t="shared" si="3"/>
        <v>0.352112676056338</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3.7641801306290823</v>
      </c>
      <c r="C22" s="480">
        <f>'Tabelle 3.3'!J19</f>
        <v>-3.4499054820415878</v>
      </c>
      <c r="D22" s="481">
        <f t="shared" si="3"/>
        <v>3.7641801306290823</v>
      </c>
      <c r="E22" s="481">
        <f t="shared" si="3"/>
        <v>-3.4499054820415878</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2.6279863481228669</v>
      </c>
      <c r="C23" s="480">
        <f>'Tabelle 3.3'!J20</f>
        <v>-6.1386138613861387</v>
      </c>
      <c r="D23" s="481">
        <f t="shared" si="3"/>
        <v>2.6279863481228669</v>
      </c>
      <c r="E23" s="481">
        <f t="shared" si="3"/>
        <v>-6.1386138613861387</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4.6188091263216471</v>
      </c>
      <c r="C24" s="480">
        <f>'Tabelle 3.3'!J21</f>
        <v>-12.532233109850438</v>
      </c>
      <c r="D24" s="481">
        <f t="shared" si="3"/>
        <v>4.6188091263216471</v>
      </c>
      <c r="E24" s="481">
        <f t="shared" si="3"/>
        <v>-12.532233109850438</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-3.4722222222222223</v>
      </c>
      <c r="C25" s="480">
        <f>'Tabelle 3.3'!J22</f>
        <v>-9.9009900990099009</v>
      </c>
      <c r="D25" s="481">
        <f t="shared" si="3"/>
        <v>-3.4722222222222223</v>
      </c>
      <c r="E25" s="481">
        <f t="shared" si="3"/>
        <v>-9.9009900990099009</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-7.484076433121019</v>
      </c>
      <c r="C26" s="480">
        <f>'Tabelle 3.3'!J23</f>
        <v>0</v>
      </c>
      <c r="D26" s="481">
        <f t="shared" si="3"/>
        <v>-7.484076433121019</v>
      </c>
      <c r="E26" s="481">
        <f t="shared" si="3"/>
        <v>0</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3.7021630615640597</v>
      </c>
      <c r="C27" s="480">
        <f>'Tabelle 3.3'!J24</f>
        <v>-2.8673835125448028</v>
      </c>
      <c r="D27" s="481">
        <f t="shared" si="3"/>
        <v>3.7021630615640597</v>
      </c>
      <c r="E27" s="481">
        <f t="shared" si="3"/>
        <v>-2.8673835125448028</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15.355805243445692</v>
      </c>
      <c r="C28" s="480">
        <f>'Tabelle 3.3'!J25</f>
        <v>-7.3275862068965516</v>
      </c>
      <c r="D28" s="481">
        <f t="shared" si="3"/>
        <v>15.355805243445692</v>
      </c>
      <c r="E28" s="481">
        <f t="shared" si="3"/>
        <v>-7.3275862068965516</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-41.908713692946058</v>
      </c>
      <c r="C29" s="480">
        <f>'Tabelle 3.3'!J26</f>
        <v>-18.181818181818183</v>
      </c>
      <c r="D29" s="481">
        <f t="shared" si="3"/>
        <v>-41.908713692946058</v>
      </c>
      <c r="E29" s="481">
        <f t="shared" si="3"/>
        <v>-18.181818181818183</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2.2522522522522523</v>
      </c>
      <c r="C30" s="480">
        <f>'Tabelle 3.3'!J27</f>
        <v>-1.2195121951219512</v>
      </c>
      <c r="D30" s="481">
        <f t="shared" si="3"/>
        <v>2.2522522522522523</v>
      </c>
      <c r="E30" s="481">
        <f t="shared" si="3"/>
        <v>-1.2195121951219512</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6.2283737024221457</v>
      </c>
      <c r="C31" s="480">
        <f>'Tabelle 3.3'!J28</f>
        <v>-0.38610038610038611</v>
      </c>
      <c r="D31" s="481">
        <f t="shared" si="3"/>
        <v>6.2283737024221457</v>
      </c>
      <c r="E31" s="481">
        <f t="shared" si="3"/>
        <v>-0.38610038610038611</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2.5222551928783381</v>
      </c>
      <c r="C32" s="480">
        <f>'Tabelle 3.3'!J29</f>
        <v>-2.5276461295418642</v>
      </c>
      <c r="D32" s="481">
        <f t="shared" si="3"/>
        <v>2.5222551928783381</v>
      </c>
      <c r="E32" s="481">
        <f t="shared" si="3"/>
        <v>-2.5276461295418642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1.6147635524798154</v>
      </c>
      <c r="C33" s="480">
        <f>'Tabelle 3.3'!J30</f>
        <v>-0.67796610169491522</v>
      </c>
      <c r="D33" s="481">
        <f t="shared" si="3"/>
        <v>1.6147635524798154</v>
      </c>
      <c r="E33" s="481">
        <f t="shared" si="3"/>
        <v>-0.67796610169491522</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1.6716417910447761</v>
      </c>
      <c r="C34" s="480">
        <f>'Tabelle 3.3'!J31</f>
        <v>-4.591439688715953</v>
      </c>
      <c r="D34" s="481">
        <f t="shared" si="3"/>
        <v>1.6716417910447761</v>
      </c>
      <c r="E34" s="481">
        <f t="shared" si="3"/>
        <v>-4.591439688715953</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4.3753963221306273</v>
      </c>
      <c r="C37" s="480">
        <f>'Tabelle 3.3'!J34</f>
        <v>3.3333333333333335</v>
      </c>
      <c r="D37" s="481">
        <f t="shared" si="3"/>
        <v>4.3753963221306273</v>
      </c>
      <c r="E37" s="481">
        <f t="shared" si="3"/>
        <v>3.3333333333333335</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0.83850117914228317</v>
      </c>
      <c r="C38" s="480">
        <f>'Tabelle 3.3'!J35</f>
        <v>0.74183976261127593</v>
      </c>
      <c r="D38" s="481">
        <f t="shared" si="3"/>
        <v>0.83850117914228317</v>
      </c>
      <c r="E38" s="481">
        <f t="shared" si="3"/>
        <v>0.74183976261127593</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2.8111476544919509</v>
      </c>
      <c r="C39" s="480">
        <f>'Tabelle 3.3'!J36</f>
        <v>-5.5560877478685695</v>
      </c>
      <c r="D39" s="481">
        <f t="shared" si="3"/>
        <v>2.8111476544919509</v>
      </c>
      <c r="E39" s="481">
        <f t="shared" si="3"/>
        <v>-5.5560877478685695</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2.8111476544919509</v>
      </c>
      <c r="C45" s="480">
        <f>'Tabelle 3.3'!J36</f>
        <v>-5.5560877478685695</v>
      </c>
      <c r="D45" s="481">
        <f t="shared" si="3"/>
        <v>2.8111476544919509</v>
      </c>
      <c r="E45" s="481">
        <f t="shared" si="3"/>
        <v>-5.5560877478685695</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37348</v>
      </c>
      <c r="C51" s="487">
        <v>8797</v>
      </c>
      <c r="D51" s="487">
        <v>3285</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38103</v>
      </c>
      <c r="C52" s="487">
        <v>9131</v>
      </c>
      <c r="D52" s="487">
        <v>3510</v>
      </c>
      <c r="E52" s="488">
        <f t="shared" ref="E52:G70" si="11">IF($A$51=37802,IF(COUNTBLANK(B$51:B$70)&gt;0,#N/A,B52/B$51*100),IF(COUNTBLANK(B$51:B$75)&gt;0,#N/A,B52/B$51*100))</f>
        <v>102.02152725714897</v>
      </c>
      <c r="F52" s="488">
        <f t="shared" si="11"/>
        <v>103.79674889166762</v>
      </c>
      <c r="G52" s="488">
        <f t="shared" si="11"/>
        <v>106.84931506849315</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39082</v>
      </c>
      <c r="C53" s="487">
        <v>9113</v>
      </c>
      <c r="D53" s="487">
        <v>3701</v>
      </c>
      <c r="E53" s="488">
        <f t="shared" si="11"/>
        <v>104.64281889257792</v>
      </c>
      <c r="F53" s="488">
        <f t="shared" si="11"/>
        <v>103.59213368193703</v>
      </c>
      <c r="G53" s="488">
        <f t="shared" si="11"/>
        <v>112.66362252663622</v>
      </c>
      <c r="H53" s="489">
        <f>IF(ISERROR(L53)=TRUE,IF(MONTH(A53)=MONTH(MAX(A$51:A$75)),A53,""),"")</f>
        <v>41883</v>
      </c>
      <c r="I53" s="488">
        <f t="shared" si="12"/>
        <v>104.64281889257792</v>
      </c>
      <c r="J53" s="488">
        <f t="shared" si="10"/>
        <v>103.59213368193703</v>
      </c>
      <c r="K53" s="488">
        <f t="shared" si="10"/>
        <v>112.66362252663622</v>
      </c>
      <c r="L53" s="488" t="e">
        <f t="shared" si="13"/>
        <v>#N/A</v>
      </c>
    </row>
    <row r="54" spans="1:14" ht="15" customHeight="1" x14ac:dyDescent="0.2">
      <c r="A54" s="490" t="s">
        <v>462</v>
      </c>
      <c r="B54" s="487">
        <v>37650</v>
      </c>
      <c r="C54" s="487">
        <v>9103</v>
      </c>
      <c r="D54" s="487">
        <v>3437</v>
      </c>
      <c r="E54" s="488">
        <f t="shared" si="11"/>
        <v>100.8086109028596</v>
      </c>
      <c r="F54" s="488">
        <f t="shared" si="11"/>
        <v>103.47845856542004</v>
      </c>
      <c r="G54" s="488">
        <f t="shared" si="11"/>
        <v>104.62709284627093</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38047</v>
      </c>
      <c r="C55" s="487">
        <v>8721</v>
      </c>
      <c r="D55" s="487">
        <v>3364</v>
      </c>
      <c r="E55" s="488">
        <f t="shared" si="11"/>
        <v>101.87158616257899</v>
      </c>
      <c r="F55" s="488">
        <f t="shared" si="11"/>
        <v>99.136069114470843</v>
      </c>
      <c r="G55" s="488">
        <f t="shared" si="11"/>
        <v>102.4048706240487</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38622</v>
      </c>
      <c r="C56" s="487">
        <v>8806</v>
      </c>
      <c r="D56" s="487">
        <v>3574</v>
      </c>
      <c r="E56" s="488">
        <f t="shared" si="11"/>
        <v>103.41115990146727</v>
      </c>
      <c r="F56" s="488">
        <f t="shared" si="11"/>
        <v>100.10230760486529</v>
      </c>
      <c r="G56" s="488">
        <f t="shared" si="11"/>
        <v>108.79756468797565</v>
      </c>
      <c r="H56" s="489" t="str">
        <f t="shared" si="14"/>
        <v/>
      </c>
      <c r="I56" s="488" t="str">
        <f t="shared" si="12"/>
        <v/>
      </c>
      <c r="J56" s="488" t="str">
        <f t="shared" si="10"/>
        <v/>
      </c>
      <c r="K56" s="488" t="str">
        <f t="shared" si="10"/>
        <v/>
      </c>
      <c r="L56" s="488" t="e">
        <f t="shared" si="13"/>
        <v>#N/A</v>
      </c>
    </row>
    <row r="57" spans="1:14" ht="15" customHeight="1" x14ac:dyDescent="0.2">
      <c r="A57" s="490">
        <v>42248</v>
      </c>
      <c r="B57" s="487">
        <v>39509</v>
      </c>
      <c r="C57" s="487">
        <v>8662</v>
      </c>
      <c r="D57" s="487">
        <v>3786</v>
      </c>
      <c r="E57" s="488">
        <f t="shared" si="11"/>
        <v>105.78611973867409</v>
      </c>
      <c r="F57" s="488">
        <f t="shared" si="11"/>
        <v>98.465385927020577</v>
      </c>
      <c r="G57" s="488">
        <f t="shared" si="11"/>
        <v>115.25114155251141</v>
      </c>
      <c r="H57" s="489">
        <f t="shared" si="14"/>
        <v>42248</v>
      </c>
      <c r="I57" s="488">
        <f t="shared" si="12"/>
        <v>105.78611973867409</v>
      </c>
      <c r="J57" s="488">
        <f t="shared" si="10"/>
        <v>98.465385927020577</v>
      </c>
      <c r="K57" s="488">
        <f t="shared" si="10"/>
        <v>115.25114155251141</v>
      </c>
      <c r="L57" s="488" t="e">
        <f t="shared" si="13"/>
        <v>#N/A</v>
      </c>
    </row>
    <row r="58" spans="1:14" ht="15" customHeight="1" x14ac:dyDescent="0.2">
      <c r="A58" s="490" t="s">
        <v>465</v>
      </c>
      <c r="B58" s="487">
        <v>38164</v>
      </c>
      <c r="C58" s="487">
        <v>8706</v>
      </c>
      <c r="D58" s="487">
        <v>3624</v>
      </c>
      <c r="E58" s="488">
        <f t="shared" si="11"/>
        <v>102.18485594944843</v>
      </c>
      <c r="F58" s="488">
        <f t="shared" si="11"/>
        <v>98.965556439695348</v>
      </c>
      <c r="G58" s="488">
        <f t="shared" si="11"/>
        <v>110.31963470319634</v>
      </c>
      <c r="H58" s="489" t="str">
        <f t="shared" si="14"/>
        <v/>
      </c>
      <c r="I58" s="488" t="str">
        <f t="shared" si="12"/>
        <v/>
      </c>
      <c r="J58" s="488" t="str">
        <f t="shared" si="10"/>
        <v/>
      </c>
      <c r="K58" s="488" t="str">
        <f t="shared" si="10"/>
        <v/>
      </c>
      <c r="L58" s="488" t="e">
        <f t="shared" si="13"/>
        <v>#N/A</v>
      </c>
    </row>
    <row r="59" spans="1:14" ht="15" customHeight="1" x14ac:dyDescent="0.2">
      <c r="A59" s="490" t="s">
        <v>466</v>
      </c>
      <c r="B59" s="487">
        <v>38556</v>
      </c>
      <c r="C59" s="487">
        <v>8643</v>
      </c>
      <c r="D59" s="487">
        <v>3593</v>
      </c>
      <c r="E59" s="488">
        <f t="shared" si="11"/>
        <v>103.23444361143837</v>
      </c>
      <c r="F59" s="488">
        <f t="shared" si="11"/>
        <v>98.249403205638288</v>
      </c>
      <c r="G59" s="488">
        <f t="shared" si="11"/>
        <v>109.37595129375953</v>
      </c>
      <c r="H59" s="489" t="str">
        <f t="shared" si="14"/>
        <v/>
      </c>
      <c r="I59" s="488" t="str">
        <f t="shared" si="12"/>
        <v/>
      </c>
      <c r="J59" s="488" t="str">
        <f t="shared" si="10"/>
        <v/>
      </c>
      <c r="K59" s="488" t="str">
        <f t="shared" si="10"/>
        <v/>
      </c>
      <c r="L59" s="488" t="e">
        <f t="shared" si="13"/>
        <v>#N/A</v>
      </c>
    </row>
    <row r="60" spans="1:14" ht="15" customHeight="1" x14ac:dyDescent="0.2">
      <c r="A60" s="490" t="s">
        <v>467</v>
      </c>
      <c r="B60" s="487">
        <v>39067</v>
      </c>
      <c r="C60" s="487">
        <v>8825</v>
      </c>
      <c r="D60" s="487">
        <v>3720</v>
      </c>
      <c r="E60" s="488">
        <f t="shared" si="11"/>
        <v>104.60265609938952</v>
      </c>
      <c r="F60" s="488">
        <f t="shared" si="11"/>
        <v>100.31829032624759</v>
      </c>
      <c r="G60" s="488">
        <f t="shared" si="11"/>
        <v>113.24200913242008</v>
      </c>
      <c r="H60" s="489" t="str">
        <f t="shared" si="14"/>
        <v/>
      </c>
      <c r="I60" s="488" t="str">
        <f t="shared" si="12"/>
        <v/>
      </c>
      <c r="J60" s="488" t="str">
        <f t="shared" si="10"/>
        <v/>
      </c>
      <c r="K60" s="488" t="str">
        <f t="shared" si="10"/>
        <v/>
      </c>
      <c r="L60" s="488" t="e">
        <f t="shared" si="13"/>
        <v>#N/A</v>
      </c>
    </row>
    <row r="61" spans="1:14" ht="15" customHeight="1" x14ac:dyDescent="0.2">
      <c r="A61" s="490">
        <v>42614</v>
      </c>
      <c r="B61" s="487">
        <v>40602</v>
      </c>
      <c r="C61" s="487">
        <v>8732</v>
      </c>
      <c r="D61" s="487">
        <v>3896</v>
      </c>
      <c r="E61" s="488">
        <f t="shared" si="11"/>
        <v>108.71264860233481</v>
      </c>
      <c r="F61" s="488">
        <f t="shared" si="11"/>
        <v>99.261111742639542</v>
      </c>
      <c r="G61" s="488">
        <f t="shared" si="11"/>
        <v>118.59969558599694</v>
      </c>
      <c r="H61" s="489">
        <f t="shared" si="14"/>
        <v>42614</v>
      </c>
      <c r="I61" s="488">
        <f t="shared" si="12"/>
        <v>108.71264860233481</v>
      </c>
      <c r="J61" s="488">
        <f t="shared" si="10"/>
        <v>99.261111742639542</v>
      </c>
      <c r="K61" s="488">
        <f t="shared" si="10"/>
        <v>118.59969558599694</v>
      </c>
      <c r="L61" s="488" t="e">
        <f t="shared" si="13"/>
        <v>#N/A</v>
      </c>
    </row>
    <row r="62" spans="1:14" ht="15" customHeight="1" x14ac:dyDescent="0.2">
      <c r="A62" s="490" t="s">
        <v>468</v>
      </c>
      <c r="B62" s="487">
        <v>39416</v>
      </c>
      <c r="C62" s="487">
        <v>8760</v>
      </c>
      <c r="D62" s="487">
        <v>3781</v>
      </c>
      <c r="E62" s="488">
        <f t="shared" si="11"/>
        <v>105.53711042090607</v>
      </c>
      <c r="F62" s="488">
        <f t="shared" si="11"/>
        <v>99.57940206888712</v>
      </c>
      <c r="G62" s="488">
        <f t="shared" si="11"/>
        <v>115.09893455098934</v>
      </c>
      <c r="H62" s="489" t="str">
        <f t="shared" si="14"/>
        <v/>
      </c>
      <c r="I62" s="488" t="str">
        <f t="shared" si="12"/>
        <v/>
      </c>
      <c r="J62" s="488" t="str">
        <f t="shared" si="10"/>
        <v/>
      </c>
      <c r="K62" s="488" t="str">
        <f t="shared" si="10"/>
        <v/>
      </c>
      <c r="L62" s="488" t="e">
        <f t="shared" si="13"/>
        <v>#N/A</v>
      </c>
    </row>
    <row r="63" spans="1:14" ht="15" customHeight="1" x14ac:dyDescent="0.2">
      <c r="A63" s="490" t="s">
        <v>469</v>
      </c>
      <c r="B63" s="487">
        <v>39745</v>
      </c>
      <c r="C63" s="487">
        <v>8578</v>
      </c>
      <c r="D63" s="487">
        <v>3700</v>
      </c>
      <c r="E63" s="488">
        <f t="shared" si="11"/>
        <v>106.41801435150478</v>
      </c>
      <c r="F63" s="488">
        <f t="shared" si="11"/>
        <v>97.51051494827783</v>
      </c>
      <c r="G63" s="488">
        <f t="shared" si="11"/>
        <v>112.63318112633181</v>
      </c>
      <c r="H63" s="489" t="str">
        <f t="shared" si="14"/>
        <v/>
      </c>
      <c r="I63" s="488" t="str">
        <f t="shared" si="12"/>
        <v/>
      </c>
      <c r="J63" s="488" t="str">
        <f t="shared" si="10"/>
        <v/>
      </c>
      <c r="K63" s="488" t="str">
        <f t="shared" si="10"/>
        <v/>
      </c>
      <c r="L63" s="488" t="e">
        <f t="shared" si="13"/>
        <v>#N/A</v>
      </c>
    </row>
    <row r="64" spans="1:14" ht="15" customHeight="1" x14ac:dyDescent="0.2">
      <c r="A64" s="490" t="s">
        <v>470</v>
      </c>
      <c r="B64" s="487">
        <v>40587</v>
      </c>
      <c r="C64" s="487">
        <v>8778</v>
      </c>
      <c r="D64" s="487">
        <v>3899</v>
      </c>
      <c r="E64" s="488">
        <f t="shared" si="11"/>
        <v>108.67248580914641</v>
      </c>
      <c r="F64" s="488">
        <f t="shared" si="11"/>
        <v>99.784017278617711</v>
      </c>
      <c r="G64" s="488">
        <f t="shared" si="11"/>
        <v>118.69101978691019</v>
      </c>
      <c r="H64" s="489" t="str">
        <f t="shared" si="14"/>
        <v/>
      </c>
      <c r="I64" s="488" t="str">
        <f t="shared" si="12"/>
        <v/>
      </c>
      <c r="J64" s="488" t="str">
        <f t="shared" si="10"/>
        <v/>
      </c>
      <c r="K64" s="488" t="str">
        <f t="shared" si="10"/>
        <v/>
      </c>
      <c r="L64" s="488" t="e">
        <f t="shared" si="13"/>
        <v>#N/A</v>
      </c>
    </row>
    <row r="65" spans="1:12" ht="15" customHeight="1" x14ac:dyDescent="0.2">
      <c r="A65" s="490">
        <v>42979</v>
      </c>
      <c r="B65" s="487">
        <v>41683</v>
      </c>
      <c r="C65" s="487">
        <v>8677</v>
      </c>
      <c r="D65" s="487">
        <v>4106</v>
      </c>
      <c r="E65" s="488">
        <f t="shared" si="11"/>
        <v>111.6070472314448</v>
      </c>
      <c r="F65" s="488">
        <f t="shared" si="11"/>
        <v>98.635898601796072</v>
      </c>
      <c r="G65" s="488">
        <f t="shared" si="11"/>
        <v>124.99238964992389</v>
      </c>
      <c r="H65" s="489">
        <f t="shared" si="14"/>
        <v>42979</v>
      </c>
      <c r="I65" s="488">
        <f t="shared" si="12"/>
        <v>111.6070472314448</v>
      </c>
      <c r="J65" s="488">
        <f t="shared" si="10"/>
        <v>98.635898601796072</v>
      </c>
      <c r="K65" s="488">
        <f t="shared" si="10"/>
        <v>124.99238964992389</v>
      </c>
      <c r="L65" s="488" t="e">
        <f t="shared" si="13"/>
        <v>#N/A</v>
      </c>
    </row>
    <row r="66" spans="1:12" ht="15" customHeight="1" x14ac:dyDescent="0.2">
      <c r="A66" s="490" t="s">
        <v>471</v>
      </c>
      <c r="B66" s="487">
        <v>40466</v>
      </c>
      <c r="C66" s="487">
        <v>8707</v>
      </c>
      <c r="D66" s="487">
        <v>3914</v>
      </c>
      <c r="E66" s="488">
        <f t="shared" si="11"/>
        <v>108.3485059440934</v>
      </c>
      <c r="F66" s="488">
        <f t="shared" si="11"/>
        <v>98.976923951347047</v>
      </c>
      <c r="G66" s="488">
        <f t="shared" si="11"/>
        <v>119.14764079147642</v>
      </c>
      <c r="H66" s="489" t="str">
        <f t="shared" si="14"/>
        <v/>
      </c>
      <c r="I66" s="488" t="str">
        <f t="shared" si="12"/>
        <v/>
      </c>
      <c r="J66" s="488" t="str">
        <f t="shared" si="10"/>
        <v/>
      </c>
      <c r="K66" s="488" t="str">
        <f t="shared" si="10"/>
        <v/>
      </c>
      <c r="L66" s="488" t="e">
        <f t="shared" si="13"/>
        <v>#N/A</v>
      </c>
    </row>
    <row r="67" spans="1:12" ht="15" customHeight="1" x14ac:dyDescent="0.2">
      <c r="A67" s="490" t="s">
        <v>472</v>
      </c>
      <c r="B67" s="487">
        <v>40718</v>
      </c>
      <c r="C67" s="487">
        <v>8540</v>
      </c>
      <c r="D67" s="487">
        <v>3868</v>
      </c>
      <c r="E67" s="488">
        <f t="shared" si="11"/>
        <v>109.02324086965835</v>
      </c>
      <c r="F67" s="488">
        <f t="shared" si="11"/>
        <v>97.078549505513251</v>
      </c>
      <c r="G67" s="488">
        <f t="shared" si="11"/>
        <v>117.74733637747336</v>
      </c>
      <c r="H67" s="489" t="str">
        <f t="shared" si="14"/>
        <v/>
      </c>
      <c r="I67" s="488" t="str">
        <f t="shared" si="12"/>
        <v/>
      </c>
      <c r="J67" s="488" t="str">
        <f t="shared" si="12"/>
        <v/>
      </c>
      <c r="K67" s="488" t="str">
        <f t="shared" si="12"/>
        <v/>
      </c>
      <c r="L67" s="488" t="e">
        <f t="shared" si="13"/>
        <v>#N/A</v>
      </c>
    </row>
    <row r="68" spans="1:12" ht="15" customHeight="1" x14ac:dyDescent="0.2">
      <c r="A68" s="490" t="s">
        <v>473</v>
      </c>
      <c r="B68" s="487">
        <v>41278</v>
      </c>
      <c r="C68" s="487">
        <v>8721</v>
      </c>
      <c r="D68" s="487">
        <v>4063</v>
      </c>
      <c r="E68" s="488">
        <f t="shared" si="11"/>
        <v>110.52265181535826</v>
      </c>
      <c r="F68" s="488">
        <f t="shared" si="11"/>
        <v>99.136069114470843</v>
      </c>
      <c r="G68" s="488">
        <f t="shared" si="11"/>
        <v>123.6834094368341</v>
      </c>
      <c r="H68" s="489" t="str">
        <f t="shared" si="14"/>
        <v/>
      </c>
      <c r="I68" s="488" t="str">
        <f t="shared" si="12"/>
        <v/>
      </c>
      <c r="J68" s="488" t="str">
        <f t="shared" si="12"/>
        <v/>
      </c>
      <c r="K68" s="488" t="str">
        <f t="shared" si="12"/>
        <v/>
      </c>
      <c r="L68" s="488" t="e">
        <f t="shared" si="13"/>
        <v>#N/A</v>
      </c>
    </row>
    <row r="69" spans="1:12" ht="15" customHeight="1" x14ac:dyDescent="0.2">
      <c r="A69" s="490">
        <v>43344</v>
      </c>
      <c r="B69" s="487">
        <v>42485</v>
      </c>
      <c r="C69" s="487">
        <v>8564</v>
      </c>
      <c r="D69" s="487">
        <v>4258</v>
      </c>
      <c r="E69" s="488">
        <f t="shared" si="11"/>
        <v>113.75441790725071</v>
      </c>
      <c r="F69" s="488">
        <f t="shared" si="11"/>
        <v>97.351369785154034</v>
      </c>
      <c r="G69" s="488">
        <f t="shared" si="11"/>
        <v>129.61948249619482</v>
      </c>
      <c r="H69" s="489">
        <f t="shared" si="14"/>
        <v>43344</v>
      </c>
      <c r="I69" s="488">
        <f t="shared" si="12"/>
        <v>113.75441790725071</v>
      </c>
      <c r="J69" s="488">
        <f t="shared" si="12"/>
        <v>97.351369785154034</v>
      </c>
      <c r="K69" s="488">
        <f t="shared" si="12"/>
        <v>129.61948249619482</v>
      </c>
      <c r="L69" s="488" t="e">
        <f t="shared" si="13"/>
        <v>#N/A</v>
      </c>
    </row>
    <row r="70" spans="1:12" ht="15" customHeight="1" x14ac:dyDescent="0.2">
      <c r="A70" s="490" t="s">
        <v>474</v>
      </c>
      <c r="B70" s="487">
        <v>41521</v>
      </c>
      <c r="C70" s="487">
        <v>8538</v>
      </c>
      <c r="D70" s="487">
        <v>4177</v>
      </c>
      <c r="E70" s="488">
        <f t="shared" si="11"/>
        <v>111.17328906501018</v>
      </c>
      <c r="F70" s="488">
        <f t="shared" si="11"/>
        <v>97.05581448220984</v>
      </c>
      <c r="G70" s="488">
        <f t="shared" si="11"/>
        <v>127.15372907153728</v>
      </c>
      <c r="H70" s="489" t="str">
        <f t="shared" si="14"/>
        <v/>
      </c>
      <c r="I70" s="488" t="str">
        <f t="shared" si="12"/>
        <v/>
      </c>
      <c r="J70" s="488" t="str">
        <f t="shared" si="12"/>
        <v/>
      </c>
      <c r="K70" s="488" t="str">
        <f t="shared" si="12"/>
        <v/>
      </c>
      <c r="L70" s="488" t="e">
        <f t="shared" si="13"/>
        <v>#N/A</v>
      </c>
    </row>
    <row r="71" spans="1:12" ht="15" customHeight="1" x14ac:dyDescent="0.2">
      <c r="A71" s="490" t="s">
        <v>475</v>
      </c>
      <c r="B71" s="487">
        <v>41911</v>
      </c>
      <c r="C71" s="487">
        <v>8452</v>
      </c>
      <c r="D71" s="487">
        <v>4145</v>
      </c>
      <c r="E71" s="491">
        <f t="shared" ref="E71:G75" si="15">IF($A$51=37802,IF(COUNTBLANK(B$51:B$70)&gt;0,#N/A,IF(ISBLANK(B71)=FALSE,B71/B$51*100,#N/A)),IF(COUNTBLANK(B$51:B$75)&gt;0,#N/A,B71/B$51*100))</f>
        <v>112.21752168790833</v>
      </c>
      <c r="F71" s="491">
        <f t="shared" si="15"/>
        <v>96.078208480163696</v>
      </c>
      <c r="G71" s="491">
        <f t="shared" si="15"/>
        <v>126.17960426179604</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42518</v>
      </c>
      <c r="C72" s="487">
        <v>8507</v>
      </c>
      <c r="D72" s="487">
        <v>4386</v>
      </c>
      <c r="E72" s="491">
        <f t="shared" si="15"/>
        <v>113.84277605226518</v>
      </c>
      <c r="F72" s="491">
        <f t="shared" si="15"/>
        <v>96.703421621007152</v>
      </c>
      <c r="G72" s="491">
        <f t="shared" si="15"/>
        <v>133.51598173515981</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43859</v>
      </c>
      <c r="C73" s="487">
        <v>8317</v>
      </c>
      <c r="D73" s="487">
        <v>4516</v>
      </c>
      <c r="E73" s="491">
        <f t="shared" si="15"/>
        <v>117.43332976330727</v>
      </c>
      <c r="F73" s="491">
        <f t="shared" si="15"/>
        <v>94.543594407184273</v>
      </c>
      <c r="G73" s="491">
        <f t="shared" si="15"/>
        <v>137.47336377473366</v>
      </c>
      <c r="H73" s="492">
        <f>IF(A$51=37802,IF(ISERROR(L73)=TRUE,IF(ISBLANK(A73)=FALSE,IF(MONTH(A73)=MONTH(MAX(A$51:A$75)),A73,""),""),""),IF(ISERROR(L73)=TRUE,IF(MONTH(A73)=MONTH(MAX(A$51:A$75)),A73,""),""))</f>
        <v>43709</v>
      </c>
      <c r="I73" s="488">
        <f t="shared" si="12"/>
        <v>117.43332976330727</v>
      </c>
      <c r="J73" s="488">
        <f t="shared" si="12"/>
        <v>94.543594407184273</v>
      </c>
      <c r="K73" s="488">
        <f t="shared" si="12"/>
        <v>137.47336377473366</v>
      </c>
      <c r="L73" s="488" t="e">
        <f t="shared" si="13"/>
        <v>#N/A</v>
      </c>
    </row>
    <row r="74" spans="1:12" ht="15" customHeight="1" x14ac:dyDescent="0.2">
      <c r="A74" s="490" t="s">
        <v>477</v>
      </c>
      <c r="B74" s="487">
        <v>42824</v>
      </c>
      <c r="C74" s="487">
        <v>8273</v>
      </c>
      <c r="D74" s="487">
        <v>4413</v>
      </c>
      <c r="E74" s="491">
        <f t="shared" si="15"/>
        <v>114.66209703330834</v>
      </c>
      <c r="F74" s="491">
        <f t="shared" si="15"/>
        <v>94.043423894509488</v>
      </c>
      <c r="G74" s="491">
        <f t="shared" si="15"/>
        <v>134.337899543379</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42888</v>
      </c>
      <c r="C75" s="493">
        <v>7850</v>
      </c>
      <c r="D75" s="493">
        <v>4204</v>
      </c>
      <c r="E75" s="491">
        <f t="shared" si="15"/>
        <v>114.83345828424547</v>
      </c>
      <c r="F75" s="491">
        <f t="shared" si="15"/>
        <v>89.234966465840628</v>
      </c>
      <c r="G75" s="491">
        <f t="shared" si="15"/>
        <v>127.97564687975647</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117.43332976330727</v>
      </c>
      <c r="J77" s="488">
        <f>IF(J75&lt;&gt;"",J75,IF(J74&lt;&gt;"",J74,IF(J73&lt;&gt;"",J73,IF(J72&lt;&gt;"",J72,IF(J71&lt;&gt;"",J71,IF(J70&lt;&gt;"",J70,""))))))</f>
        <v>94.543594407184273</v>
      </c>
      <c r="K77" s="488">
        <f>IF(K75&lt;&gt;"",K75,IF(K74&lt;&gt;"",K74,IF(K73&lt;&gt;"",K73,IF(K72&lt;&gt;"",K72,IF(K71&lt;&gt;"",K71,IF(K70&lt;&gt;"",K70,""))))))</f>
        <v>137.47336377473366</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+17,4%</v>
      </c>
      <c r="J79" s="488" t="str">
        <f>"GeB - ausschließlich: "&amp;IF(J77&gt;100,"+","")&amp;TEXT(J77-100,"0,0")&amp;"%"</f>
        <v>GeB - ausschließlich: -5,5%</v>
      </c>
      <c r="K79" s="488" t="str">
        <f>"GeB - im Nebenjob: "&amp;IF(K77&gt;100,"+","")&amp;TEXT(K77-100,"0,0")&amp;"%"</f>
        <v>GeB - im Nebenjob: +37,5%</v>
      </c>
    </row>
    <row r="81" spans="9:9" ht="15" customHeight="1" x14ac:dyDescent="0.2">
      <c r="I81" s="488" t="str">
        <f>IF(ISERROR(HLOOKUP(1,I$78:K$79,2,FALSE)),"",HLOOKUP(1,I$78:K$79,2,FALSE))</f>
        <v>GeB - im Nebenjob: +37,5%</v>
      </c>
    </row>
    <row r="82" spans="9:9" ht="15" customHeight="1" x14ac:dyDescent="0.2">
      <c r="I82" s="488" t="str">
        <f>IF(ISERROR(HLOOKUP(2,I$78:K$79,2,FALSE)),"",HLOOKUP(2,I$78:K$79,2,FALSE))</f>
        <v>SvB: +17,4%</v>
      </c>
    </row>
    <row r="83" spans="9:9" ht="15" customHeight="1" x14ac:dyDescent="0.2">
      <c r="I83" s="488" t="str">
        <f>IF(ISERROR(HLOOKUP(3,I$78:K$79,2,FALSE)),"",HLOOKUP(3,I$78:K$79,2,FALSE))</f>
        <v>GeB - ausschließlich: -5,5%</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42888</v>
      </c>
      <c r="E12" s="114">
        <v>42824</v>
      </c>
      <c r="F12" s="114">
        <v>43859</v>
      </c>
      <c r="G12" s="114">
        <v>42518</v>
      </c>
      <c r="H12" s="114">
        <v>41911</v>
      </c>
      <c r="I12" s="115">
        <v>977</v>
      </c>
      <c r="J12" s="116">
        <v>2.3311302522010928</v>
      </c>
      <c r="N12" s="117"/>
    </row>
    <row r="13" spans="1:15" s="110" customFormat="1" ht="13.5" customHeight="1" x14ac:dyDescent="0.2">
      <c r="A13" s="118" t="s">
        <v>105</v>
      </c>
      <c r="B13" s="119" t="s">
        <v>106</v>
      </c>
      <c r="C13" s="113">
        <v>53.623391158365976</v>
      </c>
      <c r="D13" s="114">
        <v>22998</v>
      </c>
      <c r="E13" s="114">
        <v>22921</v>
      </c>
      <c r="F13" s="114">
        <v>23664</v>
      </c>
      <c r="G13" s="114">
        <v>22827</v>
      </c>
      <c r="H13" s="114">
        <v>22509</v>
      </c>
      <c r="I13" s="115">
        <v>489</v>
      </c>
      <c r="J13" s="116">
        <v>2.1724643475942957</v>
      </c>
    </row>
    <row r="14" spans="1:15" s="110" customFormat="1" ht="13.5" customHeight="1" x14ac:dyDescent="0.2">
      <c r="A14" s="120"/>
      <c r="B14" s="119" t="s">
        <v>107</v>
      </c>
      <c r="C14" s="113">
        <v>46.376608841634024</v>
      </c>
      <c r="D14" s="114">
        <v>19890</v>
      </c>
      <c r="E14" s="114">
        <v>19903</v>
      </c>
      <c r="F14" s="114">
        <v>20195</v>
      </c>
      <c r="G14" s="114">
        <v>19691</v>
      </c>
      <c r="H14" s="114">
        <v>19402</v>
      </c>
      <c r="I14" s="115">
        <v>488</v>
      </c>
      <c r="J14" s="116">
        <v>2.5152046180806105</v>
      </c>
    </row>
    <row r="15" spans="1:15" s="110" customFormat="1" ht="13.5" customHeight="1" x14ac:dyDescent="0.2">
      <c r="A15" s="118" t="s">
        <v>105</v>
      </c>
      <c r="B15" s="121" t="s">
        <v>108</v>
      </c>
      <c r="C15" s="113">
        <v>13.493284834918859</v>
      </c>
      <c r="D15" s="114">
        <v>5787</v>
      </c>
      <c r="E15" s="114">
        <v>5943</v>
      </c>
      <c r="F15" s="114">
        <v>6319</v>
      </c>
      <c r="G15" s="114">
        <v>5564</v>
      </c>
      <c r="H15" s="114">
        <v>5623</v>
      </c>
      <c r="I15" s="115">
        <v>164</v>
      </c>
      <c r="J15" s="116">
        <v>2.9165925662457761</v>
      </c>
    </row>
    <row r="16" spans="1:15" s="110" customFormat="1" ht="13.5" customHeight="1" x14ac:dyDescent="0.2">
      <c r="A16" s="118"/>
      <c r="B16" s="121" t="s">
        <v>109</v>
      </c>
      <c r="C16" s="113">
        <v>64.409625069949641</v>
      </c>
      <c r="D16" s="114">
        <v>27624</v>
      </c>
      <c r="E16" s="114">
        <v>27553</v>
      </c>
      <c r="F16" s="114">
        <v>28201</v>
      </c>
      <c r="G16" s="114">
        <v>27865</v>
      </c>
      <c r="H16" s="114">
        <v>27412</v>
      </c>
      <c r="I16" s="115">
        <v>212</v>
      </c>
      <c r="J16" s="116">
        <v>0.77338391945133522</v>
      </c>
    </row>
    <row r="17" spans="1:10" s="110" customFormat="1" ht="13.5" customHeight="1" x14ac:dyDescent="0.2">
      <c r="A17" s="118"/>
      <c r="B17" s="121" t="s">
        <v>110</v>
      </c>
      <c r="C17" s="113">
        <v>20.821675060623019</v>
      </c>
      <c r="D17" s="114">
        <v>8930</v>
      </c>
      <c r="E17" s="114">
        <v>8777</v>
      </c>
      <c r="F17" s="114">
        <v>8772</v>
      </c>
      <c r="G17" s="114">
        <v>8557</v>
      </c>
      <c r="H17" s="114">
        <v>8365</v>
      </c>
      <c r="I17" s="115">
        <v>565</v>
      </c>
      <c r="J17" s="116">
        <v>6.7543335325762106</v>
      </c>
    </row>
    <row r="18" spans="1:10" s="110" customFormat="1" ht="13.5" customHeight="1" x14ac:dyDescent="0.2">
      <c r="A18" s="120"/>
      <c r="B18" s="121" t="s">
        <v>111</v>
      </c>
      <c r="C18" s="113">
        <v>1.2754150345084871</v>
      </c>
      <c r="D18" s="114">
        <v>547</v>
      </c>
      <c r="E18" s="114">
        <v>551</v>
      </c>
      <c r="F18" s="114">
        <v>567</v>
      </c>
      <c r="G18" s="114">
        <v>532</v>
      </c>
      <c r="H18" s="114">
        <v>511</v>
      </c>
      <c r="I18" s="115">
        <v>36</v>
      </c>
      <c r="J18" s="116">
        <v>7.0450097847358117</v>
      </c>
    </row>
    <row r="19" spans="1:10" s="110" customFormat="1" ht="13.5" customHeight="1" x14ac:dyDescent="0.2">
      <c r="A19" s="120"/>
      <c r="B19" s="121" t="s">
        <v>112</v>
      </c>
      <c r="C19" s="113">
        <v>0.30777839955232233</v>
      </c>
      <c r="D19" s="114">
        <v>132</v>
      </c>
      <c r="E19" s="114">
        <v>138</v>
      </c>
      <c r="F19" s="114">
        <v>145</v>
      </c>
      <c r="G19" s="114">
        <v>116</v>
      </c>
      <c r="H19" s="114">
        <v>112</v>
      </c>
      <c r="I19" s="115">
        <v>20</v>
      </c>
      <c r="J19" s="116">
        <v>17.857142857142858</v>
      </c>
    </row>
    <row r="20" spans="1:10" s="110" customFormat="1" ht="13.5" customHeight="1" x14ac:dyDescent="0.2">
      <c r="A20" s="118" t="s">
        <v>113</v>
      </c>
      <c r="B20" s="122" t="s">
        <v>114</v>
      </c>
      <c r="C20" s="113">
        <v>69.266461481066969</v>
      </c>
      <c r="D20" s="114">
        <v>29707</v>
      </c>
      <c r="E20" s="114">
        <v>29693</v>
      </c>
      <c r="F20" s="114">
        <v>30595</v>
      </c>
      <c r="G20" s="114">
        <v>29488</v>
      </c>
      <c r="H20" s="114">
        <v>29186</v>
      </c>
      <c r="I20" s="115">
        <v>521</v>
      </c>
      <c r="J20" s="116">
        <v>1.7851024463784007</v>
      </c>
    </row>
    <row r="21" spans="1:10" s="110" customFormat="1" ht="13.5" customHeight="1" x14ac:dyDescent="0.2">
      <c r="A21" s="120"/>
      <c r="B21" s="122" t="s">
        <v>115</v>
      </c>
      <c r="C21" s="113">
        <v>30.733538518933035</v>
      </c>
      <c r="D21" s="114">
        <v>13181</v>
      </c>
      <c r="E21" s="114">
        <v>13131</v>
      </c>
      <c r="F21" s="114">
        <v>13264</v>
      </c>
      <c r="G21" s="114">
        <v>13030</v>
      </c>
      <c r="H21" s="114">
        <v>12725</v>
      </c>
      <c r="I21" s="115">
        <v>456</v>
      </c>
      <c r="J21" s="116">
        <v>3.5834970530451868</v>
      </c>
    </row>
    <row r="22" spans="1:10" s="110" customFormat="1" ht="13.5" customHeight="1" x14ac:dyDescent="0.2">
      <c r="A22" s="118" t="s">
        <v>113</v>
      </c>
      <c r="B22" s="122" t="s">
        <v>116</v>
      </c>
      <c r="C22" s="113">
        <v>94.247808244730464</v>
      </c>
      <c r="D22" s="114">
        <v>40421</v>
      </c>
      <c r="E22" s="114">
        <v>40492</v>
      </c>
      <c r="F22" s="114">
        <v>41087</v>
      </c>
      <c r="G22" s="114">
        <v>40036</v>
      </c>
      <c r="H22" s="114">
        <v>39730</v>
      </c>
      <c r="I22" s="115">
        <v>691</v>
      </c>
      <c r="J22" s="116">
        <v>1.7392398691165367</v>
      </c>
    </row>
    <row r="23" spans="1:10" s="110" customFormat="1" ht="13.5" customHeight="1" x14ac:dyDescent="0.2">
      <c r="A23" s="123"/>
      <c r="B23" s="124" t="s">
        <v>117</v>
      </c>
      <c r="C23" s="125">
        <v>5.7312068643909715</v>
      </c>
      <c r="D23" s="114">
        <v>2458</v>
      </c>
      <c r="E23" s="114">
        <v>2322</v>
      </c>
      <c r="F23" s="114">
        <v>2762</v>
      </c>
      <c r="G23" s="114">
        <v>2470</v>
      </c>
      <c r="H23" s="114">
        <v>2173</v>
      </c>
      <c r="I23" s="115">
        <v>285</v>
      </c>
      <c r="J23" s="116">
        <v>13.115508513575701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12054</v>
      </c>
      <c r="E26" s="114">
        <v>12686</v>
      </c>
      <c r="F26" s="114">
        <v>12833</v>
      </c>
      <c r="G26" s="114">
        <v>12893</v>
      </c>
      <c r="H26" s="140">
        <v>12597</v>
      </c>
      <c r="I26" s="115">
        <v>-543</v>
      </c>
      <c r="J26" s="116">
        <v>-4.3105501309835672</v>
      </c>
    </row>
    <row r="27" spans="1:10" s="110" customFormat="1" ht="13.5" customHeight="1" x14ac:dyDescent="0.2">
      <c r="A27" s="118" t="s">
        <v>105</v>
      </c>
      <c r="B27" s="119" t="s">
        <v>106</v>
      </c>
      <c r="C27" s="113">
        <v>40.260494441679114</v>
      </c>
      <c r="D27" s="115">
        <v>4853</v>
      </c>
      <c r="E27" s="114">
        <v>5100</v>
      </c>
      <c r="F27" s="114">
        <v>5073</v>
      </c>
      <c r="G27" s="114">
        <v>5032</v>
      </c>
      <c r="H27" s="140">
        <v>4950</v>
      </c>
      <c r="I27" s="115">
        <v>-97</v>
      </c>
      <c r="J27" s="116">
        <v>-1.9595959595959596</v>
      </c>
    </row>
    <row r="28" spans="1:10" s="110" customFormat="1" ht="13.5" customHeight="1" x14ac:dyDescent="0.2">
      <c r="A28" s="120"/>
      <c r="B28" s="119" t="s">
        <v>107</v>
      </c>
      <c r="C28" s="113">
        <v>59.739505558320886</v>
      </c>
      <c r="D28" s="115">
        <v>7201</v>
      </c>
      <c r="E28" s="114">
        <v>7586</v>
      </c>
      <c r="F28" s="114">
        <v>7760</v>
      </c>
      <c r="G28" s="114">
        <v>7861</v>
      </c>
      <c r="H28" s="140">
        <v>7647</v>
      </c>
      <c r="I28" s="115">
        <v>-446</v>
      </c>
      <c r="J28" s="116">
        <v>-5.8323525565581278</v>
      </c>
    </row>
    <row r="29" spans="1:10" s="110" customFormat="1" ht="13.5" customHeight="1" x14ac:dyDescent="0.2">
      <c r="A29" s="118" t="s">
        <v>105</v>
      </c>
      <c r="B29" s="121" t="s">
        <v>108</v>
      </c>
      <c r="C29" s="113">
        <v>16.069354571096731</v>
      </c>
      <c r="D29" s="115">
        <v>1937</v>
      </c>
      <c r="E29" s="114">
        <v>2083</v>
      </c>
      <c r="F29" s="114">
        <v>2147</v>
      </c>
      <c r="G29" s="114">
        <v>2264</v>
      </c>
      <c r="H29" s="140">
        <v>2059</v>
      </c>
      <c r="I29" s="115">
        <v>-122</v>
      </c>
      <c r="J29" s="116">
        <v>-5.9252064108790679</v>
      </c>
    </row>
    <row r="30" spans="1:10" s="110" customFormat="1" ht="13.5" customHeight="1" x14ac:dyDescent="0.2">
      <c r="A30" s="118"/>
      <c r="B30" s="121" t="s">
        <v>109</v>
      </c>
      <c r="C30" s="113">
        <v>46.167247386759584</v>
      </c>
      <c r="D30" s="115">
        <v>5565</v>
      </c>
      <c r="E30" s="114">
        <v>5902</v>
      </c>
      <c r="F30" s="114">
        <v>5944</v>
      </c>
      <c r="G30" s="114">
        <v>5925</v>
      </c>
      <c r="H30" s="140">
        <v>5930</v>
      </c>
      <c r="I30" s="115">
        <v>-365</v>
      </c>
      <c r="J30" s="116">
        <v>-6.1551433389544687</v>
      </c>
    </row>
    <row r="31" spans="1:10" s="110" customFormat="1" ht="13.5" customHeight="1" x14ac:dyDescent="0.2">
      <c r="A31" s="118"/>
      <c r="B31" s="121" t="s">
        <v>110</v>
      </c>
      <c r="C31" s="113">
        <v>20.416459266633481</v>
      </c>
      <c r="D31" s="115">
        <v>2461</v>
      </c>
      <c r="E31" s="114">
        <v>2538</v>
      </c>
      <c r="F31" s="114">
        <v>2566</v>
      </c>
      <c r="G31" s="114">
        <v>2573</v>
      </c>
      <c r="H31" s="140">
        <v>2540</v>
      </c>
      <c r="I31" s="115">
        <v>-79</v>
      </c>
      <c r="J31" s="116">
        <v>-3.1102362204724407</v>
      </c>
    </row>
    <row r="32" spans="1:10" s="110" customFormat="1" ht="13.5" customHeight="1" x14ac:dyDescent="0.2">
      <c r="A32" s="120"/>
      <c r="B32" s="121" t="s">
        <v>111</v>
      </c>
      <c r="C32" s="113">
        <v>17.346938775510203</v>
      </c>
      <c r="D32" s="115">
        <v>2091</v>
      </c>
      <c r="E32" s="114">
        <v>2162</v>
      </c>
      <c r="F32" s="114">
        <v>2176</v>
      </c>
      <c r="G32" s="114">
        <v>2131</v>
      </c>
      <c r="H32" s="140">
        <v>2068</v>
      </c>
      <c r="I32" s="115">
        <v>23</v>
      </c>
      <c r="J32" s="116">
        <v>1.1121856866537718</v>
      </c>
    </row>
    <row r="33" spans="1:10" s="110" customFormat="1" ht="13.5" customHeight="1" x14ac:dyDescent="0.2">
      <c r="A33" s="120"/>
      <c r="B33" s="121" t="s">
        <v>112</v>
      </c>
      <c r="C33" s="113">
        <v>1.8831923013107683</v>
      </c>
      <c r="D33" s="115">
        <v>227</v>
      </c>
      <c r="E33" s="114">
        <v>231</v>
      </c>
      <c r="F33" s="114">
        <v>229</v>
      </c>
      <c r="G33" s="114">
        <v>195</v>
      </c>
      <c r="H33" s="140">
        <v>187</v>
      </c>
      <c r="I33" s="115">
        <v>40</v>
      </c>
      <c r="J33" s="116">
        <v>21.390374331550802</v>
      </c>
    </row>
    <row r="34" spans="1:10" s="110" customFormat="1" ht="13.5" customHeight="1" x14ac:dyDescent="0.2">
      <c r="A34" s="118" t="s">
        <v>113</v>
      </c>
      <c r="B34" s="122" t="s">
        <v>116</v>
      </c>
      <c r="C34" s="113">
        <v>96.540567446490797</v>
      </c>
      <c r="D34" s="115">
        <v>11637</v>
      </c>
      <c r="E34" s="114">
        <v>12247</v>
      </c>
      <c r="F34" s="114">
        <v>12372</v>
      </c>
      <c r="G34" s="114">
        <v>12436</v>
      </c>
      <c r="H34" s="140">
        <v>12153</v>
      </c>
      <c r="I34" s="115">
        <v>-516</v>
      </c>
      <c r="J34" s="116">
        <v>-4.2458652184645764</v>
      </c>
    </row>
    <row r="35" spans="1:10" s="110" customFormat="1" ht="13.5" customHeight="1" x14ac:dyDescent="0.2">
      <c r="A35" s="118"/>
      <c r="B35" s="119" t="s">
        <v>117</v>
      </c>
      <c r="C35" s="113">
        <v>3.3515845362535259</v>
      </c>
      <c r="D35" s="115">
        <v>404</v>
      </c>
      <c r="E35" s="114">
        <v>427</v>
      </c>
      <c r="F35" s="114">
        <v>449</v>
      </c>
      <c r="G35" s="114">
        <v>444</v>
      </c>
      <c r="H35" s="140">
        <v>430</v>
      </c>
      <c r="I35" s="115">
        <v>-26</v>
      </c>
      <c r="J35" s="116">
        <v>-6.0465116279069768</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7850</v>
      </c>
      <c r="E37" s="114">
        <v>8273</v>
      </c>
      <c r="F37" s="114">
        <v>8317</v>
      </c>
      <c r="G37" s="114">
        <v>8507</v>
      </c>
      <c r="H37" s="140">
        <v>8452</v>
      </c>
      <c r="I37" s="115">
        <v>-602</v>
      </c>
      <c r="J37" s="116">
        <v>-7.1225745385707526</v>
      </c>
    </row>
    <row r="38" spans="1:10" s="110" customFormat="1" ht="13.5" customHeight="1" x14ac:dyDescent="0.2">
      <c r="A38" s="118" t="s">
        <v>105</v>
      </c>
      <c r="B38" s="119" t="s">
        <v>106</v>
      </c>
      <c r="C38" s="113">
        <v>37.65605095541401</v>
      </c>
      <c r="D38" s="115">
        <v>2956</v>
      </c>
      <c r="E38" s="114">
        <v>3096</v>
      </c>
      <c r="F38" s="114">
        <v>3035</v>
      </c>
      <c r="G38" s="114">
        <v>3095</v>
      </c>
      <c r="H38" s="140">
        <v>3120</v>
      </c>
      <c r="I38" s="115">
        <v>-164</v>
      </c>
      <c r="J38" s="116">
        <v>-5.2564102564102564</v>
      </c>
    </row>
    <row r="39" spans="1:10" s="110" customFormat="1" ht="13.5" customHeight="1" x14ac:dyDescent="0.2">
      <c r="A39" s="120"/>
      <c r="B39" s="119" t="s">
        <v>107</v>
      </c>
      <c r="C39" s="113">
        <v>62.34394904458599</v>
      </c>
      <c r="D39" s="115">
        <v>4894</v>
      </c>
      <c r="E39" s="114">
        <v>5177</v>
      </c>
      <c r="F39" s="114">
        <v>5282</v>
      </c>
      <c r="G39" s="114">
        <v>5412</v>
      </c>
      <c r="H39" s="140">
        <v>5332</v>
      </c>
      <c r="I39" s="115">
        <v>-438</v>
      </c>
      <c r="J39" s="116">
        <v>-8.214553638409603</v>
      </c>
    </row>
    <row r="40" spans="1:10" s="110" customFormat="1" ht="13.5" customHeight="1" x14ac:dyDescent="0.2">
      <c r="A40" s="118" t="s">
        <v>105</v>
      </c>
      <c r="B40" s="121" t="s">
        <v>108</v>
      </c>
      <c r="C40" s="113">
        <v>17.770700636942674</v>
      </c>
      <c r="D40" s="115">
        <v>1395</v>
      </c>
      <c r="E40" s="114">
        <v>1475</v>
      </c>
      <c r="F40" s="114">
        <v>1505</v>
      </c>
      <c r="G40" s="114">
        <v>1668</v>
      </c>
      <c r="H40" s="140">
        <v>1515</v>
      </c>
      <c r="I40" s="115">
        <v>-120</v>
      </c>
      <c r="J40" s="116">
        <v>-7.9207920792079207</v>
      </c>
    </row>
    <row r="41" spans="1:10" s="110" customFormat="1" ht="13.5" customHeight="1" x14ac:dyDescent="0.2">
      <c r="A41" s="118"/>
      <c r="B41" s="121" t="s">
        <v>109</v>
      </c>
      <c r="C41" s="113">
        <v>34.191082802547768</v>
      </c>
      <c r="D41" s="115">
        <v>2684</v>
      </c>
      <c r="E41" s="114">
        <v>2889</v>
      </c>
      <c r="F41" s="114">
        <v>2868</v>
      </c>
      <c r="G41" s="114">
        <v>2913</v>
      </c>
      <c r="H41" s="140">
        <v>3065</v>
      </c>
      <c r="I41" s="115">
        <v>-381</v>
      </c>
      <c r="J41" s="116">
        <v>-12.430668841761827</v>
      </c>
    </row>
    <row r="42" spans="1:10" s="110" customFormat="1" ht="13.5" customHeight="1" x14ac:dyDescent="0.2">
      <c r="A42" s="118"/>
      <c r="B42" s="121" t="s">
        <v>110</v>
      </c>
      <c r="C42" s="113">
        <v>21.923566878980893</v>
      </c>
      <c r="D42" s="115">
        <v>1721</v>
      </c>
      <c r="E42" s="114">
        <v>1796</v>
      </c>
      <c r="F42" s="114">
        <v>1825</v>
      </c>
      <c r="G42" s="114">
        <v>1844</v>
      </c>
      <c r="H42" s="140">
        <v>1845</v>
      </c>
      <c r="I42" s="115">
        <v>-124</v>
      </c>
      <c r="J42" s="116">
        <v>-6.7208672086720869</v>
      </c>
    </row>
    <row r="43" spans="1:10" s="110" customFormat="1" ht="13.5" customHeight="1" x14ac:dyDescent="0.2">
      <c r="A43" s="120"/>
      <c r="B43" s="121" t="s">
        <v>111</v>
      </c>
      <c r="C43" s="113">
        <v>26.114649681528661</v>
      </c>
      <c r="D43" s="115">
        <v>2050</v>
      </c>
      <c r="E43" s="114">
        <v>2112</v>
      </c>
      <c r="F43" s="114">
        <v>2119</v>
      </c>
      <c r="G43" s="114">
        <v>2082</v>
      </c>
      <c r="H43" s="140">
        <v>2027</v>
      </c>
      <c r="I43" s="115">
        <v>23</v>
      </c>
      <c r="J43" s="116">
        <v>1.1346817957572768</v>
      </c>
    </row>
    <row r="44" spans="1:10" s="110" customFormat="1" ht="13.5" customHeight="1" x14ac:dyDescent="0.2">
      <c r="A44" s="120"/>
      <c r="B44" s="121" t="s">
        <v>112</v>
      </c>
      <c r="C44" s="113">
        <v>2.7261146496815285</v>
      </c>
      <c r="D44" s="115">
        <v>214</v>
      </c>
      <c r="E44" s="114">
        <v>216</v>
      </c>
      <c r="F44" s="114">
        <v>211</v>
      </c>
      <c r="G44" s="114">
        <v>182</v>
      </c>
      <c r="H44" s="140">
        <v>176</v>
      </c>
      <c r="I44" s="115">
        <v>38</v>
      </c>
      <c r="J44" s="116">
        <v>21.59090909090909</v>
      </c>
    </row>
    <row r="45" spans="1:10" s="110" customFormat="1" ht="13.5" customHeight="1" x14ac:dyDescent="0.2">
      <c r="A45" s="118" t="s">
        <v>113</v>
      </c>
      <c r="B45" s="122" t="s">
        <v>116</v>
      </c>
      <c r="C45" s="113">
        <v>96.318471337579624</v>
      </c>
      <c r="D45" s="115">
        <v>7561</v>
      </c>
      <c r="E45" s="114">
        <v>7954</v>
      </c>
      <c r="F45" s="114">
        <v>7974</v>
      </c>
      <c r="G45" s="114">
        <v>8175</v>
      </c>
      <c r="H45" s="140">
        <v>8107</v>
      </c>
      <c r="I45" s="115">
        <v>-546</v>
      </c>
      <c r="J45" s="116">
        <v>-6.7349204391266806</v>
      </c>
    </row>
    <row r="46" spans="1:10" s="110" customFormat="1" ht="13.5" customHeight="1" x14ac:dyDescent="0.2">
      <c r="A46" s="118"/>
      <c r="B46" s="119" t="s">
        <v>117</v>
      </c>
      <c r="C46" s="113">
        <v>3.5286624203821657</v>
      </c>
      <c r="D46" s="115">
        <v>277</v>
      </c>
      <c r="E46" s="114">
        <v>308</v>
      </c>
      <c r="F46" s="114">
        <v>331</v>
      </c>
      <c r="G46" s="114">
        <v>319</v>
      </c>
      <c r="H46" s="140">
        <v>331</v>
      </c>
      <c r="I46" s="115">
        <v>-54</v>
      </c>
      <c r="J46" s="116">
        <v>-16.314199395770391</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4204</v>
      </c>
      <c r="E48" s="114">
        <v>4413</v>
      </c>
      <c r="F48" s="114">
        <v>4516</v>
      </c>
      <c r="G48" s="114">
        <v>4386</v>
      </c>
      <c r="H48" s="140">
        <v>4145</v>
      </c>
      <c r="I48" s="115">
        <v>59</v>
      </c>
      <c r="J48" s="116">
        <v>1.4234016887816647</v>
      </c>
    </row>
    <row r="49" spans="1:12" s="110" customFormat="1" ht="13.5" customHeight="1" x14ac:dyDescent="0.2">
      <c r="A49" s="118" t="s">
        <v>105</v>
      </c>
      <c r="B49" s="119" t="s">
        <v>106</v>
      </c>
      <c r="C49" s="113">
        <v>45.123691722169362</v>
      </c>
      <c r="D49" s="115">
        <v>1897</v>
      </c>
      <c r="E49" s="114">
        <v>2004</v>
      </c>
      <c r="F49" s="114">
        <v>2038</v>
      </c>
      <c r="G49" s="114">
        <v>1937</v>
      </c>
      <c r="H49" s="140">
        <v>1830</v>
      </c>
      <c r="I49" s="115">
        <v>67</v>
      </c>
      <c r="J49" s="116">
        <v>3.6612021857923498</v>
      </c>
    </row>
    <row r="50" spans="1:12" s="110" customFormat="1" ht="13.5" customHeight="1" x14ac:dyDescent="0.2">
      <c r="A50" s="120"/>
      <c r="B50" s="119" t="s">
        <v>107</v>
      </c>
      <c r="C50" s="113">
        <v>54.876308277830638</v>
      </c>
      <c r="D50" s="115">
        <v>2307</v>
      </c>
      <c r="E50" s="114">
        <v>2409</v>
      </c>
      <c r="F50" s="114">
        <v>2478</v>
      </c>
      <c r="G50" s="114">
        <v>2449</v>
      </c>
      <c r="H50" s="140">
        <v>2315</v>
      </c>
      <c r="I50" s="115">
        <v>-8</v>
      </c>
      <c r="J50" s="116">
        <v>-0.34557235421166305</v>
      </c>
    </row>
    <row r="51" spans="1:12" s="110" customFormat="1" ht="13.5" customHeight="1" x14ac:dyDescent="0.2">
      <c r="A51" s="118" t="s">
        <v>105</v>
      </c>
      <c r="B51" s="121" t="s">
        <v>108</v>
      </c>
      <c r="C51" s="113">
        <v>12.892483349191247</v>
      </c>
      <c r="D51" s="115">
        <v>542</v>
      </c>
      <c r="E51" s="114">
        <v>608</v>
      </c>
      <c r="F51" s="114">
        <v>642</v>
      </c>
      <c r="G51" s="114">
        <v>596</v>
      </c>
      <c r="H51" s="140">
        <v>544</v>
      </c>
      <c r="I51" s="115">
        <v>-2</v>
      </c>
      <c r="J51" s="116">
        <v>-0.36764705882352944</v>
      </c>
    </row>
    <row r="52" spans="1:12" s="110" customFormat="1" ht="13.5" customHeight="1" x14ac:dyDescent="0.2">
      <c r="A52" s="118"/>
      <c r="B52" s="121" t="s">
        <v>109</v>
      </c>
      <c r="C52" s="113">
        <v>68.529971455756424</v>
      </c>
      <c r="D52" s="115">
        <v>2881</v>
      </c>
      <c r="E52" s="114">
        <v>3013</v>
      </c>
      <c r="F52" s="114">
        <v>3076</v>
      </c>
      <c r="G52" s="114">
        <v>3012</v>
      </c>
      <c r="H52" s="140">
        <v>2865</v>
      </c>
      <c r="I52" s="115">
        <v>16</v>
      </c>
      <c r="J52" s="116">
        <v>0.55846422338568935</v>
      </c>
    </row>
    <row r="53" spans="1:12" s="110" customFormat="1" ht="13.5" customHeight="1" x14ac:dyDescent="0.2">
      <c r="A53" s="118"/>
      <c r="B53" s="121" t="s">
        <v>110</v>
      </c>
      <c r="C53" s="113">
        <v>17.602283539486205</v>
      </c>
      <c r="D53" s="115">
        <v>740</v>
      </c>
      <c r="E53" s="114">
        <v>742</v>
      </c>
      <c r="F53" s="114">
        <v>741</v>
      </c>
      <c r="G53" s="114">
        <v>729</v>
      </c>
      <c r="H53" s="140">
        <v>695</v>
      </c>
      <c r="I53" s="115">
        <v>45</v>
      </c>
      <c r="J53" s="116">
        <v>6.4748201438848918</v>
      </c>
    </row>
    <row r="54" spans="1:12" s="110" customFormat="1" ht="13.5" customHeight="1" x14ac:dyDescent="0.2">
      <c r="A54" s="120"/>
      <c r="B54" s="121" t="s">
        <v>111</v>
      </c>
      <c r="C54" s="113">
        <v>0.97526165556612754</v>
      </c>
      <c r="D54" s="115">
        <v>41</v>
      </c>
      <c r="E54" s="114">
        <v>50</v>
      </c>
      <c r="F54" s="114">
        <v>57</v>
      </c>
      <c r="G54" s="114">
        <v>49</v>
      </c>
      <c r="H54" s="140">
        <v>41</v>
      </c>
      <c r="I54" s="115">
        <v>0</v>
      </c>
      <c r="J54" s="116">
        <v>0</v>
      </c>
    </row>
    <row r="55" spans="1:12" s="110" customFormat="1" ht="13.5" customHeight="1" x14ac:dyDescent="0.2">
      <c r="A55" s="120"/>
      <c r="B55" s="121" t="s">
        <v>112</v>
      </c>
      <c r="C55" s="113">
        <v>0.30922930542340626</v>
      </c>
      <c r="D55" s="115">
        <v>13</v>
      </c>
      <c r="E55" s="114">
        <v>15</v>
      </c>
      <c r="F55" s="114">
        <v>18</v>
      </c>
      <c r="G55" s="114">
        <v>13</v>
      </c>
      <c r="H55" s="140">
        <v>11</v>
      </c>
      <c r="I55" s="115">
        <v>2</v>
      </c>
      <c r="J55" s="116">
        <v>18.181818181818183</v>
      </c>
    </row>
    <row r="56" spans="1:12" s="110" customFormat="1" ht="13.5" customHeight="1" x14ac:dyDescent="0.2">
      <c r="A56" s="118" t="s">
        <v>113</v>
      </c>
      <c r="B56" s="122" t="s">
        <v>116</v>
      </c>
      <c r="C56" s="113">
        <v>96.955280685061851</v>
      </c>
      <c r="D56" s="115">
        <v>4076</v>
      </c>
      <c r="E56" s="114">
        <v>4293</v>
      </c>
      <c r="F56" s="114">
        <v>4398</v>
      </c>
      <c r="G56" s="114">
        <v>4261</v>
      </c>
      <c r="H56" s="140">
        <v>4046</v>
      </c>
      <c r="I56" s="115">
        <v>30</v>
      </c>
      <c r="J56" s="116">
        <v>0.74147305981216016</v>
      </c>
    </row>
    <row r="57" spans="1:12" s="110" customFormat="1" ht="13.5" customHeight="1" x14ac:dyDescent="0.2">
      <c r="A57" s="142"/>
      <c r="B57" s="124" t="s">
        <v>117</v>
      </c>
      <c r="C57" s="125">
        <v>3.0209324452902</v>
      </c>
      <c r="D57" s="143">
        <v>127</v>
      </c>
      <c r="E57" s="144">
        <v>119</v>
      </c>
      <c r="F57" s="144">
        <v>118</v>
      </c>
      <c r="G57" s="144">
        <v>125</v>
      </c>
      <c r="H57" s="145">
        <v>99</v>
      </c>
      <c r="I57" s="143">
        <v>28</v>
      </c>
      <c r="J57" s="146">
        <v>28.282828282828284</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42888</v>
      </c>
      <c r="E12" s="236">
        <v>42824</v>
      </c>
      <c r="F12" s="114">
        <v>43859</v>
      </c>
      <c r="G12" s="114">
        <v>42518</v>
      </c>
      <c r="H12" s="140">
        <v>41911</v>
      </c>
      <c r="I12" s="115">
        <v>977</v>
      </c>
      <c r="J12" s="116">
        <v>2.3311302522010928</v>
      </c>
    </row>
    <row r="13" spans="1:15" s="110" customFormat="1" ht="12" customHeight="1" x14ac:dyDescent="0.2">
      <c r="A13" s="118" t="s">
        <v>105</v>
      </c>
      <c r="B13" s="119" t="s">
        <v>106</v>
      </c>
      <c r="C13" s="113">
        <v>53.623391158365976</v>
      </c>
      <c r="D13" s="115">
        <v>22998</v>
      </c>
      <c r="E13" s="114">
        <v>22921</v>
      </c>
      <c r="F13" s="114">
        <v>23664</v>
      </c>
      <c r="G13" s="114">
        <v>22827</v>
      </c>
      <c r="H13" s="140">
        <v>22509</v>
      </c>
      <c r="I13" s="115">
        <v>489</v>
      </c>
      <c r="J13" s="116">
        <v>2.1724643475942957</v>
      </c>
    </row>
    <row r="14" spans="1:15" s="110" customFormat="1" ht="12" customHeight="1" x14ac:dyDescent="0.2">
      <c r="A14" s="118"/>
      <c r="B14" s="119" t="s">
        <v>107</v>
      </c>
      <c r="C14" s="113">
        <v>46.376608841634024</v>
      </c>
      <c r="D14" s="115">
        <v>19890</v>
      </c>
      <c r="E14" s="114">
        <v>19903</v>
      </c>
      <c r="F14" s="114">
        <v>20195</v>
      </c>
      <c r="G14" s="114">
        <v>19691</v>
      </c>
      <c r="H14" s="140">
        <v>19402</v>
      </c>
      <c r="I14" s="115">
        <v>488</v>
      </c>
      <c r="J14" s="116">
        <v>2.5152046180806105</v>
      </c>
    </row>
    <row r="15" spans="1:15" s="110" customFormat="1" ht="12" customHeight="1" x14ac:dyDescent="0.2">
      <c r="A15" s="118" t="s">
        <v>105</v>
      </c>
      <c r="B15" s="121" t="s">
        <v>108</v>
      </c>
      <c r="C15" s="113">
        <v>13.493284834918859</v>
      </c>
      <c r="D15" s="115">
        <v>5787</v>
      </c>
      <c r="E15" s="114">
        <v>5943</v>
      </c>
      <c r="F15" s="114">
        <v>6319</v>
      </c>
      <c r="G15" s="114">
        <v>5564</v>
      </c>
      <c r="H15" s="140">
        <v>5623</v>
      </c>
      <c r="I15" s="115">
        <v>164</v>
      </c>
      <c r="J15" s="116">
        <v>2.9165925662457761</v>
      </c>
    </row>
    <row r="16" spans="1:15" s="110" customFormat="1" ht="12" customHeight="1" x14ac:dyDescent="0.2">
      <c r="A16" s="118"/>
      <c r="B16" s="121" t="s">
        <v>109</v>
      </c>
      <c r="C16" s="113">
        <v>64.409625069949641</v>
      </c>
      <c r="D16" s="115">
        <v>27624</v>
      </c>
      <c r="E16" s="114">
        <v>27553</v>
      </c>
      <c r="F16" s="114">
        <v>28201</v>
      </c>
      <c r="G16" s="114">
        <v>27865</v>
      </c>
      <c r="H16" s="140">
        <v>27412</v>
      </c>
      <c r="I16" s="115">
        <v>212</v>
      </c>
      <c r="J16" s="116">
        <v>0.77338391945133522</v>
      </c>
    </row>
    <row r="17" spans="1:10" s="110" customFormat="1" ht="12" customHeight="1" x14ac:dyDescent="0.2">
      <c r="A17" s="118"/>
      <c r="B17" s="121" t="s">
        <v>110</v>
      </c>
      <c r="C17" s="113">
        <v>20.821675060623019</v>
      </c>
      <c r="D17" s="115">
        <v>8930</v>
      </c>
      <c r="E17" s="114">
        <v>8777</v>
      </c>
      <c r="F17" s="114">
        <v>8772</v>
      </c>
      <c r="G17" s="114">
        <v>8557</v>
      </c>
      <c r="H17" s="140">
        <v>8365</v>
      </c>
      <c r="I17" s="115">
        <v>565</v>
      </c>
      <c r="J17" s="116">
        <v>6.7543335325762106</v>
      </c>
    </row>
    <row r="18" spans="1:10" s="110" customFormat="1" ht="12" customHeight="1" x14ac:dyDescent="0.2">
      <c r="A18" s="120"/>
      <c r="B18" s="121" t="s">
        <v>111</v>
      </c>
      <c r="C18" s="113">
        <v>1.2754150345084871</v>
      </c>
      <c r="D18" s="115">
        <v>547</v>
      </c>
      <c r="E18" s="114">
        <v>551</v>
      </c>
      <c r="F18" s="114">
        <v>567</v>
      </c>
      <c r="G18" s="114">
        <v>532</v>
      </c>
      <c r="H18" s="140">
        <v>511</v>
      </c>
      <c r="I18" s="115">
        <v>36</v>
      </c>
      <c r="J18" s="116">
        <v>7.0450097847358117</v>
      </c>
    </row>
    <row r="19" spans="1:10" s="110" customFormat="1" ht="12" customHeight="1" x14ac:dyDescent="0.2">
      <c r="A19" s="120"/>
      <c r="B19" s="121" t="s">
        <v>112</v>
      </c>
      <c r="C19" s="113">
        <v>0.30777839955232233</v>
      </c>
      <c r="D19" s="115">
        <v>132</v>
      </c>
      <c r="E19" s="114">
        <v>138</v>
      </c>
      <c r="F19" s="114">
        <v>145</v>
      </c>
      <c r="G19" s="114">
        <v>116</v>
      </c>
      <c r="H19" s="140">
        <v>112</v>
      </c>
      <c r="I19" s="115">
        <v>20</v>
      </c>
      <c r="J19" s="116">
        <v>17.857142857142858</v>
      </c>
    </row>
    <row r="20" spans="1:10" s="110" customFormat="1" ht="12" customHeight="1" x14ac:dyDescent="0.2">
      <c r="A20" s="118" t="s">
        <v>113</v>
      </c>
      <c r="B20" s="119" t="s">
        <v>181</v>
      </c>
      <c r="C20" s="113">
        <v>69.266461481066969</v>
      </c>
      <c r="D20" s="115">
        <v>29707</v>
      </c>
      <c r="E20" s="114">
        <v>29693</v>
      </c>
      <c r="F20" s="114">
        <v>30595</v>
      </c>
      <c r="G20" s="114">
        <v>29488</v>
      </c>
      <c r="H20" s="140">
        <v>29186</v>
      </c>
      <c r="I20" s="115">
        <v>521</v>
      </c>
      <c r="J20" s="116">
        <v>1.7851024463784007</v>
      </c>
    </row>
    <row r="21" spans="1:10" s="110" customFormat="1" ht="12" customHeight="1" x14ac:dyDescent="0.2">
      <c r="A21" s="118"/>
      <c r="B21" s="119" t="s">
        <v>182</v>
      </c>
      <c r="C21" s="113">
        <v>30.733538518933035</v>
      </c>
      <c r="D21" s="115">
        <v>13181</v>
      </c>
      <c r="E21" s="114">
        <v>13131</v>
      </c>
      <c r="F21" s="114">
        <v>13264</v>
      </c>
      <c r="G21" s="114">
        <v>13030</v>
      </c>
      <c r="H21" s="140">
        <v>12725</v>
      </c>
      <c r="I21" s="115">
        <v>456</v>
      </c>
      <c r="J21" s="116">
        <v>3.5834970530451868</v>
      </c>
    </row>
    <row r="22" spans="1:10" s="110" customFormat="1" ht="12" customHeight="1" x14ac:dyDescent="0.2">
      <c r="A22" s="118" t="s">
        <v>113</v>
      </c>
      <c r="B22" s="119" t="s">
        <v>116</v>
      </c>
      <c r="C22" s="113">
        <v>94.247808244730464</v>
      </c>
      <c r="D22" s="115">
        <v>40421</v>
      </c>
      <c r="E22" s="114">
        <v>40492</v>
      </c>
      <c r="F22" s="114">
        <v>41087</v>
      </c>
      <c r="G22" s="114">
        <v>40036</v>
      </c>
      <c r="H22" s="140">
        <v>39730</v>
      </c>
      <c r="I22" s="115">
        <v>691</v>
      </c>
      <c r="J22" s="116">
        <v>1.7392398691165367</v>
      </c>
    </row>
    <row r="23" spans="1:10" s="110" customFormat="1" ht="12" customHeight="1" x14ac:dyDescent="0.2">
      <c r="A23" s="118"/>
      <c r="B23" s="119" t="s">
        <v>117</v>
      </c>
      <c r="C23" s="113">
        <v>5.7312068643909715</v>
      </c>
      <c r="D23" s="115">
        <v>2458</v>
      </c>
      <c r="E23" s="114">
        <v>2322</v>
      </c>
      <c r="F23" s="114">
        <v>2762</v>
      </c>
      <c r="G23" s="114">
        <v>2470</v>
      </c>
      <c r="H23" s="140">
        <v>2173</v>
      </c>
      <c r="I23" s="115">
        <v>285</v>
      </c>
      <c r="J23" s="116">
        <v>13.115508513575701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1008596</v>
      </c>
      <c r="E25" s="236">
        <v>1010233</v>
      </c>
      <c r="F25" s="236">
        <v>1020350</v>
      </c>
      <c r="G25" s="236">
        <v>1000213</v>
      </c>
      <c r="H25" s="241">
        <v>993896</v>
      </c>
      <c r="I25" s="235">
        <v>14700</v>
      </c>
      <c r="J25" s="116">
        <v>1.4790279868316203</v>
      </c>
    </row>
    <row r="26" spans="1:10" s="110" customFormat="1" ht="12" customHeight="1" x14ac:dyDescent="0.2">
      <c r="A26" s="118" t="s">
        <v>105</v>
      </c>
      <c r="B26" s="119" t="s">
        <v>106</v>
      </c>
      <c r="C26" s="113">
        <v>52.121067305442416</v>
      </c>
      <c r="D26" s="115">
        <v>525691</v>
      </c>
      <c r="E26" s="114">
        <v>526634</v>
      </c>
      <c r="F26" s="114">
        <v>533874</v>
      </c>
      <c r="G26" s="114">
        <v>522807</v>
      </c>
      <c r="H26" s="140">
        <v>518954</v>
      </c>
      <c r="I26" s="115">
        <v>6737</v>
      </c>
      <c r="J26" s="116">
        <v>1.2981882787299066</v>
      </c>
    </row>
    <row r="27" spans="1:10" s="110" customFormat="1" ht="12" customHeight="1" x14ac:dyDescent="0.2">
      <c r="A27" s="118"/>
      <c r="B27" s="119" t="s">
        <v>107</v>
      </c>
      <c r="C27" s="113">
        <v>47.878932694557584</v>
      </c>
      <c r="D27" s="115">
        <v>482905</v>
      </c>
      <c r="E27" s="114">
        <v>483599</v>
      </c>
      <c r="F27" s="114">
        <v>486476</v>
      </c>
      <c r="G27" s="114">
        <v>477406</v>
      </c>
      <c r="H27" s="140">
        <v>474942</v>
      </c>
      <c r="I27" s="115">
        <v>7963</v>
      </c>
      <c r="J27" s="116">
        <v>1.6766257774633535</v>
      </c>
    </row>
    <row r="28" spans="1:10" s="110" customFormat="1" ht="12" customHeight="1" x14ac:dyDescent="0.2">
      <c r="A28" s="118" t="s">
        <v>105</v>
      </c>
      <c r="B28" s="121" t="s">
        <v>108</v>
      </c>
      <c r="C28" s="113">
        <v>10.789850445569881</v>
      </c>
      <c r="D28" s="115">
        <v>108826</v>
      </c>
      <c r="E28" s="114">
        <v>112394</v>
      </c>
      <c r="F28" s="114">
        <v>116347</v>
      </c>
      <c r="G28" s="114">
        <v>104394</v>
      </c>
      <c r="H28" s="140">
        <v>107581</v>
      </c>
      <c r="I28" s="115">
        <v>1245</v>
      </c>
      <c r="J28" s="116">
        <v>1.1572675472434724</v>
      </c>
    </row>
    <row r="29" spans="1:10" s="110" customFormat="1" ht="12" customHeight="1" x14ac:dyDescent="0.2">
      <c r="A29" s="118"/>
      <c r="B29" s="121" t="s">
        <v>109</v>
      </c>
      <c r="C29" s="113">
        <v>67.290867701240145</v>
      </c>
      <c r="D29" s="115">
        <v>678693</v>
      </c>
      <c r="E29" s="114">
        <v>679359</v>
      </c>
      <c r="F29" s="114">
        <v>686923</v>
      </c>
      <c r="G29" s="114">
        <v>683386</v>
      </c>
      <c r="H29" s="140">
        <v>679226</v>
      </c>
      <c r="I29" s="115">
        <v>-533</v>
      </c>
      <c r="J29" s="116">
        <v>-7.8471672168026543E-2</v>
      </c>
    </row>
    <row r="30" spans="1:10" s="110" customFormat="1" ht="12" customHeight="1" x14ac:dyDescent="0.2">
      <c r="A30" s="118"/>
      <c r="B30" s="121" t="s">
        <v>110</v>
      </c>
      <c r="C30" s="113">
        <v>20.561156300441407</v>
      </c>
      <c r="D30" s="115">
        <v>207379</v>
      </c>
      <c r="E30" s="114">
        <v>204673</v>
      </c>
      <c r="F30" s="114">
        <v>203348</v>
      </c>
      <c r="G30" s="114">
        <v>199258</v>
      </c>
      <c r="H30" s="140">
        <v>194612</v>
      </c>
      <c r="I30" s="115">
        <v>12767</v>
      </c>
      <c r="J30" s="116">
        <v>6.5602326680780223</v>
      </c>
    </row>
    <row r="31" spans="1:10" s="110" customFormat="1" ht="12" customHeight="1" x14ac:dyDescent="0.2">
      <c r="A31" s="120"/>
      <c r="B31" s="121" t="s">
        <v>111</v>
      </c>
      <c r="C31" s="113">
        <v>1.3581255527485732</v>
      </c>
      <c r="D31" s="115">
        <v>13698</v>
      </c>
      <c r="E31" s="114">
        <v>13807</v>
      </c>
      <c r="F31" s="114">
        <v>13732</v>
      </c>
      <c r="G31" s="114">
        <v>13175</v>
      </c>
      <c r="H31" s="140">
        <v>12477</v>
      </c>
      <c r="I31" s="115">
        <v>1221</v>
      </c>
      <c r="J31" s="116">
        <v>9.7860062515027657</v>
      </c>
    </row>
    <row r="32" spans="1:10" s="110" customFormat="1" ht="12" customHeight="1" x14ac:dyDescent="0.2">
      <c r="A32" s="120"/>
      <c r="B32" s="121" t="s">
        <v>112</v>
      </c>
      <c r="C32" s="113">
        <v>0.35960880273171814</v>
      </c>
      <c r="D32" s="115">
        <v>3627</v>
      </c>
      <c r="E32" s="114">
        <v>3630</v>
      </c>
      <c r="F32" s="114">
        <v>3722</v>
      </c>
      <c r="G32" s="114">
        <v>3185</v>
      </c>
      <c r="H32" s="140">
        <v>2960</v>
      </c>
      <c r="I32" s="115">
        <v>667</v>
      </c>
      <c r="J32" s="116">
        <v>22.533783783783782</v>
      </c>
    </row>
    <row r="33" spans="1:10" s="110" customFormat="1" ht="12" customHeight="1" x14ac:dyDescent="0.2">
      <c r="A33" s="118" t="s">
        <v>113</v>
      </c>
      <c r="B33" s="119" t="s">
        <v>181</v>
      </c>
      <c r="C33" s="113">
        <v>67.805444399938125</v>
      </c>
      <c r="D33" s="115">
        <v>683883</v>
      </c>
      <c r="E33" s="114">
        <v>686274</v>
      </c>
      <c r="F33" s="114">
        <v>696260</v>
      </c>
      <c r="G33" s="114">
        <v>680374</v>
      </c>
      <c r="H33" s="140">
        <v>679583</v>
      </c>
      <c r="I33" s="115">
        <v>4300</v>
      </c>
      <c r="J33" s="116">
        <v>0.63274096026533921</v>
      </c>
    </row>
    <row r="34" spans="1:10" s="110" customFormat="1" ht="12" customHeight="1" x14ac:dyDescent="0.2">
      <c r="A34" s="118"/>
      <c r="B34" s="119" t="s">
        <v>182</v>
      </c>
      <c r="C34" s="113">
        <v>32.194555600061868</v>
      </c>
      <c r="D34" s="115">
        <v>324713</v>
      </c>
      <c r="E34" s="114">
        <v>323959</v>
      </c>
      <c r="F34" s="114">
        <v>324090</v>
      </c>
      <c r="G34" s="114">
        <v>319839</v>
      </c>
      <c r="H34" s="140">
        <v>314313</v>
      </c>
      <c r="I34" s="115">
        <v>10400</v>
      </c>
      <c r="J34" s="116">
        <v>3.3088036447744762</v>
      </c>
    </row>
    <row r="35" spans="1:10" s="110" customFormat="1" ht="12" customHeight="1" x14ac:dyDescent="0.2">
      <c r="A35" s="118" t="s">
        <v>113</v>
      </c>
      <c r="B35" s="119" t="s">
        <v>116</v>
      </c>
      <c r="C35" s="113">
        <v>92.155035316420054</v>
      </c>
      <c r="D35" s="115">
        <v>929472</v>
      </c>
      <c r="E35" s="114">
        <v>933494</v>
      </c>
      <c r="F35" s="114">
        <v>941468</v>
      </c>
      <c r="G35" s="114">
        <v>923700</v>
      </c>
      <c r="H35" s="140">
        <v>921364</v>
      </c>
      <c r="I35" s="115">
        <v>8108</v>
      </c>
      <c r="J35" s="116">
        <v>0.87999965268883962</v>
      </c>
    </row>
    <row r="36" spans="1:10" s="110" customFormat="1" ht="12" customHeight="1" x14ac:dyDescent="0.2">
      <c r="A36" s="118"/>
      <c r="B36" s="119" t="s">
        <v>117</v>
      </c>
      <c r="C36" s="113">
        <v>7.7969771841252591</v>
      </c>
      <c r="D36" s="115">
        <v>78640</v>
      </c>
      <c r="E36" s="114">
        <v>76251</v>
      </c>
      <c r="F36" s="114">
        <v>78386</v>
      </c>
      <c r="G36" s="114">
        <v>75993</v>
      </c>
      <c r="H36" s="140">
        <v>72048</v>
      </c>
      <c r="I36" s="115">
        <v>6592</v>
      </c>
      <c r="J36" s="116">
        <v>9.1494559182767041</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48768</v>
      </c>
      <c r="E64" s="236">
        <v>48871</v>
      </c>
      <c r="F64" s="236">
        <v>49957</v>
      </c>
      <c r="G64" s="236">
        <v>48664</v>
      </c>
      <c r="H64" s="140">
        <v>48054</v>
      </c>
      <c r="I64" s="115">
        <v>714</v>
      </c>
      <c r="J64" s="116">
        <v>1.4858284430016231</v>
      </c>
    </row>
    <row r="65" spans="1:12" s="110" customFormat="1" ht="12" customHeight="1" x14ac:dyDescent="0.2">
      <c r="A65" s="118" t="s">
        <v>105</v>
      </c>
      <c r="B65" s="119" t="s">
        <v>106</v>
      </c>
      <c r="C65" s="113">
        <v>54.705954724409452</v>
      </c>
      <c r="D65" s="235">
        <v>26679</v>
      </c>
      <c r="E65" s="236">
        <v>26746</v>
      </c>
      <c r="F65" s="236">
        <v>27575</v>
      </c>
      <c r="G65" s="236">
        <v>26781</v>
      </c>
      <c r="H65" s="140">
        <v>26434</v>
      </c>
      <c r="I65" s="115">
        <v>245</v>
      </c>
      <c r="J65" s="116">
        <v>0.92683664976923663</v>
      </c>
    </row>
    <row r="66" spans="1:12" s="110" customFormat="1" ht="12" customHeight="1" x14ac:dyDescent="0.2">
      <c r="A66" s="118"/>
      <c r="B66" s="119" t="s">
        <v>107</v>
      </c>
      <c r="C66" s="113">
        <v>45.294045275590548</v>
      </c>
      <c r="D66" s="235">
        <v>22089</v>
      </c>
      <c r="E66" s="236">
        <v>22125</v>
      </c>
      <c r="F66" s="236">
        <v>22382</v>
      </c>
      <c r="G66" s="236">
        <v>21883</v>
      </c>
      <c r="H66" s="140">
        <v>21620</v>
      </c>
      <c r="I66" s="115">
        <v>469</v>
      </c>
      <c r="J66" s="116">
        <v>2.1692876965772432</v>
      </c>
    </row>
    <row r="67" spans="1:12" s="110" customFormat="1" ht="12" customHeight="1" x14ac:dyDescent="0.2">
      <c r="A67" s="118" t="s">
        <v>105</v>
      </c>
      <c r="B67" s="121" t="s">
        <v>108</v>
      </c>
      <c r="C67" s="113">
        <v>13.28125</v>
      </c>
      <c r="D67" s="235">
        <v>6477</v>
      </c>
      <c r="E67" s="236">
        <v>6693</v>
      </c>
      <c r="F67" s="236">
        <v>7100</v>
      </c>
      <c r="G67" s="236">
        <v>6318</v>
      </c>
      <c r="H67" s="140">
        <v>6443</v>
      </c>
      <c r="I67" s="115">
        <v>34</v>
      </c>
      <c r="J67" s="116">
        <v>0.52770448548812665</v>
      </c>
    </row>
    <row r="68" spans="1:12" s="110" customFormat="1" ht="12" customHeight="1" x14ac:dyDescent="0.2">
      <c r="A68" s="118"/>
      <c r="B68" s="121" t="s">
        <v>109</v>
      </c>
      <c r="C68" s="113">
        <v>64.558727034120736</v>
      </c>
      <c r="D68" s="235">
        <v>31484</v>
      </c>
      <c r="E68" s="236">
        <v>31543</v>
      </c>
      <c r="F68" s="236">
        <v>32234</v>
      </c>
      <c r="G68" s="236">
        <v>31986</v>
      </c>
      <c r="H68" s="140">
        <v>31514</v>
      </c>
      <c r="I68" s="115">
        <v>-30</v>
      </c>
      <c r="J68" s="116">
        <v>-9.5195785999873078E-2</v>
      </c>
    </row>
    <row r="69" spans="1:12" s="110" customFormat="1" ht="12" customHeight="1" x14ac:dyDescent="0.2">
      <c r="A69" s="118"/>
      <c r="B69" s="121" t="s">
        <v>110</v>
      </c>
      <c r="C69" s="113">
        <v>20.956364829396325</v>
      </c>
      <c r="D69" s="235">
        <v>10220</v>
      </c>
      <c r="E69" s="236">
        <v>10052</v>
      </c>
      <c r="F69" s="236">
        <v>10013</v>
      </c>
      <c r="G69" s="236">
        <v>9791</v>
      </c>
      <c r="H69" s="140">
        <v>9556</v>
      </c>
      <c r="I69" s="115">
        <v>664</v>
      </c>
      <c r="J69" s="116">
        <v>6.9485140226036002</v>
      </c>
    </row>
    <row r="70" spans="1:12" s="110" customFormat="1" ht="12" customHeight="1" x14ac:dyDescent="0.2">
      <c r="A70" s="120"/>
      <c r="B70" s="121" t="s">
        <v>111</v>
      </c>
      <c r="C70" s="113">
        <v>1.2036581364829397</v>
      </c>
      <c r="D70" s="235">
        <v>587</v>
      </c>
      <c r="E70" s="236">
        <v>583</v>
      </c>
      <c r="F70" s="236">
        <v>610</v>
      </c>
      <c r="G70" s="236">
        <v>569</v>
      </c>
      <c r="H70" s="140">
        <v>541</v>
      </c>
      <c r="I70" s="115">
        <v>46</v>
      </c>
      <c r="J70" s="116">
        <v>8.502772643253234</v>
      </c>
    </row>
    <row r="71" spans="1:12" s="110" customFormat="1" ht="12" customHeight="1" x14ac:dyDescent="0.2">
      <c r="A71" s="120"/>
      <c r="B71" s="121" t="s">
        <v>112</v>
      </c>
      <c r="C71" s="113">
        <v>0.3157808398950131</v>
      </c>
      <c r="D71" s="235">
        <v>154</v>
      </c>
      <c r="E71" s="236">
        <v>143</v>
      </c>
      <c r="F71" s="236">
        <v>157</v>
      </c>
      <c r="G71" s="236">
        <v>133</v>
      </c>
      <c r="H71" s="140">
        <v>132</v>
      </c>
      <c r="I71" s="115">
        <v>22</v>
      </c>
      <c r="J71" s="116">
        <v>16.666666666666668</v>
      </c>
    </row>
    <row r="72" spans="1:12" s="110" customFormat="1" ht="12" customHeight="1" x14ac:dyDescent="0.2">
      <c r="A72" s="118" t="s">
        <v>113</v>
      </c>
      <c r="B72" s="119" t="s">
        <v>181</v>
      </c>
      <c r="C72" s="113">
        <v>70.033628608923891</v>
      </c>
      <c r="D72" s="235">
        <v>34154</v>
      </c>
      <c r="E72" s="236">
        <v>34309</v>
      </c>
      <c r="F72" s="236">
        <v>35259</v>
      </c>
      <c r="G72" s="236">
        <v>34208</v>
      </c>
      <c r="H72" s="140">
        <v>33957</v>
      </c>
      <c r="I72" s="115">
        <v>197</v>
      </c>
      <c r="J72" s="116">
        <v>0.58014547810466177</v>
      </c>
    </row>
    <row r="73" spans="1:12" s="110" customFormat="1" ht="12" customHeight="1" x14ac:dyDescent="0.2">
      <c r="A73" s="118"/>
      <c r="B73" s="119" t="s">
        <v>182</v>
      </c>
      <c r="C73" s="113">
        <v>29.966371391076116</v>
      </c>
      <c r="D73" s="115">
        <v>14614</v>
      </c>
      <c r="E73" s="114">
        <v>14562</v>
      </c>
      <c r="F73" s="114">
        <v>14698</v>
      </c>
      <c r="G73" s="114">
        <v>14456</v>
      </c>
      <c r="H73" s="140">
        <v>14097</v>
      </c>
      <c r="I73" s="115">
        <v>517</v>
      </c>
      <c r="J73" s="116">
        <v>3.6674469745335889</v>
      </c>
    </row>
    <row r="74" spans="1:12" s="110" customFormat="1" ht="12" customHeight="1" x14ac:dyDescent="0.2">
      <c r="A74" s="118" t="s">
        <v>113</v>
      </c>
      <c r="B74" s="119" t="s">
        <v>116</v>
      </c>
      <c r="C74" s="113">
        <v>95.082841207349077</v>
      </c>
      <c r="D74" s="115">
        <v>46370</v>
      </c>
      <c r="E74" s="114">
        <v>46568</v>
      </c>
      <c r="F74" s="114">
        <v>47222</v>
      </c>
      <c r="G74" s="114">
        <v>46158</v>
      </c>
      <c r="H74" s="140">
        <v>45864</v>
      </c>
      <c r="I74" s="115">
        <v>506</v>
      </c>
      <c r="J74" s="116">
        <v>1.1032618175475319</v>
      </c>
    </row>
    <row r="75" spans="1:12" s="110" customFormat="1" ht="12" customHeight="1" x14ac:dyDescent="0.2">
      <c r="A75" s="142"/>
      <c r="B75" s="124" t="s">
        <v>117</v>
      </c>
      <c r="C75" s="125">
        <v>4.8925524934383198</v>
      </c>
      <c r="D75" s="143">
        <v>2386</v>
      </c>
      <c r="E75" s="144">
        <v>2290</v>
      </c>
      <c r="F75" s="144">
        <v>2722</v>
      </c>
      <c r="G75" s="144">
        <v>2491</v>
      </c>
      <c r="H75" s="145">
        <v>2178</v>
      </c>
      <c r="I75" s="143">
        <v>208</v>
      </c>
      <c r="J75" s="146">
        <v>9.5500459136822773</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42888</v>
      </c>
      <c r="G11" s="114">
        <v>42824</v>
      </c>
      <c r="H11" s="114">
        <v>43859</v>
      </c>
      <c r="I11" s="114">
        <v>42518</v>
      </c>
      <c r="J11" s="140">
        <v>41911</v>
      </c>
      <c r="K11" s="114">
        <v>977</v>
      </c>
      <c r="L11" s="116">
        <v>2.3311302522010928</v>
      </c>
    </row>
    <row r="12" spans="1:17" s="110" customFormat="1" ht="24.95" customHeight="1" x14ac:dyDescent="0.2">
      <c r="A12" s="604" t="s">
        <v>185</v>
      </c>
      <c r="B12" s="605"/>
      <c r="C12" s="605"/>
      <c r="D12" s="606"/>
      <c r="E12" s="113">
        <v>53.623391158365976</v>
      </c>
      <c r="F12" s="115">
        <v>22998</v>
      </c>
      <c r="G12" s="114">
        <v>22921</v>
      </c>
      <c r="H12" s="114">
        <v>23664</v>
      </c>
      <c r="I12" s="114">
        <v>22827</v>
      </c>
      <c r="J12" s="140">
        <v>22509</v>
      </c>
      <c r="K12" s="114">
        <v>489</v>
      </c>
      <c r="L12" s="116">
        <v>2.1724643475942957</v>
      </c>
    </row>
    <row r="13" spans="1:17" s="110" customFormat="1" ht="15" customHeight="1" x14ac:dyDescent="0.2">
      <c r="A13" s="120"/>
      <c r="B13" s="612" t="s">
        <v>107</v>
      </c>
      <c r="C13" s="612"/>
      <c r="E13" s="113">
        <v>46.376608841634024</v>
      </c>
      <c r="F13" s="115">
        <v>19890</v>
      </c>
      <c r="G13" s="114">
        <v>19903</v>
      </c>
      <c r="H13" s="114">
        <v>20195</v>
      </c>
      <c r="I13" s="114">
        <v>19691</v>
      </c>
      <c r="J13" s="140">
        <v>19402</v>
      </c>
      <c r="K13" s="114">
        <v>488</v>
      </c>
      <c r="L13" s="116">
        <v>2.5152046180806105</v>
      </c>
    </row>
    <row r="14" spans="1:17" s="110" customFormat="1" ht="24.95" customHeight="1" x14ac:dyDescent="0.2">
      <c r="A14" s="604" t="s">
        <v>186</v>
      </c>
      <c r="B14" s="605"/>
      <c r="C14" s="605"/>
      <c r="D14" s="606"/>
      <c r="E14" s="113">
        <v>13.493284834918859</v>
      </c>
      <c r="F14" s="115">
        <v>5787</v>
      </c>
      <c r="G14" s="114">
        <v>5943</v>
      </c>
      <c r="H14" s="114">
        <v>6319</v>
      </c>
      <c r="I14" s="114">
        <v>5564</v>
      </c>
      <c r="J14" s="140">
        <v>5623</v>
      </c>
      <c r="K14" s="114">
        <v>164</v>
      </c>
      <c r="L14" s="116">
        <v>2.9165925662457761</v>
      </c>
    </row>
    <row r="15" spans="1:17" s="110" customFormat="1" ht="15" customHeight="1" x14ac:dyDescent="0.2">
      <c r="A15" s="120"/>
      <c r="B15" s="119"/>
      <c r="C15" s="258" t="s">
        <v>106</v>
      </c>
      <c r="E15" s="113">
        <v>56.264040089856572</v>
      </c>
      <c r="F15" s="115">
        <v>3256</v>
      </c>
      <c r="G15" s="114">
        <v>3329</v>
      </c>
      <c r="H15" s="114">
        <v>3597</v>
      </c>
      <c r="I15" s="114">
        <v>3128</v>
      </c>
      <c r="J15" s="140">
        <v>3150</v>
      </c>
      <c r="K15" s="114">
        <v>106</v>
      </c>
      <c r="L15" s="116">
        <v>3.3650793650793651</v>
      </c>
    </row>
    <row r="16" spans="1:17" s="110" customFormat="1" ht="15" customHeight="1" x14ac:dyDescent="0.2">
      <c r="A16" s="120"/>
      <c r="B16" s="119"/>
      <c r="C16" s="258" t="s">
        <v>107</v>
      </c>
      <c r="E16" s="113">
        <v>43.735959910143428</v>
      </c>
      <c r="F16" s="115">
        <v>2531</v>
      </c>
      <c r="G16" s="114">
        <v>2614</v>
      </c>
      <c r="H16" s="114">
        <v>2722</v>
      </c>
      <c r="I16" s="114">
        <v>2436</v>
      </c>
      <c r="J16" s="140">
        <v>2473</v>
      </c>
      <c r="K16" s="114">
        <v>58</v>
      </c>
      <c r="L16" s="116">
        <v>2.3453295592397896</v>
      </c>
    </row>
    <row r="17" spans="1:12" s="110" customFormat="1" ht="15" customHeight="1" x14ac:dyDescent="0.2">
      <c r="A17" s="120"/>
      <c r="B17" s="121" t="s">
        <v>109</v>
      </c>
      <c r="C17" s="258"/>
      <c r="E17" s="113">
        <v>64.409625069949641</v>
      </c>
      <c r="F17" s="115">
        <v>27624</v>
      </c>
      <c r="G17" s="114">
        <v>27553</v>
      </c>
      <c r="H17" s="114">
        <v>28201</v>
      </c>
      <c r="I17" s="114">
        <v>27865</v>
      </c>
      <c r="J17" s="140">
        <v>27412</v>
      </c>
      <c r="K17" s="114">
        <v>212</v>
      </c>
      <c r="L17" s="116">
        <v>0.77338391945133522</v>
      </c>
    </row>
    <row r="18" spans="1:12" s="110" customFormat="1" ht="15" customHeight="1" x14ac:dyDescent="0.2">
      <c r="A18" s="120"/>
      <c r="B18" s="119"/>
      <c r="C18" s="258" t="s">
        <v>106</v>
      </c>
      <c r="E18" s="113">
        <v>53.174775557486242</v>
      </c>
      <c r="F18" s="115">
        <v>14689</v>
      </c>
      <c r="G18" s="114">
        <v>14616</v>
      </c>
      <c r="H18" s="114">
        <v>15069</v>
      </c>
      <c r="I18" s="114">
        <v>14836</v>
      </c>
      <c r="J18" s="140">
        <v>14592</v>
      </c>
      <c r="K18" s="114">
        <v>97</v>
      </c>
      <c r="L18" s="116">
        <v>0.66474780701754388</v>
      </c>
    </row>
    <row r="19" spans="1:12" s="110" customFormat="1" ht="15" customHeight="1" x14ac:dyDescent="0.2">
      <c r="A19" s="120"/>
      <c r="B19" s="119"/>
      <c r="C19" s="258" t="s">
        <v>107</v>
      </c>
      <c r="E19" s="113">
        <v>46.825224442513758</v>
      </c>
      <c r="F19" s="115">
        <v>12935</v>
      </c>
      <c r="G19" s="114">
        <v>12937</v>
      </c>
      <c r="H19" s="114">
        <v>13132</v>
      </c>
      <c r="I19" s="114">
        <v>13029</v>
      </c>
      <c r="J19" s="140">
        <v>12820</v>
      </c>
      <c r="K19" s="114">
        <v>115</v>
      </c>
      <c r="L19" s="116">
        <v>0.89703588143525737</v>
      </c>
    </row>
    <row r="20" spans="1:12" s="110" customFormat="1" ht="15" customHeight="1" x14ac:dyDescent="0.2">
      <c r="A20" s="120"/>
      <c r="B20" s="121" t="s">
        <v>110</v>
      </c>
      <c r="C20" s="258"/>
      <c r="E20" s="113">
        <v>20.821675060623019</v>
      </c>
      <c r="F20" s="115">
        <v>8930</v>
      </c>
      <c r="G20" s="114">
        <v>8777</v>
      </c>
      <c r="H20" s="114">
        <v>8772</v>
      </c>
      <c r="I20" s="114">
        <v>8557</v>
      </c>
      <c r="J20" s="140">
        <v>8365</v>
      </c>
      <c r="K20" s="114">
        <v>565</v>
      </c>
      <c r="L20" s="116">
        <v>6.7543335325762106</v>
      </c>
    </row>
    <row r="21" spans="1:12" s="110" customFormat="1" ht="15" customHeight="1" x14ac:dyDescent="0.2">
      <c r="A21" s="120"/>
      <c r="B21" s="119"/>
      <c r="C21" s="258" t="s">
        <v>106</v>
      </c>
      <c r="E21" s="113">
        <v>52.441209406494963</v>
      </c>
      <c r="F21" s="115">
        <v>4683</v>
      </c>
      <c r="G21" s="114">
        <v>4603</v>
      </c>
      <c r="H21" s="114">
        <v>4610</v>
      </c>
      <c r="I21" s="114">
        <v>4504</v>
      </c>
      <c r="J21" s="140">
        <v>4426</v>
      </c>
      <c r="K21" s="114">
        <v>257</v>
      </c>
      <c r="L21" s="116">
        <v>5.806597379123362</v>
      </c>
    </row>
    <row r="22" spans="1:12" s="110" customFormat="1" ht="15" customHeight="1" x14ac:dyDescent="0.2">
      <c r="A22" s="120"/>
      <c r="B22" s="119"/>
      <c r="C22" s="258" t="s">
        <v>107</v>
      </c>
      <c r="E22" s="113">
        <v>47.558790593505037</v>
      </c>
      <c r="F22" s="115">
        <v>4247</v>
      </c>
      <c r="G22" s="114">
        <v>4174</v>
      </c>
      <c r="H22" s="114">
        <v>4162</v>
      </c>
      <c r="I22" s="114">
        <v>4053</v>
      </c>
      <c r="J22" s="140">
        <v>3939</v>
      </c>
      <c r="K22" s="114">
        <v>308</v>
      </c>
      <c r="L22" s="116">
        <v>7.8192434628078189</v>
      </c>
    </row>
    <row r="23" spans="1:12" s="110" customFormat="1" ht="15" customHeight="1" x14ac:dyDescent="0.2">
      <c r="A23" s="120"/>
      <c r="B23" s="121" t="s">
        <v>111</v>
      </c>
      <c r="C23" s="258"/>
      <c r="E23" s="113">
        <v>1.2754150345084871</v>
      </c>
      <c r="F23" s="115">
        <v>547</v>
      </c>
      <c r="G23" s="114">
        <v>551</v>
      </c>
      <c r="H23" s="114">
        <v>567</v>
      </c>
      <c r="I23" s="114">
        <v>532</v>
      </c>
      <c r="J23" s="140">
        <v>511</v>
      </c>
      <c r="K23" s="114">
        <v>36</v>
      </c>
      <c r="L23" s="116">
        <v>7.0450097847358117</v>
      </c>
    </row>
    <row r="24" spans="1:12" s="110" customFormat="1" ht="15" customHeight="1" x14ac:dyDescent="0.2">
      <c r="A24" s="120"/>
      <c r="B24" s="119"/>
      <c r="C24" s="258" t="s">
        <v>106</v>
      </c>
      <c r="E24" s="113">
        <v>67.641681901279711</v>
      </c>
      <c r="F24" s="115">
        <v>370</v>
      </c>
      <c r="G24" s="114">
        <v>373</v>
      </c>
      <c r="H24" s="114">
        <v>388</v>
      </c>
      <c r="I24" s="114">
        <v>359</v>
      </c>
      <c r="J24" s="140">
        <v>341</v>
      </c>
      <c r="K24" s="114">
        <v>29</v>
      </c>
      <c r="L24" s="116">
        <v>8.5043988269794717</v>
      </c>
    </row>
    <row r="25" spans="1:12" s="110" customFormat="1" ht="15" customHeight="1" x14ac:dyDescent="0.2">
      <c r="A25" s="120"/>
      <c r="B25" s="119"/>
      <c r="C25" s="258" t="s">
        <v>107</v>
      </c>
      <c r="E25" s="113">
        <v>32.358318098720289</v>
      </c>
      <c r="F25" s="115">
        <v>177</v>
      </c>
      <c r="G25" s="114">
        <v>178</v>
      </c>
      <c r="H25" s="114">
        <v>179</v>
      </c>
      <c r="I25" s="114">
        <v>173</v>
      </c>
      <c r="J25" s="140">
        <v>170</v>
      </c>
      <c r="K25" s="114">
        <v>7</v>
      </c>
      <c r="L25" s="116">
        <v>4.117647058823529</v>
      </c>
    </row>
    <row r="26" spans="1:12" s="110" customFormat="1" ht="15" customHeight="1" x14ac:dyDescent="0.2">
      <c r="A26" s="120"/>
      <c r="C26" s="121" t="s">
        <v>187</v>
      </c>
      <c r="D26" s="110" t="s">
        <v>188</v>
      </c>
      <c r="E26" s="113">
        <v>0.30777839955232233</v>
      </c>
      <c r="F26" s="115">
        <v>132</v>
      </c>
      <c r="G26" s="114">
        <v>138</v>
      </c>
      <c r="H26" s="114">
        <v>145</v>
      </c>
      <c r="I26" s="114">
        <v>116</v>
      </c>
      <c r="J26" s="140">
        <v>112</v>
      </c>
      <c r="K26" s="114">
        <v>20</v>
      </c>
      <c r="L26" s="116">
        <v>17.857142857142858</v>
      </c>
    </row>
    <row r="27" spans="1:12" s="110" customFormat="1" ht="15" customHeight="1" x14ac:dyDescent="0.2">
      <c r="A27" s="120"/>
      <c r="B27" s="119"/>
      <c r="D27" s="259" t="s">
        <v>106</v>
      </c>
      <c r="E27" s="113">
        <v>56.81818181818182</v>
      </c>
      <c r="F27" s="115">
        <v>75</v>
      </c>
      <c r="G27" s="114">
        <v>79</v>
      </c>
      <c r="H27" s="114">
        <v>92</v>
      </c>
      <c r="I27" s="114">
        <v>74</v>
      </c>
      <c r="J27" s="140">
        <v>62</v>
      </c>
      <c r="K27" s="114">
        <v>13</v>
      </c>
      <c r="L27" s="116">
        <v>20.967741935483872</v>
      </c>
    </row>
    <row r="28" spans="1:12" s="110" customFormat="1" ht="15" customHeight="1" x14ac:dyDescent="0.2">
      <c r="A28" s="120"/>
      <c r="B28" s="119"/>
      <c r="D28" s="259" t="s">
        <v>107</v>
      </c>
      <c r="E28" s="113">
        <v>43.18181818181818</v>
      </c>
      <c r="F28" s="115">
        <v>57</v>
      </c>
      <c r="G28" s="114">
        <v>59</v>
      </c>
      <c r="H28" s="114">
        <v>53</v>
      </c>
      <c r="I28" s="114">
        <v>42</v>
      </c>
      <c r="J28" s="140">
        <v>50</v>
      </c>
      <c r="K28" s="114">
        <v>7</v>
      </c>
      <c r="L28" s="116">
        <v>14</v>
      </c>
    </row>
    <row r="29" spans="1:12" s="110" customFormat="1" ht="24.95" customHeight="1" x14ac:dyDescent="0.2">
      <c r="A29" s="604" t="s">
        <v>189</v>
      </c>
      <c r="B29" s="605"/>
      <c r="C29" s="605"/>
      <c r="D29" s="606"/>
      <c r="E29" s="113">
        <v>94.247808244730464</v>
      </c>
      <c r="F29" s="115">
        <v>40421</v>
      </c>
      <c r="G29" s="114">
        <v>40492</v>
      </c>
      <c r="H29" s="114">
        <v>41087</v>
      </c>
      <c r="I29" s="114">
        <v>40036</v>
      </c>
      <c r="J29" s="140">
        <v>39730</v>
      </c>
      <c r="K29" s="114">
        <v>691</v>
      </c>
      <c r="L29" s="116">
        <v>1.7392398691165367</v>
      </c>
    </row>
    <row r="30" spans="1:12" s="110" customFormat="1" ht="15" customHeight="1" x14ac:dyDescent="0.2">
      <c r="A30" s="120"/>
      <c r="B30" s="119"/>
      <c r="C30" s="258" t="s">
        <v>106</v>
      </c>
      <c r="E30" s="113">
        <v>52.415823458103461</v>
      </c>
      <c r="F30" s="115">
        <v>21187</v>
      </c>
      <c r="G30" s="114">
        <v>21223</v>
      </c>
      <c r="H30" s="114">
        <v>21627</v>
      </c>
      <c r="I30" s="114">
        <v>21049</v>
      </c>
      <c r="J30" s="140">
        <v>20939</v>
      </c>
      <c r="K30" s="114">
        <v>248</v>
      </c>
      <c r="L30" s="116">
        <v>1.1843927599216773</v>
      </c>
    </row>
    <row r="31" spans="1:12" s="110" customFormat="1" ht="15" customHeight="1" x14ac:dyDescent="0.2">
      <c r="A31" s="120"/>
      <c r="B31" s="119"/>
      <c r="C31" s="258" t="s">
        <v>107</v>
      </c>
      <c r="E31" s="113">
        <v>47.584176541896539</v>
      </c>
      <c r="F31" s="115">
        <v>19234</v>
      </c>
      <c r="G31" s="114">
        <v>19269</v>
      </c>
      <c r="H31" s="114">
        <v>19460</v>
      </c>
      <c r="I31" s="114">
        <v>18987</v>
      </c>
      <c r="J31" s="140">
        <v>18791</v>
      </c>
      <c r="K31" s="114">
        <v>443</v>
      </c>
      <c r="L31" s="116">
        <v>2.3575115746900113</v>
      </c>
    </row>
    <row r="32" spans="1:12" s="110" customFormat="1" ht="15" customHeight="1" x14ac:dyDescent="0.2">
      <c r="A32" s="120"/>
      <c r="B32" s="119" t="s">
        <v>117</v>
      </c>
      <c r="C32" s="258"/>
      <c r="E32" s="113">
        <v>5.7312068643909715</v>
      </c>
      <c r="F32" s="115">
        <v>2458</v>
      </c>
      <c r="G32" s="114">
        <v>2322</v>
      </c>
      <c r="H32" s="114">
        <v>2762</v>
      </c>
      <c r="I32" s="114">
        <v>2470</v>
      </c>
      <c r="J32" s="140">
        <v>2173</v>
      </c>
      <c r="K32" s="114">
        <v>285</v>
      </c>
      <c r="L32" s="116">
        <v>13.115508513575701</v>
      </c>
    </row>
    <row r="33" spans="1:12" s="110" customFormat="1" ht="15" customHeight="1" x14ac:dyDescent="0.2">
      <c r="A33" s="120"/>
      <c r="B33" s="119"/>
      <c r="C33" s="258" t="s">
        <v>106</v>
      </c>
      <c r="E33" s="113">
        <v>73.474369406021154</v>
      </c>
      <c r="F33" s="115">
        <v>1806</v>
      </c>
      <c r="G33" s="114">
        <v>1693</v>
      </c>
      <c r="H33" s="114">
        <v>2032</v>
      </c>
      <c r="I33" s="114">
        <v>1771</v>
      </c>
      <c r="J33" s="140">
        <v>1565</v>
      </c>
      <c r="K33" s="114">
        <v>241</v>
      </c>
      <c r="L33" s="116">
        <v>15.399361022364218</v>
      </c>
    </row>
    <row r="34" spans="1:12" s="110" customFormat="1" ht="15" customHeight="1" x14ac:dyDescent="0.2">
      <c r="A34" s="120"/>
      <c r="B34" s="119"/>
      <c r="C34" s="258" t="s">
        <v>107</v>
      </c>
      <c r="E34" s="113">
        <v>26.525630593978846</v>
      </c>
      <c r="F34" s="115">
        <v>652</v>
      </c>
      <c r="G34" s="114">
        <v>629</v>
      </c>
      <c r="H34" s="114">
        <v>730</v>
      </c>
      <c r="I34" s="114">
        <v>699</v>
      </c>
      <c r="J34" s="140">
        <v>608</v>
      </c>
      <c r="K34" s="114">
        <v>44</v>
      </c>
      <c r="L34" s="116">
        <v>7.2368421052631575</v>
      </c>
    </row>
    <row r="35" spans="1:12" s="110" customFormat="1" ht="24.95" customHeight="1" x14ac:dyDescent="0.2">
      <c r="A35" s="604" t="s">
        <v>190</v>
      </c>
      <c r="B35" s="605"/>
      <c r="C35" s="605"/>
      <c r="D35" s="606"/>
      <c r="E35" s="113">
        <v>69.266461481066969</v>
      </c>
      <c r="F35" s="115">
        <v>29707</v>
      </c>
      <c r="G35" s="114">
        <v>29693</v>
      </c>
      <c r="H35" s="114">
        <v>30595</v>
      </c>
      <c r="I35" s="114">
        <v>29488</v>
      </c>
      <c r="J35" s="140">
        <v>29186</v>
      </c>
      <c r="K35" s="114">
        <v>521</v>
      </c>
      <c r="L35" s="116">
        <v>1.7851024463784007</v>
      </c>
    </row>
    <row r="36" spans="1:12" s="110" customFormat="1" ht="15" customHeight="1" x14ac:dyDescent="0.2">
      <c r="A36" s="120"/>
      <c r="B36" s="119"/>
      <c r="C36" s="258" t="s">
        <v>106</v>
      </c>
      <c r="E36" s="113">
        <v>68.939980475982097</v>
      </c>
      <c r="F36" s="115">
        <v>20480</v>
      </c>
      <c r="G36" s="114">
        <v>20460</v>
      </c>
      <c r="H36" s="114">
        <v>21102</v>
      </c>
      <c r="I36" s="114">
        <v>20349</v>
      </c>
      <c r="J36" s="140">
        <v>20137</v>
      </c>
      <c r="K36" s="114">
        <v>343</v>
      </c>
      <c r="L36" s="116">
        <v>1.7033321746039629</v>
      </c>
    </row>
    <row r="37" spans="1:12" s="110" customFormat="1" ht="15" customHeight="1" x14ac:dyDescent="0.2">
      <c r="A37" s="120"/>
      <c r="B37" s="119"/>
      <c r="C37" s="258" t="s">
        <v>107</v>
      </c>
      <c r="E37" s="113">
        <v>31.060019524017907</v>
      </c>
      <c r="F37" s="115">
        <v>9227</v>
      </c>
      <c r="G37" s="114">
        <v>9233</v>
      </c>
      <c r="H37" s="114">
        <v>9493</v>
      </c>
      <c r="I37" s="114">
        <v>9139</v>
      </c>
      <c r="J37" s="140">
        <v>9049</v>
      </c>
      <c r="K37" s="114">
        <v>178</v>
      </c>
      <c r="L37" s="116">
        <v>1.9670681843297602</v>
      </c>
    </row>
    <row r="38" spans="1:12" s="110" customFormat="1" ht="15" customHeight="1" x14ac:dyDescent="0.2">
      <c r="A38" s="120"/>
      <c r="B38" s="119" t="s">
        <v>182</v>
      </c>
      <c r="C38" s="258"/>
      <c r="E38" s="113">
        <v>30.733538518933035</v>
      </c>
      <c r="F38" s="115">
        <v>13181</v>
      </c>
      <c r="G38" s="114">
        <v>13131</v>
      </c>
      <c r="H38" s="114">
        <v>13264</v>
      </c>
      <c r="I38" s="114">
        <v>13030</v>
      </c>
      <c r="J38" s="140">
        <v>12725</v>
      </c>
      <c r="K38" s="114">
        <v>456</v>
      </c>
      <c r="L38" s="116">
        <v>3.5834970530451868</v>
      </c>
    </row>
    <row r="39" spans="1:12" s="110" customFormat="1" ht="15" customHeight="1" x14ac:dyDescent="0.2">
      <c r="A39" s="120"/>
      <c r="B39" s="119"/>
      <c r="C39" s="258" t="s">
        <v>106</v>
      </c>
      <c r="E39" s="113">
        <v>19.103254684773539</v>
      </c>
      <c r="F39" s="115">
        <v>2518</v>
      </c>
      <c r="G39" s="114">
        <v>2461</v>
      </c>
      <c r="H39" s="114">
        <v>2562</v>
      </c>
      <c r="I39" s="114">
        <v>2478</v>
      </c>
      <c r="J39" s="140">
        <v>2372</v>
      </c>
      <c r="K39" s="114">
        <v>146</v>
      </c>
      <c r="L39" s="116">
        <v>6.1551433389544687</v>
      </c>
    </row>
    <row r="40" spans="1:12" s="110" customFormat="1" ht="15" customHeight="1" x14ac:dyDescent="0.2">
      <c r="A40" s="120"/>
      <c r="B40" s="119"/>
      <c r="C40" s="258" t="s">
        <v>107</v>
      </c>
      <c r="E40" s="113">
        <v>80.896745315226468</v>
      </c>
      <c r="F40" s="115">
        <v>10663</v>
      </c>
      <c r="G40" s="114">
        <v>10670</v>
      </c>
      <c r="H40" s="114">
        <v>10702</v>
      </c>
      <c r="I40" s="114">
        <v>10552</v>
      </c>
      <c r="J40" s="140">
        <v>10353</v>
      </c>
      <c r="K40" s="114">
        <v>310</v>
      </c>
      <c r="L40" s="116">
        <v>2.9943011687433594</v>
      </c>
    </row>
    <row r="41" spans="1:12" s="110" customFormat="1" ht="24.75" customHeight="1" x14ac:dyDescent="0.2">
      <c r="A41" s="604" t="s">
        <v>518</v>
      </c>
      <c r="B41" s="605"/>
      <c r="C41" s="605"/>
      <c r="D41" s="606"/>
      <c r="E41" s="113">
        <v>6.8177578809923522</v>
      </c>
      <c r="F41" s="115">
        <v>2924</v>
      </c>
      <c r="G41" s="114">
        <v>3145</v>
      </c>
      <c r="H41" s="114">
        <v>3177</v>
      </c>
      <c r="I41" s="114">
        <v>2526</v>
      </c>
      <c r="J41" s="140">
        <v>2830</v>
      </c>
      <c r="K41" s="114">
        <v>94</v>
      </c>
      <c r="L41" s="116">
        <v>3.3215547703180213</v>
      </c>
    </row>
    <row r="42" spans="1:12" s="110" customFormat="1" ht="15" customHeight="1" x14ac:dyDescent="0.2">
      <c r="A42" s="120"/>
      <c r="B42" s="119"/>
      <c r="C42" s="258" t="s">
        <v>106</v>
      </c>
      <c r="E42" s="113">
        <v>57.113543091655266</v>
      </c>
      <c r="F42" s="115">
        <v>1670</v>
      </c>
      <c r="G42" s="114">
        <v>1828</v>
      </c>
      <c r="H42" s="114">
        <v>1864</v>
      </c>
      <c r="I42" s="114">
        <v>1443</v>
      </c>
      <c r="J42" s="140">
        <v>1610</v>
      </c>
      <c r="K42" s="114">
        <v>60</v>
      </c>
      <c r="L42" s="116">
        <v>3.7267080745341614</v>
      </c>
    </row>
    <row r="43" spans="1:12" s="110" customFormat="1" ht="15" customHeight="1" x14ac:dyDescent="0.2">
      <c r="A43" s="123"/>
      <c r="B43" s="124"/>
      <c r="C43" s="260" t="s">
        <v>107</v>
      </c>
      <c r="D43" s="261"/>
      <c r="E43" s="125">
        <v>42.886456908344734</v>
      </c>
      <c r="F43" s="143">
        <v>1254</v>
      </c>
      <c r="G43" s="144">
        <v>1317</v>
      </c>
      <c r="H43" s="144">
        <v>1313</v>
      </c>
      <c r="I43" s="144">
        <v>1083</v>
      </c>
      <c r="J43" s="145">
        <v>1220</v>
      </c>
      <c r="K43" s="144">
        <v>34</v>
      </c>
      <c r="L43" s="146">
        <v>2.7868852459016393</v>
      </c>
    </row>
    <row r="44" spans="1:12" s="110" customFormat="1" ht="45.75" customHeight="1" x14ac:dyDescent="0.2">
      <c r="A44" s="604" t="s">
        <v>191</v>
      </c>
      <c r="B44" s="605"/>
      <c r="C44" s="605"/>
      <c r="D44" s="606"/>
      <c r="E44" s="113">
        <v>2.1544487968662565</v>
      </c>
      <c r="F44" s="115">
        <v>924</v>
      </c>
      <c r="G44" s="114">
        <v>942</v>
      </c>
      <c r="H44" s="114">
        <v>967</v>
      </c>
      <c r="I44" s="114">
        <v>928</v>
      </c>
      <c r="J44" s="140">
        <v>941</v>
      </c>
      <c r="K44" s="114">
        <v>-17</v>
      </c>
      <c r="L44" s="116">
        <v>-1.8065887353878853</v>
      </c>
    </row>
    <row r="45" spans="1:12" s="110" customFormat="1" ht="15" customHeight="1" x14ac:dyDescent="0.2">
      <c r="A45" s="120"/>
      <c r="B45" s="119"/>
      <c r="C45" s="258" t="s">
        <v>106</v>
      </c>
      <c r="E45" s="113">
        <v>61.363636363636367</v>
      </c>
      <c r="F45" s="115">
        <v>567</v>
      </c>
      <c r="G45" s="114">
        <v>576</v>
      </c>
      <c r="H45" s="114">
        <v>591</v>
      </c>
      <c r="I45" s="114">
        <v>561</v>
      </c>
      <c r="J45" s="140">
        <v>571</v>
      </c>
      <c r="K45" s="114">
        <v>-4</v>
      </c>
      <c r="L45" s="116">
        <v>-0.70052539404553416</v>
      </c>
    </row>
    <row r="46" spans="1:12" s="110" customFormat="1" ht="15" customHeight="1" x14ac:dyDescent="0.2">
      <c r="A46" s="123"/>
      <c r="B46" s="124"/>
      <c r="C46" s="260" t="s">
        <v>107</v>
      </c>
      <c r="D46" s="261"/>
      <c r="E46" s="125">
        <v>38.636363636363633</v>
      </c>
      <c r="F46" s="143">
        <v>357</v>
      </c>
      <c r="G46" s="144">
        <v>366</v>
      </c>
      <c r="H46" s="144">
        <v>376</v>
      </c>
      <c r="I46" s="144">
        <v>367</v>
      </c>
      <c r="J46" s="145">
        <v>370</v>
      </c>
      <c r="K46" s="144">
        <v>-13</v>
      </c>
      <c r="L46" s="146">
        <v>-3.5135135135135136</v>
      </c>
    </row>
    <row r="47" spans="1:12" s="110" customFormat="1" ht="39" customHeight="1" x14ac:dyDescent="0.2">
      <c r="A47" s="604" t="s">
        <v>519</v>
      </c>
      <c r="B47" s="607"/>
      <c r="C47" s="607"/>
      <c r="D47" s="608"/>
      <c r="E47" s="113">
        <v>0.37073307218802465</v>
      </c>
      <c r="F47" s="115">
        <v>159</v>
      </c>
      <c r="G47" s="114">
        <v>158</v>
      </c>
      <c r="H47" s="114">
        <v>150</v>
      </c>
      <c r="I47" s="114">
        <v>125</v>
      </c>
      <c r="J47" s="140">
        <v>133</v>
      </c>
      <c r="K47" s="114">
        <v>26</v>
      </c>
      <c r="L47" s="116">
        <v>19.548872180451127</v>
      </c>
    </row>
    <row r="48" spans="1:12" s="110" customFormat="1" ht="15" customHeight="1" x14ac:dyDescent="0.2">
      <c r="A48" s="120"/>
      <c r="B48" s="119"/>
      <c r="C48" s="258" t="s">
        <v>106</v>
      </c>
      <c r="E48" s="113">
        <v>36.477987421383645</v>
      </c>
      <c r="F48" s="115">
        <v>58</v>
      </c>
      <c r="G48" s="114">
        <v>56</v>
      </c>
      <c r="H48" s="114">
        <v>51</v>
      </c>
      <c r="I48" s="114">
        <v>42</v>
      </c>
      <c r="J48" s="140">
        <v>44</v>
      </c>
      <c r="K48" s="114">
        <v>14</v>
      </c>
      <c r="L48" s="116">
        <v>31.818181818181817</v>
      </c>
    </row>
    <row r="49" spans="1:12" s="110" customFormat="1" ht="15" customHeight="1" x14ac:dyDescent="0.2">
      <c r="A49" s="123"/>
      <c r="B49" s="124"/>
      <c r="C49" s="260" t="s">
        <v>107</v>
      </c>
      <c r="D49" s="261"/>
      <c r="E49" s="125">
        <v>63.522012578616355</v>
      </c>
      <c r="F49" s="143">
        <v>101</v>
      </c>
      <c r="G49" s="144">
        <v>102</v>
      </c>
      <c r="H49" s="144">
        <v>99</v>
      </c>
      <c r="I49" s="144">
        <v>83</v>
      </c>
      <c r="J49" s="145">
        <v>89</v>
      </c>
      <c r="K49" s="144">
        <v>12</v>
      </c>
      <c r="L49" s="146">
        <v>13.48314606741573</v>
      </c>
    </row>
    <row r="50" spans="1:12" s="110" customFormat="1" ht="24.95" customHeight="1" x14ac:dyDescent="0.2">
      <c r="A50" s="609" t="s">
        <v>192</v>
      </c>
      <c r="B50" s="610"/>
      <c r="C50" s="610"/>
      <c r="D50" s="611"/>
      <c r="E50" s="262">
        <v>13.066592053721321</v>
      </c>
      <c r="F50" s="263">
        <v>5604</v>
      </c>
      <c r="G50" s="264">
        <v>5883</v>
      </c>
      <c r="H50" s="264">
        <v>6052</v>
      </c>
      <c r="I50" s="264">
        <v>5432</v>
      </c>
      <c r="J50" s="265">
        <v>5411</v>
      </c>
      <c r="K50" s="263">
        <v>193</v>
      </c>
      <c r="L50" s="266">
        <v>3.5668083533542783</v>
      </c>
    </row>
    <row r="51" spans="1:12" s="110" customFormat="1" ht="15" customHeight="1" x14ac:dyDescent="0.2">
      <c r="A51" s="120"/>
      <c r="B51" s="119"/>
      <c r="C51" s="258" t="s">
        <v>106</v>
      </c>
      <c r="E51" s="113">
        <v>56.441827266238398</v>
      </c>
      <c r="F51" s="115">
        <v>3163</v>
      </c>
      <c r="G51" s="114">
        <v>3273</v>
      </c>
      <c r="H51" s="114">
        <v>3397</v>
      </c>
      <c r="I51" s="114">
        <v>3016</v>
      </c>
      <c r="J51" s="140">
        <v>2977</v>
      </c>
      <c r="K51" s="114">
        <v>186</v>
      </c>
      <c r="L51" s="116">
        <v>6.247900571044676</v>
      </c>
    </row>
    <row r="52" spans="1:12" s="110" customFormat="1" ht="15" customHeight="1" x14ac:dyDescent="0.2">
      <c r="A52" s="120"/>
      <c r="B52" s="119"/>
      <c r="C52" s="258" t="s">
        <v>107</v>
      </c>
      <c r="E52" s="113">
        <v>43.558172733761602</v>
      </c>
      <c r="F52" s="115">
        <v>2441</v>
      </c>
      <c r="G52" s="114">
        <v>2610</v>
      </c>
      <c r="H52" s="114">
        <v>2655</v>
      </c>
      <c r="I52" s="114">
        <v>2416</v>
      </c>
      <c r="J52" s="140">
        <v>2434</v>
      </c>
      <c r="K52" s="114">
        <v>7</v>
      </c>
      <c r="L52" s="116">
        <v>0.28759244042728022</v>
      </c>
    </row>
    <row r="53" spans="1:12" s="110" customFormat="1" ht="15" customHeight="1" x14ac:dyDescent="0.2">
      <c r="A53" s="120"/>
      <c r="B53" s="119"/>
      <c r="C53" s="258" t="s">
        <v>187</v>
      </c>
      <c r="D53" s="110" t="s">
        <v>193</v>
      </c>
      <c r="E53" s="113">
        <v>36.170592433975735</v>
      </c>
      <c r="F53" s="115">
        <v>2027</v>
      </c>
      <c r="G53" s="114">
        <v>2322</v>
      </c>
      <c r="H53" s="114">
        <v>2350</v>
      </c>
      <c r="I53" s="114">
        <v>1761</v>
      </c>
      <c r="J53" s="140">
        <v>1933</v>
      </c>
      <c r="K53" s="114">
        <v>94</v>
      </c>
      <c r="L53" s="116">
        <v>4.8629073978272119</v>
      </c>
    </row>
    <row r="54" spans="1:12" s="110" customFormat="1" ht="15" customHeight="1" x14ac:dyDescent="0.2">
      <c r="A54" s="120"/>
      <c r="B54" s="119"/>
      <c r="D54" s="267" t="s">
        <v>194</v>
      </c>
      <c r="E54" s="113">
        <v>59.299457326097681</v>
      </c>
      <c r="F54" s="115">
        <v>1202</v>
      </c>
      <c r="G54" s="114">
        <v>1342</v>
      </c>
      <c r="H54" s="114">
        <v>1380</v>
      </c>
      <c r="I54" s="114">
        <v>1016</v>
      </c>
      <c r="J54" s="140">
        <v>1114</v>
      </c>
      <c r="K54" s="114">
        <v>88</v>
      </c>
      <c r="L54" s="116">
        <v>7.8994614003590664</v>
      </c>
    </row>
    <row r="55" spans="1:12" s="110" customFormat="1" ht="15" customHeight="1" x14ac:dyDescent="0.2">
      <c r="A55" s="120"/>
      <c r="B55" s="119"/>
      <c r="D55" s="267" t="s">
        <v>195</v>
      </c>
      <c r="E55" s="113">
        <v>40.700542673902319</v>
      </c>
      <c r="F55" s="115">
        <v>825</v>
      </c>
      <c r="G55" s="114">
        <v>980</v>
      </c>
      <c r="H55" s="114">
        <v>970</v>
      </c>
      <c r="I55" s="114">
        <v>745</v>
      </c>
      <c r="J55" s="140">
        <v>819</v>
      </c>
      <c r="K55" s="114">
        <v>6</v>
      </c>
      <c r="L55" s="116">
        <v>0.73260073260073255</v>
      </c>
    </row>
    <row r="56" spans="1:12" s="110" customFormat="1" ht="15" customHeight="1" x14ac:dyDescent="0.2">
      <c r="A56" s="120"/>
      <c r="B56" s="119" t="s">
        <v>196</v>
      </c>
      <c r="C56" s="258"/>
      <c r="E56" s="113">
        <v>68.739507554560717</v>
      </c>
      <c r="F56" s="115">
        <v>29481</v>
      </c>
      <c r="G56" s="114">
        <v>29274</v>
      </c>
      <c r="H56" s="114">
        <v>29608</v>
      </c>
      <c r="I56" s="114">
        <v>29286</v>
      </c>
      <c r="J56" s="140">
        <v>28997</v>
      </c>
      <c r="K56" s="114">
        <v>484</v>
      </c>
      <c r="L56" s="116">
        <v>1.6691381867089699</v>
      </c>
    </row>
    <row r="57" spans="1:12" s="110" customFormat="1" ht="15" customHeight="1" x14ac:dyDescent="0.2">
      <c r="A57" s="120"/>
      <c r="B57" s="119"/>
      <c r="C57" s="258" t="s">
        <v>106</v>
      </c>
      <c r="E57" s="113">
        <v>51.975848851802859</v>
      </c>
      <c r="F57" s="115">
        <v>15323</v>
      </c>
      <c r="G57" s="114">
        <v>15282</v>
      </c>
      <c r="H57" s="114">
        <v>15497</v>
      </c>
      <c r="I57" s="114">
        <v>15347</v>
      </c>
      <c r="J57" s="140">
        <v>15240</v>
      </c>
      <c r="K57" s="114">
        <v>83</v>
      </c>
      <c r="L57" s="116">
        <v>0.54461942257217844</v>
      </c>
    </row>
    <row r="58" spans="1:12" s="110" customFormat="1" ht="15" customHeight="1" x14ac:dyDescent="0.2">
      <c r="A58" s="120"/>
      <c r="B58" s="119"/>
      <c r="C58" s="258" t="s">
        <v>107</v>
      </c>
      <c r="E58" s="113">
        <v>48.024151148197141</v>
      </c>
      <c r="F58" s="115">
        <v>14158</v>
      </c>
      <c r="G58" s="114">
        <v>13992</v>
      </c>
      <c r="H58" s="114">
        <v>14111</v>
      </c>
      <c r="I58" s="114">
        <v>13939</v>
      </c>
      <c r="J58" s="140">
        <v>13757</v>
      </c>
      <c r="K58" s="114">
        <v>401</v>
      </c>
      <c r="L58" s="116">
        <v>2.9148796976084901</v>
      </c>
    </row>
    <row r="59" spans="1:12" s="110" customFormat="1" ht="15" customHeight="1" x14ac:dyDescent="0.2">
      <c r="A59" s="120"/>
      <c r="B59" s="119"/>
      <c r="C59" s="258" t="s">
        <v>105</v>
      </c>
      <c r="D59" s="110" t="s">
        <v>197</v>
      </c>
      <c r="E59" s="113">
        <v>93.21596960754384</v>
      </c>
      <c r="F59" s="115">
        <v>27481</v>
      </c>
      <c r="G59" s="114">
        <v>27259</v>
      </c>
      <c r="H59" s="114">
        <v>27591</v>
      </c>
      <c r="I59" s="114">
        <v>27294</v>
      </c>
      <c r="J59" s="140">
        <v>27045</v>
      </c>
      <c r="K59" s="114">
        <v>436</v>
      </c>
      <c r="L59" s="116">
        <v>1.612127934923276</v>
      </c>
    </row>
    <row r="60" spans="1:12" s="110" customFormat="1" ht="15" customHeight="1" x14ac:dyDescent="0.2">
      <c r="A60" s="120"/>
      <c r="B60" s="119"/>
      <c r="C60" s="258"/>
      <c r="D60" s="267" t="s">
        <v>198</v>
      </c>
      <c r="E60" s="113">
        <v>50.198318838470215</v>
      </c>
      <c r="F60" s="115">
        <v>13795</v>
      </c>
      <c r="G60" s="114">
        <v>13741</v>
      </c>
      <c r="H60" s="114">
        <v>13954</v>
      </c>
      <c r="I60" s="114">
        <v>13823</v>
      </c>
      <c r="J60" s="140">
        <v>13746</v>
      </c>
      <c r="K60" s="114">
        <v>49</v>
      </c>
      <c r="L60" s="116">
        <v>0.35646733595227703</v>
      </c>
    </row>
    <row r="61" spans="1:12" s="110" customFormat="1" ht="15" customHeight="1" x14ac:dyDescent="0.2">
      <c r="A61" s="120"/>
      <c r="B61" s="119"/>
      <c r="C61" s="258"/>
      <c r="D61" s="267" t="s">
        <v>199</v>
      </c>
      <c r="E61" s="113">
        <v>49.801681161529785</v>
      </c>
      <c r="F61" s="115">
        <v>13686</v>
      </c>
      <c r="G61" s="114">
        <v>13518</v>
      </c>
      <c r="H61" s="114">
        <v>13637</v>
      </c>
      <c r="I61" s="114">
        <v>13471</v>
      </c>
      <c r="J61" s="140">
        <v>13299</v>
      </c>
      <c r="K61" s="114">
        <v>387</v>
      </c>
      <c r="L61" s="116">
        <v>2.9099932325738775</v>
      </c>
    </row>
    <row r="62" spans="1:12" s="110" customFormat="1" ht="15" customHeight="1" x14ac:dyDescent="0.2">
      <c r="A62" s="120"/>
      <c r="B62" s="119"/>
      <c r="C62" s="258"/>
      <c r="D62" s="258" t="s">
        <v>200</v>
      </c>
      <c r="E62" s="113">
        <v>6.7840303924561578</v>
      </c>
      <c r="F62" s="115">
        <v>2000</v>
      </c>
      <c r="G62" s="114">
        <v>2015</v>
      </c>
      <c r="H62" s="114">
        <v>2017</v>
      </c>
      <c r="I62" s="114">
        <v>1992</v>
      </c>
      <c r="J62" s="140">
        <v>1952</v>
      </c>
      <c r="K62" s="114">
        <v>48</v>
      </c>
      <c r="L62" s="116">
        <v>2.459016393442623</v>
      </c>
    </row>
    <row r="63" spans="1:12" s="110" customFormat="1" ht="15" customHeight="1" x14ac:dyDescent="0.2">
      <c r="A63" s="120"/>
      <c r="B63" s="119"/>
      <c r="C63" s="258"/>
      <c r="D63" s="267" t="s">
        <v>198</v>
      </c>
      <c r="E63" s="113">
        <v>76.400000000000006</v>
      </c>
      <c r="F63" s="115">
        <v>1528</v>
      </c>
      <c r="G63" s="114">
        <v>1541</v>
      </c>
      <c r="H63" s="114">
        <v>1543</v>
      </c>
      <c r="I63" s="114">
        <v>1524</v>
      </c>
      <c r="J63" s="140">
        <v>1494</v>
      </c>
      <c r="K63" s="114">
        <v>34</v>
      </c>
      <c r="L63" s="116">
        <v>2.2757697456492636</v>
      </c>
    </row>
    <row r="64" spans="1:12" s="110" customFormat="1" ht="15" customHeight="1" x14ac:dyDescent="0.2">
      <c r="A64" s="120"/>
      <c r="B64" s="119"/>
      <c r="C64" s="258"/>
      <c r="D64" s="267" t="s">
        <v>199</v>
      </c>
      <c r="E64" s="113">
        <v>23.6</v>
      </c>
      <c r="F64" s="115">
        <v>472</v>
      </c>
      <c r="G64" s="114">
        <v>474</v>
      </c>
      <c r="H64" s="114">
        <v>474</v>
      </c>
      <c r="I64" s="114">
        <v>468</v>
      </c>
      <c r="J64" s="140">
        <v>458</v>
      </c>
      <c r="K64" s="114">
        <v>14</v>
      </c>
      <c r="L64" s="116">
        <v>3.0567685589519651</v>
      </c>
    </row>
    <row r="65" spans="1:12" s="110" customFormat="1" ht="15" customHeight="1" x14ac:dyDescent="0.2">
      <c r="A65" s="120"/>
      <c r="B65" s="119" t="s">
        <v>201</v>
      </c>
      <c r="C65" s="258"/>
      <c r="E65" s="113">
        <v>7.8903189703413545</v>
      </c>
      <c r="F65" s="115">
        <v>3384</v>
      </c>
      <c r="G65" s="114">
        <v>3341</v>
      </c>
      <c r="H65" s="114">
        <v>3325</v>
      </c>
      <c r="I65" s="114">
        <v>3256</v>
      </c>
      <c r="J65" s="140">
        <v>3181</v>
      </c>
      <c r="K65" s="114">
        <v>203</v>
      </c>
      <c r="L65" s="116">
        <v>6.3816409933983023</v>
      </c>
    </row>
    <row r="66" spans="1:12" s="110" customFormat="1" ht="15" customHeight="1" x14ac:dyDescent="0.2">
      <c r="A66" s="120"/>
      <c r="B66" s="119"/>
      <c r="C66" s="258" t="s">
        <v>106</v>
      </c>
      <c r="E66" s="113">
        <v>54.432624113475178</v>
      </c>
      <c r="F66" s="115">
        <v>1842</v>
      </c>
      <c r="G66" s="114">
        <v>1823</v>
      </c>
      <c r="H66" s="114">
        <v>1825</v>
      </c>
      <c r="I66" s="114">
        <v>1789</v>
      </c>
      <c r="J66" s="140">
        <v>1759</v>
      </c>
      <c r="K66" s="114">
        <v>83</v>
      </c>
      <c r="L66" s="116">
        <v>4.7185901080159178</v>
      </c>
    </row>
    <row r="67" spans="1:12" s="110" customFormat="1" ht="15" customHeight="1" x14ac:dyDescent="0.2">
      <c r="A67" s="120"/>
      <c r="B67" s="119"/>
      <c r="C67" s="258" t="s">
        <v>107</v>
      </c>
      <c r="E67" s="113">
        <v>45.567375886524822</v>
      </c>
      <c r="F67" s="115">
        <v>1542</v>
      </c>
      <c r="G67" s="114">
        <v>1518</v>
      </c>
      <c r="H67" s="114">
        <v>1500</v>
      </c>
      <c r="I67" s="114">
        <v>1467</v>
      </c>
      <c r="J67" s="140">
        <v>1422</v>
      </c>
      <c r="K67" s="114">
        <v>120</v>
      </c>
      <c r="L67" s="116">
        <v>8.4388185654008439</v>
      </c>
    </row>
    <row r="68" spans="1:12" s="110" customFormat="1" ht="15" customHeight="1" x14ac:dyDescent="0.2">
      <c r="A68" s="120"/>
      <c r="B68" s="119"/>
      <c r="C68" s="258" t="s">
        <v>105</v>
      </c>
      <c r="D68" s="110" t="s">
        <v>202</v>
      </c>
      <c r="E68" s="113">
        <v>17.641843971631207</v>
      </c>
      <c r="F68" s="115">
        <v>597</v>
      </c>
      <c r="G68" s="114">
        <v>583</v>
      </c>
      <c r="H68" s="114">
        <v>568</v>
      </c>
      <c r="I68" s="114">
        <v>546</v>
      </c>
      <c r="J68" s="140">
        <v>521</v>
      </c>
      <c r="K68" s="114">
        <v>76</v>
      </c>
      <c r="L68" s="116">
        <v>14.587332053742802</v>
      </c>
    </row>
    <row r="69" spans="1:12" s="110" customFormat="1" ht="15" customHeight="1" x14ac:dyDescent="0.2">
      <c r="A69" s="120"/>
      <c r="B69" s="119"/>
      <c r="C69" s="258"/>
      <c r="D69" s="267" t="s">
        <v>198</v>
      </c>
      <c r="E69" s="113">
        <v>49.916247906197654</v>
      </c>
      <c r="F69" s="115">
        <v>298</v>
      </c>
      <c r="G69" s="114">
        <v>283</v>
      </c>
      <c r="H69" s="114">
        <v>282</v>
      </c>
      <c r="I69" s="114">
        <v>273</v>
      </c>
      <c r="J69" s="140">
        <v>261</v>
      </c>
      <c r="K69" s="114">
        <v>37</v>
      </c>
      <c r="L69" s="116">
        <v>14.17624521072797</v>
      </c>
    </row>
    <row r="70" spans="1:12" s="110" customFormat="1" ht="15" customHeight="1" x14ac:dyDescent="0.2">
      <c r="A70" s="120"/>
      <c r="B70" s="119"/>
      <c r="C70" s="258"/>
      <c r="D70" s="267" t="s">
        <v>199</v>
      </c>
      <c r="E70" s="113">
        <v>50.083752093802346</v>
      </c>
      <c r="F70" s="115">
        <v>299</v>
      </c>
      <c r="G70" s="114">
        <v>300</v>
      </c>
      <c r="H70" s="114">
        <v>286</v>
      </c>
      <c r="I70" s="114">
        <v>273</v>
      </c>
      <c r="J70" s="140">
        <v>260</v>
      </c>
      <c r="K70" s="114">
        <v>39</v>
      </c>
      <c r="L70" s="116">
        <v>15</v>
      </c>
    </row>
    <row r="71" spans="1:12" s="110" customFormat="1" ht="15" customHeight="1" x14ac:dyDescent="0.2">
      <c r="A71" s="120"/>
      <c r="B71" s="119"/>
      <c r="C71" s="258"/>
      <c r="D71" s="110" t="s">
        <v>203</v>
      </c>
      <c r="E71" s="113">
        <v>74.763593380614651</v>
      </c>
      <c r="F71" s="115">
        <v>2530</v>
      </c>
      <c r="G71" s="114">
        <v>2505</v>
      </c>
      <c r="H71" s="114">
        <v>2499</v>
      </c>
      <c r="I71" s="114">
        <v>2458</v>
      </c>
      <c r="J71" s="140">
        <v>2417</v>
      </c>
      <c r="K71" s="114">
        <v>113</v>
      </c>
      <c r="L71" s="116">
        <v>4.6752172114191142</v>
      </c>
    </row>
    <row r="72" spans="1:12" s="110" customFormat="1" ht="15" customHeight="1" x14ac:dyDescent="0.2">
      <c r="A72" s="120"/>
      <c r="B72" s="119"/>
      <c r="C72" s="258"/>
      <c r="D72" s="267" t="s">
        <v>198</v>
      </c>
      <c r="E72" s="113">
        <v>55.177865612648219</v>
      </c>
      <c r="F72" s="115">
        <v>1396</v>
      </c>
      <c r="G72" s="114">
        <v>1391</v>
      </c>
      <c r="H72" s="114">
        <v>1388</v>
      </c>
      <c r="I72" s="114">
        <v>1365</v>
      </c>
      <c r="J72" s="140">
        <v>1358</v>
      </c>
      <c r="K72" s="114">
        <v>38</v>
      </c>
      <c r="L72" s="116">
        <v>2.7982326951399115</v>
      </c>
    </row>
    <row r="73" spans="1:12" s="110" customFormat="1" ht="15" customHeight="1" x14ac:dyDescent="0.2">
      <c r="A73" s="120"/>
      <c r="B73" s="119"/>
      <c r="C73" s="258"/>
      <c r="D73" s="267" t="s">
        <v>199</v>
      </c>
      <c r="E73" s="113">
        <v>44.822134387351781</v>
      </c>
      <c r="F73" s="115">
        <v>1134</v>
      </c>
      <c r="G73" s="114">
        <v>1114</v>
      </c>
      <c r="H73" s="114">
        <v>1111</v>
      </c>
      <c r="I73" s="114">
        <v>1093</v>
      </c>
      <c r="J73" s="140">
        <v>1059</v>
      </c>
      <c r="K73" s="114">
        <v>75</v>
      </c>
      <c r="L73" s="116">
        <v>7.0821529745042495</v>
      </c>
    </row>
    <row r="74" spans="1:12" s="110" customFormat="1" ht="15" customHeight="1" x14ac:dyDescent="0.2">
      <c r="A74" s="120"/>
      <c r="B74" s="119"/>
      <c r="C74" s="258"/>
      <c r="D74" s="110" t="s">
        <v>204</v>
      </c>
      <c r="E74" s="113">
        <v>7.5945626477541373</v>
      </c>
      <c r="F74" s="115">
        <v>257</v>
      </c>
      <c r="G74" s="114">
        <v>253</v>
      </c>
      <c r="H74" s="114">
        <v>258</v>
      </c>
      <c r="I74" s="114">
        <v>252</v>
      </c>
      <c r="J74" s="140">
        <v>243</v>
      </c>
      <c r="K74" s="114">
        <v>14</v>
      </c>
      <c r="L74" s="116">
        <v>5.761316872427984</v>
      </c>
    </row>
    <row r="75" spans="1:12" s="110" customFormat="1" ht="15" customHeight="1" x14ac:dyDescent="0.2">
      <c r="A75" s="120"/>
      <c r="B75" s="119"/>
      <c r="C75" s="258"/>
      <c r="D75" s="267" t="s">
        <v>198</v>
      </c>
      <c r="E75" s="113">
        <v>57.587548638132297</v>
      </c>
      <c r="F75" s="115">
        <v>148</v>
      </c>
      <c r="G75" s="114">
        <v>149</v>
      </c>
      <c r="H75" s="114">
        <v>155</v>
      </c>
      <c r="I75" s="114">
        <v>151</v>
      </c>
      <c r="J75" s="140">
        <v>140</v>
      </c>
      <c r="K75" s="114">
        <v>8</v>
      </c>
      <c r="L75" s="116">
        <v>5.7142857142857144</v>
      </c>
    </row>
    <row r="76" spans="1:12" s="110" customFormat="1" ht="15" customHeight="1" x14ac:dyDescent="0.2">
      <c r="A76" s="120"/>
      <c r="B76" s="119"/>
      <c r="C76" s="258"/>
      <c r="D76" s="267" t="s">
        <v>199</v>
      </c>
      <c r="E76" s="113">
        <v>42.412451361867703</v>
      </c>
      <c r="F76" s="115">
        <v>109</v>
      </c>
      <c r="G76" s="114">
        <v>104</v>
      </c>
      <c r="H76" s="114">
        <v>103</v>
      </c>
      <c r="I76" s="114">
        <v>101</v>
      </c>
      <c r="J76" s="140">
        <v>103</v>
      </c>
      <c r="K76" s="114">
        <v>6</v>
      </c>
      <c r="L76" s="116">
        <v>5.825242718446602</v>
      </c>
    </row>
    <row r="77" spans="1:12" s="110" customFormat="1" ht="15" customHeight="1" x14ac:dyDescent="0.2">
      <c r="A77" s="534"/>
      <c r="B77" s="119" t="s">
        <v>205</v>
      </c>
      <c r="C77" s="268"/>
      <c r="D77" s="182"/>
      <c r="E77" s="113">
        <v>10.303581421376609</v>
      </c>
      <c r="F77" s="115">
        <v>4419</v>
      </c>
      <c r="G77" s="114">
        <v>4326</v>
      </c>
      <c r="H77" s="114">
        <v>4874</v>
      </c>
      <c r="I77" s="114">
        <v>4544</v>
      </c>
      <c r="J77" s="140">
        <v>4322</v>
      </c>
      <c r="K77" s="114">
        <v>97</v>
      </c>
      <c r="L77" s="116">
        <v>2.2443313280888479</v>
      </c>
    </row>
    <row r="78" spans="1:12" s="110" customFormat="1" ht="15" customHeight="1" x14ac:dyDescent="0.2">
      <c r="A78" s="120"/>
      <c r="B78" s="119"/>
      <c r="C78" s="268" t="s">
        <v>106</v>
      </c>
      <c r="D78" s="182"/>
      <c r="E78" s="113">
        <v>60.420909708078753</v>
      </c>
      <c r="F78" s="115">
        <v>2670</v>
      </c>
      <c r="G78" s="114">
        <v>2543</v>
      </c>
      <c r="H78" s="114">
        <v>2945</v>
      </c>
      <c r="I78" s="114">
        <v>2675</v>
      </c>
      <c r="J78" s="140">
        <v>2533</v>
      </c>
      <c r="K78" s="114">
        <v>137</v>
      </c>
      <c r="L78" s="116">
        <v>5.4086063955783654</v>
      </c>
    </row>
    <row r="79" spans="1:12" s="110" customFormat="1" ht="15" customHeight="1" x14ac:dyDescent="0.2">
      <c r="A79" s="123"/>
      <c r="B79" s="124"/>
      <c r="C79" s="260" t="s">
        <v>107</v>
      </c>
      <c r="D79" s="261"/>
      <c r="E79" s="125">
        <v>39.579090291921247</v>
      </c>
      <c r="F79" s="143">
        <v>1749</v>
      </c>
      <c r="G79" s="144">
        <v>1783</v>
      </c>
      <c r="H79" s="144">
        <v>1929</v>
      </c>
      <c r="I79" s="144">
        <v>1869</v>
      </c>
      <c r="J79" s="145">
        <v>1789</v>
      </c>
      <c r="K79" s="144">
        <v>-40</v>
      </c>
      <c r="L79" s="146">
        <v>-2.2358859698155396</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42888</v>
      </c>
      <c r="E11" s="114">
        <v>42824</v>
      </c>
      <c r="F11" s="114">
        <v>43859</v>
      </c>
      <c r="G11" s="114">
        <v>42518</v>
      </c>
      <c r="H11" s="140">
        <v>41911</v>
      </c>
      <c r="I11" s="115">
        <v>977</v>
      </c>
      <c r="J11" s="116">
        <v>2.3311302522010928</v>
      </c>
    </row>
    <row r="12" spans="1:15" s="110" customFormat="1" ht="24.95" customHeight="1" x14ac:dyDescent="0.2">
      <c r="A12" s="193" t="s">
        <v>132</v>
      </c>
      <c r="B12" s="194" t="s">
        <v>133</v>
      </c>
      <c r="C12" s="113">
        <v>3.837903376235777</v>
      </c>
      <c r="D12" s="115">
        <v>1646</v>
      </c>
      <c r="E12" s="114">
        <v>1574</v>
      </c>
      <c r="F12" s="114">
        <v>2017</v>
      </c>
      <c r="G12" s="114">
        <v>1820</v>
      </c>
      <c r="H12" s="140">
        <v>1577</v>
      </c>
      <c r="I12" s="115">
        <v>69</v>
      </c>
      <c r="J12" s="116">
        <v>4.3753963221306273</v>
      </c>
    </row>
    <row r="13" spans="1:15" s="110" customFormat="1" ht="24.95" customHeight="1" x14ac:dyDescent="0.2">
      <c r="A13" s="193" t="s">
        <v>134</v>
      </c>
      <c r="B13" s="199" t="s">
        <v>214</v>
      </c>
      <c r="C13" s="113">
        <v>1.6741279612012685</v>
      </c>
      <c r="D13" s="115">
        <v>718</v>
      </c>
      <c r="E13" s="114">
        <v>725</v>
      </c>
      <c r="F13" s="114">
        <v>728</v>
      </c>
      <c r="G13" s="114">
        <v>713</v>
      </c>
      <c r="H13" s="140">
        <v>731</v>
      </c>
      <c r="I13" s="115">
        <v>-13</v>
      </c>
      <c r="J13" s="116">
        <v>-1.7783857729138166</v>
      </c>
    </row>
    <row r="14" spans="1:15" s="287" customFormat="1" ht="24" customHeight="1" x14ac:dyDescent="0.2">
      <c r="A14" s="193" t="s">
        <v>215</v>
      </c>
      <c r="B14" s="199" t="s">
        <v>137</v>
      </c>
      <c r="C14" s="113">
        <v>16.128054467450102</v>
      </c>
      <c r="D14" s="115">
        <v>6917</v>
      </c>
      <c r="E14" s="114">
        <v>6959</v>
      </c>
      <c r="F14" s="114">
        <v>7051</v>
      </c>
      <c r="G14" s="114">
        <v>6827</v>
      </c>
      <c r="H14" s="140">
        <v>6853</v>
      </c>
      <c r="I14" s="115">
        <v>64</v>
      </c>
      <c r="J14" s="116">
        <v>0.93389756311104621</v>
      </c>
      <c r="K14" s="110"/>
      <c r="L14" s="110"/>
      <c r="M14" s="110"/>
      <c r="N14" s="110"/>
      <c r="O14" s="110"/>
    </row>
    <row r="15" spans="1:15" s="110" customFormat="1" ht="24.75" customHeight="1" x14ac:dyDescent="0.2">
      <c r="A15" s="193" t="s">
        <v>216</v>
      </c>
      <c r="B15" s="199" t="s">
        <v>217</v>
      </c>
      <c r="C15" s="113">
        <v>4.3275508300690166</v>
      </c>
      <c r="D15" s="115">
        <v>1856</v>
      </c>
      <c r="E15" s="114">
        <v>1890</v>
      </c>
      <c r="F15" s="114">
        <v>1936</v>
      </c>
      <c r="G15" s="114">
        <v>1849</v>
      </c>
      <c r="H15" s="140">
        <v>1863</v>
      </c>
      <c r="I15" s="115">
        <v>-7</v>
      </c>
      <c r="J15" s="116">
        <v>-0.37573805689747719</v>
      </c>
    </row>
    <row r="16" spans="1:15" s="287" customFormat="1" ht="24.95" customHeight="1" x14ac:dyDescent="0.2">
      <c r="A16" s="193" t="s">
        <v>218</v>
      </c>
      <c r="B16" s="199" t="s">
        <v>141</v>
      </c>
      <c r="C16" s="113">
        <v>4.7146054840514831</v>
      </c>
      <c r="D16" s="115">
        <v>2022</v>
      </c>
      <c r="E16" s="114">
        <v>2031</v>
      </c>
      <c r="F16" s="114">
        <v>2062</v>
      </c>
      <c r="G16" s="114">
        <v>2045</v>
      </c>
      <c r="H16" s="140">
        <v>2079</v>
      </c>
      <c r="I16" s="115">
        <v>-57</v>
      </c>
      <c r="J16" s="116">
        <v>-2.7417027417027415</v>
      </c>
      <c r="K16" s="110"/>
      <c r="L16" s="110"/>
      <c r="M16" s="110"/>
      <c r="N16" s="110"/>
      <c r="O16" s="110"/>
    </row>
    <row r="17" spans="1:15" s="110" customFormat="1" ht="24.95" customHeight="1" x14ac:dyDescent="0.2">
      <c r="A17" s="193" t="s">
        <v>219</v>
      </c>
      <c r="B17" s="199" t="s">
        <v>220</v>
      </c>
      <c r="C17" s="113">
        <v>7.0858981533296026</v>
      </c>
      <c r="D17" s="115">
        <v>3039</v>
      </c>
      <c r="E17" s="114">
        <v>3038</v>
      </c>
      <c r="F17" s="114">
        <v>3053</v>
      </c>
      <c r="G17" s="114">
        <v>2933</v>
      </c>
      <c r="H17" s="140">
        <v>2911</v>
      </c>
      <c r="I17" s="115">
        <v>128</v>
      </c>
      <c r="J17" s="116">
        <v>4.3971143936791481</v>
      </c>
    </row>
    <row r="18" spans="1:15" s="287" customFormat="1" ht="24.95" customHeight="1" x14ac:dyDescent="0.2">
      <c r="A18" s="201" t="s">
        <v>144</v>
      </c>
      <c r="B18" s="202" t="s">
        <v>145</v>
      </c>
      <c r="C18" s="113">
        <v>9.1167692594665173</v>
      </c>
      <c r="D18" s="115">
        <v>3910</v>
      </c>
      <c r="E18" s="114">
        <v>3865</v>
      </c>
      <c r="F18" s="114">
        <v>3954</v>
      </c>
      <c r="G18" s="114">
        <v>3838</v>
      </c>
      <c r="H18" s="140">
        <v>3865</v>
      </c>
      <c r="I18" s="115">
        <v>45</v>
      </c>
      <c r="J18" s="116">
        <v>1.1642949547218628</v>
      </c>
      <c r="K18" s="110"/>
      <c r="L18" s="110"/>
      <c r="M18" s="110"/>
      <c r="N18" s="110"/>
      <c r="O18" s="110"/>
    </row>
    <row r="19" spans="1:15" s="110" customFormat="1" ht="24.95" customHeight="1" x14ac:dyDescent="0.2">
      <c r="A19" s="193" t="s">
        <v>146</v>
      </c>
      <c r="B19" s="199" t="s">
        <v>147</v>
      </c>
      <c r="C19" s="113">
        <v>14.076198470434621</v>
      </c>
      <c r="D19" s="115">
        <v>6037</v>
      </c>
      <c r="E19" s="114">
        <v>6046</v>
      </c>
      <c r="F19" s="114">
        <v>6104</v>
      </c>
      <c r="G19" s="114">
        <v>5861</v>
      </c>
      <c r="H19" s="140">
        <v>5818</v>
      </c>
      <c r="I19" s="115">
        <v>219</v>
      </c>
      <c r="J19" s="116">
        <v>3.7641801306290823</v>
      </c>
    </row>
    <row r="20" spans="1:15" s="287" customFormat="1" ht="24.95" customHeight="1" x14ac:dyDescent="0.2">
      <c r="A20" s="193" t="s">
        <v>148</v>
      </c>
      <c r="B20" s="199" t="s">
        <v>149</v>
      </c>
      <c r="C20" s="113">
        <v>7.011285207983585</v>
      </c>
      <c r="D20" s="115">
        <v>3007</v>
      </c>
      <c r="E20" s="114">
        <v>3021</v>
      </c>
      <c r="F20" s="114">
        <v>3020</v>
      </c>
      <c r="G20" s="114">
        <v>2915</v>
      </c>
      <c r="H20" s="140">
        <v>2930</v>
      </c>
      <c r="I20" s="115">
        <v>77</v>
      </c>
      <c r="J20" s="116">
        <v>2.6279863481228669</v>
      </c>
      <c r="K20" s="110"/>
      <c r="L20" s="110"/>
      <c r="M20" s="110"/>
      <c r="N20" s="110"/>
      <c r="O20" s="110"/>
    </row>
    <row r="21" spans="1:15" s="110" customFormat="1" ht="24.95" customHeight="1" x14ac:dyDescent="0.2">
      <c r="A21" s="201" t="s">
        <v>150</v>
      </c>
      <c r="B21" s="202" t="s">
        <v>151</v>
      </c>
      <c r="C21" s="113">
        <v>4.3835105390785305</v>
      </c>
      <c r="D21" s="115">
        <v>1880</v>
      </c>
      <c r="E21" s="114">
        <v>1864</v>
      </c>
      <c r="F21" s="114">
        <v>2117</v>
      </c>
      <c r="G21" s="114">
        <v>2045</v>
      </c>
      <c r="H21" s="140">
        <v>1797</v>
      </c>
      <c r="I21" s="115">
        <v>83</v>
      </c>
      <c r="J21" s="116">
        <v>4.6188091263216471</v>
      </c>
    </row>
    <row r="22" spans="1:15" s="110" customFormat="1" ht="24.95" customHeight="1" x14ac:dyDescent="0.2">
      <c r="A22" s="201" t="s">
        <v>152</v>
      </c>
      <c r="B22" s="199" t="s">
        <v>153</v>
      </c>
      <c r="C22" s="113">
        <v>0.64819996269352731</v>
      </c>
      <c r="D22" s="115">
        <v>278</v>
      </c>
      <c r="E22" s="114">
        <v>277</v>
      </c>
      <c r="F22" s="114">
        <v>281</v>
      </c>
      <c r="G22" s="114">
        <v>285</v>
      </c>
      <c r="H22" s="140">
        <v>288</v>
      </c>
      <c r="I22" s="115">
        <v>-10</v>
      </c>
      <c r="J22" s="116">
        <v>-3.4722222222222223</v>
      </c>
    </row>
    <row r="23" spans="1:15" s="110" customFormat="1" ht="24.95" customHeight="1" x14ac:dyDescent="0.2">
      <c r="A23" s="193" t="s">
        <v>154</v>
      </c>
      <c r="B23" s="199" t="s">
        <v>155</v>
      </c>
      <c r="C23" s="113">
        <v>1.3546912889386309</v>
      </c>
      <c r="D23" s="115">
        <v>581</v>
      </c>
      <c r="E23" s="114">
        <v>597</v>
      </c>
      <c r="F23" s="114">
        <v>603</v>
      </c>
      <c r="G23" s="114">
        <v>625</v>
      </c>
      <c r="H23" s="140">
        <v>628</v>
      </c>
      <c r="I23" s="115">
        <v>-47</v>
      </c>
      <c r="J23" s="116">
        <v>-7.484076433121019</v>
      </c>
    </row>
    <row r="24" spans="1:15" s="110" customFormat="1" ht="24.95" customHeight="1" x14ac:dyDescent="0.2">
      <c r="A24" s="193" t="s">
        <v>156</v>
      </c>
      <c r="B24" s="199" t="s">
        <v>221</v>
      </c>
      <c r="C24" s="113">
        <v>5.8128147733631783</v>
      </c>
      <c r="D24" s="115">
        <v>2493</v>
      </c>
      <c r="E24" s="114">
        <v>2494</v>
      </c>
      <c r="F24" s="114">
        <v>2465</v>
      </c>
      <c r="G24" s="114">
        <v>2412</v>
      </c>
      <c r="H24" s="140">
        <v>2404</v>
      </c>
      <c r="I24" s="115">
        <v>89</v>
      </c>
      <c r="J24" s="116">
        <v>3.7021630615640597</v>
      </c>
    </row>
    <row r="25" spans="1:15" s="110" customFormat="1" ht="24.95" customHeight="1" x14ac:dyDescent="0.2">
      <c r="A25" s="193" t="s">
        <v>222</v>
      </c>
      <c r="B25" s="204" t="s">
        <v>159</v>
      </c>
      <c r="C25" s="113">
        <v>2.872598395821675</v>
      </c>
      <c r="D25" s="115">
        <v>1232</v>
      </c>
      <c r="E25" s="114">
        <v>1099</v>
      </c>
      <c r="F25" s="114">
        <v>1199</v>
      </c>
      <c r="G25" s="114">
        <v>1202</v>
      </c>
      <c r="H25" s="140">
        <v>1068</v>
      </c>
      <c r="I25" s="115">
        <v>164</v>
      </c>
      <c r="J25" s="116">
        <v>15.355805243445692</v>
      </c>
    </row>
    <row r="26" spans="1:15" s="110" customFormat="1" ht="24.95" customHeight="1" x14ac:dyDescent="0.2">
      <c r="A26" s="201">
        <v>782.78300000000002</v>
      </c>
      <c r="B26" s="203" t="s">
        <v>160</v>
      </c>
      <c r="C26" s="113">
        <v>0.32643163588882673</v>
      </c>
      <c r="D26" s="115">
        <v>140</v>
      </c>
      <c r="E26" s="114">
        <v>223</v>
      </c>
      <c r="F26" s="114">
        <v>247</v>
      </c>
      <c r="G26" s="114">
        <v>234</v>
      </c>
      <c r="H26" s="140">
        <v>241</v>
      </c>
      <c r="I26" s="115">
        <v>-101</v>
      </c>
      <c r="J26" s="116">
        <v>-41.908713692946058</v>
      </c>
    </row>
    <row r="27" spans="1:15" s="110" customFormat="1" ht="24.95" customHeight="1" x14ac:dyDescent="0.2">
      <c r="A27" s="193" t="s">
        <v>161</v>
      </c>
      <c r="B27" s="199" t="s">
        <v>223</v>
      </c>
      <c r="C27" s="113">
        <v>6.8807125536280545</v>
      </c>
      <c r="D27" s="115">
        <v>2951</v>
      </c>
      <c r="E27" s="114">
        <v>2959</v>
      </c>
      <c r="F27" s="114">
        <v>2957</v>
      </c>
      <c r="G27" s="114">
        <v>2883</v>
      </c>
      <c r="H27" s="140">
        <v>2886</v>
      </c>
      <c r="I27" s="115">
        <v>65</v>
      </c>
      <c r="J27" s="116">
        <v>2.2522522522522523</v>
      </c>
    </row>
    <row r="28" spans="1:15" s="110" customFormat="1" ht="24.95" customHeight="1" x14ac:dyDescent="0.2">
      <c r="A28" s="193" t="s">
        <v>163</v>
      </c>
      <c r="B28" s="199" t="s">
        <v>164</v>
      </c>
      <c r="C28" s="113">
        <v>3.5790897220667786</v>
      </c>
      <c r="D28" s="115">
        <v>1535</v>
      </c>
      <c r="E28" s="114">
        <v>1523</v>
      </c>
      <c r="F28" s="114">
        <v>1488</v>
      </c>
      <c r="G28" s="114">
        <v>1428</v>
      </c>
      <c r="H28" s="140">
        <v>1445</v>
      </c>
      <c r="I28" s="115">
        <v>90</v>
      </c>
      <c r="J28" s="116">
        <v>6.2283737024221457</v>
      </c>
    </row>
    <row r="29" spans="1:15" s="110" customFormat="1" ht="24.95" customHeight="1" x14ac:dyDescent="0.2">
      <c r="A29" s="193">
        <v>86</v>
      </c>
      <c r="B29" s="199" t="s">
        <v>165</v>
      </c>
      <c r="C29" s="113">
        <v>8.0558664428278313</v>
      </c>
      <c r="D29" s="115">
        <v>3455</v>
      </c>
      <c r="E29" s="114">
        <v>3466</v>
      </c>
      <c r="F29" s="114">
        <v>3460</v>
      </c>
      <c r="G29" s="114">
        <v>3411</v>
      </c>
      <c r="H29" s="140">
        <v>3370</v>
      </c>
      <c r="I29" s="115">
        <v>85</v>
      </c>
      <c r="J29" s="116">
        <v>2.5222551928783381</v>
      </c>
    </row>
    <row r="30" spans="1:15" s="110" customFormat="1" ht="24.95" customHeight="1" x14ac:dyDescent="0.2">
      <c r="A30" s="193">
        <v>87.88</v>
      </c>
      <c r="B30" s="204" t="s">
        <v>166</v>
      </c>
      <c r="C30" s="113">
        <v>10.270938257787726</v>
      </c>
      <c r="D30" s="115">
        <v>4405</v>
      </c>
      <c r="E30" s="114">
        <v>4422</v>
      </c>
      <c r="F30" s="114">
        <v>4423</v>
      </c>
      <c r="G30" s="114">
        <v>4325</v>
      </c>
      <c r="H30" s="140">
        <v>4335</v>
      </c>
      <c r="I30" s="115">
        <v>70</v>
      </c>
      <c r="J30" s="116">
        <v>1.6147635524798154</v>
      </c>
    </row>
    <row r="31" spans="1:15" s="110" customFormat="1" ht="24.95" customHeight="1" x14ac:dyDescent="0.2">
      <c r="A31" s="193" t="s">
        <v>167</v>
      </c>
      <c r="B31" s="199" t="s">
        <v>168</v>
      </c>
      <c r="C31" s="113">
        <v>3.9708076851333707</v>
      </c>
      <c r="D31" s="115">
        <v>1703</v>
      </c>
      <c r="E31" s="114">
        <v>1710</v>
      </c>
      <c r="F31" s="114">
        <v>1745</v>
      </c>
      <c r="G31" s="114">
        <v>1694</v>
      </c>
      <c r="H31" s="140">
        <v>1675</v>
      </c>
      <c r="I31" s="115">
        <v>28</v>
      </c>
      <c r="J31" s="116">
        <v>1.6716417910447761</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3.837903376235777</v>
      </c>
      <c r="D34" s="115">
        <v>1646</v>
      </c>
      <c r="E34" s="114">
        <v>1574</v>
      </c>
      <c r="F34" s="114">
        <v>2017</v>
      </c>
      <c r="G34" s="114">
        <v>1820</v>
      </c>
      <c r="H34" s="140">
        <v>1577</v>
      </c>
      <c r="I34" s="115">
        <v>69</v>
      </c>
      <c r="J34" s="116">
        <v>4.3753963221306273</v>
      </c>
    </row>
    <row r="35" spans="1:10" s="110" customFormat="1" ht="24.95" customHeight="1" x14ac:dyDescent="0.2">
      <c r="A35" s="292" t="s">
        <v>171</v>
      </c>
      <c r="B35" s="293" t="s">
        <v>172</v>
      </c>
      <c r="C35" s="113">
        <v>26.91895168811789</v>
      </c>
      <c r="D35" s="115">
        <v>11545</v>
      </c>
      <c r="E35" s="114">
        <v>11549</v>
      </c>
      <c r="F35" s="114">
        <v>11733</v>
      </c>
      <c r="G35" s="114">
        <v>11378</v>
      </c>
      <c r="H35" s="140">
        <v>11449</v>
      </c>
      <c r="I35" s="115">
        <v>96</v>
      </c>
      <c r="J35" s="116">
        <v>0.83850117914228317</v>
      </c>
    </row>
    <row r="36" spans="1:10" s="110" customFormat="1" ht="24.95" customHeight="1" x14ac:dyDescent="0.2">
      <c r="A36" s="294" t="s">
        <v>173</v>
      </c>
      <c r="B36" s="295" t="s">
        <v>174</v>
      </c>
      <c r="C36" s="125">
        <v>69.243144935646328</v>
      </c>
      <c r="D36" s="143">
        <v>29697</v>
      </c>
      <c r="E36" s="144">
        <v>29701</v>
      </c>
      <c r="F36" s="144">
        <v>30109</v>
      </c>
      <c r="G36" s="144">
        <v>29320</v>
      </c>
      <c r="H36" s="145">
        <v>28885</v>
      </c>
      <c r="I36" s="143">
        <v>812</v>
      </c>
      <c r="J36" s="146">
        <v>2.8111476544919509</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2020-09-25T06:29:31Z</dcterms:created>
  <dcterms:modified xsi:type="dcterms:W3CDTF">2020-09-28T08:05:55Z</dcterms:modified>
</cp:coreProperties>
</file>